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slicers/slicer2.xml" ContentType="application/vnd.ms-excel.slicer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slicers/slicer3.xml" ContentType="application/vnd.ms-excel.slicer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-120" yWindow="-120" windowWidth="24240" windowHeight="13740"/>
  </bookViews>
  <sheets>
    <sheet name="RESUMEN" sheetId="5" r:id="rId1"/>
    <sheet name="NO LIBERADOS" sheetId="6" state="veryHidden" r:id="rId2"/>
    <sheet name="FUERA DE TIEMPO" sheetId="9" state="veryHidden" r:id="rId3"/>
    <sheet name="TABLAS" sheetId="4" state="veryHidden" r:id="rId4"/>
    <sheet name="BASE" sheetId="1" state="veryHidden" r:id="rId5"/>
    <sheet name="CORTE DETALLADO" sheetId="10" state="veryHidden" r:id="rId6"/>
    <sheet name="Listado" sheetId="11" state="veryHidden" r:id="rId7"/>
  </sheets>
  <definedNames>
    <definedName name="_xlnm._FilterDatabase" localSheetId="4" hidden="1">BASE!$A$2:$AB$1004</definedName>
    <definedName name="_xlnm._FilterDatabase" localSheetId="5" hidden="1">'CORTE DETALLADO'!$A$1:$AE$3026</definedName>
    <definedName name="_xlnm.Print_Area" localSheetId="0">RESUMEN!$C$3:$I$73</definedName>
    <definedName name="SegmentaciónDeDatos_Clasificacion2">#N/A</definedName>
    <definedName name="SegmentaciónDeDatos_Clasificacion21">#N/A</definedName>
    <definedName name="SegmentaciónDeDatos_Estatus">#N/A</definedName>
    <definedName name="SegmentaciónDeDatos_Estatus_Folio">#N/A</definedName>
    <definedName name="SegmentaciónDeDatos_Fecha_Turno">#N/A</definedName>
    <definedName name="SegmentaciónDeDatos_Fecha_Turno1">#N/A</definedName>
    <definedName name="SegmentaciónDeDatos_Fecha_Turno2">#N/A</definedName>
    <definedName name="SegmentaciónDeDatos_Nivel_de_Servicio">#N/A</definedName>
    <definedName name="SegmentaciónDeDatos_Nivel_de_Servicio1">#N/A</definedName>
    <definedName name="SegmentaciónDeDatos_Turno">#N/A</definedName>
    <definedName name="SegmentaciónDeDatos_Turno1">#N/A</definedName>
    <definedName name="SegmentaciónDeDatos_Turno2">#N/A</definedName>
    <definedName name="_xlnm.Print_Titles" localSheetId="0">RESUMEN!$2:$2</definedName>
  </definedNames>
  <calcPr calcId="144525"/>
  <pivotCaches>
    <pivotCache cacheId="0" r:id="rId8"/>
    <pivotCache cacheId="1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  <x14:slicerCache r:id="rId21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AJ15" i="4" l="1"/>
  <c r="AJ14" i="4"/>
  <c r="AJ13" i="4"/>
  <c r="C4" i="5" l="1"/>
  <c r="B1" i="4" l="1"/>
  <c r="H8" i="5" l="1"/>
  <c r="C3" i="5"/>
  <c r="AN20" i="4" l="1"/>
  <c r="AN21" i="4" s="1"/>
  <c r="AN22" i="4" s="1"/>
  <c r="AN23" i="4" s="1"/>
  <c r="AN24" i="4" s="1"/>
  <c r="AN25" i="4" s="1"/>
  <c r="AN26" i="4" s="1"/>
  <c r="AN27" i="4" s="1"/>
  <c r="AN28" i="4" s="1"/>
  <c r="AN29" i="4" s="1"/>
  <c r="AN30" i="4" s="1"/>
  <c r="AN31" i="4" s="1"/>
  <c r="AN32" i="4" s="1"/>
  <c r="AN33" i="4" s="1"/>
  <c r="AN34" i="4" s="1"/>
  <c r="AN35" i="4" s="1"/>
  <c r="AN36" i="4" s="1"/>
  <c r="AN37" i="4" s="1"/>
  <c r="AN38" i="4" s="1"/>
  <c r="AN39" i="4" s="1"/>
  <c r="AN40" i="4" s="1"/>
  <c r="AN41" i="4" s="1"/>
  <c r="AN42" i="4" s="1"/>
  <c r="AN43" i="4" s="1"/>
  <c r="AN44" i="4" s="1"/>
  <c r="AN45" i="4" s="1"/>
  <c r="AN46" i="4" s="1"/>
  <c r="AN47" i="4" s="1"/>
  <c r="AN48" i="4" s="1"/>
  <c r="AN49" i="4" s="1"/>
  <c r="AN50" i="4" s="1"/>
  <c r="AN51" i="4" s="1"/>
  <c r="AN52" i="4" s="1"/>
  <c r="AN53" i="4" s="1"/>
  <c r="AN54" i="4" s="1"/>
  <c r="AN55" i="4" s="1"/>
  <c r="AN56" i="4" s="1"/>
  <c r="AN57" i="4" s="1"/>
  <c r="AN58" i="4" s="1"/>
  <c r="AN59" i="4" s="1"/>
  <c r="AN60" i="4" s="1"/>
  <c r="AN61" i="4" s="1"/>
  <c r="AN62" i="4" s="1"/>
  <c r="AN63" i="4" s="1"/>
  <c r="AN64" i="4" s="1"/>
  <c r="AN65" i="4" s="1"/>
  <c r="AN66" i="4" s="1"/>
  <c r="AN67" i="4" s="1"/>
  <c r="AN68" i="4" s="1"/>
  <c r="AN69" i="4" s="1"/>
  <c r="AN70" i="4" s="1"/>
  <c r="AN71" i="4" s="1"/>
  <c r="AN72" i="4" s="1"/>
  <c r="AN73" i="4" s="1"/>
  <c r="AN74" i="4" s="1"/>
  <c r="AN75" i="4" s="1"/>
  <c r="AN76" i="4" s="1"/>
  <c r="AN77" i="4" s="1"/>
  <c r="AN78" i="4" s="1"/>
  <c r="AN79" i="4" s="1"/>
  <c r="AN80" i="4" s="1"/>
  <c r="AN81" i="4" s="1"/>
  <c r="AN82" i="4" s="1"/>
  <c r="AN83" i="4" s="1"/>
  <c r="AN84" i="4" s="1"/>
  <c r="AN85" i="4" s="1"/>
  <c r="AN86" i="4" s="1"/>
  <c r="AN87" i="4" s="1"/>
  <c r="AN88" i="4" s="1"/>
  <c r="AN89" i="4" s="1"/>
  <c r="AN90" i="4" s="1"/>
  <c r="AN91" i="4" s="1"/>
  <c r="AN92" i="4" s="1"/>
  <c r="AN93" i="4" s="1"/>
  <c r="AN94" i="4" s="1"/>
  <c r="AN95" i="4" s="1"/>
  <c r="AN96" i="4" s="1"/>
  <c r="AN97" i="4" s="1"/>
  <c r="AN98" i="4" s="1"/>
  <c r="AN99" i="4" s="1"/>
  <c r="AN100" i="4" s="1"/>
  <c r="AN101" i="4" s="1"/>
  <c r="AN102" i="4" s="1"/>
  <c r="AN103" i="4" s="1"/>
  <c r="AN104" i="4" s="1"/>
  <c r="AN105" i="4" s="1"/>
  <c r="AN106" i="4" s="1"/>
  <c r="AN107" i="4" s="1"/>
  <c r="AN108" i="4" s="1"/>
  <c r="AN109" i="4" s="1"/>
  <c r="AN110" i="4" s="1"/>
  <c r="AN111" i="4" s="1"/>
  <c r="AN112" i="4" s="1"/>
  <c r="AN113" i="4" s="1"/>
  <c r="AN114" i="4" s="1"/>
  <c r="AN115" i="4" s="1"/>
  <c r="AN116" i="4" s="1"/>
  <c r="AN117" i="4" s="1"/>
  <c r="AN118" i="4" s="1"/>
  <c r="AN119" i="4" s="1"/>
  <c r="AN120" i="4" s="1"/>
  <c r="AN121" i="4" s="1"/>
  <c r="AN122" i="4" s="1"/>
  <c r="AN123" i="4" s="1"/>
  <c r="AN124" i="4" s="1"/>
  <c r="AN125" i="4" s="1"/>
  <c r="AN126" i="4" s="1"/>
  <c r="AN127" i="4" s="1"/>
  <c r="AN128" i="4" s="1"/>
  <c r="AN129" i="4" s="1"/>
  <c r="AN130" i="4" s="1"/>
  <c r="AN131" i="4" s="1"/>
  <c r="AN132" i="4" s="1"/>
  <c r="AN133" i="4" s="1"/>
  <c r="AN134" i="4" s="1"/>
  <c r="AN135" i="4" s="1"/>
  <c r="AN136" i="4" s="1"/>
  <c r="AN137" i="4" s="1"/>
  <c r="AN138" i="4" s="1"/>
  <c r="AN139" i="4" s="1"/>
  <c r="AN140" i="4" s="1"/>
  <c r="AN141" i="4" s="1"/>
  <c r="AN142" i="4" s="1"/>
  <c r="AN143" i="4" s="1"/>
  <c r="AN144" i="4" s="1"/>
  <c r="AN145" i="4" s="1"/>
  <c r="AN146" i="4" s="1"/>
  <c r="AN147" i="4" s="1"/>
  <c r="AN148" i="4" s="1"/>
  <c r="AN149" i="4" s="1"/>
  <c r="AN150" i="4" s="1"/>
  <c r="AN151" i="4" s="1"/>
  <c r="AN152" i="4" s="1"/>
  <c r="AN153" i="4" s="1"/>
  <c r="AN154" i="4" s="1"/>
  <c r="AN155" i="4" s="1"/>
  <c r="AN156" i="4" s="1"/>
  <c r="AN157" i="4" s="1"/>
  <c r="AN158" i="4" s="1"/>
  <c r="AN159" i="4" s="1"/>
  <c r="AN160" i="4" s="1"/>
  <c r="AN161" i="4" s="1"/>
  <c r="AN162" i="4" s="1"/>
  <c r="AN163" i="4" s="1"/>
  <c r="AN164" i="4" s="1"/>
  <c r="AN165" i="4" s="1"/>
  <c r="AN166" i="4" s="1"/>
  <c r="AN167" i="4" s="1"/>
  <c r="AN168" i="4" s="1"/>
  <c r="AN169" i="4" s="1"/>
  <c r="AN170" i="4" s="1"/>
  <c r="AN171" i="4" s="1"/>
  <c r="AN172" i="4" s="1"/>
  <c r="AN173" i="4" s="1"/>
  <c r="AN174" i="4" s="1"/>
  <c r="AN175" i="4" s="1"/>
  <c r="AN176" i="4" s="1"/>
  <c r="AN177" i="4" s="1"/>
  <c r="AN178" i="4" s="1"/>
  <c r="AN179" i="4" s="1"/>
  <c r="AN180" i="4" s="1"/>
  <c r="AN181" i="4" s="1"/>
  <c r="AN182" i="4" s="1"/>
  <c r="AN183" i="4" s="1"/>
  <c r="AN184" i="4" s="1"/>
  <c r="AM184" i="4" s="1"/>
  <c r="AN16" i="4"/>
  <c r="AN17" i="4" s="1"/>
  <c r="AN18" i="4" s="1"/>
  <c r="AN19" i="4" s="1"/>
  <c r="AM19" i="4" s="1"/>
  <c r="AN12" i="4"/>
  <c r="AN13" i="4" s="1"/>
  <c r="AN14" i="4" s="1"/>
  <c r="AN15" i="4" s="1"/>
  <c r="AM15" i="4" s="1"/>
  <c r="AN8" i="4"/>
  <c r="AN9" i="4" s="1"/>
  <c r="AN10" i="4" s="1"/>
  <c r="AN11" i="4" s="1"/>
  <c r="AM11" i="4" s="1"/>
  <c r="AN4" i="4"/>
  <c r="AN5" i="4" s="1"/>
  <c r="AN6" i="4" s="1"/>
  <c r="AN7" i="4" s="1"/>
  <c r="AM7" i="4" s="1"/>
  <c r="AM16" i="4" l="1"/>
  <c r="AM20" i="4"/>
  <c r="AM12" i="4"/>
  <c r="AM28" i="4"/>
  <c r="AM6" i="4"/>
  <c r="AM10" i="4"/>
  <c r="AM14" i="4"/>
  <c r="AM18" i="4"/>
  <c r="AM22" i="4"/>
  <c r="AM26" i="4"/>
  <c r="AM30" i="4"/>
  <c r="AM34" i="4"/>
  <c r="AM38" i="4"/>
  <c r="AM42" i="4"/>
  <c r="AM46" i="4"/>
  <c r="AM50" i="4"/>
  <c r="AM54" i="4"/>
  <c r="AM58" i="4"/>
  <c r="AM62" i="4"/>
  <c r="AM66" i="4"/>
  <c r="AM70" i="4"/>
  <c r="AM74" i="4"/>
  <c r="AM78" i="4"/>
  <c r="AM82" i="4"/>
  <c r="AM86" i="4"/>
  <c r="AM90" i="4"/>
  <c r="AM94" i="4"/>
  <c r="AM98" i="4"/>
  <c r="AM102" i="4"/>
  <c r="AM106" i="4"/>
  <c r="AM110" i="4"/>
  <c r="AM114" i="4"/>
  <c r="AM118" i="4"/>
  <c r="AM122" i="4"/>
  <c r="AM126" i="4"/>
  <c r="AM130" i="4"/>
  <c r="AM134" i="4"/>
  <c r="AM138" i="4"/>
  <c r="AM142" i="4"/>
  <c r="AM146" i="4"/>
  <c r="AM150" i="4"/>
  <c r="AM154" i="4"/>
  <c r="AM158" i="4"/>
  <c r="AM162" i="4"/>
  <c r="AM166" i="4"/>
  <c r="AM170" i="4"/>
  <c r="AM174" i="4"/>
  <c r="AM178" i="4"/>
  <c r="AM182" i="4"/>
  <c r="AM23" i="4"/>
  <c r="AM27" i="4"/>
  <c r="AM31" i="4"/>
  <c r="AM35" i="4"/>
  <c r="AM39" i="4"/>
  <c r="AM43" i="4"/>
  <c r="AM47" i="4"/>
  <c r="AM51" i="4"/>
  <c r="AM55" i="4"/>
  <c r="AM59" i="4"/>
  <c r="AM63" i="4"/>
  <c r="AM67" i="4"/>
  <c r="AM71" i="4"/>
  <c r="AM75" i="4"/>
  <c r="AM79" i="4"/>
  <c r="AM83" i="4"/>
  <c r="AM87" i="4"/>
  <c r="AM91" i="4"/>
  <c r="AM95" i="4"/>
  <c r="AM99" i="4"/>
  <c r="AM103" i="4"/>
  <c r="AM107" i="4"/>
  <c r="AM111" i="4"/>
  <c r="AM115" i="4"/>
  <c r="AM119" i="4"/>
  <c r="AM123" i="4"/>
  <c r="AM127" i="4"/>
  <c r="AM131" i="4"/>
  <c r="AM135" i="4"/>
  <c r="AM139" i="4"/>
  <c r="AM143" i="4"/>
  <c r="AM147" i="4"/>
  <c r="AM151" i="4"/>
  <c r="AM155" i="4"/>
  <c r="AM159" i="4"/>
  <c r="AM163" i="4"/>
  <c r="AM167" i="4"/>
  <c r="AM171" i="4"/>
  <c r="AM175" i="4"/>
  <c r="AM179" i="4"/>
  <c r="AM183" i="4"/>
  <c r="AM4" i="4"/>
  <c r="AM8" i="4"/>
  <c r="AM24" i="4"/>
  <c r="AM32" i="4"/>
  <c r="AM40" i="4"/>
  <c r="AM44" i="4"/>
  <c r="AM48" i="4"/>
  <c r="AM52" i="4"/>
  <c r="AM56" i="4"/>
  <c r="AM60" i="4"/>
  <c r="AM64" i="4"/>
  <c r="AM68" i="4"/>
  <c r="AM72" i="4"/>
  <c r="AM76" i="4"/>
  <c r="AM80" i="4"/>
  <c r="AM84" i="4"/>
  <c r="AM88" i="4"/>
  <c r="AM92" i="4"/>
  <c r="AM96" i="4"/>
  <c r="AM100" i="4"/>
  <c r="AM104" i="4"/>
  <c r="AM108" i="4"/>
  <c r="AM112" i="4"/>
  <c r="AM116" i="4"/>
  <c r="AM120" i="4"/>
  <c r="AM124" i="4"/>
  <c r="AM128" i="4"/>
  <c r="AM132" i="4"/>
  <c r="AM136" i="4"/>
  <c r="AM140" i="4"/>
  <c r="AM144" i="4"/>
  <c r="AM148" i="4"/>
  <c r="AM152" i="4"/>
  <c r="AM156" i="4"/>
  <c r="AM160" i="4"/>
  <c r="AM164" i="4"/>
  <c r="AM168" i="4"/>
  <c r="AM172" i="4"/>
  <c r="AM176" i="4"/>
  <c r="AM180" i="4"/>
  <c r="AM36" i="4"/>
  <c r="AM5" i="4"/>
  <c r="AM9" i="4"/>
  <c r="AM13" i="4"/>
  <c r="AM17" i="4"/>
  <c r="AM21" i="4"/>
  <c r="AM25" i="4"/>
  <c r="AM29" i="4"/>
  <c r="AM33" i="4"/>
  <c r="AM37" i="4"/>
  <c r="AM41" i="4"/>
  <c r="AM45" i="4"/>
  <c r="AM49" i="4"/>
  <c r="AM53" i="4"/>
  <c r="AM57" i="4"/>
  <c r="AM61" i="4"/>
  <c r="AM65" i="4"/>
  <c r="AM69" i="4"/>
  <c r="AM73" i="4"/>
  <c r="AM77" i="4"/>
  <c r="AM81" i="4"/>
  <c r="AM85" i="4"/>
  <c r="AM89" i="4"/>
  <c r="AM93" i="4"/>
  <c r="AM97" i="4"/>
  <c r="AM101" i="4"/>
  <c r="AM105" i="4"/>
  <c r="AM109" i="4"/>
  <c r="AM113" i="4"/>
  <c r="AM117" i="4"/>
  <c r="AM121" i="4"/>
  <c r="AM125" i="4"/>
  <c r="AM129" i="4"/>
  <c r="AM133" i="4"/>
  <c r="AM137" i="4"/>
  <c r="AM141" i="4"/>
  <c r="AM145" i="4"/>
  <c r="AM149" i="4"/>
  <c r="AM153" i="4"/>
  <c r="AM157" i="4"/>
  <c r="AM161" i="4"/>
  <c r="AM165" i="4"/>
  <c r="AM169" i="4"/>
  <c r="AM173" i="4"/>
  <c r="AM177" i="4"/>
  <c r="AM181" i="4"/>
  <c r="E29" i="5"/>
  <c r="E28" i="5"/>
  <c r="C30" i="5" s="1"/>
  <c r="AW8" i="4" l="1"/>
  <c r="AW4" i="4"/>
  <c r="AW7" i="4"/>
  <c r="AW5" i="4"/>
  <c r="AW6" i="4"/>
  <c r="H30" i="5"/>
  <c r="Z2" i="4"/>
  <c r="AC5" i="4" l="1"/>
  <c r="AC6" i="4" s="1"/>
  <c r="AC7" i="4" s="1"/>
  <c r="AC8" i="4" s="1"/>
  <c r="AC9" i="4" s="1"/>
  <c r="AC10" i="4" s="1"/>
  <c r="AC11" i="4" s="1"/>
  <c r="AC12" i="4" s="1"/>
  <c r="AC13" i="4" s="1"/>
  <c r="AC14" i="4" s="1"/>
  <c r="AC15" i="4" s="1"/>
  <c r="AC16" i="4" s="1"/>
  <c r="AC17" i="4" s="1"/>
  <c r="AC18" i="4" s="1"/>
  <c r="AC19" i="4" s="1"/>
  <c r="AC20" i="4" s="1"/>
  <c r="AC21" i="4" s="1"/>
  <c r="AC22" i="4" s="1"/>
  <c r="AC23" i="4" s="1"/>
  <c r="AC24" i="4" s="1"/>
  <c r="AC25" i="4" s="1"/>
  <c r="AC26" i="4" s="1"/>
  <c r="AC27" i="4" s="1"/>
  <c r="AC28" i="4" s="1"/>
  <c r="AC29" i="4" s="1"/>
  <c r="AC30" i="4" s="1"/>
  <c r="AC31" i="4" s="1"/>
  <c r="AC32" i="4" s="1"/>
  <c r="AC33" i="4" s="1"/>
  <c r="AC34" i="4" s="1"/>
  <c r="AC35" i="4" s="1"/>
  <c r="AC36" i="4" s="1"/>
  <c r="AC37" i="4" s="1"/>
  <c r="AC38" i="4" s="1"/>
  <c r="AC39" i="4" s="1"/>
  <c r="AC40" i="4" s="1"/>
  <c r="AC41" i="4" s="1"/>
  <c r="AC42" i="4" s="1"/>
  <c r="AC43" i="4" s="1"/>
  <c r="AC44" i="4" s="1"/>
  <c r="AC45" i="4" s="1"/>
  <c r="AC46" i="4" s="1"/>
  <c r="AC47" i="4" s="1"/>
  <c r="AC48" i="4" s="1"/>
  <c r="AC49" i="4" s="1"/>
  <c r="AC50" i="4" s="1"/>
  <c r="AC51" i="4" s="1"/>
  <c r="AC52" i="4" s="1"/>
  <c r="AC53" i="4" s="1"/>
  <c r="AC54" i="4" s="1"/>
  <c r="B3" i="9" l="1"/>
  <c r="B3" i="6"/>
  <c r="W3" i="1" l="1"/>
  <c r="V3" i="1"/>
  <c r="S3" i="1"/>
  <c r="R3" i="1"/>
  <c r="D3" i="1"/>
  <c r="C3" i="1"/>
  <c r="B3" i="1"/>
  <c r="A3" i="1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G6" i="4"/>
  <c r="Q5" i="4"/>
  <c r="G5" i="4"/>
  <c r="Q4" i="4"/>
  <c r="G4" i="4"/>
  <c r="Q3" i="4"/>
  <c r="G3" i="4"/>
  <c r="Y3" i="1" l="1"/>
  <c r="AE2" i="4" a="1"/>
  <c r="AE2" i="4" s="1"/>
  <c r="AE4" i="4" a="1"/>
  <c r="AE4" i="4" s="1"/>
  <c r="AE6" i="4" a="1"/>
  <c r="AE6" i="4" s="1"/>
  <c r="AE8" i="4" a="1"/>
  <c r="AE8" i="4" s="1"/>
  <c r="AE10" i="4" a="1"/>
  <c r="AE10" i="4" s="1"/>
  <c r="AE12" i="4" a="1"/>
  <c r="AE12" i="4" s="1"/>
  <c r="AE14" i="4" a="1"/>
  <c r="AE14" i="4" s="1"/>
  <c r="AE16" i="4" a="1"/>
  <c r="AE16" i="4" s="1"/>
  <c r="AE18" i="4" a="1"/>
  <c r="AE18" i="4" s="1"/>
  <c r="AE20" i="4" a="1"/>
  <c r="AE20" i="4" s="1"/>
  <c r="AE22" i="4" a="1"/>
  <c r="AE22" i="4" s="1"/>
  <c r="AE24" i="4" a="1"/>
  <c r="AE24" i="4" s="1"/>
  <c r="AE26" i="4" a="1"/>
  <c r="AE26" i="4" s="1"/>
  <c r="AE28" i="4" a="1"/>
  <c r="AE28" i="4" s="1"/>
  <c r="AE30" i="4" a="1"/>
  <c r="AE30" i="4" s="1"/>
  <c r="AE32" i="4" a="1"/>
  <c r="AE32" i="4" s="1"/>
  <c r="AE34" i="4" a="1"/>
  <c r="AE34" i="4" s="1"/>
  <c r="AE36" i="4" a="1"/>
  <c r="AE36" i="4" s="1"/>
  <c r="AE53" i="4" a="1"/>
  <c r="AE53" i="4" s="1"/>
  <c r="AE51" i="4" a="1"/>
  <c r="AE51" i="4" s="1"/>
  <c r="AE49" i="4" a="1"/>
  <c r="AE49" i="4" s="1"/>
  <c r="AE47" i="4" a="1"/>
  <c r="AE47" i="4" s="1"/>
  <c r="AE45" i="4" a="1"/>
  <c r="AE45" i="4" s="1"/>
  <c r="AE43" i="4" a="1"/>
  <c r="AE43" i="4" s="1"/>
  <c r="AE41" i="4" a="1"/>
  <c r="AE41" i="4" s="1"/>
  <c r="AE39" i="4" a="1"/>
  <c r="AE39" i="4" s="1"/>
  <c r="AD2" i="4" a="1"/>
  <c r="AD2" i="4" s="1"/>
  <c r="AD4" i="4" a="1"/>
  <c r="AD4" i="4" s="1"/>
  <c r="AD6" i="4" a="1"/>
  <c r="AD6" i="4" s="1"/>
  <c r="AD8" i="4" a="1"/>
  <c r="AD8" i="4" s="1"/>
  <c r="AD10" i="4" a="1"/>
  <c r="AD10" i="4" s="1"/>
  <c r="AD12" i="4" a="1"/>
  <c r="AD12" i="4" s="1"/>
  <c r="AD14" i="4" a="1"/>
  <c r="AD14" i="4" s="1"/>
  <c r="AD16" i="4" a="1"/>
  <c r="AD16" i="4" s="1"/>
  <c r="AD18" i="4" a="1"/>
  <c r="AD18" i="4" s="1"/>
  <c r="AD20" i="4" a="1"/>
  <c r="AD20" i="4" s="1"/>
  <c r="AD22" i="4" a="1"/>
  <c r="AD22" i="4" s="1"/>
  <c r="AD24" i="4" a="1"/>
  <c r="AD24" i="4" s="1"/>
  <c r="AD26" i="4" a="1"/>
  <c r="AD26" i="4" s="1"/>
  <c r="AD28" i="4" a="1"/>
  <c r="AD28" i="4" s="1"/>
  <c r="AD30" i="4" a="1"/>
  <c r="AD30" i="4" s="1"/>
  <c r="AD32" i="4" a="1"/>
  <c r="AD32" i="4" s="1"/>
  <c r="AD34" i="4" a="1"/>
  <c r="AD34" i="4" s="1"/>
  <c r="AD36" i="4" a="1"/>
  <c r="AD36" i="4" s="1"/>
  <c r="AD53" i="4" a="1"/>
  <c r="AD53" i="4" s="1"/>
  <c r="AD51" i="4" a="1"/>
  <c r="AD51" i="4" s="1"/>
  <c r="AD49" i="4" a="1"/>
  <c r="AD49" i="4" s="1"/>
  <c r="AD47" i="4" a="1"/>
  <c r="AD47" i="4" s="1"/>
  <c r="AD45" i="4" a="1"/>
  <c r="AD45" i="4" s="1"/>
  <c r="AD43" i="4" a="1"/>
  <c r="AD43" i="4" s="1"/>
  <c r="AD41" i="4" a="1"/>
  <c r="AD41" i="4" s="1"/>
  <c r="AD39" i="4" a="1"/>
  <c r="AD39" i="4" s="1"/>
  <c r="AE3" i="4" a="1"/>
  <c r="AE3" i="4" s="1"/>
  <c r="AE5" i="4" a="1"/>
  <c r="AE5" i="4" s="1"/>
  <c r="AE7" i="4" a="1"/>
  <c r="AE7" i="4" s="1"/>
  <c r="AE9" i="4" a="1"/>
  <c r="AE9" i="4" s="1"/>
  <c r="AE11" i="4" a="1"/>
  <c r="AE11" i="4" s="1"/>
  <c r="AE13" i="4" a="1"/>
  <c r="AE13" i="4" s="1"/>
  <c r="AE15" i="4" a="1"/>
  <c r="AE15" i="4" s="1"/>
  <c r="AE17" i="4" a="1"/>
  <c r="AE17" i="4" s="1"/>
  <c r="AE19" i="4" a="1"/>
  <c r="AE19" i="4" s="1"/>
  <c r="AE21" i="4" a="1"/>
  <c r="AE21" i="4" s="1"/>
  <c r="AE23" i="4" a="1"/>
  <c r="AE23" i="4" s="1"/>
  <c r="AE25" i="4" a="1"/>
  <c r="AE25" i="4" s="1"/>
  <c r="AE27" i="4" a="1"/>
  <c r="AE27" i="4" s="1"/>
  <c r="AE29" i="4" a="1"/>
  <c r="AE29" i="4" s="1"/>
  <c r="AE31" i="4" a="1"/>
  <c r="AE31" i="4" s="1"/>
  <c r="AE33" i="4" a="1"/>
  <c r="AE33" i="4" s="1"/>
  <c r="AE35" i="4" a="1"/>
  <c r="AE35" i="4" s="1"/>
  <c r="AE54" i="4" a="1"/>
  <c r="AE54" i="4" s="1"/>
  <c r="AE52" i="4" a="1"/>
  <c r="AE52" i="4" s="1"/>
  <c r="AE50" i="4" a="1"/>
  <c r="AE50" i="4" s="1"/>
  <c r="AE48" i="4" a="1"/>
  <c r="AE48" i="4" s="1"/>
  <c r="AE46" i="4" a="1"/>
  <c r="AE46" i="4" s="1"/>
  <c r="AE44" i="4" a="1"/>
  <c r="AE44" i="4" s="1"/>
  <c r="AE42" i="4" a="1"/>
  <c r="AE42" i="4" s="1"/>
  <c r="AE40" i="4" a="1"/>
  <c r="AE40" i="4" s="1"/>
  <c r="AE38" i="4" a="1"/>
  <c r="AE38" i="4" s="1"/>
  <c r="AD37" i="4" a="1"/>
  <c r="AD37" i="4" s="1"/>
  <c r="AD3" i="4" a="1"/>
  <c r="AD3" i="4" s="1"/>
  <c r="AD5" i="4" a="1"/>
  <c r="AD5" i="4" s="1"/>
  <c r="AD7" i="4" a="1"/>
  <c r="AD7" i="4" s="1"/>
  <c r="AD9" i="4" a="1"/>
  <c r="AD9" i="4" s="1"/>
  <c r="AD11" i="4" a="1"/>
  <c r="AD11" i="4" s="1"/>
  <c r="AD13" i="4" a="1"/>
  <c r="AD13" i="4" s="1"/>
  <c r="AD15" i="4" a="1"/>
  <c r="AD15" i="4" s="1"/>
  <c r="AD17" i="4" a="1"/>
  <c r="AD17" i="4" s="1"/>
  <c r="AD19" i="4" a="1"/>
  <c r="AD19" i="4" s="1"/>
  <c r="AD21" i="4" a="1"/>
  <c r="AD21" i="4" s="1"/>
  <c r="AD23" i="4" a="1"/>
  <c r="AD23" i="4" s="1"/>
  <c r="AD25" i="4" a="1"/>
  <c r="AD25" i="4" s="1"/>
  <c r="AD27" i="4" a="1"/>
  <c r="AD27" i="4" s="1"/>
  <c r="AD29" i="4" a="1"/>
  <c r="AD29" i="4" s="1"/>
  <c r="AD31" i="4" a="1"/>
  <c r="AD31" i="4" s="1"/>
  <c r="AD33" i="4" a="1"/>
  <c r="AD33" i="4" s="1"/>
  <c r="AD35" i="4" a="1"/>
  <c r="AD35" i="4" s="1"/>
  <c r="AD54" i="4" a="1"/>
  <c r="AD54" i="4" s="1"/>
  <c r="AD52" i="4" a="1"/>
  <c r="AD52" i="4" s="1"/>
  <c r="AD50" i="4" a="1"/>
  <c r="AD50" i="4" s="1"/>
  <c r="AD48" i="4" a="1"/>
  <c r="AD48" i="4" s="1"/>
  <c r="AD46" i="4" a="1"/>
  <c r="AD46" i="4" s="1"/>
  <c r="AD44" i="4" a="1"/>
  <c r="AD44" i="4" s="1"/>
  <c r="AD42" i="4" a="1"/>
  <c r="AD42" i="4" s="1"/>
  <c r="AD40" i="4" a="1"/>
  <c r="AD40" i="4" s="1"/>
  <c r="AD38" i="4" a="1"/>
  <c r="AD38" i="4" s="1"/>
  <c r="AE37" i="4" a="1"/>
  <c r="AE37" i="4" s="1"/>
  <c r="T3" i="1"/>
  <c r="U3" i="1"/>
  <c r="X3" i="1" s="1"/>
</calcChain>
</file>

<file path=xl/sharedStrings.xml><?xml version="1.0" encoding="utf-8"?>
<sst xmlns="http://schemas.openxmlformats.org/spreadsheetml/2006/main" count="61047" uniqueCount="4942">
  <si>
    <t>Numero de semana</t>
  </si>
  <si>
    <t>Dia</t>
  </si>
  <si>
    <t>Año</t>
  </si>
  <si>
    <t>Mes</t>
  </si>
  <si>
    <t>Cliente</t>
  </si>
  <si>
    <t>Paciente</t>
  </si>
  <si>
    <t>Tipo</t>
  </si>
  <si>
    <t>Estatus</t>
  </si>
  <si>
    <t>Fecha</t>
  </si>
  <si>
    <t>Hora</t>
  </si>
  <si>
    <t>fecha de Liberacion</t>
  </si>
  <si>
    <t>Tiempo</t>
  </si>
  <si>
    <t>Clasificacion</t>
  </si>
  <si>
    <t>AREA</t>
  </si>
  <si>
    <t>Nivel de Servicio</t>
  </si>
  <si>
    <t>ID</t>
  </si>
  <si>
    <t>Área</t>
  </si>
  <si>
    <t>Resultado</t>
  </si>
  <si>
    <t>CENTRO MEDICO EXCEL-URGENCIAS</t>
  </si>
  <si>
    <t>CENTRO MEDICO EXCEL</t>
  </si>
  <si>
    <t>URGENCIAS</t>
  </si>
  <si>
    <t xml:space="preserve"> EXTERNO</t>
  </si>
  <si>
    <t>Resultados Liberados en 30 Minutos o Menos</t>
  </si>
  <si>
    <t>En Tiempo</t>
  </si>
  <si>
    <t>CENTRO MEDICO EXCEL-HOSPITALIZADOS</t>
  </si>
  <si>
    <t>HOSPITALIZADOS</t>
  </si>
  <si>
    <t xml:space="preserve"> MEDIEXCEL</t>
  </si>
  <si>
    <t>Resultados Liberados en 1 Hora o Menos</t>
  </si>
  <si>
    <t>CENTRO MEDICO EXCEL-(EMPLEADOS)</t>
  </si>
  <si>
    <t>EMPLEADOS</t>
  </si>
  <si>
    <t>Resultados Liberados 01:30 o Menos</t>
  </si>
  <si>
    <t>CENTRO MEDICO EXCEL - EXTERNO</t>
  </si>
  <si>
    <t>Resultados Liberados en 4 Horas o Menos</t>
  </si>
  <si>
    <t>CENTRO MEDICO EXCEL - TRIAGE RESPIRATORIO</t>
  </si>
  <si>
    <t>TRIAGE RESPIRATORIO</t>
  </si>
  <si>
    <t>MONITOREOS</t>
  </si>
  <si>
    <t>Resultados Liberados despues de 4 Horas</t>
  </si>
  <si>
    <t>Fuera de Tiempo</t>
  </si>
  <si>
    <t>CENTRO MEDICO EXCEL (MONITOREOS)</t>
  </si>
  <si>
    <t>Mas de 1 Dia</t>
  </si>
  <si>
    <t>CORTESIAS</t>
  </si>
  <si>
    <t>SIN INFORMACIÓN</t>
  </si>
  <si>
    <t>INSTITUTO DE OFTALMOLOGIA DE BAJA CALIFORNIA IDOC</t>
  </si>
  <si>
    <t>INSTITUTO DE OFTALMOLOGIA DE BAJA CALIFORNIA</t>
  </si>
  <si>
    <t>IDOC</t>
  </si>
  <si>
    <t xml:space="preserve"> Sala de urgencias y Triage respiratorio (90 min)</t>
  </si>
  <si>
    <t>MEDIEXCEL</t>
  </si>
  <si>
    <t>Pacientes hospitalizados                       (90 min)</t>
  </si>
  <si>
    <t>PRIVADOS</t>
  </si>
  <si>
    <t>Urgencia, paciente crítico                       (30 min)</t>
  </si>
  <si>
    <t>TUNEL - MEDIEXCEL</t>
  </si>
  <si>
    <t xml:space="preserve">TUNEL </t>
  </si>
  <si>
    <t>TUNEL MEDIEXCEL</t>
  </si>
  <si>
    <t>Pacientes externos (4 horas)</t>
  </si>
  <si>
    <t>TUNEL - EXTERNO</t>
  </si>
  <si>
    <t>TUNEL EXTERNO</t>
  </si>
  <si>
    <t>VITAMEDICA</t>
  </si>
  <si>
    <t>MEDIEXCEL-EMPLEADOS</t>
  </si>
  <si>
    <t>AXA SEGUROS</t>
  </si>
  <si>
    <t>MEDICAL SERVICE INTERNATIONAL</t>
  </si>
  <si>
    <t>EXPORTADORA DE SAL</t>
  </si>
  <si>
    <t>Tarjeta Lealtad</t>
  </si>
  <si>
    <t>Tarjeta Lealltad</t>
  </si>
  <si>
    <t>Código</t>
  </si>
  <si>
    <t>Fecha Entrega</t>
  </si>
  <si>
    <t>Hora Entrega</t>
  </si>
  <si>
    <t>Fecha Liberación</t>
  </si>
  <si>
    <t>Hora Liberación</t>
  </si>
  <si>
    <t>T.Proceso</t>
  </si>
  <si>
    <t>T.Diferencia</t>
  </si>
  <si>
    <t>CHEQUEOS</t>
  </si>
  <si>
    <t>Activo</t>
  </si>
  <si>
    <t>Estudios Sin Liberar en PxLab</t>
  </si>
  <si>
    <t>ESTUDIOS DE EMERGENCIA</t>
  </si>
  <si>
    <t>No Liberados en PxLab</t>
  </si>
  <si>
    <t>Tiempo Transcurrido</t>
  </si>
  <si>
    <t>Total general</t>
  </si>
  <si>
    <t>ESTUDIOS DE EMERGENCIA (30 Min.)</t>
  </si>
  <si>
    <t>HOSPITALIZADOS (90 Min.)</t>
  </si>
  <si>
    <t>URGENCIAS (90 Min.)</t>
  </si>
  <si>
    <t>TRIAGE RESPIRATORIO (90 Min.)</t>
  </si>
  <si>
    <t>EXTERNOS (240 min.)</t>
  </si>
  <si>
    <t>Monitoreo</t>
  </si>
  <si>
    <t>Pacientes</t>
  </si>
  <si>
    <t>Efectividad</t>
  </si>
  <si>
    <t xml:space="preserve">CLEMENTE BENITEZ </t>
  </si>
  <si>
    <t>EXTERNOS</t>
  </si>
  <si>
    <t>REFERENCIA</t>
  </si>
  <si>
    <t xml:space="preserve">SERGIO HERNANDEZ </t>
  </si>
  <si>
    <t xml:space="preserve">ELISEO GASPAR </t>
  </si>
  <si>
    <t>URGENCIA</t>
  </si>
  <si>
    <t>PABLO FLORES ROMO</t>
  </si>
  <si>
    <t xml:space="preserve">NORMA JIMENEZ </t>
  </si>
  <si>
    <t>SUNNY GONZALEZ AGUILAR</t>
  </si>
  <si>
    <t>0 Dias 0 Horas 38 Minutos</t>
  </si>
  <si>
    <t>0 Dias 0 Horas 31 Minutos</t>
  </si>
  <si>
    <t>0 Dias 0 Horas 52 Minutos</t>
  </si>
  <si>
    <t>Viernes</t>
  </si>
  <si>
    <t>Sábado</t>
  </si>
  <si>
    <t>0 Dias 1 Horas 18 Minutos</t>
  </si>
  <si>
    <t>0 Dias 0 Horas 14 Minutos</t>
  </si>
  <si>
    <t>0 Dias 0 Horas 48 Minutos</t>
  </si>
  <si>
    <t>0 Dias 1 Horas 20 Minutos</t>
  </si>
  <si>
    <t>0 Dias 0 Horas 33 Minutos</t>
  </si>
  <si>
    <t>0 Dias 3 Horas 29 Minutos</t>
  </si>
  <si>
    <t>0 Dias 0 Horas 5 Minutos</t>
  </si>
  <si>
    <t>0 Dias 2 Horas 5 Minutos</t>
  </si>
  <si>
    <t>0 Dias 1 Horas 9 Minutos</t>
  </si>
  <si>
    <t>0 Dias 1 Horas 2 Minutos</t>
  </si>
  <si>
    <t>0 Dias 0 Horas 9 Minutos</t>
  </si>
  <si>
    <t>0 Dias 0 Horas 17 Minutos</t>
  </si>
  <si>
    <t>0 Dias 0 Horas 10 Minutos</t>
  </si>
  <si>
    <t>0 Dias 0 Horas 47 Minutos</t>
  </si>
  <si>
    <t>0 Dias 0 Horas 25 Minutos</t>
  </si>
  <si>
    <t>0 Dias 0 Horas 21 Minutos</t>
  </si>
  <si>
    <t>0 Dias 1 Horas 17 Minutos</t>
  </si>
  <si>
    <t>0 Dias 1 Horas 42 Minutos</t>
  </si>
  <si>
    <t>0 Dias 0 Horas 7 Minutos</t>
  </si>
  <si>
    <t>0 Dias 1 Horas 1 Minutos</t>
  </si>
  <si>
    <t>0 Dias 0 Horas 46 Minutos</t>
  </si>
  <si>
    <t>0 Dias 0 Horas 20 Minutos</t>
  </si>
  <si>
    <t>0 Dias 0 Horas 35 Minutos</t>
  </si>
  <si>
    <t>0 Dias 1 Horas 4 Minutos</t>
  </si>
  <si>
    <t>0 Dias 0 Horas 56 Minutos</t>
  </si>
  <si>
    <t>0 Dias 1 Horas 15 Minutos</t>
  </si>
  <si>
    <t>0 Dias 0 Horas 27 Minutos</t>
  </si>
  <si>
    <t>0 Dias 0 Horas 19 Minutos</t>
  </si>
  <si>
    <t>0 Dias 0 Horas 40 Minutos</t>
  </si>
  <si>
    <t>0 Dias 4 Horas 41 Minutos</t>
  </si>
  <si>
    <t>0 Dias 0 Horas 45 Minutos</t>
  </si>
  <si>
    <t>0 Dias 1 Horas 11 Minutos</t>
  </si>
  <si>
    <t>0 Dias 1 Horas 7 Minutos</t>
  </si>
  <si>
    <t>0 Dias 1 Horas 55 Minutos</t>
  </si>
  <si>
    <t>0 Dias 1 Horas 21 Minutos</t>
  </si>
  <si>
    <t>0 Dias 3 Horas 56 Minutos</t>
  </si>
  <si>
    <t>0 Dias 2 Horas 10 Minutos</t>
  </si>
  <si>
    <t>0 Dias 1 Horas 47 Minutos</t>
  </si>
  <si>
    <t>0 Dias 1 Horas 45 Minutos</t>
  </si>
  <si>
    <t>0 Dias 2 Horas 19 Minutos</t>
  </si>
  <si>
    <t>0 Dias 1 Horas 57 Minutos</t>
  </si>
  <si>
    <t>0 Dias 2 Horas 21 Minutos</t>
  </si>
  <si>
    <t>0 Dias 1 Horas 14 Minutos</t>
  </si>
  <si>
    <t>0 Dias 0 Horas 44 Minutos</t>
  </si>
  <si>
    <t>0 Dias 1 Horas 30 Minutos</t>
  </si>
  <si>
    <t>0 Dias 0 Horas 29 Minutos</t>
  </si>
  <si>
    <t>0 Dias 2 Horas 12 Minutos</t>
  </si>
  <si>
    <t>0 Dias 0 Horas 58 Minutos</t>
  </si>
  <si>
    <t>0 Dias 1 Horas 44 Minutos</t>
  </si>
  <si>
    <t>0 Dias 0 Horas 13 Minutos</t>
  </si>
  <si>
    <t>0 Dias 3 Horas 25 Minutos</t>
  </si>
  <si>
    <t>0 Dias 3 Horas 19 Minutos</t>
  </si>
  <si>
    <t>ANDRES RICARDO MORALES CHAVEZ</t>
  </si>
  <si>
    <t>0 Dias 1 Horas 5 Minutos</t>
  </si>
  <si>
    <t>0 Dias 1 Horas 32 Minutos</t>
  </si>
  <si>
    <t>0 Dias 2 Horas 36 Minutos</t>
  </si>
  <si>
    <t>0 Dias 5 Horas 3 Minutos</t>
  </si>
  <si>
    <t>0 Dias 0 Horas 22 Minutos</t>
  </si>
  <si>
    <t>0 Dias 3 Horas 35 Minutos</t>
  </si>
  <si>
    <t>0 Dias 2 Horas 23 Minutos</t>
  </si>
  <si>
    <t>0 Dias 1 Horas 12 Minutos</t>
  </si>
  <si>
    <t>0 Dias 1 Horas 23 Minutos</t>
  </si>
  <si>
    <t>0 Dias 1 Horas 19 Minutos</t>
  </si>
  <si>
    <t xml:space="preserve">IMELDA ORDORICA </t>
  </si>
  <si>
    <t xml:space="preserve">JUAN CRUZ </t>
  </si>
  <si>
    <t xml:space="preserve">MARIA SHUAIBU </t>
  </si>
  <si>
    <t>0 Dias 1 Horas 27 Minutos</t>
  </si>
  <si>
    <t>0 Dias 1 Horas 26 Minutos</t>
  </si>
  <si>
    <t>0 Dias 1 Horas 22 Minutos</t>
  </si>
  <si>
    <t>0 Dias 1 Horas 43 Minutos</t>
  </si>
  <si>
    <t>0 Dias 5 Horas 13 Minutos</t>
  </si>
  <si>
    <t>ALBERTO VENEGAS GALVAN</t>
  </si>
  <si>
    <t>0 Dias 3 Horas 36 Minutos</t>
  </si>
  <si>
    <t>0 Dias 3 Horas 46 Minutos</t>
  </si>
  <si>
    <t>0 Dias 3 Horas 45 Minutos</t>
  </si>
  <si>
    <t xml:space="preserve">VICTOR MANUEL VILLASEÑOR </t>
  </si>
  <si>
    <t xml:space="preserve">PATRICIA HUERTA </t>
  </si>
  <si>
    <t>BITALIANO PEREZ VALDEZ</t>
  </si>
  <si>
    <t>EDHER ADRIAN FLORES ACOSTA</t>
  </si>
  <si>
    <t xml:space="preserve">VICTORIA CORONA </t>
  </si>
  <si>
    <t>FRANCISCO JIMENEZ VARGAS</t>
  </si>
  <si>
    <t>0 Dias 4 Horas 40 Minutos</t>
  </si>
  <si>
    <t>0 Dias 3 Horas 37 Minutos</t>
  </si>
  <si>
    <t>0 Dias 4 Horas 5 Minutos</t>
  </si>
  <si>
    <t xml:space="preserve">ALEJANDRA ESTRADA </t>
  </si>
  <si>
    <t>MARIA DEL RAYO MORENO GARCIA</t>
  </si>
  <si>
    <t>BALTAZAR COSAIN CHAVEZ</t>
  </si>
  <si>
    <t>Total de Pacientes</t>
  </si>
  <si>
    <t>MIN</t>
  </si>
  <si>
    <t>MAX</t>
  </si>
  <si>
    <t xml:space="preserve">IRMA NORIEGA </t>
  </si>
  <si>
    <t>ERIKA VILLA RODRIGUEZ</t>
  </si>
  <si>
    <t>VIRGINIA PRIETO ENCINAS</t>
  </si>
  <si>
    <t>0 Dias 3 Horas 53 Minutos</t>
  </si>
  <si>
    <t>0 Dias 3 Horas 55 Minutos</t>
  </si>
  <si>
    <t>RAFAEL VILLEGAS GARCIA</t>
  </si>
  <si>
    <t xml:space="preserve">OMAR TERAN </t>
  </si>
  <si>
    <t xml:space="preserve">MARIA DEL CARMEN BRITO </t>
  </si>
  <si>
    <t xml:space="preserve">ROSALVA SMITH </t>
  </si>
  <si>
    <t>FRANCISCO ESPINOSA AGUIRRE</t>
  </si>
  <si>
    <t>IRVING ANDRES SOLARES REACHI</t>
  </si>
  <si>
    <t>SILVIA LETICIA ASTORGA PADILLA</t>
  </si>
  <si>
    <t xml:space="preserve">GABINO VEGA </t>
  </si>
  <si>
    <t>RITA MARTINEZ GARCIA</t>
  </si>
  <si>
    <t>JUAN CARLOS ZAVARIZ RAMOS</t>
  </si>
  <si>
    <t>EMMA NAVARRO PORTUGAL</t>
  </si>
  <si>
    <t>MONICA LIZBETH LOPEZ RAMIREZ</t>
  </si>
  <si>
    <t>MARIA ANA DE JESUS DIAZ DE LEON DIAZ DE LEON</t>
  </si>
  <si>
    <t>0 Dias 4 Horas 42 Minutos</t>
  </si>
  <si>
    <t>0 Dias 3 Horas 52 Minutos</t>
  </si>
  <si>
    <t>1274-0001</t>
  </si>
  <si>
    <t>1274-0002</t>
  </si>
  <si>
    <t>1274-0003</t>
  </si>
  <si>
    <t>YURI ESTRADA PEREZ</t>
  </si>
  <si>
    <t>1274-0004</t>
  </si>
  <si>
    <t>1274-0005</t>
  </si>
  <si>
    <t>1274-0006</t>
  </si>
  <si>
    <t>1274-0007</t>
  </si>
  <si>
    <t>1274-0008</t>
  </si>
  <si>
    <t>1274-0009</t>
  </si>
  <si>
    <t>1274-0010</t>
  </si>
  <si>
    <t>1274-0011</t>
  </si>
  <si>
    <t>1274-0012</t>
  </si>
  <si>
    <t>1274-0013</t>
  </si>
  <si>
    <t>1274-0014</t>
  </si>
  <si>
    <t>1274-0015</t>
  </si>
  <si>
    <t>1274-0016</t>
  </si>
  <si>
    <t>1274-0017</t>
  </si>
  <si>
    <t>1274-0018</t>
  </si>
  <si>
    <t>1274-0019</t>
  </si>
  <si>
    <t>1274-0020</t>
  </si>
  <si>
    <t>1274-0021</t>
  </si>
  <si>
    <t>1274-0022</t>
  </si>
  <si>
    <t xml:space="preserve">SANTA SANCHEZ </t>
  </si>
  <si>
    <t>1274-0023</t>
  </si>
  <si>
    <t xml:space="preserve">VICTOR MARTINEZ </t>
  </si>
  <si>
    <t>1274-0024</t>
  </si>
  <si>
    <t>1274-0025</t>
  </si>
  <si>
    <t xml:space="preserve">MIGUEL MORENO </t>
  </si>
  <si>
    <t>1274-0026</t>
  </si>
  <si>
    <t xml:space="preserve">CARLOS CARAVANTES </t>
  </si>
  <si>
    <t>1274-0027</t>
  </si>
  <si>
    <t>RICARDO HEREDIA LAZARO</t>
  </si>
  <si>
    <t>1274-0028</t>
  </si>
  <si>
    <t xml:space="preserve">LIGIA CELENNE LUJAN </t>
  </si>
  <si>
    <t>1274-0029</t>
  </si>
  <si>
    <t>1274-0030</t>
  </si>
  <si>
    <t>NEYDI PAOLA ELIAS MORENO</t>
  </si>
  <si>
    <t>1274-0031</t>
  </si>
  <si>
    <t>1274-0032</t>
  </si>
  <si>
    <t xml:space="preserve">BRENDA AMBRIZ </t>
  </si>
  <si>
    <t>1274-0033</t>
  </si>
  <si>
    <t>1274-0034</t>
  </si>
  <si>
    <t>1274-0035</t>
  </si>
  <si>
    <t>1274-0036</t>
  </si>
  <si>
    <t>EDGAR SAMUEL RODRIGUEZ CASTRO</t>
  </si>
  <si>
    <t>1274-0037</t>
  </si>
  <si>
    <t>1274-0038</t>
  </si>
  <si>
    <t>1274-0039</t>
  </si>
  <si>
    <t xml:space="preserve">ALICIA OLIDE </t>
  </si>
  <si>
    <t>1274-0040</t>
  </si>
  <si>
    <t>LETICIA CONTRERAS DIAZ DE LEON</t>
  </si>
  <si>
    <t>1274-0041</t>
  </si>
  <si>
    <t xml:space="preserve">BERENISSE ARMAS </t>
  </si>
  <si>
    <t>1274-0042</t>
  </si>
  <si>
    <t>1274-0043</t>
  </si>
  <si>
    <t>16.59:54</t>
  </si>
  <si>
    <t>1274-0044</t>
  </si>
  <si>
    <t xml:space="preserve">LEONARDO RODRIGUEZ </t>
  </si>
  <si>
    <t>1274-0045</t>
  </si>
  <si>
    <t>1274-0046</t>
  </si>
  <si>
    <t xml:space="preserve">JOSE PACHECO </t>
  </si>
  <si>
    <t>1274-0047</t>
  </si>
  <si>
    <t>1274-0048</t>
  </si>
  <si>
    <t xml:space="preserve">EFRAIN CAMACHO </t>
  </si>
  <si>
    <t>1274-0049</t>
  </si>
  <si>
    <t xml:space="preserve">SUHEY LILIANA ORNELAS </t>
  </si>
  <si>
    <t>1274-0050</t>
  </si>
  <si>
    <t xml:space="preserve">LEOPOLDO EMMANUEL VALENCIA </t>
  </si>
  <si>
    <t>1274-0051</t>
  </si>
  <si>
    <t>1274-0052</t>
  </si>
  <si>
    <t xml:space="preserve">LUZ CASTAÑEDA </t>
  </si>
  <si>
    <t>1274-0053</t>
  </si>
  <si>
    <t>ROBERTO BUHREND VELAZQUEZ</t>
  </si>
  <si>
    <t>1274-0054</t>
  </si>
  <si>
    <t>1274-0055</t>
  </si>
  <si>
    <t>1274-0056</t>
  </si>
  <si>
    <t>1274-0057</t>
  </si>
  <si>
    <t>1274-0058</t>
  </si>
  <si>
    <t>SILVIA SARABIA S</t>
  </si>
  <si>
    <t>1274-0059</t>
  </si>
  <si>
    <t>MIRIAM GONZALEZ LOPEZ</t>
  </si>
  <si>
    <t>1274-0060</t>
  </si>
  <si>
    <t>14.29:20</t>
  </si>
  <si>
    <t>1274-0061</t>
  </si>
  <si>
    <t>1274-0062</t>
  </si>
  <si>
    <t>DULCE SARAHI DIAZ GONZALEZ</t>
  </si>
  <si>
    <t>1274-0063</t>
  </si>
  <si>
    <t>1274-0064</t>
  </si>
  <si>
    <t>GERMAN VERDOZA GONZALEZ</t>
  </si>
  <si>
    <t>1274-0065</t>
  </si>
  <si>
    <t xml:space="preserve">JUAN BURGOS </t>
  </si>
  <si>
    <t>1274-0066</t>
  </si>
  <si>
    <t>JOEL OSUNA ROJO</t>
  </si>
  <si>
    <t>1274-0067</t>
  </si>
  <si>
    <t>1274-0068</t>
  </si>
  <si>
    <t xml:space="preserve">ROBERTO SOBERANIS </t>
  </si>
  <si>
    <t>1274-0069</t>
  </si>
  <si>
    <t>15.53:42</t>
  </si>
  <si>
    <t>1274-0070</t>
  </si>
  <si>
    <t>1274-0071</t>
  </si>
  <si>
    <t>ANA ROSARIO GONZALEZ ANDRADE</t>
  </si>
  <si>
    <t>15.14:15</t>
  </si>
  <si>
    <t>1274-0072</t>
  </si>
  <si>
    <t>1274-0073</t>
  </si>
  <si>
    <t>MELINA ANAIS PEREZ PEREZ</t>
  </si>
  <si>
    <t>1274-0074</t>
  </si>
  <si>
    <t>1274-0075</t>
  </si>
  <si>
    <t>15.33:22</t>
  </si>
  <si>
    <t>1274-0076</t>
  </si>
  <si>
    <t>1274-0077</t>
  </si>
  <si>
    <t>ARELY VIZCARRA MONARREZ</t>
  </si>
  <si>
    <t>1274-0078</t>
  </si>
  <si>
    <t>1274-0079</t>
  </si>
  <si>
    <t>ADAN YAEL CANGA CUEN</t>
  </si>
  <si>
    <t>15.59:01</t>
  </si>
  <si>
    <t>1274-0080</t>
  </si>
  <si>
    <t>ANA ELENA RODRIGUEZ DELGADO</t>
  </si>
  <si>
    <t>1274-0081</t>
  </si>
  <si>
    <t xml:space="preserve">VERONICA MEDINA </t>
  </si>
  <si>
    <t>1274-0082</t>
  </si>
  <si>
    <t>1274-0083</t>
  </si>
  <si>
    <t xml:space="preserve">PAUL DERAS </t>
  </si>
  <si>
    <t>1274-0084</t>
  </si>
  <si>
    <t>20.45:03</t>
  </si>
  <si>
    <t>1274-0085</t>
  </si>
  <si>
    <t>1274-0086</t>
  </si>
  <si>
    <t>19.47:04</t>
  </si>
  <si>
    <t>1274-0087</t>
  </si>
  <si>
    <t xml:space="preserve">DULCE MARIA VALENCIA </t>
  </si>
  <si>
    <t>1274-0088</t>
  </si>
  <si>
    <t>1274-0089</t>
  </si>
  <si>
    <t>LUZ ANGELINA VASQUEZ CERVANTES</t>
  </si>
  <si>
    <t>1274-0090</t>
  </si>
  <si>
    <t xml:space="preserve">CHARLENE CASTRO </t>
  </si>
  <si>
    <t>1274-0091</t>
  </si>
  <si>
    <t xml:space="preserve">YVONNE BARBOSA </t>
  </si>
  <si>
    <t>1274-0092</t>
  </si>
  <si>
    <t>1274-0093</t>
  </si>
  <si>
    <t>1274-0094</t>
  </si>
  <si>
    <t>ROSA BRAVO COVARRUBIAS</t>
  </si>
  <si>
    <t>1274-0095</t>
  </si>
  <si>
    <t>1274-0096</t>
  </si>
  <si>
    <t>1274-0097</t>
  </si>
  <si>
    <t>1274-0098</t>
  </si>
  <si>
    <t>MARCO AURELIO ALVAREZ RIVERA</t>
  </si>
  <si>
    <t>1274-0099</t>
  </si>
  <si>
    <t>1274-0100</t>
  </si>
  <si>
    <t>1274-0101</t>
  </si>
  <si>
    <t xml:space="preserve">JESSICA RAMIREZ </t>
  </si>
  <si>
    <t>1274-0102</t>
  </si>
  <si>
    <t>1275-0001</t>
  </si>
  <si>
    <t>1275-0002</t>
  </si>
  <si>
    <t>1275-0003</t>
  </si>
  <si>
    <t>1275-0004</t>
  </si>
  <si>
    <t>08.17:47</t>
  </si>
  <si>
    <t>1275-0005</t>
  </si>
  <si>
    <t>1275-0006</t>
  </si>
  <si>
    <t>1275-0007</t>
  </si>
  <si>
    <t>1275-0008</t>
  </si>
  <si>
    <t>1275-0009</t>
  </si>
  <si>
    <t>1275-0010</t>
  </si>
  <si>
    <t>1275-0011</t>
  </si>
  <si>
    <t>1275-0012</t>
  </si>
  <si>
    <t>VICTOR RAMIREZ VENEGAS</t>
  </si>
  <si>
    <t>1275-0013</t>
  </si>
  <si>
    <t xml:space="preserve">JORGE PEREZ </t>
  </si>
  <si>
    <t>1275-0014</t>
  </si>
  <si>
    <t xml:space="preserve">BERNARDINA VACA </t>
  </si>
  <si>
    <t>1275-0015</t>
  </si>
  <si>
    <t>1275-0016</t>
  </si>
  <si>
    <t>1275-0017</t>
  </si>
  <si>
    <t>1275-0018</t>
  </si>
  <si>
    <t>1275-0019</t>
  </si>
  <si>
    <t>1275-0020</t>
  </si>
  <si>
    <t>1275-0021</t>
  </si>
  <si>
    <t xml:space="preserve">JUAN GUTIERREZ </t>
  </si>
  <si>
    <t>1275-0022</t>
  </si>
  <si>
    <t>1275-0023</t>
  </si>
  <si>
    <t>1275-0024</t>
  </si>
  <si>
    <t>1275-0025</t>
  </si>
  <si>
    <t>1275-0026</t>
  </si>
  <si>
    <t>1275-0027</t>
  </si>
  <si>
    <t>1275-0028</t>
  </si>
  <si>
    <t>1275-0029</t>
  </si>
  <si>
    <t>1275-0030</t>
  </si>
  <si>
    <t>PATRICIA MONCADA NAVARRETTE</t>
  </si>
  <si>
    <t>1275-0031</t>
  </si>
  <si>
    <t xml:space="preserve">HERLINDO HERNANDEZ </t>
  </si>
  <si>
    <t>1275-0032</t>
  </si>
  <si>
    <t>1275-0033</t>
  </si>
  <si>
    <t xml:space="preserve">PALOMA ESTRADA </t>
  </si>
  <si>
    <t>1275-0034</t>
  </si>
  <si>
    <t>AURORA RUIZ MURILLO</t>
  </si>
  <si>
    <t>1275-0035</t>
  </si>
  <si>
    <t xml:space="preserve">RICARDO ORTEGA </t>
  </si>
  <si>
    <t>1275-0036</t>
  </si>
  <si>
    <t xml:space="preserve">JESUS NUNO </t>
  </si>
  <si>
    <t>1275-0037</t>
  </si>
  <si>
    <t>JONATHAN MALDONADO RODRIGUEZ</t>
  </si>
  <si>
    <t>1275-0038</t>
  </si>
  <si>
    <t>1275-0039</t>
  </si>
  <si>
    <t xml:space="preserve">TERESA ROQUE </t>
  </si>
  <si>
    <t>1275-0040</t>
  </si>
  <si>
    <t>CECILIA NUÑEZ DE MORENO</t>
  </si>
  <si>
    <t>1275-0041</t>
  </si>
  <si>
    <t>SANDRA ANGELES ALCALA</t>
  </si>
  <si>
    <t>1275-0042</t>
  </si>
  <si>
    <t>MAWUENA KAFUI TAYLOR</t>
  </si>
  <si>
    <t>1275-0043</t>
  </si>
  <si>
    <t>FRANCISCO MARTINEZ DEL ANGEL</t>
  </si>
  <si>
    <t>1275-0044</t>
  </si>
  <si>
    <t xml:space="preserve">BLANCA ALICIA MARTINEZ </t>
  </si>
  <si>
    <t>1275-0045</t>
  </si>
  <si>
    <t xml:space="preserve">ELDRICH SANCHEZ </t>
  </si>
  <si>
    <t>1275-0046</t>
  </si>
  <si>
    <t>1275-0047</t>
  </si>
  <si>
    <t>1275-0048</t>
  </si>
  <si>
    <t>1275-0049</t>
  </si>
  <si>
    <t>NANCY BERENICE SAAVEDRA MIRANDA</t>
  </si>
  <si>
    <t>1275-0050</t>
  </si>
  <si>
    <t>ZULMA ROSAS SORIANO</t>
  </si>
  <si>
    <t>1275-0051</t>
  </si>
  <si>
    <t xml:space="preserve">JAVIER OLGUIN </t>
  </si>
  <si>
    <t>1275-0052</t>
  </si>
  <si>
    <t xml:space="preserve">ALBERTO SALDANA </t>
  </si>
  <si>
    <t>1275-0053</t>
  </si>
  <si>
    <t xml:space="preserve">SANDRA ALARCON </t>
  </si>
  <si>
    <t>1275-0054</t>
  </si>
  <si>
    <t xml:space="preserve">GAMALIEL ANGULO </t>
  </si>
  <si>
    <t>1275-0055</t>
  </si>
  <si>
    <t>1275-0056</t>
  </si>
  <si>
    <t>1275-0057</t>
  </si>
  <si>
    <t xml:space="preserve">MARIA P VARGUEZ </t>
  </si>
  <si>
    <t>1275-0058</t>
  </si>
  <si>
    <t>JOSE L GONZALEZ MURILLO</t>
  </si>
  <si>
    <t>1275-0059</t>
  </si>
  <si>
    <t xml:space="preserve">MARITZA LLAMAS </t>
  </si>
  <si>
    <t>1275-0060</t>
  </si>
  <si>
    <t xml:space="preserve">MARISOL ROJAS </t>
  </si>
  <si>
    <t>1275-0061</t>
  </si>
  <si>
    <t xml:space="preserve">FRANCISCO PELAYO </t>
  </si>
  <si>
    <t>Octubre</t>
  </si>
  <si>
    <t>0 Dias 4 Horas 48 Minutos</t>
  </si>
  <si>
    <t>0 Dias 6 Horas 44 Minutos</t>
  </si>
  <si>
    <t>0 Dias 10 Horas 4 Minutos</t>
  </si>
  <si>
    <t>0 Dias 1 Horas 33 Minutos</t>
  </si>
  <si>
    <t>14.34:14</t>
  </si>
  <si>
    <t>15.45:24</t>
  </si>
  <si>
    <t>1275-0062</t>
  </si>
  <si>
    <t xml:space="preserve">NOEMI GUTIERREZ </t>
  </si>
  <si>
    <t>1275-0063</t>
  </si>
  <si>
    <t>13.11:24</t>
  </si>
  <si>
    <t>1275-0064</t>
  </si>
  <si>
    <t>ASTRID GUADALUPE VARGAS MATA</t>
  </si>
  <si>
    <t>1275-0065</t>
  </si>
  <si>
    <t>KARINA ORDUÑO ALVAREZ</t>
  </si>
  <si>
    <t>1275-0066</t>
  </si>
  <si>
    <t xml:space="preserve">LUZ ALVAREZ </t>
  </si>
  <si>
    <t>1275-0067</t>
  </si>
  <si>
    <t xml:space="preserve">ASHLEY DURAN </t>
  </si>
  <si>
    <t>1275-0068</t>
  </si>
  <si>
    <t>EDGAR DIAZ LEAL</t>
  </si>
  <si>
    <t>1275-0069</t>
  </si>
  <si>
    <t xml:space="preserve">MARIA GARCIA </t>
  </si>
  <si>
    <t>1275-0070</t>
  </si>
  <si>
    <t xml:space="preserve">MARTINA GARCIA </t>
  </si>
  <si>
    <t>1275-0071</t>
  </si>
  <si>
    <t>LETICIA BARAJAS OCHOA</t>
  </si>
  <si>
    <t>1275-0072</t>
  </si>
  <si>
    <t xml:space="preserve">NORBERTO CRUZ </t>
  </si>
  <si>
    <t>1275-0073</t>
  </si>
  <si>
    <t>FLOR GONZALEZ GONZALEZ</t>
  </si>
  <si>
    <t>1275-0074</t>
  </si>
  <si>
    <t>JOSE AMAURY MUÑOZ MARTINEZ</t>
  </si>
  <si>
    <t>1275-0075</t>
  </si>
  <si>
    <t>FELIPE ASTORGA GUERRERO</t>
  </si>
  <si>
    <t>1275-0076</t>
  </si>
  <si>
    <t>EDGAR LLANES VILLACIS</t>
  </si>
  <si>
    <t>1275-0077</t>
  </si>
  <si>
    <t>SHIRLEY DANIELLA GONZALEZ BECERRA</t>
  </si>
  <si>
    <t>1275-0078</t>
  </si>
  <si>
    <t>JUAN J. DAVILA REYES</t>
  </si>
  <si>
    <t>1275-0079</t>
  </si>
  <si>
    <t>MARIA FELIX BUSTAMANTE SAMPERIO</t>
  </si>
  <si>
    <t>1275-0080</t>
  </si>
  <si>
    <t xml:space="preserve">ALAIN CASTILLO </t>
  </si>
  <si>
    <t>1275-0081</t>
  </si>
  <si>
    <t xml:space="preserve">JESUS CARDOSO </t>
  </si>
  <si>
    <t>1275-0082</t>
  </si>
  <si>
    <t>SANDRA GONZALEZ FLORIAN</t>
  </si>
  <si>
    <t>1275-0083</t>
  </si>
  <si>
    <t>RUTH ELIZABETH MARROQUIN ENRIQUEZ</t>
  </si>
  <si>
    <t>1275-0084</t>
  </si>
  <si>
    <t xml:space="preserve">JUAN AYALA </t>
  </si>
  <si>
    <t>1275-0085</t>
  </si>
  <si>
    <t>1275-0086</t>
  </si>
  <si>
    <t>ARTURO FERNANDO ELIAS HERRERA</t>
  </si>
  <si>
    <t>1275-0087</t>
  </si>
  <si>
    <t xml:space="preserve">CLAUDIA LILIANA FIGUEROA </t>
  </si>
  <si>
    <t>1275-0088</t>
  </si>
  <si>
    <t xml:space="preserve">DENISSE ARELLANO </t>
  </si>
  <si>
    <t>1275-0089</t>
  </si>
  <si>
    <t>ABNER MARTINEZ ORTIZ</t>
  </si>
  <si>
    <t>1275-0090</t>
  </si>
  <si>
    <t>HILDA SANTIS HERNANDEZ</t>
  </si>
  <si>
    <t>1275-0091</t>
  </si>
  <si>
    <t xml:space="preserve">ZARHINA FUENTES </t>
  </si>
  <si>
    <t>1275-0092</t>
  </si>
  <si>
    <t>JESUS HERNANDEZ PICOS</t>
  </si>
  <si>
    <t>1275-0093</t>
  </si>
  <si>
    <t xml:space="preserve">ESTEBAN ANDRADE </t>
  </si>
  <si>
    <t>1275-0094</t>
  </si>
  <si>
    <t xml:space="preserve">OLGA IBARRA </t>
  </si>
  <si>
    <t>1275-0095</t>
  </si>
  <si>
    <t>LUIS CARLOS GARCIA VERDUZCO</t>
  </si>
  <si>
    <t>1275-0096</t>
  </si>
  <si>
    <t>ANGELA MEI OCHOA ARIAS</t>
  </si>
  <si>
    <t>15.35:33</t>
  </si>
  <si>
    <t>1275-0097</t>
  </si>
  <si>
    <t>Cancelado</t>
  </si>
  <si>
    <t>1275-0098</t>
  </si>
  <si>
    <t>FERNANDO ORTIZ OROPEZA</t>
  </si>
  <si>
    <t>1275-0099</t>
  </si>
  <si>
    <t>16.08:39</t>
  </si>
  <si>
    <t>1275-0100</t>
  </si>
  <si>
    <t>1275-0101</t>
  </si>
  <si>
    <t>1275-0102</t>
  </si>
  <si>
    <t>NIDIA QUIROZ DE SANCHEZ</t>
  </si>
  <si>
    <t>1275-0103</t>
  </si>
  <si>
    <t xml:space="preserve">LEONOR RAMIREZ </t>
  </si>
  <si>
    <t>1275-0104</t>
  </si>
  <si>
    <t xml:space="preserve">MAYRA CAROLA DE LA PARRA </t>
  </si>
  <si>
    <t>1275-0105</t>
  </si>
  <si>
    <t xml:space="preserve">DULCE TRUJILLO </t>
  </si>
  <si>
    <t>1275-0106</t>
  </si>
  <si>
    <t xml:space="preserve">ERIKA GALLARDO </t>
  </si>
  <si>
    <t>1275-0107</t>
  </si>
  <si>
    <t>GABRIELA PRISCILA LIMON MACIAS</t>
  </si>
  <si>
    <t>16.03:59</t>
  </si>
  <si>
    <t>1275-0108</t>
  </si>
  <si>
    <t xml:space="preserve">AMALIA AGUILAR </t>
  </si>
  <si>
    <t>1275-0109</t>
  </si>
  <si>
    <t>1275-0110</t>
  </si>
  <si>
    <t>ESPERANZA OROZCO BARRON</t>
  </si>
  <si>
    <t>1275-0111</t>
  </si>
  <si>
    <t>JULIAN ANDRES RODRIGUEZ MARTINEZ</t>
  </si>
  <si>
    <t>1275-0112</t>
  </si>
  <si>
    <t>MELISSA ZUÑIGA ZUÑIGA</t>
  </si>
  <si>
    <t>1275-0113</t>
  </si>
  <si>
    <t xml:space="preserve">CARLOTA MACIAS </t>
  </si>
  <si>
    <t>1275-0114</t>
  </si>
  <si>
    <t>1275-0115</t>
  </si>
  <si>
    <t xml:space="preserve">OLGA CASTRO </t>
  </si>
  <si>
    <t>1275-0116</t>
  </si>
  <si>
    <t>ROCIO BELEN SOTO CUEVAS</t>
  </si>
  <si>
    <t>0 Dias 2 Horas 46 Minutos</t>
  </si>
  <si>
    <t>0 Dias 2 Horas 42 Minutos</t>
  </si>
  <si>
    <t>0 Dias 2 Horas 37 Minutos</t>
  </si>
  <si>
    <t>0 Dias 2 Horas 15 Minutos</t>
  </si>
  <si>
    <t>0 Dias 2 Horas 14 Minutos</t>
  </si>
  <si>
    <t>0 Dias 4 Horas 31 Minutos</t>
  </si>
  <si>
    <t>0 Dias 2 Horas 2 Minutos</t>
  </si>
  <si>
    <t>0 Dias 2 Horas 22 Minutos</t>
  </si>
  <si>
    <t>0 Dias 1 Horas 59 Minutos</t>
  </si>
  <si>
    <t>0 Dias 1 Horas 58 Minutos</t>
  </si>
  <si>
    <t>0 Dias 2 Horas 24 Minutos</t>
  </si>
  <si>
    <t>0 Dias 2 Horas 41 Minutos</t>
  </si>
  <si>
    <t>0 Dias 2 Horas 58 Minutos</t>
  </si>
  <si>
    <t>0 Dias 3 Horas 16 Minutos</t>
  </si>
  <si>
    <t>0 Dias 2 Horas 55 Minutos</t>
  </si>
  <si>
    <t>0 Dias 3 Horas 1 Minutos</t>
  </si>
  <si>
    <t>0 Dias 2 Horas 32 Minutos</t>
  </si>
  <si>
    <t>0 Dias 2 Horas 54 Minutos</t>
  </si>
  <si>
    <t>0 Dias 3 Horas 42 Minutos</t>
  </si>
  <si>
    <t>0 Dias 2 Horas 11 Minutos</t>
  </si>
  <si>
    <t>0 Dias 2 Horas 50 Minutos</t>
  </si>
  <si>
    <t>0 Dias 2 Horas 49 Minutos</t>
  </si>
  <si>
    <t>0 Dias 2 Horas 45 Minutos</t>
  </si>
  <si>
    <t>0 Dias 2 Horas 59 Minutos</t>
  </si>
  <si>
    <t>0 Dias 3 Horas 0 Minutos</t>
  </si>
  <si>
    <t>0 Dias 3 Horas 4 Minutos</t>
  </si>
  <si>
    <t>0 Dias 3 Horas 5 Minutos</t>
  </si>
  <si>
    <t>0 Dias 2 Horas 47 Minutos</t>
  </si>
  <si>
    <t>0 Dias 3 Horas 2 Minutos</t>
  </si>
  <si>
    <t>0 Dias 2 Horas 29 Minutos</t>
  </si>
  <si>
    <t>0 Dias 2 Horas 28 Minutos</t>
  </si>
  <si>
    <t>0 Dias 2 Horas 39 Minutos</t>
  </si>
  <si>
    <t>0 Dias 2 Horas 52 Minutos</t>
  </si>
  <si>
    <t>0 Dias 2 Horas 6 Minutos</t>
  </si>
  <si>
    <t>0 Dias 1 Horas 56 Minutos</t>
  </si>
  <si>
    <t>0 Dias 1 Horas 52 Minutos</t>
  </si>
  <si>
    <t>0 Dias 0 Horas 55 Minutos</t>
  </si>
  <si>
    <t>0 Dias 1 Horas 48 Minutos</t>
  </si>
  <si>
    <t>0 Dias 2 Horas 27 Minutos</t>
  </si>
  <si>
    <t>0 Dias 4 Horas 13 Minutos</t>
  </si>
  <si>
    <t>0 Dias 1 Horas 24 Minutos</t>
  </si>
  <si>
    <t>0 Dias 3 Horas 47 Minutos</t>
  </si>
  <si>
    <t>0 Dias 3 Horas 43 Minutos</t>
  </si>
  <si>
    <t>0 Dias 3 Horas 38 Minutos</t>
  </si>
  <si>
    <t>0 Dias 3 Horas 6 Minutos</t>
  </si>
  <si>
    <t>0 Dias 0 Horas 43 Minutos</t>
  </si>
  <si>
    <t>21.02:09</t>
  </si>
  <si>
    <t>18.07:45</t>
  </si>
  <si>
    <t xml:space="preserve">JUAN CARLOS PRECIADO </t>
  </si>
  <si>
    <t>19.58:08</t>
  </si>
  <si>
    <t>1275-0117</t>
  </si>
  <si>
    <t>1275-0118</t>
  </si>
  <si>
    <t>1275-0119</t>
  </si>
  <si>
    <t>EXCEL CENTRO MEDICO</t>
  </si>
  <si>
    <t>1275-0120</t>
  </si>
  <si>
    <t xml:space="preserve">JEANETTE HUIZAR </t>
  </si>
  <si>
    <t>1275-0121</t>
  </si>
  <si>
    <t xml:space="preserve">KATHERINE HERNANDEZ </t>
  </si>
  <si>
    <t>1275-0122</t>
  </si>
  <si>
    <t xml:space="preserve">ERENDIRA SANCHEZ </t>
  </si>
  <si>
    <t>1275-0123</t>
  </si>
  <si>
    <t xml:space="preserve">AXEL VALENZUELA </t>
  </si>
  <si>
    <t>1275-0124</t>
  </si>
  <si>
    <t>1276-0001</t>
  </si>
  <si>
    <t xml:space="preserve">MARTIN RAMOS </t>
  </si>
  <si>
    <t>1276-0002</t>
  </si>
  <si>
    <t>1276-0003</t>
  </si>
  <si>
    <t>1276-0004</t>
  </si>
  <si>
    <t>1276-0005</t>
  </si>
  <si>
    <t>1276-0006</t>
  </si>
  <si>
    <t>1276-0007</t>
  </si>
  <si>
    <t xml:space="preserve">NATALIA QUINTERO </t>
  </si>
  <si>
    <t>1276-0008</t>
  </si>
  <si>
    <t>1276-0009</t>
  </si>
  <si>
    <t>1276-0010</t>
  </si>
  <si>
    <t>1276-0011</t>
  </si>
  <si>
    <t>08.31:29</t>
  </si>
  <si>
    <t>1276-0012</t>
  </si>
  <si>
    <t>1276-0013</t>
  </si>
  <si>
    <t>1276-0014</t>
  </si>
  <si>
    <t>1276-0015</t>
  </si>
  <si>
    <t>1276-0016</t>
  </si>
  <si>
    <t>1276-0017</t>
  </si>
  <si>
    <t>1276-0018</t>
  </si>
  <si>
    <t xml:space="preserve">AARON FLORES </t>
  </si>
  <si>
    <t>1276-0019</t>
  </si>
  <si>
    <t xml:space="preserve">OMAR VERDUGO </t>
  </si>
  <si>
    <t>1276-0020</t>
  </si>
  <si>
    <t xml:space="preserve">OLGA GLAZE </t>
  </si>
  <si>
    <t>1276-0021</t>
  </si>
  <si>
    <t>08.36:15</t>
  </si>
  <si>
    <t>1276-0022</t>
  </si>
  <si>
    <t>FANY VASQUEZ MONTES</t>
  </si>
  <si>
    <t>1276-0023</t>
  </si>
  <si>
    <t>08.33:34</t>
  </si>
  <si>
    <t>1276-0024</t>
  </si>
  <si>
    <t>1276-0025</t>
  </si>
  <si>
    <t>MARTHA PONCE CARDENAS</t>
  </si>
  <si>
    <t>1276-0026</t>
  </si>
  <si>
    <t xml:space="preserve">RAFAEL DELGADO </t>
  </si>
  <si>
    <t>1276-0027</t>
  </si>
  <si>
    <t xml:space="preserve">ROSA RAMOS </t>
  </si>
  <si>
    <t>22.58:13</t>
  </si>
  <si>
    <t>1276-0028</t>
  </si>
  <si>
    <t xml:space="preserve">JUAN GARCIA </t>
  </si>
  <si>
    <t>1276-0029</t>
  </si>
  <si>
    <t xml:space="preserve">JOSE MARIANO CHAVEZ </t>
  </si>
  <si>
    <t>1276-0030</t>
  </si>
  <si>
    <t>1276-0031</t>
  </si>
  <si>
    <t xml:space="preserve">FRANCISCO ZAVALA </t>
  </si>
  <si>
    <t>1276-0032</t>
  </si>
  <si>
    <t>1276-0033</t>
  </si>
  <si>
    <t>1276-0034</t>
  </si>
  <si>
    <t xml:space="preserve">CRISTAL SILVA </t>
  </si>
  <si>
    <t>1276-0035</t>
  </si>
  <si>
    <t xml:space="preserve">HECTOR SANCHEZ </t>
  </si>
  <si>
    <t>1276-0036</t>
  </si>
  <si>
    <t xml:space="preserve">ILIANA ZAMORA </t>
  </si>
  <si>
    <t>1276-0037</t>
  </si>
  <si>
    <t>JOSE MORALES JOVEL</t>
  </si>
  <si>
    <t>1276-0038</t>
  </si>
  <si>
    <t xml:space="preserve">RUBEN FIGUEROA </t>
  </si>
  <si>
    <t>1276-0039</t>
  </si>
  <si>
    <t>1276-0040</t>
  </si>
  <si>
    <t xml:space="preserve">FELIPE MUNOZ </t>
  </si>
  <si>
    <t>1276-0041</t>
  </si>
  <si>
    <t xml:space="preserve">PANFILO H VELAZQUEZ </t>
  </si>
  <si>
    <t>1276-0042</t>
  </si>
  <si>
    <t xml:space="preserve">ADRIANA HERNANDEZ </t>
  </si>
  <si>
    <t>1276-0043</t>
  </si>
  <si>
    <t xml:space="preserve">MARCOS GARIBAY </t>
  </si>
  <si>
    <t>1276-0044</t>
  </si>
  <si>
    <t xml:space="preserve">STELLA ARIAS </t>
  </si>
  <si>
    <t>1276-0045</t>
  </si>
  <si>
    <t xml:space="preserve">MARGARITA AISPURO </t>
  </si>
  <si>
    <t>1276-0046</t>
  </si>
  <si>
    <t xml:space="preserve">OSCAR ALVARADO </t>
  </si>
  <si>
    <t>13.32:04</t>
  </si>
  <si>
    <t>1276-0047</t>
  </si>
  <si>
    <t>ANGELICA REBOLLO COROMINAS</t>
  </si>
  <si>
    <t>1276-0048</t>
  </si>
  <si>
    <t>RODRIGO PANTOJA HERNANDEZ</t>
  </si>
  <si>
    <t>14.03:23</t>
  </si>
  <si>
    <t>1276-0049</t>
  </si>
  <si>
    <t xml:space="preserve">FRANCISCO JIMENEZ </t>
  </si>
  <si>
    <t>1276-0050</t>
  </si>
  <si>
    <t xml:space="preserve">ALEXANDRO PARADA </t>
  </si>
  <si>
    <t>1276-0051</t>
  </si>
  <si>
    <t>1276-0052</t>
  </si>
  <si>
    <t xml:space="preserve">ALEXANDRO JR PARADA </t>
  </si>
  <si>
    <t>1276-0053</t>
  </si>
  <si>
    <t>ILIANA VARGAS GONZALEZ</t>
  </si>
  <si>
    <t>1276-0054</t>
  </si>
  <si>
    <t>1276-0055</t>
  </si>
  <si>
    <t>RUBEN FLORES DIAZ</t>
  </si>
  <si>
    <t>1276-0056</t>
  </si>
  <si>
    <t>18.20:25</t>
  </si>
  <si>
    <t>1276-0057</t>
  </si>
  <si>
    <t>1276-0058</t>
  </si>
  <si>
    <t>DANIA MAGDALENO LOPEZ</t>
  </si>
  <si>
    <t>1276-0059</t>
  </si>
  <si>
    <t>SERGIO IVAN PARRA VITE</t>
  </si>
  <si>
    <t>1276-0060</t>
  </si>
  <si>
    <t xml:space="preserve">CARLOS GARZON </t>
  </si>
  <si>
    <t>20.43:24</t>
  </si>
  <si>
    <t>1276-0061</t>
  </si>
  <si>
    <t>20.56:49</t>
  </si>
  <si>
    <t>1276-0062</t>
  </si>
  <si>
    <t>SILVIA LETICIA ASTRORGA PADILLA</t>
  </si>
  <si>
    <t>1276-0063</t>
  </si>
  <si>
    <t>1276-0064</t>
  </si>
  <si>
    <t>1276-0065</t>
  </si>
  <si>
    <t>1276-0066</t>
  </si>
  <si>
    <t>1276-0067</t>
  </si>
  <si>
    <t>1276-0068</t>
  </si>
  <si>
    <t>DAVID OSVALDO GONZALEZ FRAUSTO</t>
  </si>
  <si>
    <t>1276-0069</t>
  </si>
  <si>
    <t>1276-0070</t>
  </si>
  <si>
    <t>ELOY GUTIERREZ PEÑA</t>
  </si>
  <si>
    <t>1276-0071</t>
  </si>
  <si>
    <t>1277-0001</t>
  </si>
  <si>
    <t>JESUS VALENTIN SILVA MARQUEZ</t>
  </si>
  <si>
    <t>1277-0002</t>
  </si>
  <si>
    <t>1277-0003</t>
  </si>
  <si>
    <t>1277-0004</t>
  </si>
  <si>
    <t>1277-0005</t>
  </si>
  <si>
    <t>1277-0006</t>
  </si>
  <si>
    <t>1277-0007</t>
  </si>
  <si>
    <t>1277-0008</t>
  </si>
  <si>
    <t>1277-0009</t>
  </si>
  <si>
    <t>1277-0010</t>
  </si>
  <si>
    <t>1277-0011</t>
  </si>
  <si>
    <t>1277-0012</t>
  </si>
  <si>
    <t xml:space="preserve">JORGE AVALOS </t>
  </si>
  <si>
    <t>1277-0013</t>
  </si>
  <si>
    <t xml:space="preserve">LIZETH CORONA </t>
  </si>
  <si>
    <t>1277-0014</t>
  </si>
  <si>
    <t>1277-0015</t>
  </si>
  <si>
    <t>1277-0016</t>
  </si>
  <si>
    <t>1277-0017</t>
  </si>
  <si>
    <t>1277-0018</t>
  </si>
  <si>
    <t>1277-0019</t>
  </si>
  <si>
    <t>1277-0020</t>
  </si>
  <si>
    <t>1277-0021</t>
  </si>
  <si>
    <t>1277-0022</t>
  </si>
  <si>
    <t>1277-0023</t>
  </si>
  <si>
    <t>EUGENIO GIAMPIERO GALLO ROME</t>
  </si>
  <si>
    <t>1277-0024</t>
  </si>
  <si>
    <t xml:space="preserve">DARIO GALLO </t>
  </si>
  <si>
    <t>1277-0025</t>
  </si>
  <si>
    <t xml:space="preserve">MARIO MOTTA </t>
  </si>
  <si>
    <t>1277-0026</t>
  </si>
  <si>
    <t xml:space="preserve">RICARDO VILLASEÑOR </t>
  </si>
  <si>
    <t>1277-0027</t>
  </si>
  <si>
    <t xml:space="preserve">EVANGELINA BRECEDA </t>
  </si>
  <si>
    <t>1277-0028</t>
  </si>
  <si>
    <t>1277-0029</t>
  </si>
  <si>
    <t xml:space="preserve">ARIANNA REYES </t>
  </si>
  <si>
    <t>1277-0030</t>
  </si>
  <si>
    <t xml:space="preserve">MARIA HILDA CABANILLAS </t>
  </si>
  <si>
    <t>1277-0031</t>
  </si>
  <si>
    <t xml:space="preserve">CARLOS PACHECO </t>
  </si>
  <si>
    <t>1277-0032</t>
  </si>
  <si>
    <t>1277-0033</t>
  </si>
  <si>
    <t xml:space="preserve">JOSE RENTERIA </t>
  </si>
  <si>
    <t>1277-0034</t>
  </si>
  <si>
    <t xml:space="preserve">ISELA MEZA </t>
  </si>
  <si>
    <t>13.39:10</t>
  </si>
  <si>
    <t>1277-0035</t>
  </si>
  <si>
    <t xml:space="preserve">ALMA ROSA JARA </t>
  </si>
  <si>
    <t>1277-0036</t>
  </si>
  <si>
    <t xml:space="preserve">JUDITH GUADARRAMA </t>
  </si>
  <si>
    <t>1277-0037</t>
  </si>
  <si>
    <t xml:space="preserve">ANDRES BEJARANO </t>
  </si>
  <si>
    <t>1277-0038</t>
  </si>
  <si>
    <t>1277-0039</t>
  </si>
  <si>
    <t xml:space="preserve">NORMA YUEN </t>
  </si>
  <si>
    <t>1277-0040</t>
  </si>
  <si>
    <t>JOSE HERNANDEZ FUJIGAKI</t>
  </si>
  <si>
    <t>13.50:39</t>
  </si>
  <si>
    <t>1277-0041</t>
  </si>
  <si>
    <t>MARIA GUADALUPE CASTRO ARCE</t>
  </si>
  <si>
    <t>1277-0042</t>
  </si>
  <si>
    <t xml:space="preserve">BLANCA SILVA </t>
  </si>
  <si>
    <t>1277-0043</t>
  </si>
  <si>
    <t>LAURA ESTHELA POMPA CUEVAS</t>
  </si>
  <si>
    <t>1277-0044</t>
  </si>
  <si>
    <t xml:space="preserve">MARTIN MUÑOZ </t>
  </si>
  <si>
    <t>1277-0045</t>
  </si>
  <si>
    <t>LEZTY GABRIELA ARVAYO RODRIGUEZ</t>
  </si>
  <si>
    <t>12.15:30</t>
  </si>
  <si>
    <t>1277-0046</t>
  </si>
  <si>
    <t>JOSE EDUARDO SMITH VALDEZ</t>
  </si>
  <si>
    <t>1277-0047</t>
  </si>
  <si>
    <t xml:space="preserve">ZULMA DAVILA </t>
  </si>
  <si>
    <t>1277-0048</t>
  </si>
  <si>
    <t>1277-0049</t>
  </si>
  <si>
    <t xml:space="preserve">ANGEL DAVILA </t>
  </si>
  <si>
    <t>1277-0050</t>
  </si>
  <si>
    <t>1277-0051</t>
  </si>
  <si>
    <t>1277-0052</t>
  </si>
  <si>
    <t>FERNANDO IGLESIAS CASTILLO</t>
  </si>
  <si>
    <t>1277-0053</t>
  </si>
  <si>
    <t>1277-0054</t>
  </si>
  <si>
    <t xml:space="preserve">JOSE GUITIERREZ </t>
  </si>
  <si>
    <t>1277-0055</t>
  </si>
  <si>
    <t>RAFAEL CHAVEZ GARCIA</t>
  </si>
  <si>
    <t>1277-0056</t>
  </si>
  <si>
    <t xml:space="preserve">BIRIDIANA RUVALCABA </t>
  </si>
  <si>
    <t>1277-0057</t>
  </si>
  <si>
    <t xml:space="preserve">KIMBERLY CORONA </t>
  </si>
  <si>
    <t>1277-0058</t>
  </si>
  <si>
    <t xml:space="preserve">TANIA CASTANEDA </t>
  </si>
  <si>
    <t>1277-0059</t>
  </si>
  <si>
    <t>MIKEL LOPEZ HERMIDA</t>
  </si>
  <si>
    <t>1277-0060</t>
  </si>
  <si>
    <t xml:space="preserve">ANTONIO GODINEZ </t>
  </si>
  <si>
    <t>1277-0061</t>
  </si>
  <si>
    <t>ISAMAR REAL BECERRA</t>
  </si>
  <si>
    <t>1277-0062</t>
  </si>
  <si>
    <t>1277-0063</t>
  </si>
  <si>
    <t>AMPARO ORTEGA RODAS</t>
  </si>
  <si>
    <t>1277-0064</t>
  </si>
  <si>
    <t xml:space="preserve">MARIA I PONCE </t>
  </si>
  <si>
    <t>1277-0065</t>
  </si>
  <si>
    <t>1277-0066</t>
  </si>
  <si>
    <t xml:space="preserve">OLIVIA OCHOA </t>
  </si>
  <si>
    <t>1277-0067</t>
  </si>
  <si>
    <t>YURIDIA RICON MEDINA</t>
  </si>
  <si>
    <t>1277-0068</t>
  </si>
  <si>
    <t>17.35:10</t>
  </si>
  <si>
    <t>1277-0069</t>
  </si>
  <si>
    <t>AQUILEO GALVAN MARIN</t>
  </si>
  <si>
    <t>1277-0070</t>
  </si>
  <si>
    <t>JAVIER VEGA SANCHEZ</t>
  </si>
  <si>
    <t>1277-0071</t>
  </si>
  <si>
    <t>1277-0072</t>
  </si>
  <si>
    <t>1277-0073</t>
  </si>
  <si>
    <t>1277-0074</t>
  </si>
  <si>
    <t>RN. URIARTE ESTRADA</t>
  </si>
  <si>
    <t>1277-0075</t>
  </si>
  <si>
    <t xml:space="preserve">ROSA VALDEZ </t>
  </si>
  <si>
    <t>1277-0076</t>
  </si>
  <si>
    <t>JOSE VALENZUELA MONTAÑES</t>
  </si>
  <si>
    <t>1277-0077</t>
  </si>
  <si>
    <t>EVELYN RUBY ISLAS PICHARDO</t>
  </si>
  <si>
    <t>1277-0078</t>
  </si>
  <si>
    <t>1277-0079</t>
  </si>
  <si>
    <t xml:space="preserve">ANDREA GONZALEZ </t>
  </si>
  <si>
    <t>20.06:52</t>
  </si>
  <si>
    <t>1277-0080</t>
  </si>
  <si>
    <t xml:space="preserve">VICTOR CARRETO </t>
  </si>
  <si>
    <t>1277-0081</t>
  </si>
  <si>
    <t>1277-0082</t>
  </si>
  <si>
    <t xml:space="preserve">YULIE GARCIA </t>
  </si>
  <si>
    <t>1277-0083</t>
  </si>
  <si>
    <t>FERNANDO REYES MONROY</t>
  </si>
  <si>
    <t>1277-0084</t>
  </si>
  <si>
    <t>1277-0085</t>
  </si>
  <si>
    <t>1277-0086</t>
  </si>
  <si>
    <t>1277-0087</t>
  </si>
  <si>
    <t>1277-0088</t>
  </si>
  <si>
    <t>1277-0089</t>
  </si>
  <si>
    <t>IRANIA MACIAS LOPEZ</t>
  </si>
  <si>
    <t>1277-0090</t>
  </si>
  <si>
    <t>1277-0091</t>
  </si>
  <si>
    <t>1278-0001</t>
  </si>
  <si>
    <t xml:space="preserve">ESTEBAN PASTRANA </t>
  </si>
  <si>
    <t>1278-0002</t>
  </si>
  <si>
    <t>1278-0003</t>
  </si>
  <si>
    <t>1278-0004</t>
  </si>
  <si>
    <t>1278-0005</t>
  </si>
  <si>
    <t>1278-0006</t>
  </si>
  <si>
    <t>1278-0007</t>
  </si>
  <si>
    <t>1278-0008</t>
  </si>
  <si>
    <t>1278-0009</t>
  </si>
  <si>
    <t>1278-0010</t>
  </si>
  <si>
    <t>1278-0011</t>
  </si>
  <si>
    <t>1278-0012</t>
  </si>
  <si>
    <t>1278-0013</t>
  </si>
  <si>
    <t>1278-0014</t>
  </si>
  <si>
    <t>MARIA DOMINGUEZ RODRIGUEZ</t>
  </si>
  <si>
    <t>1278-0015</t>
  </si>
  <si>
    <t>1278-0016</t>
  </si>
  <si>
    <t>1278-0017</t>
  </si>
  <si>
    <t>1278-0018</t>
  </si>
  <si>
    <t>1278-0019</t>
  </si>
  <si>
    <t>1278-0020</t>
  </si>
  <si>
    <t>1278-0021</t>
  </si>
  <si>
    <t>1278-0022</t>
  </si>
  <si>
    <t>1278-0023</t>
  </si>
  <si>
    <t>1278-0024</t>
  </si>
  <si>
    <t>1278-0025</t>
  </si>
  <si>
    <t xml:space="preserve">JORGE ALFARO </t>
  </si>
  <si>
    <t>1278-0026</t>
  </si>
  <si>
    <t>08.07:21</t>
  </si>
  <si>
    <t>1278-0027</t>
  </si>
  <si>
    <t>JOSE VALENZUELA MONTAÑEZ</t>
  </si>
  <si>
    <t>1278-0028</t>
  </si>
  <si>
    <t>1278-0029</t>
  </si>
  <si>
    <t xml:space="preserve">SARAI MENDOZA </t>
  </si>
  <si>
    <t>1278-0030</t>
  </si>
  <si>
    <t xml:space="preserve">RUDOLFO SARDINA </t>
  </si>
  <si>
    <t>1278-0031</t>
  </si>
  <si>
    <t xml:space="preserve">MARTHA ESPINOZA </t>
  </si>
  <si>
    <t>1278-0032</t>
  </si>
  <si>
    <t xml:space="preserve">MIRNA M GARCIA </t>
  </si>
  <si>
    <t>1278-0033</t>
  </si>
  <si>
    <t>PAOLA CAMPOS VALDES</t>
  </si>
  <si>
    <t>1278-0034</t>
  </si>
  <si>
    <t xml:space="preserve">ROSA GASTELUM </t>
  </si>
  <si>
    <t>1278-0035</t>
  </si>
  <si>
    <t>DIANA LAURA RETAMOSA ACEVEDO</t>
  </si>
  <si>
    <t>1278-0036</t>
  </si>
  <si>
    <t>OMAR FLORES RIOS</t>
  </si>
  <si>
    <t>16.00:09</t>
  </si>
  <si>
    <t>1278-0037</t>
  </si>
  <si>
    <t>1278-0038</t>
  </si>
  <si>
    <t xml:space="preserve">JORGE ANDRES TORRES </t>
  </si>
  <si>
    <t>09.34:54</t>
  </si>
  <si>
    <t>1278-0039</t>
  </si>
  <si>
    <t xml:space="preserve">ROSALBA MARTINEZ </t>
  </si>
  <si>
    <t>1278-0040</t>
  </si>
  <si>
    <t xml:space="preserve">XAVIER ADRIAN GONZALEZ </t>
  </si>
  <si>
    <t>1278-0041</t>
  </si>
  <si>
    <t>OSCAR HARO IBARRA</t>
  </si>
  <si>
    <t>13.45:54</t>
  </si>
  <si>
    <t>1278-0042</t>
  </si>
  <si>
    <t xml:space="preserve">VICTORIA VEGA </t>
  </si>
  <si>
    <t>1278-0043</t>
  </si>
  <si>
    <t xml:space="preserve">GENARO DE LA TORRE </t>
  </si>
  <si>
    <t>1278-0044</t>
  </si>
  <si>
    <t>ALVARO GARCIA GONZALEZ</t>
  </si>
  <si>
    <t>1278-0045</t>
  </si>
  <si>
    <t xml:space="preserve">JUDY NATHANIA RUVALCABA </t>
  </si>
  <si>
    <t>1278-0046</t>
  </si>
  <si>
    <t xml:space="preserve">JESUS ENRIQUE CHIANG </t>
  </si>
  <si>
    <t>1278-0047</t>
  </si>
  <si>
    <t>MARIA FELIX HERNANDEZ CONTRERAS</t>
  </si>
  <si>
    <t>1278-0048</t>
  </si>
  <si>
    <t xml:space="preserve">AIDA GARCIA </t>
  </si>
  <si>
    <t>1278-0049</t>
  </si>
  <si>
    <t xml:space="preserve">ENRIQUE FUENTES </t>
  </si>
  <si>
    <t>1278-0050</t>
  </si>
  <si>
    <t>ESTEFANI HIPOLITO GOMEZ</t>
  </si>
  <si>
    <t>1278-0051</t>
  </si>
  <si>
    <t xml:space="preserve">REBECA SANCHEZ </t>
  </si>
  <si>
    <t>1278-0052</t>
  </si>
  <si>
    <t xml:space="preserve">GLORIA MALDONADO </t>
  </si>
  <si>
    <t>1278-0053</t>
  </si>
  <si>
    <t>10.21:52</t>
  </si>
  <si>
    <t>1278-0054</t>
  </si>
  <si>
    <t>1278-0055</t>
  </si>
  <si>
    <t>SHEILA ROCIO PEÑA LEON</t>
  </si>
  <si>
    <t>1278-0056</t>
  </si>
  <si>
    <t xml:space="preserve">MARIA DEL CARMEN AQUINO </t>
  </si>
  <si>
    <t>1278-0057</t>
  </si>
  <si>
    <t xml:space="preserve">ROSA ELENA SMITH </t>
  </si>
  <si>
    <t>1278-0058</t>
  </si>
  <si>
    <t>HIPOLITA VALDEZ LOPEZ</t>
  </si>
  <si>
    <t>1278-0059</t>
  </si>
  <si>
    <t>SAUL FLORES CONCHAS</t>
  </si>
  <si>
    <t>1278-0060</t>
  </si>
  <si>
    <t xml:space="preserve">MARINELA AGUILAR </t>
  </si>
  <si>
    <t>1278-0061</t>
  </si>
  <si>
    <t>1278-0062</t>
  </si>
  <si>
    <t xml:space="preserve">CYNTHIA ZEPEDA </t>
  </si>
  <si>
    <t>1278-0063</t>
  </si>
  <si>
    <t xml:space="preserve">JOSE BELTRAN </t>
  </si>
  <si>
    <t>1278-0064</t>
  </si>
  <si>
    <t xml:space="preserve">JANETH CARDONA </t>
  </si>
  <si>
    <t>1278-0065</t>
  </si>
  <si>
    <t xml:space="preserve">FERNANDO GALINDO </t>
  </si>
  <si>
    <t>1278-0066</t>
  </si>
  <si>
    <t>1278-0067</t>
  </si>
  <si>
    <t>1278-0068</t>
  </si>
  <si>
    <t xml:space="preserve">ELDA YADIRA TORRES </t>
  </si>
  <si>
    <t>1278-0069</t>
  </si>
  <si>
    <t xml:space="preserve">GILBERTO VAZQUEZ </t>
  </si>
  <si>
    <t>1278-0070</t>
  </si>
  <si>
    <t xml:space="preserve">MARITZA CAROLINA LLAMAS </t>
  </si>
  <si>
    <t>1278-0071</t>
  </si>
  <si>
    <t xml:space="preserve">KARLA IMPERIAL </t>
  </si>
  <si>
    <t>1278-0072</t>
  </si>
  <si>
    <t>NAYDELYN VALLE CASTRO</t>
  </si>
  <si>
    <t>1278-0073</t>
  </si>
  <si>
    <t xml:space="preserve">MARCELA ESQUIVEL </t>
  </si>
  <si>
    <t>1278-0074</t>
  </si>
  <si>
    <t xml:space="preserve">CLAUDIA MEDRANO </t>
  </si>
  <si>
    <t>16.15:54</t>
  </si>
  <si>
    <t>1278-0075</t>
  </si>
  <si>
    <t xml:space="preserve">SANTIAGO VAZQUEZ </t>
  </si>
  <si>
    <t>1278-0076</t>
  </si>
  <si>
    <t xml:space="preserve">DIEGO VAZQUEZ </t>
  </si>
  <si>
    <t>1278-0077</t>
  </si>
  <si>
    <t>1278-0078</t>
  </si>
  <si>
    <t>ALICIA ALEJANDRINA ARMENDARIZ LARA</t>
  </si>
  <si>
    <t>1278-0079</t>
  </si>
  <si>
    <t>1278-0080</t>
  </si>
  <si>
    <t>1278-0081</t>
  </si>
  <si>
    <t>TERESA GABRIELA CURIEL RAMOS</t>
  </si>
  <si>
    <t>1278-0082</t>
  </si>
  <si>
    <t xml:space="preserve">SCARLET ALVARADO </t>
  </si>
  <si>
    <t>1278-0083</t>
  </si>
  <si>
    <t xml:space="preserve">GUADALUPE TORRES </t>
  </si>
  <si>
    <t>1278-0084</t>
  </si>
  <si>
    <t>FLOR DEL CARMEN MARTINEZ SALGUEIRO</t>
  </si>
  <si>
    <t>1278-0085</t>
  </si>
  <si>
    <t xml:space="preserve">ADRIANA MICHELL MARTINEZ </t>
  </si>
  <si>
    <t>1278-0086</t>
  </si>
  <si>
    <t xml:space="preserve">DANIEL CODORNIZ </t>
  </si>
  <si>
    <t>1278-0087</t>
  </si>
  <si>
    <t xml:space="preserve">ANDREA VELAZQUEZ </t>
  </si>
  <si>
    <t>1278-0088</t>
  </si>
  <si>
    <t>1278-0089</t>
  </si>
  <si>
    <t>IRIANA MACIAS LOPEZ</t>
  </si>
  <si>
    <t>23.08:24</t>
  </si>
  <si>
    <t>1278-0090</t>
  </si>
  <si>
    <t>KARINA GUADALUPE COTA FELIX</t>
  </si>
  <si>
    <t>1279-0001</t>
  </si>
  <si>
    <t>1279-0002</t>
  </si>
  <si>
    <t>1279-0003</t>
  </si>
  <si>
    <t>1279-0004</t>
  </si>
  <si>
    <t>1279-0005</t>
  </si>
  <si>
    <t>1279-0006</t>
  </si>
  <si>
    <t>1279-0007</t>
  </si>
  <si>
    <t>1279-0008</t>
  </si>
  <si>
    <t>1279-0009</t>
  </si>
  <si>
    <t>1279-0010</t>
  </si>
  <si>
    <t>1279-0011</t>
  </si>
  <si>
    <t>CALAFIA LUCERO ROMO</t>
  </si>
  <si>
    <t>16.54:31</t>
  </si>
  <si>
    <t>1279-0012</t>
  </si>
  <si>
    <t>1279-0013</t>
  </si>
  <si>
    <t>1279-0014</t>
  </si>
  <si>
    <t>1279-0015</t>
  </si>
  <si>
    <t>ROBERTO CARLOS FLORES ALMEIDA</t>
  </si>
  <si>
    <t>1279-0016</t>
  </si>
  <si>
    <t>JOSE ZACARIAS RUIZ</t>
  </si>
  <si>
    <t>1279-0017</t>
  </si>
  <si>
    <t xml:space="preserve">MARA VELAZQUEZ </t>
  </si>
  <si>
    <t>1279-0018</t>
  </si>
  <si>
    <t xml:space="preserve">DANIEL HERNANDEZ </t>
  </si>
  <si>
    <t>1279-0019</t>
  </si>
  <si>
    <t xml:space="preserve">JOSE PAREDES </t>
  </si>
  <si>
    <t>1279-0020</t>
  </si>
  <si>
    <t>RN. MASCULINO URIARTE ESTRADA</t>
  </si>
  <si>
    <t>1279-0021</t>
  </si>
  <si>
    <t>DIEGO CUADRAS NIETO</t>
  </si>
  <si>
    <t>1279-0022</t>
  </si>
  <si>
    <t xml:space="preserve">MELANIE RODRIGUEZ </t>
  </si>
  <si>
    <t>1279-0023</t>
  </si>
  <si>
    <t xml:space="preserve">IRMA ISELA CARO </t>
  </si>
  <si>
    <t>1279-0024</t>
  </si>
  <si>
    <t xml:space="preserve">JUAN CARO </t>
  </si>
  <si>
    <t>1279-0025</t>
  </si>
  <si>
    <t xml:space="preserve">MARIA CASTANEDA </t>
  </si>
  <si>
    <t>1279-0026</t>
  </si>
  <si>
    <t xml:space="preserve">OSCAR ALTAMIRANO </t>
  </si>
  <si>
    <t>1279-0027</t>
  </si>
  <si>
    <t>FLOR AIDE PAEZ PALOMARES</t>
  </si>
  <si>
    <t>1279-0028</t>
  </si>
  <si>
    <t>1279-0029</t>
  </si>
  <si>
    <t xml:space="preserve">ADRIANA ALCARAZ </t>
  </si>
  <si>
    <t>1279-0030</t>
  </si>
  <si>
    <t>1279-0031</t>
  </si>
  <si>
    <t>GRAPHIC</t>
  </si>
  <si>
    <t xml:space="preserve">FAVIOLA AMADOR </t>
  </si>
  <si>
    <t>1279-0032</t>
  </si>
  <si>
    <t xml:space="preserve">ALEXA TORRES </t>
  </si>
  <si>
    <t>1279-0033</t>
  </si>
  <si>
    <t>ROSA MARIA PEREZ RODRIGUEZ</t>
  </si>
  <si>
    <t>1279-0034</t>
  </si>
  <si>
    <t xml:space="preserve">MARIA JIMENEZ </t>
  </si>
  <si>
    <t>1279-0035</t>
  </si>
  <si>
    <t>1279-0036</t>
  </si>
  <si>
    <t xml:space="preserve">ANGEL LUIS LUQUE </t>
  </si>
  <si>
    <t>11.42:43</t>
  </si>
  <si>
    <t>1279-0037</t>
  </si>
  <si>
    <t>ANDREA ERNESTINA VELARDE PADILLA</t>
  </si>
  <si>
    <t>1279-0038</t>
  </si>
  <si>
    <t xml:space="preserve">CHRISTIAN CASTILLO </t>
  </si>
  <si>
    <t>1279-0039</t>
  </si>
  <si>
    <t xml:space="preserve">JOSEFINA PERALTA </t>
  </si>
  <si>
    <t>1279-0040</t>
  </si>
  <si>
    <t>PAUL MARTINEZ TORRES</t>
  </si>
  <si>
    <t>1279-0041</t>
  </si>
  <si>
    <t>BRYAN  XAVIER GOMEZ GUTIERREZ</t>
  </si>
  <si>
    <t>1279-0042</t>
  </si>
  <si>
    <t>JUAN CARLOS SALAZAR REYNA</t>
  </si>
  <si>
    <t>1279-0043</t>
  </si>
  <si>
    <t>1279-0044</t>
  </si>
  <si>
    <t>PAULINO SOTO GONZALEZ</t>
  </si>
  <si>
    <t>1279-0046</t>
  </si>
  <si>
    <t xml:space="preserve">MARIA MORENO </t>
  </si>
  <si>
    <t>1279-0047</t>
  </si>
  <si>
    <t>MITZI VALERIA FERMIN TOVAR</t>
  </si>
  <si>
    <t>1279-0048</t>
  </si>
  <si>
    <t xml:space="preserve">CLIFFORD MONTGOMERY </t>
  </si>
  <si>
    <t>1279-0049</t>
  </si>
  <si>
    <t>12.12:12</t>
  </si>
  <si>
    <t>1279-0050</t>
  </si>
  <si>
    <t>1279-0051</t>
  </si>
  <si>
    <t xml:space="preserve">LEANDRO SANDEZ </t>
  </si>
  <si>
    <t>1279-0052</t>
  </si>
  <si>
    <t>DANIELA NICHOLE TOSTADO ROMERO</t>
  </si>
  <si>
    <t>1279-0053</t>
  </si>
  <si>
    <t xml:space="preserve">VERONICA FERNANDEZ </t>
  </si>
  <si>
    <t>1279-0054</t>
  </si>
  <si>
    <t>JUAN JOSE ARJONA TODD</t>
  </si>
  <si>
    <t>1279-0055</t>
  </si>
  <si>
    <t>1279-0056</t>
  </si>
  <si>
    <t xml:space="preserve">SANTIAGO ESCALANTE </t>
  </si>
  <si>
    <t>1279-0057</t>
  </si>
  <si>
    <t xml:space="preserve">MARIA DEL ROCIO NIKIFORAKIS </t>
  </si>
  <si>
    <t>14.42:33</t>
  </si>
  <si>
    <t>1279-0058</t>
  </si>
  <si>
    <t xml:space="preserve">BEATRIZ LUGO </t>
  </si>
  <si>
    <t>1279-0059</t>
  </si>
  <si>
    <t>RUTH VALERIA AYALA APARICIO</t>
  </si>
  <si>
    <t>1279-0060</t>
  </si>
  <si>
    <t>SALVADOR RUIZ PINEDA</t>
  </si>
  <si>
    <t>1279-0061</t>
  </si>
  <si>
    <t>1279-0062</t>
  </si>
  <si>
    <t>MONICA RIVERA VAZQUEZ</t>
  </si>
  <si>
    <t>1279-0063</t>
  </si>
  <si>
    <t>1279-0064</t>
  </si>
  <si>
    <t xml:space="preserve">JORGE MARTINEZ </t>
  </si>
  <si>
    <t>1279-0065</t>
  </si>
  <si>
    <t>JOSE LUIS MONTOYA JAUREGUI</t>
  </si>
  <si>
    <t>1279-0066</t>
  </si>
  <si>
    <t>1279-0067</t>
  </si>
  <si>
    <t>1279-0068</t>
  </si>
  <si>
    <t>MARIA JUAREZ HERNANDEZ</t>
  </si>
  <si>
    <t>1279-0069</t>
  </si>
  <si>
    <t>1279-0070</t>
  </si>
  <si>
    <t>1279-0071</t>
  </si>
  <si>
    <t>MACARIO CRISOFORO PACHECO TREJO</t>
  </si>
  <si>
    <t>1279-0072</t>
  </si>
  <si>
    <t>AMBAR ANAIS VAZQUEZ PEREZ</t>
  </si>
  <si>
    <t>1279-0073</t>
  </si>
  <si>
    <t>1279-0074</t>
  </si>
  <si>
    <t>LUIS ADRIAN VELAZQUEZ MARROQUIN</t>
  </si>
  <si>
    <t>1279-0075</t>
  </si>
  <si>
    <t>1279-0076</t>
  </si>
  <si>
    <t>1279-0077</t>
  </si>
  <si>
    <t>PAOLA ADAME URANO</t>
  </si>
  <si>
    <t>1279-0078</t>
  </si>
  <si>
    <t>1279-0079</t>
  </si>
  <si>
    <t>1279-0080</t>
  </si>
  <si>
    <t>1279-0081</t>
  </si>
  <si>
    <t>CLAUDIA GONZALEZ IBARRA</t>
  </si>
  <si>
    <t>1279-0082</t>
  </si>
  <si>
    <t>1279-0083</t>
  </si>
  <si>
    <t>1279-0084</t>
  </si>
  <si>
    <t>SAYRA CASILLAS CRUZ</t>
  </si>
  <si>
    <t>1279-0085</t>
  </si>
  <si>
    <t>PERLA ZULEYMA BOCA OCHOA</t>
  </si>
  <si>
    <t>1279-0086</t>
  </si>
  <si>
    <t>NICHO MANUEL MIRELES JIMENEZ</t>
  </si>
  <si>
    <t>1279-0087</t>
  </si>
  <si>
    <t>1279-0088</t>
  </si>
  <si>
    <t>1279-0089</t>
  </si>
  <si>
    <t xml:space="preserve">JOSE GONZALEZ </t>
  </si>
  <si>
    <t>1279-0090</t>
  </si>
  <si>
    <t>1279-0091</t>
  </si>
  <si>
    <t>1279-0092</t>
  </si>
  <si>
    <t>1279-0093</t>
  </si>
  <si>
    <t>1280-0001</t>
  </si>
  <si>
    <t xml:space="preserve">RYAN DE LA ROSA </t>
  </si>
  <si>
    <t>1280-0002</t>
  </si>
  <si>
    <t>1280-0003</t>
  </si>
  <si>
    <t>1280-0004</t>
  </si>
  <si>
    <t>GRISELDA AGUILAR MORALES</t>
  </si>
  <si>
    <t>1280-0005</t>
  </si>
  <si>
    <t>1280-0006</t>
  </si>
  <si>
    <t>1280-0007</t>
  </si>
  <si>
    <t xml:space="preserve">NIKOLAY TOPALOV </t>
  </si>
  <si>
    <t>1280-0008</t>
  </si>
  <si>
    <t>1280-0009</t>
  </si>
  <si>
    <t>1280-0010</t>
  </si>
  <si>
    <t>1280-0011</t>
  </si>
  <si>
    <t>1280-0012</t>
  </si>
  <si>
    <t>1280-0013</t>
  </si>
  <si>
    <t>1280-0014</t>
  </si>
  <si>
    <t>SOFIA HUERTA DOMINGUEZ</t>
  </si>
  <si>
    <t>1280-0015</t>
  </si>
  <si>
    <t>MARIA E MOLINA ESPARRAGOZA</t>
  </si>
  <si>
    <t>1280-0016</t>
  </si>
  <si>
    <t>ALICIA ROSALES VILLA</t>
  </si>
  <si>
    <t>1280-0017</t>
  </si>
  <si>
    <t>ROBERTO TORRES MORENO</t>
  </si>
  <si>
    <t>1280-0018</t>
  </si>
  <si>
    <t>FERNANDO MARTINEZ CRUZ</t>
  </si>
  <si>
    <t>1280-0019</t>
  </si>
  <si>
    <t>RAUL DIEGO CORONA</t>
  </si>
  <si>
    <t>1280-0020</t>
  </si>
  <si>
    <t>1280-0021</t>
  </si>
  <si>
    <t xml:space="preserve">ORALIA RODRIGUEZ </t>
  </si>
  <si>
    <t>1280-0022</t>
  </si>
  <si>
    <t>CESAR IVAN NUÑEZ BRINDAS</t>
  </si>
  <si>
    <t>1280-0023</t>
  </si>
  <si>
    <t xml:space="preserve">MARIA RAMOS </t>
  </si>
  <si>
    <t>1280-0024</t>
  </si>
  <si>
    <t xml:space="preserve">GREGORIO TOVAR-LANDIN </t>
  </si>
  <si>
    <t>1280-0025</t>
  </si>
  <si>
    <t xml:space="preserve">PARISA GORAN </t>
  </si>
  <si>
    <t>12.37:18</t>
  </si>
  <si>
    <t>1280-0026</t>
  </si>
  <si>
    <t>1280-0027</t>
  </si>
  <si>
    <t>1280-0028</t>
  </si>
  <si>
    <t>1280-0029</t>
  </si>
  <si>
    <t>1280-0030</t>
  </si>
  <si>
    <t>1280-0031</t>
  </si>
  <si>
    <t>1280-0032</t>
  </si>
  <si>
    <t>1280-0033</t>
  </si>
  <si>
    <t xml:space="preserve">MARIA A SANTILLAN </t>
  </si>
  <si>
    <t>1280-0034</t>
  </si>
  <si>
    <t xml:space="preserve">DAN MAGALLANES </t>
  </si>
  <si>
    <t>1280-0035</t>
  </si>
  <si>
    <t>1280-0036</t>
  </si>
  <si>
    <t xml:space="preserve">GEORGE MARTINEZ </t>
  </si>
  <si>
    <t>1280-0037</t>
  </si>
  <si>
    <t xml:space="preserve">JANETTE RAMIREZ </t>
  </si>
  <si>
    <t>1280-0038</t>
  </si>
  <si>
    <t>1280-0039</t>
  </si>
  <si>
    <t>AMERICA DE LA ROSA DELGADO</t>
  </si>
  <si>
    <t>1280-0040</t>
  </si>
  <si>
    <t>MARIA CRISTINA ALFARO RUIZ</t>
  </si>
  <si>
    <t>17.29:45</t>
  </si>
  <si>
    <t>1280-0041</t>
  </si>
  <si>
    <t>RAFAEL ABURTO SESEÑA</t>
  </si>
  <si>
    <t>1280-0042</t>
  </si>
  <si>
    <t xml:space="preserve">ESPERANZA MONTANO </t>
  </si>
  <si>
    <t>1280-0043</t>
  </si>
  <si>
    <t>CYNTHIA MADRIGAL LARA</t>
  </si>
  <si>
    <t>1280-0044</t>
  </si>
  <si>
    <t>JOSE HUMBERTO VAZQUEZ UREÑA</t>
  </si>
  <si>
    <t>1280-0045</t>
  </si>
  <si>
    <t>JUAN ANTONIO ZAVALA ARGUELLO</t>
  </si>
  <si>
    <t>1280-0046</t>
  </si>
  <si>
    <t>CITLALI HERNANDEZ DE LA TORRE</t>
  </si>
  <si>
    <t>1280-0047</t>
  </si>
  <si>
    <t xml:space="preserve">ANGEL OLEA </t>
  </si>
  <si>
    <t>1280-0048</t>
  </si>
  <si>
    <t xml:space="preserve">LUIS GONZALEZ </t>
  </si>
  <si>
    <t>1280-0049</t>
  </si>
  <si>
    <t>FERNANDO SALAZAR DAVILA</t>
  </si>
  <si>
    <t>1280-0050</t>
  </si>
  <si>
    <t>1280-0051</t>
  </si>
  <si>
    <t>ADA MORALES OROZCO</t>
  </si>
  <si>
    <t>1280-0052</t>
  </si>
  <si>
    <t>TERESA CRUZ CHAVEZ</t>
  </si>
  <si>
    <t>1280-0053</t>
  </si>
  <si>
    <t>MARIA TERESA ALCARAZ ACOLT</t>
  </si>
  <si>
    <t>1280-0054</t>
  </si>
  <si>
    <t>1280-0055</t>
  </si>
  <si>
    <t>OSCAR CARLOS ORTIZ GAMIÑO</t>
  </si>
  <si>
    <t>1280-0056</t>
  </si>
  <si>
    <t>EFREN MARISCAL CHAVEZ</t>
  </si>
  <si>
    <t>1280-0057</t>
  </si>
  <si>
    <t xml:space="preserve">DAVID FRANK ZERMEÑO </t>
  </si>
  <si>
    <t>1280-0058</t>
  </si>
  <si>
    <t>KARINA MARTINEZ MARTINEZ</t>
  </si>
  <si>
    <t>1280-0059</t>
  </si>
  <si>
    <t xml:space="preserve">MARIA GASTELUM </t>
  </si>
  <si>
    <t>1280-0060</t>
  </si>
  <si>
    <t>RAMON FERNANDO HERNANDEZ RUIZ</t>
  </si>
  <si>
    <t>13.50:57</t>
  </si>
  <si>
    <t>1280-0061</t>
  </si>
  <si>
    <t>1280-0062</t>
  </si>
  <si>
    <t>1280-0063</t>
  </si>
  <si>
    <t>1280-0064</t>
  </si>
  <si>
    <t>1280-0065</t>
  </si>
  <si>
    <t>18.12:14</t>
  </si>
  <si>
    <t>1280-0066</t>
  </si>
  <si>
    <t>1280-0067</t>
  </si>
  <si>
    <t>1280-0068</t>
  </si>
  <si>
    <t xml:space="preserve">KIHARA CAMARILLO </t>
  </si>
  <si>
    <t>1280-0069</t>
  </si>
  <si>
    <t>1280-0070</t>
  </si>
  <si>
    <t xml:space="preserve">ERNESTO CAMACHO </t>
  </si>
  <si>
    <t>1280-0071</t>
  </si>
  <si>
    <t>VERONICA QUITERIO FIGUEROA</t>
  </si>
  <si>
    <t>1280-0072</t>
  </si>
  <si>
    <t>ANYEL YANELI CUEVAS REYES</t>
  </si>
  <si>
    <t>1280-0073</t>
  </si>
  <si>
    <t>21.21:30</t>
  </si>
  <si>
    <t>1280-0074</t>
  </si>
  <si>
    <t>1280-0075</t>
  </si>
  <si>
    <t xml:space="preserve">BRISEIDA VALDEZ </t>
  </si>
  <si>
    <t>1280-0076</t>
  </si>
  <si>
    <t>1280-0077</t>
  </si>
  <si>
    <t xml:space="preserve">LAURA BAUTISTA </t>
  </si>
  <si>
    <t>1280-0078</t>
  </si>
  <si>
    <t>1280-0079</t>
  </si>
  <si>
    <t>1280-0080</t>
  </si>
  <si>
    <t>1280-0081</t>
  </si>
  <si>
    <t>1280-0082</t>
  </si>
  <si>
    <t>1281-0001</t>
  </si>
  <si>
    <t>1281-0002</t>
  </si>
  <si>
    <t>1281-0003</t>
  </si>
  <si>
    <t>1281-0004</t>
  </si>
  <si>
    <t>1281-0005</t>
  </si>
  <si>
    <t>1281-0006</t>
  </si>
  <si>
    <t>1281-0007</t>
  </si>
  <si>
    <t>1281-0008</t>
  </si>
  <si>
    <t>1281-0009</t>
  </si>
  <si>
    <t>1281-0010</t>
  </si>
  <si>
    <t>1281-0011</t>
  </si>
  <si>
    <t xml:space="preserve">FABIOLA MALDONADO </t>
  </si>
  <si>
    <t>1281-0012</t>
  </si>
  <si>
    <t>TANNYA VANESSA LOPEZ MENDOZA</t>
  </si>
  <si>
    <t>1281-0013</t>
  </si>
  <si>
    <t>RAUL VACA RODRIGUEZ</t>
  </si>
  <si>
    <t>1281-0014</t>
  </si>
  <si>
    <t>1281-0015</t>
  </si>
  <si>
    <t>1281-0016</t>
  </si>
  <si>
    <t>1281-0017</t>
  </si>
  <si>
    <t xml:space="preserve">ALFONSO ALFARO </t>
  </si>
  <si>
    <t>1281-0018</t>
  </si>
  <si>
    <t>1281-0019</t>
  </si>
  <si>
    <t>1281-0020</t>
  </si>
  <si>
    <t>1281-0021</t>
  </si>
  <si>
    <t xml:space="preserve">JULIA MACOUZET </t>
  </si>
  <si>
    <t>1281-0022</t>
  </si>
  <si>
    <t>MARCIA YANIRA MACEDO BORROEL</t>
  </si>
  <si>
    <t>1281-0023</t>
  </si>
  <si>
    <t>MIGUEL RODRIGUEZ MENDOZA</t>
  </si>
  <si>
    <t>1281-0024</t>
  </si>
  <si>
    <t>1281-0025</t>
  </si>
  <si>
    <t>ISAU TREVIÑO GARZA</t>
  </si>
  <si>
    <t>1281-0026</t>
  </si>
  <si>
    <t>EMILIO SOLA SANCHEZ</t>
  </si>
  <si>
    <t>1281-0027</t>
  </si>
  <si>
    <t>1281-0028</t>
  </si>
  <si>
    <t>MANUEL LEON VILLALON</t>
  </si>
  <si>
    <t>1281-0029</t>
  </si>
  <si>
    <t>1281-0030</t>
  </si>
  <si>
    <t>1281-0031</t>
  </si>
  <si>
    <t>1281-0032</t>
  </si>
  <si>
    <t>1281-0033</t>
  </si>
  <si>
    <t>MICHELLE IBARRA RHOADS</t>
  </si>
  <si>
    <t>1281-0034</t>
  </si>
  <si>
    <t xml:space="preserve">AUSENCIO LICONA </t>
  </si>
  <si>
    <t>1281-0035</t>
  </si>
  <si>
    <t xml:space="preserve">MANUELLA ARREOLA </t>
  </si>
  <si>
    <t>1281-0036</t>
  </si>
  <si>
    <t>ABIMAEL ARZOLA REYNOSO</t>
  </si>
  <si>
    <t>1281-0037</t>
  </si>
  <si>
    <t xml:space="preserve">LAURA P REYES </t>
  </si>
  <si>
    <t>1281-0038</t>
  </si>
  <si>
    <t xml:space="preserve">CARMEN GUADALUPE MORA </t>
  </si>
  <si>
    <t>1281-0039</t>
  </si>
  <si>
    <t>MARIA MONSERRAT ROMAN RODRIGUEZ</t>
  </si>
  <si>
    <t>11.04:57</t>
  </si>
  <si>
    <t>1281-0040</t>
  </si>
  <si>
    <t>1281-0041</t>
  </si>
  <si>
    <t>MARIA DEL REFUGIO LERMA DE ALZINA</t>
  </si>
  <si>
    <t>1281-0042</t>
  </si>
  <si>
    <t>JANETH ALVAREZ NEVAREZ</t>
  </si>
  <si>
    <t>1281-0043</t>
  </si>
  <si>
    <t>1281-0044</t>
  </si>
  <si>
    <t>1281-0045</t>
  </si>
  <si>
    <t>1281-0046</t>
  </si>
  <si>
    <t>RAFAEL CERVANTES CRUZ</t>
  </si>
  <si>
    <t>1281-0047</t>
  </si>
  <si>
    <t>1281-0048</t>
  </si>
  <si>
    <t>VERONICA HUANTE MAGANA</t>
  </si>
  <si>
    <t>1281-0049</t>
  </si>
  <si>
    <t xml:space="preserve">DIANA ORTIZ </t>
  </si>
  <si>
    <t>1281-0050</t>
  </si>
  <si>
    <t xml:space="preserve">ANTONIA NAVARRO </t>
  </si>
  <si>
    <t>1281-0051</t>
  </si>
  <si>
    <t xml:space="preserve">MARIA HERNANDEZ </t>
  </si>
  <si>
    <t>1281-0052</t>
  </si>
  <si>
    <t xml:space="preserve">GUIMEL GARCIA </t>
  </si>
  <si>
    <t>1281-0053</t>
  </si>
  <si>
    <t>JOSE M CASTRO BALTAZAR</t>
  </si>
  <si>
    <t>1281-0054</t>
  </si>
  <si>
    <t xml:space="preserve">LUIS FLORES </t>
  </si>
  <si>
    <t>1281-0055</t>
  </si>
  <si>
    <t>12.40:20</t>
  </si>
  <si>
    <t>1281-0056</t>
  </si>
  <si>
    <t xml:space="preserve">MARIZA RAMIREZ </t>
  </si>
  <si>
    <t>1281-0057</t>
  </si>
  <si>
    <t xml:space="preserve">SHEILA MEJIA </t>
  </si>
  <si>
    <t>1281-0058</t>
  </si>
  <si>
    <t xml:space="preserve">MARIA LUISA VELAZQUEZ </t>
  </si>
  <si>
    <t>1281-0059</t>
  </si>
  <si>
    <t>ISABEL MORALES ORTEGA</t>
  </si>
  <si>
    <t>1281-0060</t>
  </si>
  <si>
    <t>JAIR ISAAC RUZ JUAREZ</t>
  </si>
  <si>
    <t>17.39:12</t>
  </si>
  <si>
    <t>1281-0061</t>
  </si>
  <si>
    <t>15.29:25</t>
  </si>
  <si>
    <t>1281-0062</t>
  </si>
  <si>
    <t>NORMA RUIZ MENDOZA</t>
  </si>
  <si>
    <t>1281-0063</t>
  </si>
  <si>
    <t>JONATHAN LEONARDO TORRES ISLAS</t>
  </si>
  <si>
    <t>1281-0064</t>
  </si>
  <si>
    <t>1281-0065</t>
  </si>
  <si>
    <t xml:space="preserve">EDI CANEDO </t>
  </si>
  <si>
    <t>1281-0066</t>
  </si>
  <si>
    <t>1281-0067</t>
  </si>
  <si>
    <t xml:space="preserve">MICHAEL DELVEY JR </t>
  </si>
  <si>
    <t>1281-0068</t>
  </si>
  <si>
    <t>AARON EVERARDO RAMIREZ MENDOZA</t>
  </si>
  <si>
    <t>1281-0069</t>
  </si>
  <si>
    <t>1281-0070</t>
  </si>
  <si>
    <t>22.27:02</t>
  </si>
  <si>
    <t>1281-0071</t>
  </si>
  <si>
    <t>1281-0072</t>
  </si>
  <si>
    <t>22.28:03</t>
  </si>
  <si>
    <t>1281-0073</t>
  </si>
  <si>
    <t>1281-0074</t>
  </si>
  <si>
    <t xml:space="preserve">ESTHER VAZQUEZ </t>
  </si>
  <si>
    <t>1281-0075</t>
  </si>
  <si>
    <t xml:space="preserve">MAYRA SENA </t>
  </si>
  <si>
    <t>1281-0076</t>
  </si>
  <si>
    <t>1281-0077</t>
  </si>
  <si>
    <t>1281-0078</t>
  </si>
  <si>
    <t>RN FEMENINO NEGRETE BACA</t>
  </si>
  <si>
    <t>1281-0079</t>
  </si>
  <si>
    <t>1281-0080</t>
  </si>
  <si>
    <t>1281-0081</t>
  </si>
  <si>
    <t>1281-0082</t>
  </si>
  <si>
    <t xml:space="preserve">IKER LOPEZ </t>
  </si>
  <si>
    <t>1282-0001</t>
  </si>
  <si>
    <t>ADELA POMPA VELAZQUEZ</t>
  </si>
  <si>
    <t>1282-0002</t>
  </si>
  <si>
    <t>1282-0003</t>
  </si>
  <si>
    <t>1282-0004</t>
  </si>
  <si>
    <t>1282-0005</t>
  </si>
  <si>
    <t>1282-0006</t>
  </si>
  <si>
    <t>1282-0007</t>
  </si>
  <si>
    <t xml:space="preserve">GREGORIO MACEDO </t>
  </si>
  <si>
    <t>1282-0008</t>
  </si>
  <si>
    <t>1282-0009</t>
  </si>
  <si>
    <t xml:space="preserve">SAYDEE CABRERA </t>
  </si>
  <si>
    <t>1282-0010</t>
  </si>
  <si>
    <t>1282-0011</t>
  </si>
  <si>
    <t>1282-0012</t>
  </si>
  <si>
    <t>1282-0013</t>
  </si>
  <si>
    <t>1282-0014</t>
  </si>
  <si>
    <t xml:space="preserve">ARMANDO SANTANA </t>
  </si>
  <si>
    <t>1282-0015</t>
  </si>
  <si>
    <t>1282-0016</t>
  </si>
  <si>
    <t>1282-0017</t>
  </si>
  <si>
    <t>1282-0018</t>
  </si>
  <si>
    <t>RODOLFO PEÑA BRISEÑO</t>
  </si>
  <si>
    <t>12.42:46</t>
  </si>
  <si>
    <t>1282-0019</t>
  </si>
  <si>
    <t xml:space="preserve">DIOCELINA CADENA </t>
  </si>
  <si>
    <t>1282-0020</t>
  </si>
  <si>
    <t xml:space="preserve">LORENZO C JUAREZ </t>
  </si>
  <si>
    <t>1282-0021</t>
  </si>
  <si>
    <t xml:space="preserve">OSCAR ALFARO </t>
  </si>
  <si>
    <t>1282-0022</t>
  </si>
  <si>
    <t xml:space="preserve">SILVIA MAYA </t>
  </si>
  <si>
    <t>1282-0023</t>
  </si>
  <si>
    <t>1282-0024</t>
  </si>
  <si>
    <t>1282-0025</t>
  </si>
  <si>
    <t xml:space="preserve">LIZ HERNANDEZ </t>
  </si>
  <si>
    <t>1282-0026</t>
  </si>
  <si>
    <t xml:space="preserve">JUAN BARRERA </t>
  </si>
  <si>
    <t>12.29:07</t>
  </si>
  <si>
    <t>1282-0027</t>
  </si>
  <si>
    <t xml:space="preserve">ERICK ALEJANDRO RAMIREZ </t>
  </si>
  <si>
    <t>1282-0028</t>
  </si>
  <si>
    <t xml:space="preserve">ROMULO GONZALEZ </t>
  </si>
  <si>
    <t>1282-0029</t>
  </si>
  <si>
    <t>JOSE ARMANDO LUGO SANCHEZ</t>
  </si>
  <si>
    <t>1282-0030</t>
  </si>
  <si>
    <t xml:space="preserve">CRYSTAL GARCIA </t>
  </si>
  <si>
    <t>1282-0031</t>
  </si>
  <si>
    <t xml:space="preserve">ARACELI CAMACHO </t>
  </si>
  <si>
    <t>1282-0032</t>
  </si>
  <si>
    <t xml:space="preserve">CARLOS R CORONA </t>
  </si>
  <si>
    <t>1282-0033</t>
  </si>
  <si>
    <t>1282-0034</t>
  </si>
  <si>
    <t>ERNESTO ESQUIVEL VELA</t>
  </si>
  <si>
    <t>1282-0035</t>
  </si>
  <si>
    <t>EDGAR CORTEZ CHAVEZ</t>
  </si>
  <si>
    <t>1282-0036</t>
  </si>
  <si>
    <t>1282-0037</t>
  </si>
  <si>
    <t>FRANCISCO JAVIER SORIA LANDUERDO</t>
  </si>
  <si>
    <t>1282-0038</t>
  </si>
  <si>
    <t>GERARDA CORTEZ VASQUEZ</t>
  </si>
  <si>
    <t>12.21:17</t>
  </si>
  <si>
    <t>1282-0039</t>
  </si>
  <si>
    <t>1282-0040</t>
  </si>
  <si>
    <t xml:space="preserve">ROSELIA RIVERA </t>
  </si>
  <si>
    <t>1282-0041</t>
  </si>
  <si>
    <t>1282-0042</t>
  </si>
  <si>
    <t>1282-0043</t>
  </si>
  <si>
    <t xml:space="preserve">MONICA SEPULVEDA </t>
  </si>
  <si>
    <t>1282-0044</t>
  </si>
  <si>
    <t xml:space="preserve">RIGOBERTO RODRIGUEZ </t>
  </si>
  <si>
    <t>1282-0045</t>
  </si>
  <si>
    <t>1282-0046</t>
  </si>
  <si>
    <t xml:space="preserve">ANTONIO HERNANDEZ </t>
  </si>
  <si>
    <t>1282-0047</t>
  </si>
  <si>
    <t>MARIO ARTEAGA CAMPOS</t>
  </si>
  <si>
    <t>1282-0048</t>
  </si>
  <si>
    <t xml:space="preserve">RENATA RIOS </t>
  </si>
  <si>
    <t>1282-0049</t>
  </si>
  <si>
    <t xml:space="preserve">ALEJANDRO ROJAS </t>
  </si>
  <si>
    <t>1282-0050</t>
  </si>
  <si>
    <t>ANDREA BASILISA PEREZ LOPEZ</t>
  </si>
  <si>
    <t>17.37:38</t>
  </si>
  <si>
    <t>1282-0051</t>
  </si>
  <si>
    <t xml:space="preserve">ALMA BUELNA </t>
  </si>
  <si>
    <t>1282-0052</t>
  </si>
  <si>
    <t>1282-0053</t>
  </si>
  <si>
    <t>ADRIANA NIBET ALVARADO SIFUENTES</t>
  </si>
  <si>
    <t>1282-0054</t>
  </si>
  <si>
    <t>VICTORIA MARTINEZ REYES</t>
  </si>
  <si>
    <t>14.30:29</t>
  </si>
  <si>
    <t>1282-0055</t>
  </si>
  <si>
    <t xml:space="preserve">MARIA GUZMAN </t>
  </si>
  <si>
    <t>1282-0056</t>
  </si>
  <si>
    <t xml:space="preserve">ABRAM ISIORDIA </t>
  </si>
  <si>
    <t>1282-0057</t>
  </si>
  <si>
    <t xml:space="preserve">DENISSE RIVERA </t>
  </si>
  <si>
    <t>1282-0058</t>
  </si>
  <si>
    <t>1282-0059</t>
  </si>
  <si>
    <t>NIBIA ROMERO GUTIERREZ</t>
  </si>
  <si>
    <t>1282-0060</t>
  </si>
  <si>
    <t>1282-0061</t>
  </si>
  <si>
    <t xml:space="preserve">JASSIEL BARRAZA </t>
  </si>
  <si>
    <t>1282-0062</t>
  </si>
  <si>
    <t xml:space="preserve">SANDRA DIAZ </t>
  </si>
  <si>
    <t>1282-0063</t>
  </si>
  <si>
    <t>NORMA ROJAS DE RUESGA</t>
  </si>
  <si>
    <t>1282-0064</t>
  </si>
  <si>
    <t xml:space="preserve">JAIME TORRES </t>
  </si>
  <si>
    <t>1282-0065</t>
  </si>
  <si>
    <t>JAVIER OSWALDO SIERRA GARCIA</t>
  </si>
  <si>
    <t>1282-0066</t>
  </si>
  <si>
    <t>1282-0067</t>
  </si>
  <si>
    <t xml:space="preserve">CRISTIAN MARTINEZ </t>
  </si>
  <si>
    <t>14.23:17</t>
  </si>
  <si>
    <t>1282-0068</t>
  </si>
  <si>
    <t>PABLO JIMENEZ HERNANDEZ</t>
  </si>
  <si>
    <t>13.50:43</t>
  </si>
  <si>
    <t>1282-0069</t>
  </si>
  <si>
    <t xml:space="preserve">RAUL ARREDONDO </t>
  </si>
  <si>
    <t>1282-0070</t>
  </si>
  <si>
    <t xml:space="preserve">ALICIA LEDESMA </t>
  </si>
  <si>
    <t>1282-0071</t>
  </si>
  <si>
    <t xml:space="preserve">MIGUEL CARDIEL JR </t>
  </si>
  <si>
    <t>1282-0072</t>
  </si>
  <si>
    <t>1282-0073</t>
  </si>
  <si>
    <t xml:space="preserve">JAIME VEGA </t>
  </si>
  <si>
    <t>1282-0074</t>
  </si>
  <si>
    <t xml:space="preserve">ADOLFO GARDUNO </t>
  </si>
  <si>
    <t>1282-0075</t>
  </si>
  <si>
    <t xml:space="preserve">MATA JESUS </t>
  </si>
  <si>
    <t>1282-0076</t>
  </si>
  <si>
    <t xml:space="preserve">NELY VEGA </t>
  </si>
  <si>
    <t>1282-0077</t>
  </si>
  <si>
    <t xml:space="preserve">ANDREA SANCHEZ </t>
  </si>
  <si>
    <t>1282-0078</t>
  </si>
  <si>
    <t xml:space="preserve">FERNANDO LARRAGUIBEL </t>
  </si>
  <si>
    <t>1282-0079</t>
  </si>
  <si>
    <t>KARLA STEPHANIE LOPEZ RUBALCABA</t>
  </si>
  <si>
    <t>1282-0080</t>
  </si>
  <si>
    <t xml:space="preserve">EDUARDO MORALES </t>
  </si>
  <si>
    <t>1282-0081</t>
  </si>
  <si>
    <t>1282-0082</t>
  </si>
  <si>
    <t>JESUS OCTAVIO MARTINEZ ZAVALA</t>
  </si>
  <si>
    <t>1282-0083</t>
  </si>
  <si>
    <t xml:space="preserve">JESUS LOPEZ </t>
  </si>
  <si>
    <t>1282-0084</t>
  </si>
  <si>
    <t>JOSE CARLOS PEÑA LOPEZ</t>
  </si>
  <si>
    <t>1282-0085</t>
  </si>
  <si>
    <t xml:space="preserve">GABRIELA FLORES </t>
  </si>
  <si>
    <t>1282-0086</t>
  </si>
  <si>
    <t xml:space="preserve">FAVIOLA AGUILAR </t>
  </si>
  <si>
    <t>1282-0087</t>
  </si>
  <si>
    <t xml:space="preserve">JESSICA GARCIA </t>
  </si>
  <si>
    <t>1282-0088</t>
  </si>
  <si>
    <t xml:space="preserve">ADOLFO GOMEZ </t>
  </si>
  <si>
    <t>1282-0089</t>
  </si>
  <si>
    <t xml:space="preserve">MELISSA CORDERO </t>
  </si>
  <si>
    <t>1282-0090</t>
  </si>
  <si>
    <t>1282-0091</t>
  </si>
  <si>
    <t xml:space="preserve">BRIANA GOMEZ </t>
  </si>
  <si>
    <t>1282-0092</t>
  </si>
  <si>
    <t xml:space="preserve">MAXIMILIANO GOMEZ </t>
  </si>
  <si>
    <t>1282-0093</t>
  </si>
  <si>
    <t xml:space="preserve">AMERICA ALGANDAR </t>
  </si>
  <si>
    <t>1282-0094</t>
  </si>
  <si>
    <t>1282-0095</t>
  </si>
  <si>
    <t>OMAR TRUJILLO HERNANDEZ</t>
  </si>
  <si>
    <t>1282-0096</t>
  </si>
  <si>
    <t xml:space="preserve">SCARLETT GALLEGOS </t>
  </si>
  <si>
    <t>1282-0097</t>
  </si>
  <si>
    <t xml:space="preserve">MATBIEI SAMARIN </t>
  </si>
  <si>
    <t>1282-0098</t>
  </si>
  <si>
    <t xml:space="preserve">JESUS S MATA </t>
  </si>
  <si>
    <t>1282-0099</t>
  </si>
  <si>
    <t>JUAN CARLOS GARFIAS TALAVERA</t>
  </si>
  <si>
    <t>1282-0100</t>
  </si>
  <si>
    <t>MA ESTELA SANDOVAL MONTANEZ</t>
  </si>
  <si>
    <t>1282-0101</t>
  </si>
  <si>
    <t>1282-0102</t>
  </si>
  <si>
    <t>1282-0103</t>
  </si>
  <si>
    <t xml:space="preserve">MARIA LOPEZ </t>
  </si>
  <si>
    <t>1282-0104</t>
  </si>
  <si>
    <t xml:space="preserve">FERNANDA MARIA TOVAR </t>
  </si>
  <si>
    <t>1282-0105</t>
  </si>
  <si>
    <t xml:space="preserve">KENIA MARTINEZ </t>
  </si>
  <si>
    <t>1282-0106</t>
  </si>
  <si>
    <t xml:space="preserve">ROSA LOPEZ </t>
  </si>
  <si>
    <t>1282-0107</t>
  </si>
  <si>
    <t xml:space="preserve">CINDY LLAMAS </t>
  </si>
  <si>
    <t>1282-0108</t>
  </si>
  <si>
    <t>GABRIEL EDUARDO GARCIA GUITRON</t>
  </si>
  <si>
    <t>1282-0109</t>
  </si>
  <si>
    <t>14.45:01</t>
  </si>
  <si>
    <t>1282-0110</t>
  </si>
  <si>
    <t xml:space="preserve">JUAN M. DEL RIO </t>
  </si>
  <si>
    <t>18.30:51</t>
  </si>
  <si>
    <t>1282-0111</t>
  </si>
  <si>
    <t>1282-0112</t>
  </si>
  <si>
    <t>1282-0113</t>
  </si>
  <si>
    <t xml:space="preserve">OLIVIA LOPEZ </t>
  </si>
  <si>
    <t>1282-0114</t>
  </si>
  <si>
    <t xml:space="preserve">ROSA ELIANA SOLIS </t>
  </si>
  <si>
    <t>1282-0115</t>
  </si>
  <si>
    <t>MARIA ANTONIA JUAREZ HERNANDEZ</t>
  </si>
  <si>
    <t>1282-0116</t>
  </si>
  <si>
    <t>1282-0117</t>
  </si>
  <si>
    <t>1282-0118</t>
  </si>
  <si>
    <t xml:space="preserve">MARIA GUADALUPE GARCIA </t>
  </si>
  <si>
    <t>1282-0119</t>
  </si>
  <si>
    <t>1282-0120</t>
  </si>
  <si>
    <t xml:space="preserve">LORENA DIAZ </t>
  </si>
  <si>
    <t>1282-0121</t>
  </si>
  <si>
    <t>ISABEL MARTINEZ RODRIGUEZ</t>
  </si>
  <si>
    <t>09.42:02</t>
  </si>
  <si>
    <t>1282-0122</t>
  </si>
  <si>
    <t>JUAN ARENAS GALINDO</t>
  </si>
  <si>
    <t>1282-0123</t>
  </si>
  <si>
    <t>STEPHANIE ALIA VIZCARRA BAZUA</t>
  </si>
  <si>
    <t>1282-0124</t>
  </si>
  <si>
    <t>DIANA OSUNA HERNANDEZ</t>
  </si>
  <si>
    <t>1283-0001</t>
  </si>
  <si>
    <t>ANAHI FIGUEROA GASTELUM</t>
  </si>
  <si>
    <t>1283-0002</t>
  </si>
  <si>
    <t>1283-0003</t>
  </si>
  <si>
    <t>1283-0004</t>
  </si>
  <si>
    <t>1283-0005</t>
  </si>
  <si>
    <t>1283-0006</t>
  </si>
  <si>
    <t>07.49:58</t>
  </si>
  <si>
    <t>1283-0007</t>
  </si>
  <si>
    <t>1283-0008</t>
  </si>
  <si>
    <t>1283-0009</t>
  </si>
  <si>
    <t>1283-0010</t>
  </si>
  <si>
    <t>1283-0011</t>
  </si>
  <si>
    <t>1283-0012</t>
  </si>
  <si>
    <t xml:space="preserve">NISHMETH GUEVARA </t>
  </si>
  <si>
    <t>1283-0013</t>
  </si>
  <si>
    <t>1283-0014</t>
  </si>
  <si>
    <t>1283-0015</t>
  </si>
  <si>
    <t>1283-0016</t>
  </si>
  <si>
    <t>1283-0017</t>
  </si>
  <si>
    <t>1283-0018</t>
  </si>
  <si>
    <t>IRENE PAEZ ALVAREZ</t>
  </si>
  <si>
    <t>1283-0019</t>
  </si>
  <si>
    <t>MELANY JOSELYN DELGADO ECHEVERRIA</t>
  </si>
  <si>
    <t>1283-0020</t>
  </si>
  <si>
    <t xml:space="preserve">GERMAN CABALLERO </t>
  </si>
  <si>
    <t>1283-0021</t>
  </si>
  <si>
    <t>1283-0022</t>
  </si>
  <si>
    <t xml:space="preserve">MICAELA BOCANEGRA </t>
  </si>
  <si>
    <t>1283-0023</t>
  </si>
  <si>
    <t xml:space="preserve">BLANCA HIGUERA </t>
  </si>
  <si>
    <t>1283-0024</t>
  </si>
  <si>
    <t>AYUMARA HUERTA QUEVEDO</t>
  </si>
  <si>
    <t>1283-0025</t>
  </si>
  <si>
    <t xml:space="preserve">MARIA ISABEL MONROY </t>
  </si>
  <si>
    <t>1283-0026</t>
  </si>
  <si>
    <t>BETZADIA MACIAS GARCIA</t>
  </si>
  <si>
    <t>1283-0027</t>
  </si>
  <si>
    <t xml:space="preserve">OSCAR RIVERA </t>
  </si>
  <si>
    <t>EXTERNO</t>
  </si>
  <si>
    <t>1283-0028</t>
  </si>
  <si>
    <t>1283-0029</t>
  </si>
  <si>
    <t xml:space="preserve">VICTOR ESCARENO </t>
  </si>
  <si>
    <t>1283-0030</t>
  </si>
  <si>
    <t xml:space="preserve">HECTOR GONZALEZ </t>
  </si>
  <si>
    <t>1283-0031</t>
  </si>
  <si>
    <t xml:space="preserve">MARISA ROMERO </t>
  </si>
  <si>
    <t>13.47:47</t>
  </si>
  <si>
    <t>1283-0032</t>
  </si>
  <si>
    <t>1283-0033</t>
  </si>
  <si>
    <t>ERIKA GALLARDO MISPAS</t>
  </si>
  <si>
    <t>1283-0034</t>
  </si>
  <si>
    <t xml:space="preserve">MARIO GILBERTO COTA </t>
  </si>
  <si>
    <t>1283-0035</t>
  </si>
  <si>
    <t xml:space="preserve">KARLA DIAZ </t>
  </si>
  <si>
    <t>1283-0036</t>
  </si>
  <si>
    <t xml:space="preserve">VICTOR SANDOVAL </t>
  </si>
  <si>
    <t>1283-0037</t>
  </si>
  <si>
    <t>JOSE LUIS SANTANA PINEDA</t>
  </si>
  <si>
    <t>1283-0038</t>
  </si>
  <si>
    <t xml:space="preserve">JOSE HERNANDEZ </t>
  </si>
  <si>
    <t>1283-0039</t>
  </si>
  <si>
    <t>OLGA CANTO ALVAREZ</t>
  </si>
  <si>
    <t>1283-0040</t>
  </si>
  <si>
    <t>1283-0041</t>
  </si>
  <si>
    <t>1283-0042</t>
  </si>
  <si>
    <t>AYUMARA ISABEL HUERTA QUEVEDO</t>
  </si>
  <si>
    <t>1283-0043</t>
  </si>
  <si>
    <t>1283-0044</t>
  </si>
  <si>
    <t xml:space="preserve">PAULETTE RODRIGUEZ </t>
  </si>
  <si>
    <t>1283-0045</t>
  </si>
  <si>
    <t xml:space="preserve">SALVADOR KAYACHANIAN </t>
  </si>
  <si>
    <t>16.22:14</t>
  </si>
  <si>
    <t>1283-0046</t>
  </si>
  <si>
    <t>1283-0047</t>
  </si>
  <si>
    <t xml:space="preserve">ANTHONY FONSECA </t>
  </si>
  <si>
    <t>1283-0048</t>
  </si>
  <si>
    <t xml:space="preserve">VIOLET SURBIDA </t>
  </si>
  <si>
    <t>1283-0049</t>
  </si>
  <si>
    <t>1283-0050</t>
  </si>
  <si>
    <t>1283-0051</t>
  </si>
  <si>
    <t>BRITNEY PAOLA BERNAL CALVA</t>
  </si>
  <si>
    <t>1283-0052</t>
  </si>
  <si>
    <t xml:space="preserve">VICTOR EVERARDO DIAZ </t>
  </si>
  <si>
    <t>1283-0053</t>
  </si>
  <si>
    <t>1283-0054</t>
  </si>
  <si>
    <t>1283-0055</t>
  </si>
  <si>
    <t>MANUEL GARZON RODRIGUEZ</t>
  </si>
  <si>
    <t>22.39:25</t>
  </si>
  <si>
    <t>1283-0056</t>
  </si>
  <si>
    <t>1283-0057</t>
  </si>
  <si>
    <t>1283-0058</t>
  </si>
  <si>
    <t>NATALIE GONZALEZ SANTILLAN</t>
  </si>
  <si>
    <t>1283-0059</t>
  </si>
  <si>
    <t>1283-0060</t>
  </si>
  <si>
    <t>1283-0061</t>
  </si>
  <si>
    <t>1283-0062</t>
  </si>
  <si>
    <t>1283-0063</t>
  </si>
  <si>
    <t>1284-0001</t>
  </si>
  <si>
    <t>02.15:17</t>
  </si>
  <si>
    <t>1284-0002</t>
  </si>
  <si>
    <t>1284-0003</t>
  </si>
  <si>
    <t>03.35:50</t>
  </si>
  <si>
    <t>1284-0004</t>
  </si>
  <si>
    <t>1284-0005</t>
  </si>
  <si>
    <t>1284-0006</t>
  </si>
  <si>
    <t>1284-0007</t>
  </si>
  <si>
    <t>1284-0008</t>
  </si>
  <si>
    <t>1284-0009</t>
  </si>
  <si>
    <t>1284-0010</t>
  </si>
  <si>
    <t>1284-0011</t>
  </si>
  <si>
    <t>1284-0012</t>
  </si>
  <si>
    <t>NICOLE ELIZAOLA MARTINEZ</t>
  </si>
  <si>
    <t>1284-0013</t>
  </si>
  <si>
    <t>1284-0014</t>
  </si>
  <si>
    <t>1284-0015</t>
  </si>
  <si>
    <t>1284-0016</t>
  </si>
  <si>
    <t>1284-0017</t>
  </si>
  <si>
    <t>1284-0018</t>
  </si>
  <si>
    <t>1284-0019</t>
  </si>
  <si>
    <t>1284-0020</t>
  </si>
  <si>
    <t>1284-0021</t>
  </si>
  <si>
    <t xml:space="preserve">ANDREA HERNANDEZ </t>
  </si>
  <si>
    <t>1284-0022</t>
  </si>
  <si>
    <t>1284-0023</t>
  </si>
  <si>
    <t>1284-0024</t>
  </si>
  <si>
    <t>1284-0025</t>
  </si>
  <si>
    <t>1284-0026</t>
  </si>
  <si>
    <t>1284-0027</t>
  </si>
  <si>
    <t>1284-0028</t>
  </si>
  <si>
    <t>1284-0029</t>
  </si>
  <si>
    <t>1284-0030</t>
  </si>
  <si>
    <t>1284-0031</t>
  </si>
  <si>
    <t>1284-0032</t>
  </si>
  <si>
    <t>YSIDRA PERALES HERMOSO</t>
  </si>
  <si>
    <t>1284-0033</t>
  </si>
  <si>
    <t xml:space="preserve">MARTHA BANUET </t>
  </si>
  <si>
    <t>1284-0034</t>
  </si>
  <si>
    <t xml:space="preserve">DORIS VAZQUEZ </t>
  </si>
  <si>
    <t>1284-0035</t>
  </si>
  <si>
    <t>Domingo</t>
  </si>
  <si>
    <t>Lunes</t>
  </si>
  <si>
    <t>Martes</t>
  </si>
  <si>
    <t>Miércoles</t>
  </si>
  <si>
    <t>Jueves</t>
  </si>
  <si>
    <t>2 Dias 21 Horas 24 Minutos</t>
  </si>
  <si>
    <t>4 Dias 21 Horas 40 Minutos</t>
  </si>
  <si>
    <t>3 Dias 7 Horas 58 Minutos</t>
  </si>
  <si>
    <t>3 Dias 7 Horas 54 Minutos</t>
  </si>
  <si>
    <t>3 Dias 3 Horas 18 Minutos</t>
  </si>
  <si>
    <t>1 Dias 2 Horas 13 Minutos</t>
  </si>
  <si>
    <t>2 Dias 22 Horas 32 Minutos</t>
  </si>
  <si>
    <t>1 Dias 19 Horas 29 Minutos</t>
  </si>
  <si>
    <t>2 Dias 19 Horas 24 Minutos</t>
  </si>
  <si>
    <t>0 Dias 0 Horas 24 Minutos</t>
  </si>
  <si>
    <t>0 Dias 0 Horas 37 Minutos</t>
  </si>
  <si>
    <t>0 Dias 0 Horas 41 Minutos</t>
  </si>
  <si>
    <t>0 Dias 0 Horas 26 Minutos</t>
  </si>
  <si>
    <t>0 Dias 1 Horas 38 Minutos</t>
  </si>
  <si>
    <t>0 Dias 1 Horas 31 Minutos</t>
  </si>
  <si>
    <t>0 Dias 1 Horas 51 Minutos</t>
  </si>
  <si>
    <t>0 Dias 1 Horas 13 Minutos</t>
  </si>
  <si>
    <t>0 Dias 1 Horas 0 Minutos</t>
  </si>
  <si>
    <t>0 Dias 2 Horas 4 Minutos</t>
  </si>
  <si>
    <t>0 Dias 2 Horas 34 Minutos</t>
  </si>
  <si>
    <t>0 Dias 0 Horas 32 Minutos</t>
  </si>
  <si>
    <t>0 Dias 2 Horas 51 Minutos</t>
  </si>
  <si>
    <t>0 Dias 1 Horas 8 Minutos</t>
  </si>
  <si>
    <t>0 Dias 2 Horas 7 Minutos</t>
  </si>
  <si>
    <t>2 Dias 11 Horas 19 Minutos</t>
  </si>
  <si>
    <t>0 Dias 2 Horas 17 Minutos</t>
  </si>
  <si>
    <t>0 Dias 2 Horas 13 Minutos</t>
  </si>
  <si>
    <t>0 Dias 3 Horas 15 Minutos</t>
  </si>
  <si>
    <t>0 Dias 2 Horas 35 Minutos</t>
  </si>
  <si>
    <t>0 Dias 2 Horas 30 Minutos</t>
  </si>
  <si>
    <t>5 Dias 0 Horas 38 Minutos</t>
  </si>
  <si>
    <t>0 Dias 0 Horas 6 Minutos</t>
  </si>
  <si>
    <t>0 Dias 0 Horas 0 Minutos</t>
  </si>
  <si>
    <t>0 Dias 0 Horas 4 Minutos</t>
  </si>
  <si>
    <t>0 Dias 1 Horas 10 Minutos</t>
  </si>
  <si>
    <t>2 Dias 14 Horas 24 Minutos</t>
  </si>
  <si>
    <t>0 Dias 0 Horas 51 Minutos</t>
  </si>
  <si>
    <t>0 Dias 0 Horas 1 Minutos</t>
  </si>
  <si>
    <t>0 Dias 0 Horas 34 Minutos</t>
  </si>
  <si>
    <t>3 Dias 7 Horas 57 Minutos</t>
  </si>
  <si>
    <t>0 Dias 0 Horas 18 Minutos</t>
  </si>
  <si>
    <t>0 Dias 0 Horas 54 Minutos</t>
  </si>
  <si>
    <t>0 Dias 0 Horas 11 Minutos</t>
  </si>
  <si>
    <t>0 Dias 0 Horas 50 Minutos</t>
  </si>
  <si>
    <t>3 Dias 7 Horas 6 Minutos</t>
  </si>
  <si>
    <t>3 Dias 6 Horas 41 Minutos</t>
  </si>
  <si>
    <t>3 Dias 6 Horas 35 Minutos</t>
  </si>
  <si>
    <t>0 Dias 2 Horas 16 Minutos</t>
  </si>
  <si>
    <t>0 Dias 3 Horas 27 Minutos</t>
  </si>
  <si>
    <t>0 Dias 1 Horas 36 Minutos</t>
  </si>
  <si>
    <t>0 Dias 2 Horas 18 Minutos</t>
  </si>
  <si>
    <t>3 Dias 5 Horas 6 Minutos</t>
  </si>
  <si>
    <t>0 Dias 3 Horas 8 Minutos</t>
  </si>
  <si>
    <t>0 Dias 3 Horas 59 Minutos</t>
  </si>
  <si>
    <t>0 Dias 4 Horas 26 Minutos</t>
  </si>
  <si>
    <t>0 Dias 5 Horas 44 Minutos</t>
  </si>
  <si>
    <t>0 Dias 5 Horas 43 Minutos</t>
  </si>
  <si>
    <t>0 Dias 3 Horas 49 Minutos</t>
  </si>
  <si>
    <t>0 Dias 4 Horas 28 Minutos</t>
  </si>
  <si>
    <t>0 Dias 0 Horas 12 Minutos</t>
  </si>
  <si>
    <t>0 Dias 5 Horas 29 Minutos</t>
  </si>
  <si>
    <t>0 Dias 5 Horas 24 Minutos</t>
  </si>
  <si>
    <t>1 Dias 23 Horas 13 Minutos</t>
  </si>
  <si>
    <t>0 Dias 4 Horas 52 Minutos</t>
  </si>
  <si>
    <t>0 Dias 1 Horas 41 Minutos</t>
  </si>
  <si>
    <t>0 Dias 0 Horas 49 Minutos</t>
  </si>
  <si>
    <t>1 Dias 20 Horas 4 Minutos</t>
  </si>
  <si>
    <t>2 Dias 23 Horas 32 Minutos</t>
  </si>
  <si>
    <t>0 Dias 0 Horas 59 Minutos</t>
  </si>
  <si>
    <t>2 Dias 21 Horas 25 Minutos</t>
  </si>
  <si>
    <t>0 Dias 2 Horas 9 Minutos</t>
  </si>
  <si>
    <t>2 Dias 18 Horas 22 Minutos</t>
  </si>
  <si>
    <t>0 Dias 0 Horas 2 Minutos</t>
  </si>
  <si>
    <t>0 Dias 1 Horas 28 Minutos</t>
  </si>
  <si>
    <t>3 Dias 5 Horas 20 Minutos</t>
  </si>
  <si>
    <t>0 Dias 0 Horas 23 Minutos</t>
  </si>
  <si>
    <t>0 Dias 1 Horas 3 Minutos</t>
  </si>
  <si>
    <t>3 Dias 1 Horas 39 Minutos</t>
  </si>
  <si>
    <t>0 Dias 3 Horas 18 Minutos</t>
  </si>
  <si>
    <t>0 Dias 9 Horas 44 Minutos</t>
  </si>
  <si>
    <t>0 Dias 4 Horas 7 Minutos</t>
  </si>
  <si>
    <t>0 Dias 0 Horas 39 Minutos</t>
  </si>
  <si>
    <t>3 Dias 1 Horas 32 Minutos</t>
  </si>
  <si>
    <t>0 Dias 3 Horas 21 Minutos</t>
  </si>
  <si>
    <t>0 Dias 0 Horas 28 Minutos</t>
  </si>
  <si>
    <t>0 Dias 1 Horas 49 Minutos</t>
  </si>
  <si>
    <t>0 Dias 2 Horas 8 Minutos</t>
  </si>
  <si>
    <t>0 Dias 2 Horas 0 Minutos</t>
  </si>
  <si>
    <t>0 Dias 0 Horas 8 Minutos</t>
  </si>
  <si>
    <t>0 Dias 1 Horas 53 Minutos</t>
  </si>
  <si>
    <t>0 Dias 1 Horas 50 Minutos</t>
  </si>
  <si>
    <t>2 Dias 19 Horas 17 Minutos</t>
  </si>
  <si>
    <t>0 Dias 0 Horas 3 Minutos</t>
  </si>
  <si>
    <t>0 Dias 0 Horas 16 Minutos</t>
  </si>
  <si>
    <t>0 Dias 0 Horas 30 Minutos</t>
  </si>
  <si>
    <t>1 Dias 6 Horas 2 Minutos</t>
  </si>
  <si>
    <t>0 Dias 0 Horas 42 Minutos</t>
  </si>
  <si>
    <t>3 Dias 2 Horas 36 Minutos</t>
  </si>
  <si>
    <t>0 Dias 4 Horas 9 Minutos</t>
  </si>
  <si>
    <t>0 Dias 5 Horas 23 Minutos</t>
  </si>
  <si>
    <t>0 Dias 4 Horas 23 Minutos</t>
  </si>
  <si>
    <t>0 Dias 4 Horas 27 Minutos</t>
  </si>
  <si>
    <t>0 Dias 4 Horas 3 Minutos</t>
  </si>
  <si>
    <t>0 Dias 3 Horas 48 Minutos</t>
  </si>
  <si>
    <t>0 Dias 4 Horas 11 Minutos</t>
  </si>
  <si>
    <t>0 Dias 3 Horas 7 Minutos</t>
  </si>
  <si>
    <t>0 Dias 2 Horas 48 Minutos</t>
  </si>
  <si>
    <t>0 Dias 3 Horas 30 Minutos</t>
  </si>
  <si>
    <t>0 Dias 0 Horas 57 Minutos</t>
  </si>
  <si>
    <t>2 Dias 17 Horas 23 Minutos</t>
  </si>
  <si>
    <t>2 Dias 17 Horas 19 Minutos</t>
  </si>
  <si>
    <t>2 Dias 11 Horas 11 Minutos</t>
  </si>
  <si>
    <t>0 Dias 0 Horas 36 Minutos</t>
  </si>
  <si>
    <t>0 Dias 3 Horas 22 Minutos</t>
  </si>
  <si>
    <t>0 Dias 0 Horas 15 Minutos</t>
  </si>
  <si>
    <t>0 Dias 3 Horas 41 Minutos</t>
  </si>
  <si>
    <t>0 Dias 3 Horas 51 Minutos</t>
  </si>
  <si>
    <t>0 Dias 0 Horas 53 Minutos</t>
  </si>
  <si>
    <t>0 Dias 1 Horas 6 Minutos</t>
  </si>
  <si>
    <t>0 Dias 6 Horas 4 Minutos</t>
  </si>
  <si>
    <t>0 Dias 3 Horas 13 Minutos</t>
  </si>
  <si>
    <t>0 Dias 1 Horas 39 Minutos</t>
  </si>
  <si>
    <t>0 Dias 1 Horas 40 Minutos</t>
  </si>
  <si>
    <t>0 Dias 3 Horas 17 Minutos</t>
  </si>
  <si>
    <t>0 Dias 3 Horas 12 Minutos</t>
  </si>
  <si>
    <t>0 Dias 2 Horas 26 Minutos</t>
  </si>
  <si>
    <t>0 Dias 4 Horas 25 Minutos</t>
  </si>
  <si>
    <t>0 Dias 3 Horas 3 Minutos</t>
  </si>
  <si>
    <t>0 Dias 3 Horas 20 Minutos</t>
  </si>
  <si>
    <t>0 Dias 1 Horas 37 Minutos</t>
  </si>
  <si>
    <t>0 Dias 1 Horas 25 Minutos</t>
  </si>
  <si>
    <t>0 Dias 1 Horas 54 Minutos</t>
  </si>
  <si>
    <t>0 Dias 7 Horas 53 Minutos</t>
  </si>
  <si>
    <t>0 Dias 2 Horas 3 Minutos</t>
  </si>
  <si>
    <t>0 Dias 7 Horas 52 Minutos</t>
  </si>
  <si>
    <t>0 Dias 4 Horas 33 Minutos</t>
  </si>
  <si>
    <t>0 Dias 7 Horas 41 Minutos</t>
  </si>
  <si>
    <t>0 Dias 4 Horas 0 Minutos</t>
  </si>
  <si>
    <t>0 Dias 7 Horas 24 Minutos</t>
  </si>
  <si>
    <t>0 Dias 3 Horas 34 Minutos</t>
  </si>
  <si>
    <t>0 Dias 7 Horas 22 Minutos</t>
  </si>
  <si>
    <t>0 Dias 3 Horas 31 Minutos</t>
  </si>
  <si>
    <t>0 Dias 7 Horas 23 Minutos</t>
  </si>
  <si>
    <t>0 Dias 7 Horas 25 Minutos</t>
  </si>
  <si>
    <t>0 Dias 7 Horas 21 Minutos</t>
  </si>
  <si>
    <t>0 Dias 7 Horas 27 Minutos</t>
  </si>
  <si>
    <t>0 Dias 7 Horas 20 Minutos</t>
  </si>
  <si>
    <t>0 Dias 7 Horas 26 Minutos</t>
  </si>
  <si>
    <t>0 Dias 3 Horas 33 Minutos</t>
  </si>
  <si>
    <t>0 Dias 7 Horas 9 Minutos</t>
  </si>
  <si>
    <t>0 Dias 7 Horas 13 Minutos</t>
  </si>
  <si>
    <t>0 Dias 6 Horas 58 Minutos</t>
  </si>
  <si>
    <t>0 Dias 6 Horas 45 Minutos</t>
  </si>
  <si>
    <t>0 Dias 6 Horas 14 Minutos</t>
  </si>
  <si>
    <t>0 Dias 5 Horas 39 Minutos</t>
  </si>
  <si>
    <t>0 Dias 1 Horas 16 Minutos</t>
  </si>
  <si>
    <t>0 Dias 6 Horas 27 Minutos</t>
  </si>
  <si>
    <t>0 Dias 1 Horas 29 Minutos</t>
  </si>
  <si>
    <t>0 Dias 2 Horas 40 Minutos</t>
  </si>
  <si>
    <t>0 Dias 2 Horas 44 Minutos</t>
  </si>
  <si>
    <t>0 Dias 1 Horas 46 Minutos</t>
  </si>
  <si>
    <t>0 Dias 4 Horas 54 Minutos</t>
  </si>
  <si>
    <t>Estudios de Laboratorio</t>
  </si>
  <si>
    <t>Número</t>
  </si>
  <si>
    <t>Nombre</t>
  </si>
  <si>
    <t>Paterno</t>
  </si>
  <si>
    <t>Materno</t>
  </si>
  <si>
    <t>Clave</t>
  </si>
  <si>
    <t>Prueba</t>
  </si>
  <si>
    <t>Precio</t>
  </si>
  <si>
    <t>Desc.</t>
  </si>
  <si>
    <t>Inc.</t>
  </si>
  <si>
    <t>Subtotal</t>
  </si>
  <si>
    <t>Total</t>
  </si>
  <si>
    <t>Saldo</t>
  </si>
  <si>
    <t>Autorización</t>
  </si>
  <si>
    <t>Factura</t>
  </si>
  <si>
    <t>Ref.Paciente</t>
  </si>
  <si>
    <t>Ref.Orden</t>
  </si>
  <si>
    <t>Clave Externa</t>
  </si>
  <si>
    <t>Sinonimo 1</t>
  </si>
  <si>
    <t>Sinonimo 2</t>
  </si>
  <si>
    <t>Médico</t>
  </si>
  <si>
    <t>34197 EMMA</t>
  </si>
  <si>
    <t>NAVARRO</t>
  </si>
  <si>
    <t>PORTUGAL</t>
  </si>
  <si>
    <t>Hemocultivo Aerobio</t>
  </si>
  <si>
    <t>Pendiente</t>
  </si>
  <si>
    <t>H periferico-aerobio</t>
  </si>
  <si>
    <t>ORTEGA MORENO ANETTE</t>
  </si>
  <si>
    <t>34175 SILVIA LETICIA</t>
  </si>
  <si>
    <t>ASTORGA</t>
  </si>
  <si>
    <t>PADILLA</t>
  </si>
  <si>
    <t>BIOMETRIA HEMATICA COMPLETA</t>
  </si>
  <si>
    <t>BH</t>
  </si>
  <si>
    <t>h1</t>
  </si>
  <si>
    <t>NAVARRO DE LA GARZA ERICK FABIAN</t>
  </si>
  <si>
    <t>PRUEBAS DE COAGULACION</t>
  </si>
  <si>
    <t>COAGULACION</t>
  </si>
  <si>
    <t>PROTEINA C REACTIVA (PCR)</t>
  </si>
  <si>
    <t>PCR</t>
  </si>
  <si>
    <t>QUIMICA SANGUINEA 23 ELEMENTOS</t>
  </si>
  <si>
    <t>QS 23</t>
  </si>
  <si>
    <t>v1</t>
  </si>
  <si>
    <t>Dimero D</t>
  </si>
  <si>
    <t>Dim D</t>
  </si>
  <si>
    <t>34212 YURI</t>
  </si>
  <si>
    <t>ESTRADA</t>
  </si>
  <si>
    <t>PEREZ</t>
  </si>
  <si>
    <t>IRIBE CAMORLINGA JOSE IVAN</t>
  </si>
  <si>
    <t>EXAMEN GENERAL DE ORINA (EGO)</t>
  </si>
  <si>
    <t>EGO</t>
  </si>
  <si>
    <t>33950 VICTOR MANUEL</t>
  </si>
  <si>
    <t>VILLASEÑOR</t>
  </si>
  <si>
    <t>GASOMETRIA ARTERIAL</t>
  </si>
  <si>
    <t>GAS</t>
  </si>
  <si>
    <t>VILLAGRANA MARQUEZ SAUL ANTONIO</t>
  </si>
  <si>
    <t>33997 EDHER ADRIAN</t>
  </si>
  <si>
    <t>FLORES</t>
  </si>
  <si>
    <t>ACOSTA</t>
  </si>
  <si>
    <t>CAMPOLI FRANCO DAMIAN</t>
  </si>
  <si>
    <t>34171 FRANCISCO</t>
  </si>
  <si>
    <t>ESPINOSA</t>
  </si>
  <si>
    <t>AGUIRRE</t>
  </si>
  <si>
    <t>Creatinina</t>
  </si>
  <si>
    <t>Creat</t>
  </si>
  <si>
    <t>ESPINO ALVAREZ JAIME FRANCISCO</t>
  </si>
  <si>
    <t>Electrolitos Sericos (Na, K, Cl)</t>
  </si>
  <si>
    <t>ES</t>
  </si>
  <si>
    <t>es3</t>
  </si>
  <si>
    <t>Glucosa</t>
  </si>
  <si>
    <t>GLU</t>
  </si>
  <si>
    <t>glic</t>
  </si>
  <si>
    <t>Urea Sérica</t>
  </si>
  <si>
    <t>Urea-s</t>
  </si>
  <si>
    <t>34173 IRVING ANDRES</t>
  </si>
  <si>
    <t>SOLARES</t>
  </si>
  <si>
    <t>REACHI</t>
  </si>
  <si>
    <t>Magnesio Serico</t>
  </si>
  <si>
    <t>mg</t>
  </si>
  <si>
    <t>TROPONINA I CUANTITATIVA</t>
  </si>
  <si>
    <t>TROPONINA I</t>
  </si>
  <si>
    <t>15103 CLEMENTE</t>
  </si>
  <si>
    <t>BENITEZ</t>
  </si>
  <si>
    <t>CARABANTES GARCIA ROSA ADYLENNE</t>
  </si>
  <si>
    <t>34209 MONICA LIZBETH</t>
  </si>
  <si>
    <t>LOPEZ</t>
  </si>
  <si>
    <t>RAMIREZ</t>
  </si>
  <si>
    <t>HAROS GUTIERREZ TOMAS FRANCISCO</t>
  </si>
  <si>
    <t>33294 GABINO</t>
  </si>
  <si>
    <t>VEGA</t>
  </si>
  <si>
    <t>34194 RITA</t>
  </si>
  <si>
    <t>MARTINEZ</t>
  </si>
  <si>
    <t>GARCIA</t>
  </si>
  <si>
    <t>CREATIN FOSFO CINASA MB (CPK-MB)</t>
  </si>
  <si>
    <t>CK-MB</t>
  </si>
  <si>
    <t>CREATIN FOSFO CINASA TOTAL (CPK)</t>
  </si>
  <si>
    <t>CPK</t>
  </si>
  <si>
    <t>34091 RAFAEL</t>
  </si>
  <si>
    <t>VILLEGAS</t>
  </si>
  <si>
    <t>DAMIAN CAMPOLI FRANCO</t>
  </si>
  <si>
    <t>34041 BALTAZAR</t>
  </si>
  <si>
    <t>COSAIN</t>
  </si>
  <si>
    <t>CHAVEZ</t>
  </si>
  <si>
    <t>33995 BITALIANO</t>
  </si>
  <si>
    <t>VALDEZ</t>
  </si>
  <si>
    <t>34023 FRANCISCO</t>
  </si>
  <si>
    <t>JIMENEZ</t>
  </si>
  <si>
    <t>VARGAS</t>
  </si>
  <si>
    <t>18897 SANTA</t>
  </si>
  <si>
    <t>SANCHEZ</t>
  </si>
  <si>
    <t>A7829041-02</t>
  </si>
  <si>
    <t>DURAN PAREDES ELIO MARCIAL</t>
  </si>
  <si>
    <t>PERFIL TIROIDEO</t>
  </si>
  <si>
    <t>TSH-T3-T4</t>
  </si>
  <si>
    <t>TIR</t>
  </si>
  <si>
    <t>16910 VICTOR</t>
  </si>
  <si>
    <t>CURVA DE TOLERANCIA A LA GLUCOSA</t>
  </si>
  <si>
    <t>A9239004-01</t>
  </si>
  <si>
    <t>Curva</t>
  </si>
  <si>
    <t>CHAVEZ GARCIA ARTURO</t>
  </si>
  <si>
    <t>HEMOGLOBINA GLICOSILADA A1c</t>
  </si>
  <si>
    <t>GLICO</t>
  </si>
  <si>
    <t>PSA (Antigeno Prostático Especifico Total)</t>
  </si>
  <si>
    <t>PSA</t>
  </si>
  <si>
    <t>32526 ELISEO</t>
  </si>
  <si>
    <t>GASPAR</t>
  </si>
  <si>
    <t>F4359003-01</t>
  </si>
  <si>
    <t>GONZALEZ GUTIERREZ ALFREDO</t>
  </si>
  <si>
    <t>16874 MIGUEL</t>
  </si>
  <si>
    <t>MORENO</t>
  </si>
  <si>
    <t>B8229001-01</t>
  </si>
  <si>
    <t>GONZALEZ ALVAREZ LIZBETH</t>
  </si>
  <si>
    <t>PERFIL DE LIPIDOS</t>
  </si>
  <si>
    <t>LIPIDOS</t>
  </si>
  <si>
    <t>lip</t>
  </si>
  <si>
    <t>30387 CARLOS</t>
  </si>
  <si>
    <t>CARAVANTES</t>
  </si>
  <si>
    <t xml:space="preserve">	A7829055-01</t>
  </si>
  <si>
    <t>SALDIVAR HERNANDEZ KARLA YUDITH</t>
  </si>
  <si>
    <t>QUIMICA SANGUINEA 30 ELEMENTOS</t>
  </si>
  <si>
    <t>SMAC30</t>
  </si>
  <si>
    <t>v2</t>
  </si>
  <si>
    <t>T4 LIBRE (Tiroxina Libre)</t>
  </si>
  <si>
    <t>T4L</t>
  </si>
  <si>
    <t>34213 RICARDO</t>
  </si>
  <si>
    <t>HEREDIA</t>
  </si>
  <si>
    <t>LAZARO</t>
  </si>
  <si>
    <t>QUIMICA SANGUINEA 3 ELEMENTOS</t>
  </si>
  <si>
    <t>QS3</t>
  </si>
  <si>
    <t>ARVAYO RODRIGUEZ LEZTY GABRIELA</t>
  </si>
  <si>
    <t>32949 LIGIA CELENNE</t>
  </si>
  <si>
    <t>LUJAN</t>
  </si>
  <si>
    <t>A8869147-02</t>
  </si>
  <si>
    <t>URIARTE CRUZ MAURO</t>
  </si>
  <si>
    <t>8422 PABLO</t>
  </si>
  <si>
    <t>ROMO</t>
  </si>
  <si>
    <t>B5109001-02</t>
  </si>
  <si>
    <t>34214 NEYDI PAOLA</t>
  </si>
  <si>
    <t>ELIAS</t>
  </si>
  <si>
    <t>F4259005-05</t>
  </si>
  <si>
    <t>CARLOS ROMERO DIANA MARIA</t>
  </si>
  <si>
    <t>24124 NORMA</t>
  </si>
  <si>
    <t>12780 BRENDA</t>
  </si>
  <si>
    <t>AMBRIZ</t>
  </si>
  <si>
    <t>PEREZ TEJADA JOSEL</t>
  </si>
  <si>
    <t>GRUPO SANGUINEO Y FACTOR Rh</t>
  </si>
  <si>
    <t>ABO</t>
  </si>
  <si>
    <t>29463 MARIA ANA DE JESUS</t>
  </si>
  <si>
    <t>DIAZ DE LEON</t>
  </si>
  <si>
    <t>34215 EDGAR SAMUEL</t>
  </si>
  <si>
    <t>RODRIGUEZ</t>
  </si>
  <si>
    <t>CASTRO</t>
  </si>
  <si>
    <t>Ac. Anti SARS-CoV-2 IgG e IgM</t>
  </si>
  <si>
    <t>SARS</t>
  </si>
  <si>
    <t>22015 SUNNY</t>
  </si>
  <si>
    <t>GONZALEZ</t>
  </si>
  <si>
    <t>AGUILAR</t>
  </si>
  <si>
    <t>PCR Sars-CoV-2</t>
  </si>
  <si>
    <t>COVID 19</t>
  </si>
  <si>
    <t>A QUIEN CORRESPONDA</t>
  </si>
  <si>
    <t>33155 MARIA DEL RAYO</t>
  </si>
  <si>
    <t>B7169028-02</t>
  </si>
  <si>
    <t>Acido Folico (Folatos)</t>
  </si>
  <si>
    <t>AcFolico</t>
  </si>
  <si>
    <t>Ac Anti Citomegalovirus IgG</t>
  </si>
  <si>
    <t>CMV IgG</t>
  </si>
  <si>
    <t>Ac Anti Citomegalovirus IgM</t>
  </si>
  <si>
    <t>CMV IgM</t>
  </si>
  <si>
    <t>Ac Anti Epstein BARR Ag Nuclear IgG</t>
  </si>
  <si>
    <t>EBNA IgG</t>
  </si>
  <si>
    <t>Ac Anti Epstein BARR Ag Nuclear IgM</t>
  </si>
  <si>
    <t>EBNA IgM</t>
  </si>
  <si>
    <t>Ac Anti HIV1/HIV2</t>
  </si>
  <si>
    <t>HIV</t>
  </si>
  <si>
    <t>ANTICUERPOS ANTINUCLEARES</t>
  </si>
  <si>
    <t>ANA</t>
  </si>
  <si>
    <t>PERFIL DE HEPATITIS</t>
  </si>
  <si>
    <t>P. HEPATITIS</t>
  </si>
  <si>
    <t>PERFIL DE INMUNOGLOBULINAS</t>
  </si>
  <si>
    <t>P. INMUNOGLOBULINAS</t>
  </si>
  <si>
    <t>REACCIONES FEBRILES</t>
  </si>
  <si>
    <t>RF</t>
  </si>
  <si>
    <t>VDRL (Reacciones Seroluéticas)</t>
  </si>
  <si>
    <t>VDRL</t>
  </si>
  <si>
    <t>Vitamina B12</t>
  </si>
  <si>
    <t>VB12</t>
  </si>
  <si>
    <t>Cianocobalamina</t>
  </si>
  <si>
    <t>32815 ALICIA</t>
  </si>
  <si>
    <t>OLIDE</t>
  </si>
  <si>
    <t>PAPANICOLAOU CERVICO VAGINAL</t>
  </si>
  <si>
    <t>Pap</t>
  </si>
  <si>
    <t>SALDAÑA CARO IGNACIO</t>
  </si>
  <si>
    <t>17543 LETICIA</t>
  </si>
  <si>
    <t>CONTRERAS</t>
  </si>
  <si>
    <t>SALDIVAR HERNANDEZ KARLA JUDITH</t>
  </si>
  <si>
    <t>34216 BERENISSE</t>
  </si>
  <si>
    <t>ARMAS</t>
  </si>
  <si>
    <t>TORRES GOMEZ JESUS</t>
  </si>
  <si>
    <t>10645 IRMA</t>
  </si>
  <si>
    <t>NORIEGA</t>
  </si>
  <si>
    <t>B6629001-01</t>
  </si>
  <si>
    <t>PRADO HERNANDEZ MELANIE LIZZETH</t>
  </si>
  <si>
    <t>24993 LEONARDO</t>
  </si>
  <si>
    <t>A7649035-01</t>
  </si>
  <si>
    <t>VILLANUEVA CORREA JUDITH</t>
  </si>
  <si>
    <t>QUIMICA SANGUINEA DE 6 ELEMENTOS</t>
  </si>
  <si>
    <t>QS6</t>
  </si>
  <si>
    <t>Perfil de Abuso de drogas</t>
  </si>
  <si>
    <t>ANTIDOPING 6</t>
  </si>
  <si>
    <t>DOPING</t>
  </si>
  <si>
    <t>24760 JOSE</t>
  </si>
  <si>
    <t>PACHECO</t>
  </si>
  <si>
    <t xml:space="preserve">	A7859018-01	</t>
  </si>
  <si>
    <t>11092 VIRGINIA</t>
  </si>
  <si>
    <t>PRIETO</t>
  </si>
  <si>
    <t>ENCINAS</t>
  </si>
  <si>
    <t>A7429127-01</t>
  </si>
  <si>
    <t>ZECKUA DURAZO JOSE DE JESUS</t>
  </si>
  <si>
    <t>30750 EFRAIN</t>
  </si>
  <si>
    <t>CAMACHO</t>
  </si>
  <si>
    <t>A9849038-02</t>
  </si>
  <si>
    <t>34217 SUHEY LILIANA</t>
  </si>
  <si>
    <t>ORNELAS</t>
  </si>
  <si>
    <t>NICIFORE SANCHEZ ANNA CRISTINA</t>
  </si>
  <si>
    <t>26378 LEOPOLDO EMMANUEL</t>
  </si>
  <si>
    <t>VALENCIA</t>
  </si>
  <si>
    <t>APOLO DIAZ DE LEON CARLOS</t>
  </si>
  <si>
    <t>34218 LUZ</t>
  </si>
  <si>
    <t>CASTAÑEDA</t>
  </si>
  <si>
    <t>A9509030-01</t>
  </si>
  <si>
    <t>25432 ROBERTO</t>
  </si>
  <si>
    <t>BUHREND</t>
  </si>
  <si>
    <t>VELAZQUEZ</t>
  </si>
  <si>
    <t>A7159032-02</t>
  </si>
  <si>
    <t>22305 IMELDA</t>
  </si>
  <si>
    <t>ORDORICA</t>
  </si>
  <si>
    <t>PEREZ TEJEDA JOSEL</t>
  </si>
  <si>
    <t>33923 ALBERTO</t>
  </si>
  <si>
    <t>VENEGAS</t>
  </si>
  <si>
    <t>GALVAN</t>
  </si>
  <si>
    <t>Antigeno SARS Cov 2</t>
  </si>
  <si>
    <t>Ag. SARS Cov 2</t>
  </si>
  <si>
    <t>VELOCIDAD DE SEDIMENTACION GLOBULAR</t>
  </si>
  <si>
    <t>VSG</t>
  </si>
  <si>
    <t>34219 SILVIA</t>
  </si>
  <si>
    <t>SARABIA</t>
  </si>
  <si>
    <t>S</t>
  </si>
  <si>
    <t>BIOPSIA HEPATICA</t>
  </si>
  <si>
    <t>BHEPT</t>
  </si>
  <si>
    <t>AGUILAR OBESO DAVID</t>
  </si>
  <si>
    <t>6544 MIRIAM</t>
  </si>
  <si>
    <t>COPROLOGICO (CPC/Azucares reductores/SOH)</t>
  </si>
  <si>
    <t>Coprologico</t>
  </si>
  <si>
    <t>HATCHETT ARENAS ALEJANDRO</t>
  </si>
  <si>
    <t>Cultivo de Punta de Cateter</t>
  </si>
  <si>
    <t>CulPunCat</t>
  </si>
  <si>
    <t>34220 DULCE SARAHI</t>
  </si>
  <si>
    <t>DIAZ</t>
  </si>
  <si>
    <t>LOPEZ FAVELA GLADYS MARIELA</t>
  </si>
  <si>
    <t>Hemocultivo  Anaerobio</t>
  </si>
  <si>
    <t>H cateter-anaerobio</t>
  </si>
  <si>
    <t>12500 GERMAN</t>
  </si>
  <si>
    <t>VERDOZA</t>
  </si>
  <si>
    <t>8790 JUAN</t>
  </si>
  <si>
    <t>BURGOS</t>
  </si>
  <si>
    <t>A8839072-01</t>
  </si>
  <si>
    <t>GONZALEZ ALVARES LIZBETH</t>
  </si>
  <si>
    <t>34221 JOEL</t>
  </si>
  <si>
    <t>OSUNA</t>
  </si>
  <si>
    <t>ROJO</t>
  </si>
  <si>
    <t>22114 ROBERTO</t>
  </si>
  <si>
    <t>SOBERANIS</t>
  </si>
  <si>
    <t>Determinacion de Galactomanano</t>
  </si>
  <si>
    <t>Galactomanano</t>
  </si>
  <si>
    <t>CARLOS MORENO DIANA MARIA</t>
  </si>
  <si>
    <t>34222 ANA ROSARIO</t>
  </si>
  <si>
    <t>ANDRADE</t>
  </si>
  <si>
    <t>TIEMPO DE PROTOMBINA (TP)</t>
  </si>
  <si>
    <t>TP</t>
  </si>
  <si>
    <t>TIEMPO PARCIAL DE TROMBOPLASTINA  (TPT)</t>
  </si>
  <si>
    <t>TPT</t>
  </si>
  <si>
    <t>34223 MELINA ANAIS</t>
  </si>
  <si>
    <t>33644 ARELY</t>
  </si>
  <si>
    <t>VIZCARRA</t>
  </si>
  <si>
    <t>MONARREZ</t>
  </si>
  <si>
    <t>PRADO HERNANDEZ MELANIE LIZETH</t>
  </si>
  <si>
    <t>33381 PATRICIA</t>
  </si>
  <si>
    <t>HUERTA</t>
  </si>
  <si>
    <t>34224 ADAN YAEL</t>
  </si>
  <si>
    <t>CANGA</t>
  </si>
  <si>
    <t>CUEN</t>
  </si>
  <si>
    <t>Frotis de sangre periferica</t>
  </si>
  <si>
    <t>FROTIS</t>
  </si>
  <si>
    <t>34225 ANA ELENA</t>
  </si>
  <si>
    <t>DELGADO</t>
  </si>
  <si>
    <t>PRUEBA DE EMBARAZO</t>
  </si>
  <si>
    <t>PIE</t>
  </si>
  <si>
    <t>34226 VERONICA</t>
  </si>
  <si>
    <t>MEDINA</t>
  </si>
  <si>
    <t>F2019008-02</t>
  </si>
  <si>
    <t>SOLIS FERIA CARLOS</t>
  </si>
  <si>
    <t>34227 PAUL</t>
  </si>
  <si>
    <t>DERAS</t>
  </si>
  <si>
    <t>F2429006-01</t>
  </si>
  <si>
    <t>34048 ERIKA</t>
  </si>
  <si>
    <t>VILLA</t>
  </si>
  <si>
    <t>CRUZ CASTAÑEDA MARIA</t>
  </si>
  <si>
    <t>PROCALCITONINA</t>
  </si>
  <si>
    <t>Procalcitonina</t>
  </si>
  <si>
    <t>PROC</t>
  </si>
  <si>
    <t>32370 DULCE MARIA</t>
  </si>
  <si>
    <t>34026 ALEJANDRA</t>
  </si>
  <si>
    <t>34228 LUZ ANGELINA</t>
  </si>
  <si>
    <t>VASQUEZ</t>
  </si>
  <si>
    <t>CERVANTES</t>
  </si>
  <si>
    <t>AMILASA SERICA</t>
  </si>
  <si>
    <t>Amy</t>
  </si>
  <si>
    <t>LIPASA</t>
  </si>
  <si>
    <t>Lipasa</t>
  </si>
  <si>
    <t>34229 CHARLENE</t>
  </si>
  <si>
    <t>Ac Anti Chlamydia Trachomatis IgM</t>
  </si>
  <si>
    <t>AcChlam IgM</t>
  </si>
  <si>
    <t>Ac Anti Chlamydia Trachomatis IgG</t>
  </si>
  <si>
    <t>Ac Chl IgG</t>
  </si>
  <si>
    <t>PERFIL DE HERPES I Y II IgG E IgM</t>
  </si>
  <si>
    <t>HERPES I - II</t>
  </si>
  <si>
    <t>34230 YVONNE</t>
  </si>
  <si>
    <t>BARBOSA</t>
  </si>
  <si>
    <t>A7099138-01</t>
  </si>
  <si>
    <t>17752 ROSA</t>
  </si>
  <si>
    <t>BRAVO</t>
  </si>
  <si>
    <t>COVARRUBIAS</t>
  </si>
  <si>
    <t>MOZQUEDA MENDEZ CESAR ALEJANDRO</t>
  </si>
  <si>
    <t>GONZALEZ TRASVIÑA MIGUEL FELIPE</t>
  </si>
  <si>
    <t>23625 SERGIO</t>
  </si>
  <si>
    <t>HERNANDEZ</t>
  </si>
  <si>
    <t>F2219002-01</t>
  </si>
  <si>
    <t>34231 MARCO AURELIO</t>
  </si>
  <si>
    <t>ALVAREZ</t>
  </si>
  <si>
    <t>RIVERA</t>
  </si>
  <si>
    <t>33684 JESSICA</t>
  </si>
  <si>
    <t>CULTIVO DE ORINA (Urocultivo)</t>
  </si>
  <si>
    <t>URO</t>
  </si>
  <si>
    <t>Cultivo  de Herida</t>
  </si>
  <si>
    <t>CulSecHer</t>
  </si>
  <si>
    <t>FLORES DIAZ RUBEN</t>
  </si>
  <si>
    <t>TINCION DE GRAM</t>
  </si>
  <si>
    <t>TGram</t>
  </si>
  <si>
    <t>Prueba de  KOH</t>
  </si>
  <si>
    <t>Inv KOH</t>
  </si>
  <si>
    <t>Tinción de Ziehl Neelsen (BAAR)</t>
  </si>
  <si>
    <t>Ziehl Neelsen</t>
  </si>
  <si>
    <t>33118 OMAR</t>
  </si>
  <si>
    <t>TERAN</t>
  </si>
  <si>
    <t>MEDRANO AHUMADA SALVADOR</t>
  </si>
  <si>
    <t>26449 ROSALVA</t>
  </si>
  <si>
    <t>SMITH</t>
  </si>
  <si>
    <t>GASOMETRIA VENOSA</t>
  </si>
  <si>
    <t>GASV</t>
  </si>
  <si>
    <t>14882 VICTOR</t>
  </si>
  <si>
    <t xml:space="preserve">B7189002-01	</t>
  </si>
  <si>
    <t>GALDAMEZ DOMINGUEZ PAMELA ANAHI</t>
  </si>
  <si>
    <t>30709 JORGE</t>
  </si>
  <si>
    <t>F2109013-01</t>
  </si>
  <si>
    <t>13848 BERNARDINA</t>
  </si>
  <si>
    <t>VACA</t>
  </si>
  <si>
    <t>B7639001-02</t>
  </si>
  <si>
    <t>10435 JUAN</t>
  </si>
  <si>
    <t>GUTIERREZ</t>
  </si>
  <si>
    <t>B6699008-01</t>
  </si>
  <si>
    <t>3905 JUAN CARLOS</t>
  </si>
  <si>
    <t>ZAVARIZ</t>
  </si>
  <si>
    <t>RAMOS</t>
  </si>
  <si>
    <t>ARZOLA CRUZ OMAR BALAM</t>
  </si>
  <si>
    <t>Antígeno Carcinoembrionario (CEA)</t>
  </si>
  <si>
    <t>CEA</t>
  </si>
  <si>
    <t>Alfafetoproteína</t>
  </si>
  <si>
    <t>AFP</t>
  </si>
  <si>
    <t>Antígeno CA 19-9 (Pancreas-Colón)</t>
  </si>
  <si>
    <t>CA-19-9</t>
  </si>
  <si>
    <t>QUISPE FERNANDEZ LUIS ALBERTO</t>
  </si>
  <si>
    <t>19047 MARIA DEL CARMEN</t>
  </si>
  <si>
    <t>BRITO</t>
  </si>
  <si>
    <t>B9719001-02</t>
  </si>
  <si>
    <t>ORTEGA GONZALEZ ALFREDO</t>
  </si>
  <si>
    <t>TSH (Hormona Estimulante de la tiroides)</t>
  </si>
  <si>
    <t>TSH</t>
  </si>
  <si>
    <t>15787 PATRICIA</t>
  </si>
  <si>
    <t>MONCADA</t>
  </si>
  <si>
    <t>NAVARRETTE</t>
  </si>
  <si>
    <t>A7729015-03</t>
  </si>
  <si>
    <t>19514 HERLINDO</t>
  </si>
  <si>
    <t>A9409025-01</t>
  </si>
  <si>
    <t>34232 PALOMA</t>
  </si>
  <si>
    <t>B2189015-02</t>
  </si>
  <si>
    <t>16666 AURORA</t>
  </si>
  <si>
    <t>RUIZ</t>
  </si>
  <si>
    <t>MURILLO</t>
  </si>
  <si>
    <t>B4739009-05</t>
  </si>
  <si>
    <t>FLORES MARTIN EDUARDO</t>
  </si>
  <si>
    <t>33260 RICARDO</t>
  </si>
  <si>
    <t>ORTEGA</t>
  </si>
  <si>
    <t>a9879037-01</t>
  </si>
  <si>
    <t>34233 JESUS</t>
  </si>
  <si>
    <t>NUNO</t>
  </si>
  <si>
    <t>f3959004-01</t>
  </si>
  <si>
    <t>DIAZ DE LEON CARLOS APOLO</t>
  </si>
  <si>
    <t>34234 JONATHAN</t>
  </si>
  <si>
    <t>MALDONADO</t>
  </si>
  <si>
    <t>BIOPSIA HUESO</t>
  </si>
  <si>
    <t>BHUESO</t>
  </si>
  <si>
    <t>TOVAR VAZQUEZ FELIPE</t>
  </si>
  <si>
    <t>7553 TERESA</t>
  </si>
  <si>
    <t>ROQUE</t>
  </si>
  <si>
    <t>A7489012-02</t>
  </si>
  <si>
    <t>31481 CECILIA</t>
  </si>
  <si>
    <t>NUÑEZ</t>
  </si>
  <si>
    <t>DE MORENO</t>
  </si>
  <si>
    <t>F1149010-02</t>
  </si>
  <si>
    <t>23754 SANDRA</t>
  </si>
  <si>
    <t>ANGELES</t>
  </si>
  <si>
    <t>ALCALA</t>
  </si>
  <si>
    <t>F1769004-01</t>
  </si>
  <si>
    <t>ORTEGA ROMERO JOSHUA ALFREDO</t>
  </si>
  <si>
    <t>24090 MAWUENA</t>
  </si>
  <si>
    <t>KAFUI</t>
  </si>
  <si>
    <t>TAYLOR</t>
  </si>
  <si>
    <t>a7099134-01</t>
  </si>
  <si>
    <t>8012 FRANCISCO</t>
  </si>
  <si>
    <t>DEL ANGEL</t>
  </si>
  <si>
    <t>PSA TOTAL Y LIBRE</t>
  </si>
  <si>
    <t>psal</t>
  </si>
  <si>
    <t>20045 BLANCA ALICIA</t>
  </si>
  <si>
    <t xml:space="preserve">A9601019-02	</t>
  </si>
  <si>
    <t>PONCE PEREZ JONATHAN EMMANUEL</t>
  </si>
  <si>
    <t>34235 ELDRICH</t>
  </si>
  <si>
    <t>a7069286-01</t>
  </si>
  <si>
    <t>29001 VICTORIA</t>
  </si>
  <si>
    <t>CORONA</t>
  </si>
  <si>
    <t>15445 MARIA</t>
  </si>
  <si>
    <t>SHUAIBU</t>
  </si>
  <si>
    <t>A9619100-01</t>
  </si>
  <si>
    <t>34236 NANCY BERENICE</t>
  </si>
  <si>
    <t>SAAVEDRA</t>
  </si>
  <si>
    <t>MIRANDA</t>
  </si>
  <si>
    <t>Ac  Anti Hepatitis C (HCV)</t>
  </si>
  <si>
    <t>HCV</t>
  </si>
  <si>
    <t>HVC</t>
  </si>
  <si>
    <t>34237 ZULMA</t>
  </si>
  <si>
    <t>ROSAS</t>
  </si>
  <si>
    <t>SORIANO</t>
  </si>
  <si>
    <t>27070 JAVIER</t>
  </si>
  <si>
    <t>OLGUIN</t>
  </si>
  <si>
    <t>a7229066-01</t>
  </si>
  <si>
    <t>GARCIA DE QUEVEDO VALENTE</t>
  </si>
  <si>
    <t>20368 ALBERTO</t>
  </si>
  <si>
    <t>SALDANA</t>
  </si>
  <si>
    <t>GUTIERREZ GONZALEZ AARON NORIKI</t>
  </si>
  <si>
    <t>20531 SANDRA</t>
  </si>
  <si>
    <t>ALARCON</t>
  </si>
  <si>
    <t xml:space="preserve">A9269041-01	</t>
  </si>
  <si>
    <t>GASTELUM PONCE ALEJANDRA</t>
  </si>
  <si>
    <t>15408 GAMALIEL</t>
  </si>
  <si>
    <t>ANGULO</t>
  </si>
  <si>
    <t>A9169002-01</t>
  </si>
  <si>
    <t>25257 ANDRES RICARDO</t>
  </si>
  <si>
    <t>MORALES</t>
  </si>
  <si>
    <t>A7649151-01</t>
  </si>
  <si>
    <t>RETICULOCITOS</t>
  </si>
  <si>
    <t>RETIS</t>
  </si>
  <si>
    <t>17338 JUAN</t>
  </si>
  <si>
    <t>CRUZ</t>
  </si>
  <si>
    <t>A4219036-01</t>
  </si>
  <si>
    <t>34238 MARIA P</t>
  </si>
  <si>
    <t>VARGUEZ</t>
  </si>
  <si>
    <t>a9601026-05</t>
  </si>
  <si>
    <t>24037 JOSE L</t>
  </si>
  <si>
    <t>B8529001-04</t>
  </si>
  <si>
    <t>24460 MARITZA</t>
  </si>
  <si>
    <t>LLAMAS</t>
  </si>
  <si>
    <t>a9889151-01</t>
  </si>
  <si>
    <t>12321 MARISOL</t>
  </si>
  <si>
    <t>ROJAS</t>
  </si>
  <si>
    <t>A7309130-01</t>
  </si>
  <si>
    <t>6263 FRANCISCO</t>
  </si>
  <si>
    <t>PELAYO</t>
  </si>
  <si>
    <t>B4949001-01</t>
  </si>
  <si>
    <t>34239 NOEMI</t>
  </si>
  <si>
    <t>34240 ASTRID GUADALUPE</t>
  </si>
  <si>
    <t>MATA</t>
  </si>
  <si>
    <t>Prolactina 2 determinaciones</t>
  </si>
  <si>
    <t>F4029019-04</t>
  </si>
  <si>
    <t>34241 KARINA</t>
  </si>
  <si>
    <t>ORDUÑO</t>
  </si>
  <si>
    <t>24521 LUZ</t>
  </si>
  <si>
    <t>A9359001-01</t>
  </si>
  <si>
    <t>26484 ASHLEY</t>
  </si>
  <si>
    <t>DURAN</t>
  </si>
  <si>
    <t>A7041173-01</t>
  </si>
  <si>
    <t>RUIZ PELAEZ PEDRO</t>
  </si>
  <si>
    <t>QUIMICA SANGUINEA 12 ELEMENTOS</t>
  </si>
  <si>
    <t>QS12</t>
  </si>
  <si>
    <t>30435 EDGAR</t>
  </si>
  <si>
    <t>LEAL</t>
  </si>
  <si>
    <t>F1549014-01</t>
  </si>
  <si>
    <t>17462 MARIA</t>
  </si>
  <si>
    <t>A9339041-02</t>
  </si>
  <si>
    <t>7802 MARTINA</t>
  </si>
  <si>
    <t>34010 LETICIA</t>
  </si>
  <si>
    <t>BARAJAS</t>
  </si>
  <si>
    <t>OCHOA</t>
  </si>
  <si>
    <t>E1059003-01</t>
  </si>
  <si>
    <t>15307 NORBERTO</t>
  </si>
  <si>
    <t>18066 FLOR</t>
  </si>
  <si>
    <t>COOMBS INDIRECTO (Ac Anti Rh Séricos)</t>
  </si>
  <si>
    <t>A7069208-02</t>
  </si>
  <si>
    <t>Coombs-Ind</t>
  </si>
  <si>
    <t>31873 JOSE AMAURY</t>
  </si>
  <si>
    <t>MUÑOZ</t>
  </si>
  <si>
    <t>F3529002-01</t>
  </si>
  <si>
    <t>34242 FELIPE</t>
  </si>
  <si>
    <t>GUERRERO</t>
  </si>
  <si>
    <t>A7159059-01</t>
  </si>
  <si>
    <t>T3 LIBRE (Triyodotironina Libre)</t>
  </si>
  <si>
    <t>T3L</t>
  </si>
  <si>
    <t>34037 EDGAR</t>
  </si>
  <si>
    <t>LLANES</t>
  </si>
  <si>
    <t>VILLACIS</t>
  </si>
  <si>
    <t>MACIAS PEREZ CARLOS</t>
  </si>
  <si>
    <t>32730 SHIRLEY DANIELLA</t>
  </si>
  <si>
    <t>BECERRA</t>
  </si>
  <si>
    <t>Insulina Basal</t>
  </si>
  <si>
    <t>A9849041-01</t>
  </si>
  <si>
    <t>insBas</t>
  </si>
  <si>
    <t>DEHIDROEPIANDROSTERONA (DHEA)</t>
  </si>
  <si>
    <t>DHEA</t>
  </si>
  <si>
    <t>TESTOSTERONA LIBRE</t>
  </si>
  <si>
    <t>Testo-L</t>
  </si>
  <si>
    <t>ANDROSTENEDIONA</t>
  </si>
  <si>
    <t>Androstenediona</t>
  </si>
  <si>
    <t>25788 JUAN J.</t>
  </si>
  <si>
    <t>DAVILA</t>
  </si>
  <si>
    <t>REYES</t>
  </si>
  <si>
    <t>A9339013-01</t>
  </si>
  <si>
    <t>34243 MARIA FELIX</t>
  </si>
  <si>
    <t>BUSTAMANTE</t>
  </si>
  <si>
    <t>SAMPERIO</t>
  </si>
  <si>
    <t>21866 ALAIN</t>
  </si>
  <si>
    <t>CASTILLO</t>
  </si>
  <si>
    <t>9877 JESUS</t>
  </si>
  <si>
    <t>CARDOSO</t>
  </si>
  <si>
    <t>A7499027-01</t>
  </si>
  <si>
    <t>14486 SANDRA</t>
  </si>
  <si>
    <t>FLORIAN</t>
  </si>
  <si>
    <t>B7759005-01</t>
  </si>
  <si>
    <t>21392 RUTH ELIZABETH</t>
  </si>
  <si>
    <t>MARROQUIN</t>
  </si>
  <si>
    <t>ENRIQUEZ</t>
  </si>
  <si>
    <t>PERFIL GINECOLOGICO</t>
  </si>
  <si>
    <t>A7489124-02</t>
  </si>
  <si>
    <t>PGinecol</t>
  </si>
  <si>
    <t>MEZA RODRIGUEZ GISELA IVETTE</t>
  </si>
  <si>
    <t>34244 JUAN</t>
  </si>
  <si>
    <t>AYALA</t>
  </si>
  <si>
    <t>33659 ARTURO FERNANDO</t>
  </si>
  <si>
    <t>HERRERA</t>
  </si>
  <si>
    <t>27995 CLAUDIA LILIANA</t>
  </si>
  <si>
    <t>FIGUEROA</t>
  </si>
  <si>
    <t>COPROPARASITOSCOPICO (seriado/# de muestras)</t>
  </si>
  <si>
    <t xml:space="preserve">B9879002-01	</t>
  </si>
  <si>
    <t>CPS1</t>
  </si>
  <si>
    <t>Cultivo de Heces (Coprocultivo)</t>
  </si>
  <si>
    <t>Coprocultivo</t>
  </si>
  <si>
    <t>14501 DENISSE</t>
  </si>
  <si>
    <t>ARELLANO</t>
  </si>
  <si>
    <t>B6359004-02</t>
  </si>
  <si>
    <t>32979 ABNER</t>
  </si>
  <si>
    <t>ORTIZ</t>
  </si>
  <si>
    <t>34245 HILDA</t>
  </si>
  <si>
    <t>SANTIS</t>
  </si>
  <si>
    <t>27844 ZARHINA</t>
  </si>
  <si>
    <t>FUENTES</t>
  </si>
  <si>
    <t>f3059001-01</t>
  </si>
  <si>
    <t>22817 JESUS</t>
  </si>
  <si>
    <t>PICOS</t>
  </si>
  <si>
    <t>12979 ESTEBAN</t>
  </si>
  <si>
    <t>A7489035-04</t>
  </si>
  <si>
    <t>ZAMORA LUGO MARCO VINICIO</t>
  </si>
  <si>
    <t>34247 OLGA</t>
  </si>
  <si>
    <t>IBARRA</t>
  </si>
  <si>
    <t>F2379017-01</t>
  </si>
  <si>
    <t>34248 LUIS CARLOS</t>
  </si>
  <si>
    <t>VERDUZCO</t>
  </si>
  <si>
    <t>34249 ANGELA MEI</t>
  </si>
  <si>
    <t>ARIAS</t>
  </si>
  <si>
    <t>22029 FERNANDO</t>
  </si>
  <si>
    <t>OROPEZA</t>
  </si>
  <si>
    <t>BIOPSIA DE QUISTE</t>
  </si>
  <si>
    <t>F1549035-01</t>
  </si>
  <si>
    <t>QUISTE</t>
  </si>
  <si>
    <t>ARREDONDO ORTIZ MARIO ALBERTO</t>
  </si>
  <si>
    <t>34250 ADAN YAEL</t>
  </si>
  <si>
    <t>Ferritina</t>
  </si>
  <si>
    <t>18214 NIDIA</t>
  </si>
  <si>
    <t>QUIROZ</t>
  </si>
  <si>
    <t>DE SANCHEZ</t>
  </si>
  <si>
    <t>A7099121-01</t>
  </si>
  <si>
    <t>13023 LEONOR</t>
  </si>
  <si>
    <t>A7879016-01</t>
  </si>
  <si>
    <t>18558 MAYRA CAROLA</t>
  </si>
  <si>
    <t>DE LA PARRA</t>
  </si>
  <si>
    <t>B9359003-02</t>
  </si>
  <si>
    <t>26597 DULCE</t>
  </si>
  <si>
    <t>TRUJILLO</t>
  </si>
  <si>
    <t>34251 ERIKA</t>
  </si>
  <si>
    <t>GALLARDO</t>
  </si>
  <si>
    <t>34252 GABRIELA PRISCILA</t>
  </si>
  <si>
    <t>LIMON</t>
  </si>
  <si>
    <t>MACIAS</t>
  </si>
  <si>
    <t>QUINTERO BELTRAN JESUS GUADALUPE</t>
  </si>
  <si>
    <t>4025 AMALIA</t>
  </si>
  <si>
    <t>15322 ESPERANZA</t>
  </si>
  <si>
    <t>OROZCO</t>
  </si>
  <si>
    <t>BARRON</t>
  </si>
  <si>
    <t>A9169009-01</t>
  </si>
  <si>
    <t>34253 JULIAN ANDRES</t>
  </si>
  <si>
    <t>28468 MELISSA</t>
  </si>
  <si>
    <t>ZUÑIGA</t>
  </si>
  <si>
    <t>27391 CARLOTA</t>
  </si>
  <si>
    <t>B8249042-01</t>
  </si>
  <si>
    <t>34254 JUAN CARLOS</t>
  </si>
  <si>
    <t>PRECIADO</t>
  </si>
  <si>
    <t>3089 OLGA</t>
  </si>
  <si>
    <t>34255 ROCIO BELEN</t>
  </si>
  <si>
    <t>SOTO</t>
  </si>
  <si>
    <t>CUEVAS</t>
  </si>
  <si>
    <t>228 EXCEL</t>
  </si>
  <si>
    <t>CENTRO</t>
  </si>
  <si>
    <t>MEDICO</t>
  </si>
  <si>
    <t>CLORO LIBRE RESIDUAL EN AGUA POTABLE</t>
  </si>
  <si>
    <t>CLORO LIBRE</t>
  </si>
  <si>
    <t>VINDIOLA COTA LOURDES</t>
  </si>
  <si>
    <t>24693 JEANETTE</t>
  </si>
  <si>
    <t>HUIZAR</t>
  </si>
  <si>
    <t>28986 KATHERINE</t>
  </si>
  <si>
    <t>23045 ERENDIRA</t>
  </si>
  <si>
    <t>18846 AXEL</t>
  </si>
  <si>
    <t>VALENZUELA</t>
  </si>
  <si>
    <t>YAÑEZ LOPEZ ISRAEL</t>
  </si>
  <si>
    <t>33339 MARTIN</t>
  </si>
  <si>
    <t>33930 NATALIA</t>
  </si>
  <si>
    <t>QUINTERO</t>
  </si>
  <si>
    <t>AVALOS MOLINA JORGE MISAEL</t>
  </si>
  <si>
    <t>19816 AARON</t>
  </si>
  <si>
    <t>Indice Internacional Normalizado (INR)</t>
  </si>
  <si>
    <t>A9601013-01</t>
  </si>
  <si>
    <t>INR</t>
  </si>
  <si>
    <t>34256 OMAR</t>
  </si>
  <si>
    <t>VERDUGO</t>
  </si>
  <si>
    <t>A9339050-01</t>
  </si>
  <si>
    <t>17791 OLGA</t>
  </si>
  <si>
    <t>GLAZE</t>
  </si>
  <si>
    <t>34257 RAFAEL</t>
  </si>
  <si>
    <t>25656 FANY</t>
  </si>
  <si>
    <t>MONTES</t>
  </si>
  <si>
    <t>Estradiol (E2)</t>
  </si>
  <si>
    <t>E2</t>
  </si>
  <si>
    <t>Hormona Luteinizante (HL)</t>
  </si>
  <si>
    <t>LH</t>
  </si>
  <si>
    <t>Hormona Folículo Estimulante (FSH)</t>
  </si>
  <si>
    <t>FSH</t>
  </si>
  <si>
    <t>34258 BITALIANO</t>
  </si>
  <si>
    <t>29967 MARTHA</t>
  </si>
  <si>
    <t>PONCE</t>
  </si>
  <si>
    <t>CARDENAS</t>
  </si>
  <si>
    <t>16807 RAFAEL</t>
  </si>
  <si>
    <t>A7879005-01</t>
  </si>
  <si>
    <t>20656 ROSA</t>
  </si>
  <si>
    <t>LOPEZ VALDEZ MICHAEL</t>
  </si>
  <si>
    <t>23913 JUAN</t>
  </si>
  <si>
    <t>CASTRO AVILES MERCEDES</t>
  </si>
  <si>
    <t>34259 JOSE MARIANO</t>
  </si>
  <si>
    <t>B4909032-01</t>
  </si>
  <si>
    <t>20985 FRANCISCO</t>
  </si>
  <si>
    <t>ZAVALA</t>
  </si>
  <si>
    <t>22872 CRISTAL</t>
  </si>
  <si>
    <t>SILVA</t>
  </si>
  <si>
    <t>A9279013-01</t>
  </si>
  <si>
    <t>PEDRO MARTINEZ ANGEL JAVIER</t>
  </si>
  <si>
    <t>QUANTIFERON PARA TB</t>
  </si>
  <si>
    <t>QUANTIFERON</t>
  </si>
  <si>
    <t>23912 HECTOR</t>
  </si>
  <si>
    <t>F1929003-01</t>
  </si>
  <si>
    <t>34260 ILIANA</t>
  </si>
  <si>
    <t>ZAMORA</t>
  </si>
  <si>
    <t>22545 JOSE</t>
  </si>
  <si>
    <t>JOVEL</t>
  </si>
  <si>
    <t>17912 RUBEN</t>
  </si>
  <si>
    <t>A8839121-01</t>
  </si>
  <si>
    <t>34261 FELIPE</t>
  </si>
  <si>
    <t>MUNOZ</t>
  </si>
  <si>
    <t>34262 PANFILO H</t>
  </si>
  <si>
    <t>A7889037-01</t>
  </si>
  <si>
    <t>PRUEBAS DE FUNCIONAMIENTO HEPATICO</t>
  </si>
  <si>
    <t>PFH</t>
  </si>
  <si>
    <t>14772 ADRIANA</t>
  </si>
  <si>
    <t>34263 MARCOS</t>
  </si>
  <si>
    <t>GARIBAY</t>
  </si>
  <si>
    <t>7963 STELLA</t>
  </si>
  <si>
    <t>A7739002-01</t>
  </si>
  <si>
    <t>34264 MARGARITA</t>
  </si>
  <si>
    <t>AISPURO</t>
  </si>
  <si>
    <t>20845 OSCAR</t>
  </si>
  <si>
    <t>ALVARADO</t>
  </si>
  <si>
    <t>20820 ANGELICA</t>
  </si>
  <si>
    <t>REBOLLO</t>
  </si>
  <si>
    <t>COROMINAS</t>
  </si>
  <si>
    <t>Trigliceridos</t>
  </si>
  <si>
    <t>TRI</t>
  </si>
  <si>
    <t>Colesterol Total</t>
  </si>
  <si>
    <t>COL</t>
  </si>
  <si>
    <t>COL2</t>
  </si>
  <si>
    <t>24200 RODRIGO</t>
  </si>
  <si>
    <t>PANTOJA</t>
  </si>
  <si>
    <t>B9899006-01</t>
  </si>
  <si>
    <t>Cultivo Micologico (Hongos)</t>
  </si>
  <si>
    <t>MICOLOGICO</t>
  </si>
  <si>
    <t>31496 FRANCISCO</t>
  </si>
  <si>
    <t>34265 ALEXANDRO</t>
  </si>
  <si>
    <t>PARADA</t>
  </si>
  <si>
    <t>BERNAL MANJARREZ MANLIO CESAR</t>
  </si>
  <si>
    <t>34266 ALEXANDRO JR</t>
  </si>
  <si>
    <t>23199 ILIANA</t>
  </si>
  <si>
    <t>2780 RUBEN</t>
  </si>
  <si>
    <t>34267 DANIA</t>
  </si>
  <si>
    <t>MAGDALENO</t>
  </si>
  <si>
    <t>18222 SERGIO IVAN</t>
  </si>
  <si>
    <t>PARRA</t>
  </si>
  <si>
    <t>VITE</t>
  </si>
  <si>
    <t>34268 CARLOS</t>
  </si>
  <si>
    <t>GARZON</t>
  </si>
  <si>
    <t>PRUEBA RAPIDA DE INFLUENZA</t>
  </si>
  <si>
    <t>INFLUENZA A Y B</t>
  </si>
  <si>
    <t>34269 SILVIA LETICIA</t>
  </si>
  <si>
    <t>ASTRORGA</t>
  </si>
  <si>
    <t>TOXINA CLOSTRIDIUM DIFFICILE Y ANTIGENO GDH</t>
  </si>
  <si>
    <t>CLOST DIFF-Ag GDH</t>
  </si>
  <si>
    <t>CLOSTRIDIUM DIFFICIL</t>
  </si>
  <si>
    <t>34270 DAVID OSVALDO</t>
  </si>
  <si>
    <t>FRAUSTO</t>
  </si>
  <si>
    <t>CRUZ GOMEZ FRANCISCO JOSUE</t>
  </si>
  <si>
    <t>34271 ELOY</t>
  </si>
  <si>
    <t>PEÑA</t>
  </si>
  <si>
    <t>33952 JESUS VALENTIN</t>
  </si>
  <si>
    <t>MARQUEZ</t>
  </si>
  <si>
    <t>F3179011-01</t>
  </si>
  <si>
    <t>Ac Anti DNA Doble Cadena (Nativo)</t>
  </si>
  <si>
    <t>DNA</t>
  </si>
  <si>
    <t>Ac Anti LKM</t>
  </si>
  <si>
    <t>ACLKM</t>
  </si>
  <si>
    <t>AC. ANTI MITOCONDRIALES</t>
  </si>
  <si>
    <t>AC. ANTI MITOCONDRIA</t>
  </si>
  <si>
    <t>AC. ANTI MUSCULO LISO</t>
  </si>
  <si>
    <t>Ac Musc  Liso</t>
  </si>
  <si>
    <t>AC ANTI SMITH (SM)</t>
  </si>
  <si>
    <t>AcSmith</t>
  </si>
  <si>
    <t>32140 JORGE</t>
  </si>
  <si>
    <t>AVALOS</t>
  </si>
  <si>
    <t>B5839028-01</t>
  </si>
  <si>
    <t>CANALES JACOBO ICELA DE JESUS</t>
  </si>
  <si>
    <t>30533 LIZETH</t>
  </si>
  <si>
    <t>A7829053-01</t>
  </si>
  <si>
    <t>34272 RAFAEL</t>
  </si>
  <si>
    <t>BAUTISTA VICTORIA MARIA GUADALUPE</t>
  </si>
  <si>
    <t>Cultivo de Esputo</t>
  </si>
  <si>
    <t>CulExp</t>
  </si>
  <si>
    <t>34273 EUGENIO GIAMPIERO</t>
  </si>
  <si>
    <t>GALLO</t>
  </si>
  <si>
    <t>ROME</t>
  </si>
  <si>
    <t>34274 DARIO</t>
  </si>
  <si>
    <t>7020 MARIO</t>
  </si>
  <si>
    <t>MOTTA</t>
  </si>
  <si>
    <t>B5319004-01</t>
  </si>
  <si>
    <t>10329 RICARDO</t>
  </si>
  <si>
    <t>B6349001-01</t>
  </si>
  <si>
    <t>31838 EVANGELINA</t>
  </si>
  <si>
    <t>BRECEDA</t>
  </si>
  <si>
    <t>A9601107-02</t>
  </si>
  <si>
    <t>33259 ARIANNA</t>
  </si>
  <si>
    <t>F3129014-01</t>
  </si>
  <si>
    <t>24086 MARIA HILDA</t>
  </si>
  <si>
    <t>CABANILLAS</t>
  </si>
  <si>
    <t>A9459003-02</t>
  </si>
  <si>
    <t>30488 CARLOS</t>
  </si>
  <si>
    <t>A9589027-01</t>
  </si>
  <si>
    <t>BOLAÑOS PEREA JORGE IGNACIO</t>
  </si>
  <si>
    <t>Amiba en Fresco</t>
  </si>
  <si>
    <t>Amiba en fresco</t>
  </si>
  <si>
    <t>TORRES RAMIREZ GIBRAN ARTURO</t>
  </si>
  <si>
    <t>29822 JOSE</t>
  </si>
  <si>
    <t>RENTERIA</t>
  </si>
  <si>
    <t>A9799043-01</t>
  </si>
  <si>
    <t>34275 ISELA</t>
  </si>
  <si>
    <t>MEZA</t>
  </si>
  <si>
    <t xml:space="preserve">	F3749001-01	</t>
  </si>
  <si>
    <t>25072 ALMA ROSA</t>
  </si>
  <si>
    <t>JARA</t>
  </si>
  <si>
    <t>A9839009-01</t>
  </si>
  <si>
    <t>21077 JUDITH</t>
  </si>
  <si>
    <t>GUADARRAMA</t>
  </si>
  <si>
    <t>B4609009-01</t>
  </si>
  <si>
    <t>30659 ANDRES</t>
  </si>
  <si>
    <t>BEJARANO</t>
  </si>
  <si>
    <t>A8889012-06</t>
  </si>
  <si>
    <t>PLOWELLS CELESTE ELISA</t>
  </si>
  <si>
    <t>11777 NORMA</t>
  </si>
  <si>
    <t>YUEN</t>
  </si>
  <si>
    <t>B4829007-01</t>
  </si>
  <si>
    <t>2317 JOSE</t>
  </si>
  <si>
    <t>FUJIGAKI</t>
  </si>
  <si>
    <t>34276 MARIA GUADALUPE</t>
  </si>
  <si>
    <t>ARCE</t>
  </si>
  <si>
    <t>Resistencia a la insulina por indice HOMA</t>
  </si>
  <si>
    <t>Indice HOMA, Insulin</t>
  </si>
  <si>
    <t>VITAMINA D (25 DI HIDROXI)</t>
  </si>
  <si>
    <t>VD 25 HIDROXI</t>
  </si>
  <si>
    <t>VIT.D</t>
  </si>
  <si>
    <t>GLOBULINA FIJADORA DE HORMONAS SEXUALES (SHBG)</t>
  </si>
  <si>
    <t>SHBG</t>
  </si>
  <si>
    <t>DEHIDROEPIANDROTERONA SULFATO (DHEA-S)</t>
  </si>
  <si>
    <t>DHEA-S</t>
  </si>
  <si>
    <t>Hormona Anti muleriana (AMH/MIS)</t>
  </si>
  <si>
    <t>muleriana</t>
  </si>
  <si>
    <t>Ac. Anti Peroxidasa (Microsomales) TPOAc</t>
  </si>
  <si>
    <t>PEROXIDASA</t>
  </si>
  <si>
    <t>TPO</t>
  </si>
  <si>
    <t>Ac Anti Tiroglobulinas (Tg Ac)</t>
  </si>
  <si>
    <t>TgAc</t>
  </si>
  <si>
    <t>33298 BLANCA</t>
  </si>
  <si>
    <t xml:space="preserve">A9889037-02	</t>
  </si>
  <si>
    <t>Ac Anti Rubeola IgG</t>
  </si>
  <si>
    <t>Rub IgG</t>
  </si>
  <si>
    <t>Ac Anti Rubeola IgM</t>
  </si>
  <si>
    <t>Ac Rubeola</t>
  </si>
  <si>
    <t>34277 LAURA ESTHELA</t>
  </si>
  <si>
    <t>POMPA</t>
  </si>
  <si>
    <t>31198 MARTIN</t>
  </si>
  <si>
    <t xml:space="preserve">F4359002-01	</t>
  </si>
  <si>
    <t>12889 LEZTY GABRIELA</t>
  </si>
  <si>
    <t>ARVAYO</t>
  </si>
  <si>
    <t>33767 JOSE EDUARDO</t>
  </si>
  <si>
    <t>33862 ZULMA</t>
  </si>
  <si>
    <t>A9339013-04A933</t>
  </si>
  <si>
    <t>A9339013-04</t>
  </si>
  <si>
    <t>34279 ANGEL</t>
  </si>
  <si>
    <t>A9339013-05</t>
  </si>
  <si>
    <t>34280 FERNANDO</t>
  </si>
  <si>
    <t>IGLESIAS</t>
  </si>
  <si>
    <t>34281 JOSE</t>
  </si>
  <si>
    <t>GUITIERREZ</t>
  </si>
  <si>
    <t>25068 RAFAEL</t>
  </si>
  <si>
    <t>CHAVEZ GARCIA RAFAEL</t>
  </si>
  <si>
    <t>32303 BIRIDIANA</t>
  </si>
  <si>
    <t>RUVALCABA</t>
  </si>
  <si>
    <t>BIOPSIA DE TIROIDES (NODULO)</t>
  </si>
  <si>
    <t>BTIROIDES</t>
  </si>
  <si>
    <t>33688 KIMBERLY</t>
  </si>
  <si>
    <t>BIOPSIA GANGLIO</t>
  </si>
  <si>
    <t>A7305206-01</t>
  </si>
  <si>
    <t>BX GANGLIO</t>
  </si>
  <si>
    <t>CARRILLO GONZALEZ MAYRA LIZETH</t>
  </si>
  <si>
    <t>34064 TANIA</t>
  </si>
  <si>
    <t>CASTANEDA</t>
  </si>
  <si>
    <t>25773 MIKEL</t>
  </si>
  <si>
    <t>HERMIDA</t>
  </si>
  <si>
    <t>CAMESELLE NICOLAS ESTEFANIA</t>
  </si>
  <si>
    <t>22863 ANTONIO</t>
  </si>
  <si>
    <t>GODINEZ</t>
  </si>
  <si>
    <t>A7389046-01</t>
  </si>
  <si>
    <t>20048 ISAMAR</t>
  </si>
  <si>
    <t>REAL</t>
  </si>
  <si>
    <t>A7389046-02</t>
  </si>
  <si>
    <t>Cultivo de Aspirado Bronquial</t>
  </si>
  <si>
    <t>CulLiqBron</t>
  </si>
  <si>
    <t>CHAVARRIA DUARTE CARLOS MARCEL</t>
  </si>
  <si>
    <t>13286 AMPARO</t>
  </si>
  <si>
    <t>RODAS</t>
  </si>
  <si>
    <t>34282 MARIA I</t>
  </si>
  <si>
    <t>F4479002-01</t>
  </si>
  <si>
    <t>6306 OLIVIA</t>
  </si>
  <si>
    <t>A7429040-01</t>
  </si>
  <si>
    <t>34283 YURIDIA</t>
  </si>
  <si>
    <t>RICON</t>
  </si>
  <si>
    <t>BIOPSIA DE TEJIDO</t>
  </si>
  <si>
    <t>BX TEJIDO</t>
  </si>
  <si>
    <t>BIOPSIA MUSCULO</t>
  </si>
  <si>
    <t>34285 AQUILEO</t>
  </si>
  <si>
    <t>MARIN</t>
  </si>
  <si>
    <t>RODRIGUEZ GUERRA HECTOR IRAM</t>
  </si>
  <si>
    <t>33672 JAVIER</t>
  </si>
  <si>
    <t>34286 RN.</t>
  </si>
  <si>
    <t>URIARTE</t>
  </si>
  <si>
    <t>20563 ROSA</t>
  </si>
  <si>
    <t>34287 JOSE</t>
  </si>
  <si>
    <t>MONTAÑES</t>
  </si>
  <si>
    <t>33174 EVELYN RUBY</t>
  </si>
  <si>
    <t>ISLAS</t>
  </si>
  <si>
    <t>PICHARDO</t>
  </si>
  <si>
    <t>22914 ANDREA</t>
  </si>
  <si>
    <t>30460 VICTOR</t>
  </si>
  <si>
    <t>CARRETO</t>
  </si>
  <si>
    <t>GARCIA DIAZ MIGUEL</t>
  </si>
  <si>
    <t>17805 YULIE</t>
  </si>
  <si>
    <t>1237 FERNANDO</t>
  </si>
  <si>
    <t>MONROY</t>
  </si>
  <si>
    <t>34288 IRANIA</t>
  </si>
  <si>
    <t>24610 ESTEBAN</t>
  </si>
  <si>
    <t>PASTRANA</t>
  </si>
  <si>
    <t>32957 MARIA</t>
  </si>
  <si>
    <t>DOMINGUEZ</t>
  </si>
  <si>
    <t>a7229059-02</t>
  </si>
  <si>
    <t>TOKUNAGA FUJIGAKI JORGE FRANCISCO</t>
  </si>
  <si>
    <t>6110 JORGE</t>
  </si>
  <si>
    <t>ALFARO</t>
  </si>
  <si>
    <t>A7229002-01</t>
  </si>
  <si>
    <t>Rotavirus en Heces</t>
  </si>
  <si>
    <t>Rotavirus</t>
  </si>
  <si>
    <t>34289 JOSE</t>
  </si>
  <si>
    <t>MONTAÑEZ</t>
  </si>
  <si>
    <t>761 SARAI</t>
  </si>
  <si>
    <t>MENDOZA</t>
  </si>
  <si>
    <t xml:space="preserve">	B4529001-05	</t>
  </si>
  <si>
    <t>15264 RUDOLFO</t>
  </si>
  <si>
    <t>SARDINA</t>
  </si>
  <si>
    <t xml:space="preserve">	A9169040-01</t>
  </si>
  <si>
    <t>20794 MARTHA</t>
  </si>
  <si>
    <t>ESPINOZA</t>
  </si>
  <si>
    <t>F1119001-02</t>
  </si>
  <si>
    <t>10940 MIRNA M</t>
  </si>
  <si>
    <t>A7949005-02</t>
  </si>
  <si>
    <t>31687 PAOLA</t>
  </si>
  <si>
    <t>CAMPOS</t>
  </si>
  <si>
    <t>VALDES</t>
  </si>
  <si>
    <t>22390 ROSA</t>
  </si>
  <si>
    <t>GASTELUM</t>
  </si>
  <si>
    <t>F1549002-02</t>
  </si>
  <si>
    <t>34290 DIANA LAURA</t>
  </si>
  <si>
    <t>RETAMOSA</t>
  </si>
  <si>
    <t>ACEVEDO</t>
  </si>
  <si>
    <t>34291 OMAR</t>
  </si>
  <si>
    <t>RIOS</t>
  </si>
  <si>
    <t>Fibrinógeno</t>
  </si>
  <si>
    <t>Fibrinogeno</t>
  </si>
  <si>
    <t>Factor I Funcional</t>
  </si>
  <si>
    <t>FACTOR REUMATOIDE</t>
  </si>
  <si>
    <t>FR</t>
  </si>
  <si>
    <t>34292 JORGE ANDRES</t>
  </si>
  <si>
    <t>TORRES</t>
  </si>
  <si>
    <t>24867 ROSALBA</t>
  </si>
  <si>
    <t>B8069015-02</t>
  </si>
  <si>
    <t>30016 XAVIER ADRIAN</t>
  </si>
  <si>
    <t>A8879032-04</t>
  </si>
  <si>
    <t>34293 OSCAR</t>
  </si>
  <si>
    <t>HARO</t>
  </si>
  <si>
    <t>33725 VICTORIA</t>
  </si>
  <si>
    <t>B7809021-02</t>
  </si>
  <si>
    <t>GUTIERREZ AARON NORIKI</t>
  </si>
  <si>
    <t>12393 GENARO</t>
  </si>
  <si>
    <t>DE LA TORRE</t>
  </si>
  <si>
    <t>Sangre oculta en heces</t>
  </si>
  <si>
    <t>SOH</t>
  </si>
  <si>
    <t>34294 ALVARO</t>
  </si>
  <si>
    <t>34295 JUDY NATHANIA</t>
  </si>
  <si>
    <t>34296 JESUS ENRIQUE</t>
  </si>
  <si>
    <t>CHIANG</t>
  </si>
  <si>
    <t>Perfil Reumático</t>
  </si>
  <si>
    <t>P.Reum</t>
  </si>
  <si>
    <t>33176 MARIA FELIX</t>
  </si>
  <si>
    <t>DIGOXINA SERICA</t>
  </si>
  <si>
    <t>Digoxina</t>
  </si>
  <si>
    <t>4173 AIDA</t>
  </si>
  <si>
    <t>32960 ENRIQUE</t>
  </si>
  <si>
    <t>14064 ESTEFANI</t>
  </si>
  <si>
    <t>HIPOLITO</t>
  </si>
  <si>
    <t>GOMEZ</t>
  </si>
  <si>
    <t>A7879011-05</t>
  </si>
  <si>
    <t>1348 REBECA</t>
  </si>
  <si>
    <t>F1299006-02</t>
  </si>
  <si>
    <t>12633 GLORIA</t>
  </si>
  <si>
    <t>A7289093-01</t>
  </si>
  <si>
    <t>Ac Anti Coccidioides IgG e IgM</t>
  </si>
  <si>
    <t>COCCI</t>
  </si>
  <si>
    <t>24862 SHEILA ROCIO</t>
  </si>
  <si>
    <t>LEON</t>
  </si>
  <si>
    <t>Ag de Sup. de Hepatitis B(HBsAg)</t>
  </si>
  <si>
    <t>HBsAg</t>
  </si>
  <si>
    <t>HEPB</t>
  </si>
  <si>
    <t>26511 MARIA DEL CARMEN</t>
  </si>
  <si>
    <t>AQUINO</t>
  </si>
  <si>
    <t>F3349006-02</t>
  </si>
  <si>
    <t>28216 ROSA ELENA</t>
  </si>
  <si>
    <t>B7269003-02</t>
  </si>
  <si>
    <t>34297 HIPOLITA</t>
  </si>
  <si>
    <t>F1769005-02</t>
  </si>
  <si>
    <t>15584 SAUL</t>
  </si>
  <si>
    <t>CONCHAS</t>
  </si>
  <si>
    <t>19771 MARINELA</t>
  </si>
  <si>
    <t>A7289120-01</t>
  </si>
  <si>
    <t>A9889151-01</t>
  </si>
  <si>
    <t>22684 CYNTHIA</t>
  </si>
  <si>
    <t>ZEPEDA</t>
  </si>
  <si>
    <t>B7169033-02</t>
  </si>
  <si>
    <t>34298 JOSE</t>
  </si>
  <si>
    <t>BELTRAN</t>
  </si>
  <si>
    <t>34299 JANETH</t>
  </si>
  <si>
    <t>CARDONA</t>
  </si>
  <si>
    <t>F3609011-02</t>
  </si>
  <si>
    <t>29893 FERNANDO</t>
  </si>
  <si>
    <t>GALINDO</t>
  </si>
  <si>
    <t>F3609011-01</t>
  </si>
  <si>
    <t>33976 ELDA YADIRA</t>
  </si>
  <si>
    <t>BIOPSIA DE PIEL</t>
  </si>
  <si>
    <t>A7309056-01</t>
  </si>
  <si>
    <t>PATOLOGIA DE PIEL</t>
  </si>
  <si>
    <t>BX DE PIEL</t>
  </si>
  <si>
    <t>VALENCIA ALVAREZ MARISELA</t>
  </si>
  <si>
    <t>34300 GILBERTO</t>
  </si>
  <si>
    <t>VAZQUEZ</t>
  </si>
  <si>
    <t>34301 MARITZA CAROLINA</t>
  </si>
  <si>
    <t>32011 KARLA</t>
  </si>
  <si>
    <t>IMPERIAL</t>
  </si>
  <si>
    <t>F2749008-02</t>
  </si>
  <si>
    <t>34302 NAYDELYN</t>
  </si>
  <si>
    <t>VALLE</t>
  </si>
  <si>
    <t>A9463019-04</t>
  </si>
  <si>
    <t>17267 MARCELA</t>
  </si>
  <si>
    <t>ESQUIVEL</t>
  </si>
  <si>
    <t>A9289010-02</t>
  </si>
  <si>
    <t>29915 CLAUDIA</t>
  </si>
  <si>
    <t>MEDRANO</t>
  </si>
  <si>
    <t>Calcio Serico</t>
  </si>
  <si>
    <t>Ca</t>
  </si>
  <si>
    <t>ca-S</t>
  </si>
  <si>
    <t>GONZALEZ ALFREDO JAVIER</t>
  </si>
  <si>
    <t>Fosfatasa Alcalina</t>
  </si>
  <si>
    <t>FALK</t>
  </si>
  <si>
    <t>ANTIGENO CA 125 (Ovario)</t>
  </si>
  <si>
    <t>CA-125</t>
  </si>
  <si>
    <t>Antígeno CA 15-3 (mama)</t>
  </si>
  <si>
    <t>CA-15-3</t>
  </si>
  <si>
    <t>31714 SANTIAGO</t>
  </si>
  <si>
    <t>32966 DIEGO</t>
  </si>
  <si>
    <t>18984 ALICIA ALEJANDRINA</t>
  </si>
  <si>
    <t>ARMENDARIZ</t>
  </si>
  <si>
    <t>LARA</t>
  </si>
  <si>
    <t>33453 TERESA GABRIELA</t>
  </si>
  <si>
    <t>CURIEL</t>
  </si>
  <si>
    <t>34303 SCARLET</t>
  </si>
  <si>
    <t>25264 GUADALUPE</t>
  </si>
  <si>
    <t>Fracción Beta de HGC Sérica</t>
  </si>
  <si>
    <t>HGC</t>
  </si>
  <si>
    <t>34304 FLOR DEL CARMEN</t>
  </si>
  <si>
    <t>SALGUEIRO</t>
  </si>
  <si>
    <t>23483 ADRIANA MICHELL</t>
  </si>
  <si>
    <t>30384 DANIEL</t>
  </si>
  <si>
    <t>CODORNIZ</t>
  </si>
  <si>
    <t>22899 ANDREA</t>
  </si>
  <si>
    <t>34305 IRIANA</t>
  </si>
  <si>
    <t>GALAZ GARCIA SERGIO DAVID</t>
  </si>
  <si>
    <t>34306 KARINA GUADALUPE</t>
  </si>
  <si>
    <t>COTA</t>
  </si>
  <si>
    <t>FELIX</t>
  </si>
  <si>
    <t>3597 CALAFIA</t>
  </si>
  <si>
    <t>LUCERO</t>
  </si>
  <si>
    <t>TAPIA CASTAÑEDA CELIA DEL CARMEN</t>
  </si>
  <si>
    <t>34307 ROBERTO CARLOS</t>
  </si>
  <si>
    <t>ALMEIDA</t>
  </si>
  <si>
    <t>ANTICUERPOS ANTI BARTONELLA HENSELAE</t>
  </si>
  <si>
    <t>AC. Bartonella h.</t>
  </si>
  <si>
    <t>Ac. anti bartonella</t>
  </si>
  <si>
    <t>Cultivo de Exudado Faríngeo</t>
  </si>
  <si>
    <t>CulExFar</t>
  </si>
  <si>
    <t>32679 JOSE</t>
  </si>
  <si>
    <t>ZACARIAS</t>
  </si>
  <si>
    <t>F4479003-01</t>
  </si>
  <si>
    <t>PROTEINAS TOTALES EN ORINA DE  24 hrs.</t>
  </si>
  <si>
    <t>pt 24 hrs</t>
  </si>
  <si>
    <t>COMPLEMENTO C3</t>
  </si>
  <si>
    <t>C3</t>
  </si>
  <si>
    <t>COMPLEMENTO C4</t>
  </si>
  <si>
    <t>C4</t>
  </si>
  <si>
    <t>32567 MARA</t>
  </si>
  <si>
    <t>34308 DANIEL</t>
  </si>
  <si>
    <t>A9259054-01</t>
  </si>
  <si>
    <t>34309 JOSE</t>
  </si>
  <si>
    <t>PAREDES</t>
  </si>
  <si>
    <t xml:space="preserve">F4059008-01	</t>
  </si>
  <si>
    <t>34286 RN. MASCULINO</t>
  </si>
  <si>
    <t>Tamiz Metabólico Neonatal Ampliado</t>
  </si>
  <si>
    <t>Tamiz Ampliado</t>
  </si>
  <si>
    <t>33904 DIEGO</t>
  </si>
  <si>
    <t>CUADRAS</t>
  </si>
  <si>
    <t>NIETO</t>
  </si>
  <si>
    <t>13501 MELANIE</t>
  </si>
  <si>
    <t>A7041005-04</t>
  </si>
  <si>
    <t>122 IRMA ISELA</t>
  </si>
  <si>
    <t>CARO</t>
  </si>
  <si>
    <t>A4139003-01</t>
  </si>
  <si>
    <t>LEON ZARATE HECTOR ANDRES</t>
  </si>
  <si>
    <t>PROLACTINA SERICA</t>
  </si>
  <si>
    <t>Prolactina</t>
  </si>
  <si>
    <t>Prol Ser</t>
  </si>
  <si>
    <t>405 JUAN</t>
  </si>
  <si>
    <t>A4139003-02</t>
  </si>
  <si>
    <t>33074 MARIA</t>
  </si>
  <si>
    <t>B5759085-02</t>
  </si>
  <si>
    <t>24606 OSCAR</t>
  </si>
  <si>
    <t>ALTAMIRANO</t>
  </si>
  <si>
    <t>A9419054-01</t>
  </si>
  <si>
    <t>32827 FLOR AIDE</t>
  </si>
  <si>
    <t>PAEZ</t>
  </si>
  <si>
    <t>PALOMARES</t>
  </si>
  <si>
    <t>A9179008-01</t>
  </si>
  <si>
    <t>15717 ADRIANA</t>
  </si>
  <si>
    <t>ALCARAZ</t>
  </si>
  <si>
    <t>A7739044-01</t>
  </si>
  <si>
    <t>Antígeno de Helicobacter Pylori en Heces</t>
  </si>
  <si>
    <t>Ag Pylori</t>
  </si>
  <si>
    <t>30156 FAVIOLA</t>
  </si>
  <si>
    <t>AMADOR</t>
  </si>
  <si>
    <t>34310 ALEXA</t>
  </si>
  <si>
    <t>b4609006-07</t>
  </si>
  <si>
    <t>BALDERAS MARTINEZ PAMELA ESMERALDA</t>
  </si>
  <si>
    <t>34311 ROSA MARIA</t>
  </si>
  <si>
    <t>LOPEZ MANZANAREZ ANGEL DAVID</t>
  </si>
  <si>
    <t>14606 MARIA</t>
  </si>
  <si>
    <t>A9129010-02</t>
  </si>
  <si>
    <t>f4929002-01</t>
  </si>
  <si>
    <t>34312 ANGEL LUIS</t>
  </si>
  <si>
    <t>LUQUE</t>
  </si>
  <si>
    <t>22363 ANDREA ERNESTINA</t>
  </si>
  <si>
    <t>VELARDE</t>
  </si>
  <si>
    <t>B8959009-02</t>
  </si>
  <si>
    <t>32706 CHRISTIAN</t>
  </si>
  <si>
    <t>F4589002-01</t>
  </si>
  <si>
    <t>19796 JOSEFINA</t>
  </si>
  <si>
    <t>PERALTA</t>
  </si>
  <si>
    <t xml:space="preserve">	A9289041-02</t>
  </si>
  <si>
    <t>31972 PAUL</t>
  </si>
  <si>
    <t>ESPERMATOBIOSCOPIA</t>
  </si>
  <si>
    <t>A7389089-01</t>
  </si>
  <si>
    <t>34313 BRYAN  XAVIER</t>
  </si>
  <si>
    <t>34314 JUAN CARLOS</t>
  </si>
  <si>
    <t>SALAZAR</t>
  </si>
  <si>
    <t>REYNA</t>
  </si>
  <si>
    <t>33433 PAULINO</t>
  </si>
  <si>
    <t>10856 MARIA</t>
  </si>
  <si>
    <t>B5379001-02</t>
  </si>
  <si>
    <t>32931 MITZI VALERIA</t>
  </si>
  <si>
    <t>FERMIN</t>
  </si>
  <si>
    <t>TOVAR</t>
  </si>
  <si>
    <t>34315 CLIFFORD</t>
  </si>
  <si>
    <t>MONTGOMERY</t>
  </si>
  <si>
    <t>F4369001-01</t>
  </si>
  <si>
    <t>34316 LEANDRO</t>
  </si>
  <si>
    <t>SANDEZ</t>
  </si>
  <si>
    <t>12390 DANIELA NICHOLE</t>
  </si>
  <si>
    <t>TOSTADO</t>
  </si>
  <si>
    <t>ROMERO</t>
  </si>
  <si>
    <t>34147 VERONICA</t>
  </si>
  <si>
    <t>FERNANDEZ</t>
  </si>
  <si>
    <t>18940 JUAN JOSE</t>
  </si>
  <si>
    <t>ARJONA</t>
  </si>
  <si>
    <t>TODD</t>
  </si>
  <si>
    <t>B8459001-01</t>
  </si>
  <si>
    <t>33213 SANTIAGO</t>
  </si>
  <si>
    <t>ESCALANTE</t>
  </si>
  <si>
    <t>F4089001-01</t>
  </si>
  <si>
    <t>34317 MARIA DEL ROCIO</t>
  </si>
  <si>
    <t>NIKIFORAKIS</t>
  </si>
  <si>
    <t>15781 BEATRIZ</t>
  </si>
  <si>
    <t>LUGO</t>
  </si>
  <si>
    <t>BAAF NODULO TIROIDEO</t>
  </si>
  <si>
    <t>BAAF</t>
  </si>
  <si>
    <t>BAAFT</t>
  </si>
  <si>
    <t>26796 RUTH VALERIA</t>
  </si>
  <si>
    <t>APARICIO</t>
  </si>
  <si>
    <t>Carga Viral para HIV-1</t>
  </si>
  <si>
    <t>CV HIV-1u</t>
  </si>
  <si>
    <t>34318 SALVADOR</t>
  </si>
  <si>
    <t>PINEDA</t>
  </si>
  <si>
    <t>BIOPSIA DE POLIPO</t>
  </si>
  <si>
    <t>BX POLIPO</t>
  </si>
  <si>
    <t>BIOPSIA GASTRICA</t>
  </si>
  <si>
    <t>BGAS</t>
  </si>
  <si>
    <t>32120 MONICA</t>
  </si>
  <si>
    <t>15551 JORGE</t>
  </si>
  <si>
    <t>17485 JOSE LUIS</t>
  </si>
  <si>
    <t>MONTOYA</t>
  </si>
  <si>
    <t>JAUREGUI</t>
  </si>
  <si>
    <t>33870 MARIA</t>
  </si>
  <si>
    <t>JUAREZ</t>
  </si>
  <si>
    <t>25137 MACARIO CRISOFORO</t>
  </si>
  <si>
    <t>TREJO</t>
  </si>
  <si>
    <t>34319 AMBAR ANAIS</t>
  </si>
  <si>
    <t>34320 LUIS ADRIAN</t>
  </si>
  <si>
    <t>MORALES NUÑEZ EDGAR OMAR</t>
  </si>
  <si>
    <t>33035 PAOLA</t>
  </si>
  <si>
    <t>ADAME</t>
  </si>
  <si>
    <t>URANO</t>
  </si>
  <si>
    <t>5124 CLAUDIA</t>
  </si>
  <si>
    <t>12978 SAYRA</t>
  </si>
  <si>
    <t>CASILLAS</t>
  </si>
  <si>
    <t>BIOPSIA MAMA (NODULO,FIBROADENOMA, LIPOMA, GANGLIO)</t>
  </si>
  <si>
    <t>NODUULO</t>
  </si>
  <si>
    <t>34321 PERLA ZULEYMA</t>
  </si>
  <si>
    <t>BOCA</t>
  </si>
  <si>
    <t>34322 NICHO MANUEL</t>
  </si>
  <si>
    <t>MIRELES</t>
  </si>
  <si>
    <t>34323 JOSE</t>
  </si>
  <si>
    <t>LAMPHAR VALENZUELA JESUS MANUEL</t>
  </si>
  <si>
    <t>Cultivo de Lesión (donde)</t>
  </si>
  <si>
    <t>CulLes</t>
  </si>
  <si>
    <t>16277 RYAN</t>
  </si>
  <si>
    <t>DE LA ROSA</t>
  </si>
  <si>
    <t>33573 GRISELDA</t>
  </si>
  <si>
    <t>33738 NIKOLAY</t>
  </si>
  <si>
    <t>TOPALOV</t>
  </si>
  <si>
    <t xml:space="preserve">	F2549008-01	</t>
  </si>
  <si>
    <t>2002 SOFIA</t>
  </si>
  <si>
    <t>HUERTA DOMINGUEZ SOFIA GUADALUPE</t>
  </si>
  <si>
    <t>32707 MARIA E</t>
  </si>
  <si>
    <t>MOLINA</t>
  </si>
  <si>
    <t>ESPARRAGOZA</t>
  </si>
  <si>
    <t>A7459006-02</t>
  </si>
  <si>
    <t>Inmunoglobulina G IgG</t>
  </si>
  <si>
    <t>IgG</t>
  </si>
  <si>
    <t>Inmunoglobulina M IgM</t>
  </si>
  <si>
    <t>IgM</t>
  </si>
  <si>
    <t>32768 ALICIA</t>
  </si>
  <si>
    <t>ROSALES</t>
  </si>
  <si>
    <t>F2839008-02</t>
  </si>
  <si>
    <t>34324 ROBERTO</t>
  </si>
  <si>
    <t>11305 FERNANDO</t>
  </si>
  <si>
    <t>A7529024-01</t>
  </si>
  <si>
    <t>34325 RAUL</t>
  </si>
  <si>
    <t>DIEGO</t>
  </si>
  <si>
    <t>34326 ORALIA</t>
  </si>
  <si>
    <t>34327 CESAR IVAN</t>
  </si>
  <si>
    <t>BRINDAS</t>
  </si>
  <si>
    <t>30456 MARIA</t>
  </si>
  <si>
    <t>F3719002-01</t>
  </si>
  <si>
    <t>30457 GREGORIO</t>
  </si>
  <si>
    <t>TOVAR-LANDIN</t>
  </si>
  <si>
    <t>F3719001-01</t>
  </si>
  <si>
    <t>34328 PARISA</t>
  </si>
  <si>
    <t>GORAN</t>
  </si>
  <si>
    <t>3607 MARIA A</t>
  </si>
  <si>
    <t>SANTILLAN</t>
  </si>
  <si>
    <t>A8839065-01</t>
  </si>
  <si>
    <t>34329 DAN</t>
  </si>
  <si>
    <t>MAGALLANES</t>
  </si>
  <si>
    <t>F3739004-01</t>
  </si>
  <si>
    <t>HERNANDEZ MANZO JOSE DAVID</t>
  </si>
  <si>
    <t>32570 GEORGE</t>
  </si>
  <si>
    <t>24374 JANETTE</t>
  </si>
  <si>
    <t>15020 RYAN</t>
  </si>
  <si>
    <t>B8429001-06</t>
  </si>
  <si>
    <t>15361 AMERICA</t>
  </si>
  <si>
    <t>B8429001-02</t>
  </si>
  <si>
    <t>34330 MARIA CRISTINA</t>
  </si>
  <si>
    <t>34331 RAFAEL</t>
  </si>
  <si>
    <t>ABURTO</t>
  </si>
  <si>
    <t>SESEÑA</t>
  </si>
  <si>
    <t>25423 ESPERANZA</t>
  </si>
  <si>
    <t>MONTANO</t>
  </si>
  <si>
    <t>B8929003-02</t>
  </si>
  <si>
    <t>8025 CYNTHIA</t>
  </si>
  <si>
    <t>MADRIGAL</t>
  </si>
  <si>
    <t>B5569002-01</t>
  </si>
  <si>
    <t>GONZALEZ JAIDAR SERGIO ALBERTO</t>
  </si>
  <si>
    <t>29644 JOSE HUMBERTO</t>
  </si>
  <si>
    <t>UREÑA</t>
  </si>
  <si>
    <t>34332 JUAN ANTONIO</t>
  </si>
  <si>
    <t>ARGUELLO</t>
  </si>
  <si>
    <t>34333 CITLALI</t>
  </si>
  <si>
    <t>34334 ANGEL</t>
  </si>
  <si>
    <t>OLEA</t>
  </si>
  <si>
    <t>18903 LUIS</t>
  </si>
  <si>
    <t>34335 FERNANDO</t>
  </si>
  <si>
    <t>B4759016-01</t>
  </si>
  <si>
    <t>32739 ADA</t>
  </si>
  <si>
    <t>F3699002-02</t>
  </si>
  <si>
    <t>34336 TERESA</t>
  </si>
  <si>
    <t>10160 MARIA TERESA</t>
  </si>
  <si>
    <t>ACOLT</t>
  </si>
  <si>
    <t>34337 OSCAR CARLOS</t>
  </si>
  <si>
    <t>GAMIÑO</t>
  </si>
  <si>
    <t>1909 EFREN</t>
  </si>
  <si>
    <t>MARISCAL</t>
  </si>
  <si>
    <t>34338 DAVID FRANK</t>
  </si>
  <si>
    <t>ZERMEÑO</t>
  </si>
  <si>
    <t>34339 KARINA</t>
  </si>
  <si>
    <t>4776 MARIA</t>
  </si>
  <si>
    <t>A7379005-02</t>
  </si>
  <si>
    <t>34340 RAMON FERNANDO</t>
  </si>
  <si>
    <t>34341 KIHARA</t>
  </si>
  <si>
    <t>CAMARILLO</t>
  </si>
  <si>
    <t>34342 ERNESTO</t>
  </si>
  <si>
    <t>15194 VERONICA</t>
  </si>
  <si>
    <t>QUITERIO</t>
  </si>
  <si>
    <t>34343 ANYEL YANELI</t>
  </si>
  <si>
    <t>22456 BRISEIDA</t>
  </si>
  <si>
    <t>33497 LAURA</t>
  </si>
  <si>
    <t>BAUTISTA</t>
  </si>
  <si>
    <t>BIOPSIA CERVIX</t>
  </si>
  <si>
    <t>B8229002-03</t>
  </si>
  <si>
    <t>BCER</t>
  </si>
  <si>
    <t>SANCHEZ RAMIREZ YOOE EDDER</t>
  </si>
  <si>
    <t>COPROPARASITOSCOPICO 3 MUESTRAS</t>
  </si>
  <si>
    <t>cps3</t>
  </si>
  <si>
    <t>Amonio</t>
  </si>
  <si>
    <t>AMONIO</t>
  </si>
  <si>
    <t>AM</t>
  </si>
  <si>
    <t>19160 FABIOLA</t>
  </si>
  <si>
    <t>A7829012-02</t>
  </si>
  <si>
    <t>PERFIL DE HIERRO</t>
  </si>
  <si>
    <t>PERFIL  Fe</t>
  </si>
  <si>
    <t>30596 TANNYA VANESSA</t>
  </si>
  <si>
    <t>14737 RAUL</t>
  </si>
  <si>
    <t>B7639001-01</t>
  </si>
  <si>
    <t>31219 ALFONSO</t>
  </si>
  <si>
    <t xml:space="preserve">A7041180-02	</t>
  </si>
  <si>
    <t>2730 JULIA</t>
  </si>
  <si>
    <t>MACOUZET</t>
  </si>
  <si>
    <t>A7039003-01</t>
  </si>
  <si>
    <t>17476 MARCIA YANIRA</t>
  </si>
  <si>
    <t>MACEDO</t>
  </si>
  <si>
    <t>BORROEL</t>
  </si>
  <si>
    <t>27890 MIGUEL</t>
  </si>
  <si>
    <t>GUERRA LOPEZ ARTURO</t>
  </si>
  <si>
    <t>33546 ISAU</t>
  </si>
  <si>
    <t>TREVIÑO</t>
  </si>
  <si>
    <t>GARZA</t>
  </si>
  <si>
    <t>34344 EMILIO</t>
  </si>
  <si>
    <t>SOLA</t>
  </si>
  <si>
    <t>34345 MANUEL</t>
  </si>
  <si>
    <t>VILLALON</t>
  </si>
  <si>
    <t>5441 MICHELLE</t>
  </si>
  <si>
    <t>RHOADS</t>
  </si>
  <si>
    <t>a7429026-01</t>
  </si>
  <si>
    <t>27671 AUSENCIO</t>
  </si>
  <si>
    <t>LICONA</t>
  </si>
  <si>
    <t xml:space="preserve">A8839164-02	</t>
  </si>
  <si>
    <t>34346 MANUELLA</t>
  </si>
  <si>
    <t>ARREOLA</t>
  </si>
  <si>
    <t>a7469002-02</t>
  </si>
  <si>
    <t>JUNG HA HYUN</t>
  </si>
  <si>
    <t>19443 ABIMAEL</t>
  </si>
  <si>
    <t>ARZOLA</t>
  </si>
  <si>
    <t>REYNOSO</t>
  </si>
  <si>
    <t xml:space="preserve">	B1007002-01	</t>
  </si>
  <si>
    <t>32118 LAURA P</t>
  </si>
  <si>
    <t>a9389009-01</t>
  </si>
  <si>
    <t>21224 CARMEN GUADALUPE</t>
  </si>
  <si>
    <t>MORA</t>
  </si>
  <si>
    <t>a7499028-02</t>
  </si>
  <si>
    <t>18277 MARIA MONSERRAT</t>
  </si>
  <si>
    <t>ROMAN</t>
  </si>
  <si>
    <t>a7989070-02</t>
  </si>
  <si>
    <t>8550 MARIA DEL REFUGIO</t>
  </si>
  <si>
    <t>LERMA</t>
  </si>
  <si>
    <t>DE ALZINA</t>
  </si>
  <si>
    <t>34347 JANETH</t>
  </si>
  <si>
    <t>NEVAREZ</t>
  </si>
  <si>
    <t>17711 RAFAEL</t>
  </si>
  <si>
    <t>PLOWELLS CAVAZOS CELESTE</t>
  </si>
  <si>
    <t>33248 VERONICA</t>
  </si>
  <si>
    <t>HUANTE</t>
  </si>
  <si>
    <t>MAGANA</t>
  </si>
  <si>
    <t>34348 DIANA</t>
  </si>
  <si>
    <t>f4089008-02</t>
  </si>
  <si>
    <t>31533 ANTONIA</t>
  </si>
  <si>
    <t>A9601075-02</t>
  </si>
  <si>
    <t>22620 MARIA</t>
  </si>
  <si>
    <t>10100 GUIMEL</t>
  </si>
  <si>
    <t>F4559003-01</t>
  </si>
  <si>
    <t>31220 JOSE M</t>
  </si>
  <si>
    <t>BALTAZAR</t>
  </si>
  <si>
    <t>A7649125-02</t>
  </si>
  <si>
    <t>34349 LUIS</t>
  </si>
  <si>
    <t>ANTIGENO INFLUENZA TIPO A</t>
  </si>
  <si>
    <t>INFLUENZA A</t>
  </si>
  <si>
    <t>ANTIGENO INFLUENZA TIPO B</t>
  </si>
  <si>
    <t>32595 MARIZA</t>
  </si>
  <si>
    <t>F2869001-01</t>
  </si>
  <si>
    <t>17035 SHEILA</t>
  </si>
  <si>
    <t>MEJIA</t>
  </si>
  <si>
    <t xml:space="preserve">B5219023-01	</t>
  </si>
  <si>
    <t>34350 MARIA LUISA</t>
  </si>
  <si>
    <t xml:space="preserve">F1689010-01	</t>
  </si>
  <si>
    <t>3146 ISABEL</t>
  </si>
  <si>
    <t>FERNANDEZ VELAZQUEZ MINERVA</t>
  </si>
  <si>
    <t>34351 JAIR ISAAC</t>
  </si>
  <si>
    <t>RUZ</t>
  </si>
  <si>
    <t>A7089091-01</t>
  </si>
  <si>
    <t>21848 NORMA</t>
  </si>
  <si>
    <t>F1139003-03</t>
  </si>
  <si>
    <t>34352 JONATHAN LEONARDO</t>
  </si>
  <si>
    <t>B5839038-01</t>
  </si>
  <si>
    <t>34353 EDI</t>
  </si>
  <si>
    <t>CANEDO</t>
  </si>
  <si>
    <t>34354 MICHAEL</t>
  </si>
  <si>
    <t>DELVEY JR</t>
  </si>
  <si>
    <t>F2019005-01</t>
  </si>
  <si>
    <t>30045 AARON EVERARDO</t>
  </si>
  <si>
    <t>Cultivo de Vibrio Cholerae</t>
  </si>
  <si>
    <t>Cul Vibrio Cholerae</t>
  </si>
  <si>
    <t>COPROPARASITOSCOPICO 2 MUESTRAS</t>
  </si>
  <si>
    <t>cps2</t>
  </si>
  <si>
    <t>32926 ESTHER</t>
  </si>
  <si>
    <t>34355 MAYRA</t>
  </si>
  <si>
    <t>SENA</t>
  </si>
  <si>
    <t>34356 RN FEMENINO</t>
  </si>
  <si>
    <t>NEGRETE</t>
  </si>
  <si>
    <t>BACA</t>
  </si>
  <si>
    <t>Fosforo Sérico</t>
  </si>
  <si>
    <t>P</t>
  </si>
  <si>
    <t>21623 IKER</t>
  </si>
  <si>
    <t>34357 ADELA</t>
  </si>
  <si>
    <t>17617 GREGORIO</t>
  </si>
  <si>
    <t>ESTRADA CEN JOSE RAUL</t>
  </si>
  <si>
    <t>BALDERAS MARTINEZ PERLA ESMERALDA</t>
  </si>
  <si>
    <t>14654 SAYDEE</t>
  </si>
  <si>
    <t>CABRERA</t>
  </si>
  <si>
    <t>A9169019-01</t>
  </si>
  <si>
    <t>34358 ARMANDO</t>
  </si>
  <si>
    <t>SANTANA</t>
  </si>
  <si>
    <t xml:space="preserve">	F3729002-01</t>
  </si>
  <si>
    <t xml:space="preserve">A7069286-01	</t>
  </si>
  <si>
    <t>Ac Anti Treponema Pallidum (FTA)</t>
  </si>
  <si>
    <t>FTA</t>
  </si>
  <si>
    <t>13688 RODOLFO</t>
  </si>
  <si>
    <t>BRISEÑO</t>
  </si>
  <si>
    <t>31339 DIOCELINA</t>
  </si>
  <si>
    <t>CADENA</t>
  </si>
  <si>
    <t>A4039011-03</t>
  </si>
  <si>
    <t>13685 LORENZO C</t>
  </si>
  <si>
    <t>a7829031-01</t>
  </si>
  <si>
    <t>19283 OSCAR</t>
  </si>
  <si>
    <t>A9889083-01</t>
  </si>
  <si>
    <t>11021 SILVIA</t>
  </si>
  <si>
    <t>MAYA</t>
  </si>
  <si>
    <t>A7919016-02</t>
  </si>
  <si>
    <t>17305 LIZ</t>
  </si>
  <si>
    <t xml:space="preserve">F2569004-01	</t>
  </si>
  <si>
    <t>33761 JUAN</t>
  </si>
  <si>
    <t>BARRERA</t>
  </si>
  <si>
    <t>A9463020-01</t>
  </si>
  <si>
    <t>34359 ERICK ALEJANDRO</t>
  </si>
  <si>
    <t>15313 ROMULO</t>
  </si>
  <si>
    <t>A9129069-01</t>
  </si>
  <si>
    <t>34360 JOSE ARMANDO</t>
  </si>
  <si>
    <t>A8919018-01</t>
  </si>
  <si>
    <t>29419 CRYSTAL</t>
  </si>
  <si>
    <t>F3609002-01</t>
  </si>
  <si>
    <t>15312 ARACELI</t>
  </si>
  <si>
    <t>A9129069-02</t>
  </si>
  <si>
    <t>26212 CARLOS R</t>
  </si>
  <si>
    <t>B6799004-02</t>
  </si>
  <si>
    <t>31936 ERNESTO</t>
  </si>
  <si>
    <t>VELA</t>
  </si>
  <si>
    <t xml:space="preserve">B8409002-02	</t>
  </si>
  <si>
    <t>34361 EDGAR</t>
  </si>
  <si>
    <t>CORTEZ</t>
  </si>
  <si>
    <t>A8889027-01</t>
  </si>
  <si>
    <t>34362 FRANCISCO JAVIER</t>
  </si>
  <si>
    <t>SORIA</t>
  </si>
  <si>
    <t>LANDUERDO</t>
  </si>
  <si>
    <t>A7989060-01</t>
  </si>
  <si>
    <t>19185 GERARDA</t>
  </si>
  <si>
    <t>B6429001-02</t>
  </si>
  <si>
    <t>A7259005-01</t>
  </si>
  <si>
    <t>22827 ROSELIA</t>
  </si>
  <si>
    <t>F1549006-02</t>
  </si>
  <si>
    <t>21344 MONICA</t>
  </si>
  <si>
    <t>SEPULVEDA</t>
  </si>
  <si>
    <t>B7139017-02</t>
  </si>
  <si>
    <t>15133 RIGOBERTO</t>
  </si>
  <si>
    <t>B7759009-02</t>
  </si>
  <si>
    <t xml:space="preserve">F1929003-01	</t>
  </si>
  <si>
    <t>22127 ANTONIO</t>
  </si>
  <si>
    <t>B8829008-01</t>
  </si>
  <si>
    <t>17790 MARIO</t>
  </si>
  <si>
    <t>ARTEAGA</t>
  </si>
  <si>
    <t>B5169005-05</t>
  </si>
  <si>
    <t>MIGUEL GARCIA DIAZ</t>
  </si>
  <si>
    <t>32917 RENATA</t>
  </si>
  <si>
    <t>Acido Valproico</t>
  </si>
  <si>
    <t>E1009004-04</t>
  </si>
  <si>
    <t>AcValpro</t>
  </si>
  <si>
    <t>CERVANTES FLORES RICARDO</t>
  </si>
  <si>
    <t>29411 ALEJANDRO</t>
  </si>
  <si>
    <t>34363 ANDREA BASILISA</t>
  </si>
  <si>
    <t>A7039090-05</t>
  </si>
  <si>
    <t>14586 ALMA</t>
  </si>
  <si>
    <t>BUELNA</t>
  </si>
  <si>
    <t>A7979027-02</t>
  </si>
  <si>
    <t>34131 ADRIANA NIBET</t>
  </si>
  <si>
    <t>SIFUENTES</t>
  </si>
  <si>
    <t>F5029001-02</t>
  </si>
  <si>
    <t>299 VICTORIA</t>
  </si>
  <si>
    <t>MIOGLOBINA EN SUERO</t>
  </si>
  <si>
    <t>MIOGLOBINA EN SANGRE</t>
  </si>
  <si>
    <t>MIOGLOBINA SERICA</t>
  </si>
  <si>
    <t>3308 MARIA</t>
  </si>
  <si>
    <t>GUZMAN</t>
  </si>
  <si>
    <t xml:space="preserve">A4039026-02	</t>
  </si>
  <si>
    <t>27183 ABRAM</t>
  </si>
  <si>
    <t>ISIORDIA</t>
  </si>
  <si>
    <t>A9359003-04</t>
  </si>
  <si>
    <t>34364 DENISSE</t>
  </si>
  <si>
    <t>A9629020-04</t>
  </si>
  <si>
    <t>T4 Total (Tiroxina Total)</t>
  </si>
  <si>
    <t>T4</t>
  </si>
  <si>
    <t>25366 NIBIA</t>
  </si>
  <si>
    <t>F2829007-02</t>
  </si>
  <si>
    <t>13620 JASSIEL</t>
  </si>
  <si>
    <t>BARRAZA</t>
  </si>
  <si>
    <t>A7499036-01</t>
  </si>
  <si>
    <t>14113 SANDRA</t>
  </si>
  <si>
    <t>B7259014-02</t>
  </si>
  <si>
    <t>34366 NORMA</t>
  </si>
  <si>
    <t>DE RUESGA</t>
  </si>
  <si>
    <t>A9589012-02</t>
  </si>
  <si>
    <t>7457 JAIME</t>
  </si>
  <si>
    <t>A7309116-01</t>
  </si>
  <si>
    <t>34367 JAVIER OSWALDO</t>
  </si>
  <si>
    <t>SIERRA</t>
  </si>
  <si>
    <t>34368 ANA ELVIRA</t>
  </si>
  <si>
    <t>MEXICA</t>
  </si>
  <si>
    <t>34369 CRISTIAN</t>
  </si>
  <si>
    <t>A9239004-05</t>
  </si>
  <si>
    <t>30506 PABLO</t>
  </si>
  <si>
    <t>A9419068-01</t>
  </si>
  <si>
    <t>28635 RAUL</t>
  </si>
  <si>
    <t>ARREDONDO</t>
  </si>
  <si>
    <t xml:space="preserve">B6469017-01	</t>
  </si>
  <si>
    <t>25148 ALICIA</t>
  </si>
  <si>
    <t>LEDESMA</t>
  </si>
  <si>
    <t>A7099110-06</t>
  </si>
  <si>
    <t>30529 MIGUEL</t>
  </si>
  <si>
    <t>CARDIEL JR</t>
  </si>
  <si>
    <t>A9859114-01</t>
  </si>
  <si>
    <t>20713 JAIME</t>
  </si>
  <si>
    <t>15381 ADOLFO</t>
  </si>
  <si>
    <t>GARDUNO</t>
  </si>
  <si>
    <t>B7689002-01</t>
  </si>
  <si>
    <t>34370 MATA</t>
  </si>
  <si>
    <t>JESUS</t>
  </si>
  <si>
    <t>20712 NELY</t>
  </si>
  <si>
    <t>B1064002-01</t>
  </si>
  <si>
    <t>15786 ANDREA</t>
  </si>
  <si>
    <t xml:space="preserve">B7599008-02	</t>
  </si>
  <si>
    <t>24308 FERNANDO</t>
  </si>
  <si>
    <t>LARRAGUIBEL</t>
  </si>
  <si>
    <t>B7599008-01</t>
  </si>
  <si>
    <t>TOVAR GONZALEZ MONICA</t>
  </si>
  <si>
    <t>34371 KARLA STEPHANIE</t>
  </si>
  <si>
    <t>RUBALCABA</t>
  </si>
  <si>
    <t>34372 EDUARDO</t>
  </si>
  <si>
    <t>5639 JESUS OCTAVIO</t>
  </si>
  <si>
    <t>20962 JESUS</t>
  </si>
  <si>
    <t>B8179016-01</t>
  </si>
  <si>
    <t>34373 JOSE CARLOS</t>
  </si>
  <si>
    <t>31967 GABRIELA</t>
  </si>
  <si>
    <t>F4029031-01</t>
  </si>
  <si>
    <t>34374 FAVIOLA</t>
  </si>
  <si>
    <t>A7039296-01</t>
  </si>
  <si>
    <t>31145 JESSICA</t>
  </si>
  <si>
    <t>B4609011-01</t>
  </si>
  <si>
    <t>34375 ADOLFO</t>
  </si>
  <si>
    <t>A8769018-01</t>
  </si>
  <si>
    <t>20481 MELISSA</t>
  </si>
  <si>
    <t>CORDERO</t>
  </si>
  <si>
    <t>A8769018-02</t>
  </si>
  <si>
    <t>34376 BRIANA</t>
  </si>
  <si>
    <t>A8769018-04</t>
  </si>
  <si>
    <t>34377 MAXIMILIANO</t>
  </si>
  <si>
    <t>a8769018-05</t>
  </si>
  <si>
    <t>34378 AMERICA</t>
  </si>
  <si>
    <t>ALGANDAR</t>
  </si>
  <si>
    <t>A7499036-02</t>
  </si>
  <si>
    <t>34379 OMAR</t>
  </si>
  <si>
    <t>29987 SCARLETT</t>
  </si>
  <si>
    <t>GALLEGOS</t>
  </si>
  <si>
    <t>B6959012-01</t>
  </si>
  <si>
    <t>30023 MATBIEI</t>
  </si>
  <si>
    <t>SAMARIN</t>
  </si>
  <si>
    <t>B6959012-02</t>
  </si>
  <si>
    <t>25060 JESUS S</t>
  </si>
  <si>
    <t>F2829013-04</t>
  </si>
  <si>
    <t>20702 JUAN CARLOS</t>
  </si>
  <si>
    <t>GARFIAS</t>
  </si>
  <si>
    <t>TALAVERA</t>
  </si>
  <si>
    <t>A9601111-01</t>
  </si>
  <si>
    <t>24909 MA ESTELA</t>
  </si>
  <si>
    <t>SANDOVAL</t>
  </si>
  <si>
    <t>MONTANEZ</t>
  </si>
  <si>
    <t>B8829008-02</t>
  </si>
  <si>
    <t>34380 MARIA</t>
  </si>
  <si>
    <t>34185 MARIA</t>
  </si>
  <si>
    <t>33662 FERNANDA MARIA</t>
  </si>
  <si>
    <t>p2119039-04</t>
  </si>
  <si>
    <t>16607 KENIA</t>
  </si>
  <si>
    <t>20965 ROSA</t>
  </si>
  <si>
    <t>12018 CINDY</t>
  </si>
  <si>
    <t>34381 GABRIEL EDUARDO</t>
  </si>
  <si>
    <t>GUITRON</t>
  </si>
  <si>
    <t>18424 JUAN M.</t>
  </si>
  <si>
    <t>DEL RIO</t>
  </si>
  <si>
    <t>B8249021-01</t>
  </si>
  <si>
    <t>34164 OLIVIA</t>
  </si>
  <si>
    <t>32874 ROSA ELIANA</t>
  </si>
  <si>
    <t>SOLIS</t>
  </si>
  <si>
    <t>F4289001-01</t>
  </si>
  <si>
    <t>34382 MARIA ANTONIA</t>
  </si>
  <si>
    <t>PATOLOGIA MIOMA UTERINO</t>
  </si>
  <si>
    <t>PUTERINO</t>
  </si>
  <si>
    <t>PATOLOGIA DE APENDICE CECAL</t>
  </si>
  <si>
    <t>PAPENDICECE</t>
  </si>
  <si>
    <t>ESTOLANO OJEDA GUSTAVO</t>
  </si>
  <si>
    <t>Clostridium Difficile en Heces (Tóxina A y B)</t>
  </si>
  <si>
    <t>TOXCD</t>
  </si>
  <si>
    <t>19970 MARIA GUADALUPE</t>
  </si>
  <si>
    <t>20969 LORENA</t>
  </si>
  <si>
    <t>B4819008-02</t>
  </si>
  <si>
    <t>34383 ISABEL</t>
  </si>
  <si>
    <t>33764 JUAN</t>
  </si>
  <si>
    <t>ARENAS</t>
  </si>
  <si>
    <t>34384 STEPHANIE ALIA</t>
  </si>
  <si>
    <t>BAZUA</t>
  </si>
  <si>
    <t>34385 DIANA</t>
  </si>
  <si>
    <t>34386 ANAHI</t>
  </si>
  <si>
    <t>6464 NISHMETH</t>
  </si>
  <si>
    <t>GUEVARA</t>
  </si>
  <si>
    <t>34387 IRENE</t>
  </si>
  <si>
    <t>24918 MELANY JOSELYN</t>
  </si>
  <si>
    <t>ECHEVERRIA</t>
  </si>
  <si>
    <t>GAITAN MORAN JOSE LUIS</t>
  </si>
  <si>
    <t>6430 GERMAN</t>
  </si>
  <si>
    <t>CABALLERO</t>
  </si>
  <si>
    <t>20778 MICAELA</t>
  </si>
  <si>
    <t>BOCANEGRA</t>
  </si>
  <si>
    <t>B9449002-01</t>
  </si>
  <si>
    <t>27072 BLANCA</t>
  </si>
  <si>
    <t>HIGUERA</t>
  </si>
  <si>
    <t>F3379002-01</t>
  </si>
  <si>
    <t>14394 AYUMARA</t>
  </si>
  <si>
    <t>QUEVEDO</t>
  </si>
  <si>
    <t>34388 MARIA ISABEL</t>
  </si>
  <si>
    <t>7726 BETZADIA</t>
  </si>
  <si>
    <t>A7229028-02</t>
  </si>
  <si>
    <t>6086 OSCAR</t>
  </si>
  <si>
    <t>11939 ANA MARTHA</t>
  </si>
  <si>
    <t>30661 VICTOR</t>
  </si>
  <si>
    <t>ESCARENO</t>
  </si>
  <si>
    <t>QUIMICA SANGUINEA DE 5 ELEMENTOS</t>
  </si>
  <si>
    <t>A9799036-01</t>
  </si>
  <si>
    <t>QS5</t>
  </si>
  <si>
    <t>24275 HECTOR</t>
  </si>
  <si>
    <t>B5019002-01</t>
  </si>
  <si>
    <t>10242 MARISA</t>
  </si>
  <si>
    <t>A7829050-01</t>
  </si>
  <si>
    <t>34389 ERIKA</t>
  </si>
  <si>
    <t>MISPAS</t>
  </si>
  <si>
    <t>32245 MARIO GILBERTO</t>
  </si>
  <si>
    <t>32477 KARLA</t>
  </si>
  <si>
    <t>20659 VICTOR</t>
  </si>
  <si>
    <t>A9599044-01</t>
  </si>
  <si>
    <t>34095 JOSE LUIS</t>
  </si>
  <si>
    <t>A9509004-01</t>
  </si>
  <si>
    <t>23404 JOSE</t>
  </si>
  <si>
    <t>23403 OLGA</t>
  </si>
  <si>
    <t>CANTO</t>
  </si>
  <si>
    <t>Bilirrubinas</t>
  </si>
  <si>
    <t>Bilis</t>
  </si>
  <si>
    <t>34390 AYUMARA ISABEL</t>
  </si>
  <si>
    <t>PATOLOGIA DE VESICULA BILIAR</t>
  </si>
  <si>
    <t>PVESICULA</t>
  </si>
  <si>
    <t>34391 PAULETTE</t>
  </si>
  <si>
    <t>34392 SALVADOR</t>
  </si>
  <si>
    <t>KAYACHANIAN</t>
  </si>
  <si>
    <t>27286 ANTHONY</t>
  </si>
  <si>
    <t>FONSECA</t>
  </si>
  <si>
    <t>Ac Anti Hepatitis A IgM (HAVA-M)</t>
  </si>
  <si>
    <t>HEPATITIS A</t>
  </si>
  <si>
    <t>34393 VIOLET</t>
  </si>
  <si>
    <t>SURBIDA</t>
  </si>
  <si>
    <t>A9309003-01</t>
  </si>
  <si>
    <t>34394 BRITNEY PAOLA</t>
  </si>
  <si>
    <t>BERNAL</t>
  </si>
  <si>
    <t>CALVA</t>
  </si>
  <si>
    <t>34395 VICTOR EVERARDO</t>
  </si>
  <si>
    <t>34396 MANUEL</t>
  </si>
  <si>
    <t>Cultivo de Exudado Uretral</t>
  </si>
  <si>
    <t>CulExUre</t>
  </si>
  <si>
    <t>23190 NATALIE</t>
  </si>
  <si>
    <t>Péptido Natriuretico Cerebral (BNP)</t>
  </si>
  <si>
    <t>BNP</t>
  </si>
  <si>
    <t>9151 NICOLE</t>
  </si>
  <si>
    <t>ELIZAOLA</t>
  </si>
  <si>
    <t>21979 ANDREA</t>
  </si>
  <si>
    <t>B1067004-02</t>
  </si>
  <si>
    <t>31905 YSIDRA</t>
  </si>
  <si>
    <t>PERALES</t>
  </si>
  <si>
    <t>HERMOSO</t>
  </si>
  <si>
    <t>20466 MARTHA</t>
  </si>
  <si>
    <t>BANUET</t>
  </si>
  <si>
    <t>19971 DORIS</t>
  </si>
  <si>
    <t>B7419003-01</t>
  </si>
  <si>
    <t>SALDAÑA JASSO IGNACIO</t>
  </si>
  <si>
    <t>7833 OLIVIA</t>
  </si>
  <si>
    <t>1284-0036</t>
  </si>
  <si>
    <t>0 Dias 7 Horas 6 Minutos</t>
  </si>
  <si>
    <t xml:space="preserve">Estudios de Laboratorio </t>
  </si>
  <si>
    <t>Estatus Folio</t>
  </si>
  <si>
    <t>15.34:10</t>
  </si>
  <si>
    <t>13.53:05</t>
  </si>
  <si>
    <t>1284-0037</t>
  </si>
  <si>
    <t xml:space="preserve">MARIA LOYA </t>
  </si>
  <si>
    <t>1284-0038</t>
  </si>
  <si>
    <t xml:space="preserve">ALEJANDRA CARRILLO </t>
  </si>
  <si>
    <t>1284-0039</t>
  </si>
  <si>
    <t>1284-0040</t>
  </si>
  <si>
    <t>1284-0041</t>
  </si>
  <si>
    <t>LUIS FERNANDO SAÑUDO PORTILLO</t>
  </si>
  <si>
    <t>1284-0042</t>
  </si>
  <si>
    <t>1284-0043</t>
  </si>
  <si>
    <t xml:space="preserve">IRENE GOMEZ </t>
  </si>
  <si>
    <t>1284-0044</t>
  </si>
  <si>
    <t xml:space="preserve">MARIA DOMINGUEZ </t>
  </si>
  <si>
    <t>1284-0045</t>
  </si>
  <si>
    <t xml:space="preserve">AMANDA CASTREJON </t>
  </si>
  <si>
    <t>1284-0046</t>
  </si>
  <si>
    <t>1284-0047</t>
  </si>
  <si>
    <t>1284-0048</t>
  </si>
  <si>
    <t>1284-0049</t>
  </si>
  <si>
    <t>LUIS ENRIQUE GUZMAN RINCON</t>
  </si>
  <si>
    <t>13.30:12</t>
  </si>
  <si>
    <t>1284-0050</t>
  </si>
  <si>
    <t>16.04:22</t>
  </si>
  <si>
    <t>1284-0051</t>
  </si>
  <si>
    <t>DANIEL GARCIA CUEVAS</t>
  </si>
  <si>
    <t>1284-0052</t>
  </si>
  <si>
    <t>1284-0053</t>
  </si>
  <si>
    <t xml:space="preserve">ERICK FACIO </t>
  </si>
  <si>
    <t>1284-0054</t>
  </si>
  <si>
    <t>ROBERTO ARREOLA MARTINEZ</t>
  </si>
  <si>
    <t>13.44:33</t>
  </si>
  <si>
    <t>1284-0055</t>
  </si>
  <si>
    <t>VICTOR SALAS BURCIAGA</t>
  </si>
  <si>
    <t>1284-0056</t>
  </si>
  <si>
    <t xml:space="preserve">FREDERICO KOEHLER </t>
  </si>
  <si>
    <t>1284-0057</t>
  </si>
  <si>
    <t>ELIZABETH CLIFT RODRIGUEZ</t>
  </si>
  <si>
    <t>1284-0058</t>
  </si>
  <si>
    <t xml:space="preserve">RUTH CASTRO </t>
  </si>
  <si>
    <t>1284-0059</t>
  </si>
  <si>
    <t xml:space="preserve">VERONICA RAMIREZ </t>
  </si>
  <si>
    <t>13.03:43</t>
  </si>
  <si>
    <t>1284-0060</t>
  </si>
  <si>
    <t>INOCENCIO CERVANTES VELAZQUEZ</t>
  </si>
  <si>
    <t>1284-0061</t>
  </si>
  <si>
    <t>1284-0062</t>
  </si>
  <si>
    <t>1284-0063</t>
  </si>
  <si>
    <t>DANIEL LOPEZ GOMEZ</t>
  </si>
  <si>
    <t>1284-0064</t>
  </si>
  <si>
    <t>1284-0065</t>
  </si>
  <si>
    <t xml:space="preserve">TIFFANY VELASCO </t>
  </si>
  <si>
    <t>1284-0066</t>
  </si>
  <si>
    <t>1284-0067</t>
  </si>
  <si>
    <t xml:space="preserve">NORMA SANCHEZ </t>
  </si>
  <si>
    <t>16.11:54</t>
  </si>
  <si>
    <t>1284-0068</t>
  </si>
  <si>
    <t>ANDREA LIMON GONZALEZ</t>
  </si>
  <si>
    <t>1284-0069</t>
  </si>
  <si>
    <t>SANTIAGO URIOSTEGUI ADAME</t>
  </si>
  <si>
    <t>1284-0070</t>
  </si>
  <si>
    <t>1284-0071</t>
  </si>
  <si>
    <t>1284-0072</t>
  </si>
  <si>
    <t xml:space="preserve">ROSAISELA RODRIGUEZ </t>
  </si>
  <si>
    <t>1284-0073</t>
  </si>
  <si>
    <t>JESUS MANUEL ROMERO ARAUJO</t>
  </si>
  <si>
    <t>1284-0074</t>
  </si>
  <si>
    <t xml:space="preserve">MARCO ANTONIO ALVAREZ </t>
  </si>
  <si>
    <t>1284-0075</t>
  </si>
  <si>
    <t>1284-0076</t>
  </si>
  <si>
    <t>1284-0077</t>
  </si>
  <si>
    <t>1284-0078</t>
  </si>
  <si>
    <t>1284-0079</t>
  </si>
  <si>
    <t>1284-0080</t>
  </si>
  <si>
    <t>1284-0081</t>
  </si>
  <si>
    <t>MARIA ESTHERVINA MUÑOZ HERNANDEZ</t>
  </si>
  <si>
    <t>3 Dias 23 Horas 1 Minutos</t>
  </si>
  <si>
    <t>3 Dias 21 Horas 36 Minutos</t>
  </si>
  <si>
    <t>3 Dias 17 Horas 25 Minutos</t>
  </si>
  <si>
    <t>3 Dias 0 Horas 32 Minutos</t>
  </si>
  <si>
    <t>2 Dias 23 Horas 23 Minutos</t>
  </si>
  <si>
    <t>2 Dias 19 Horas 4 Minutos</t>
  </si>
  <si>
    <t>2 Dias 0 Horas 31 Minutos</t>
  </si>
  <si>
    <t>1 Dias 1 Horas 5 Minutos</t>
  </si>
  <si>
    <t>0 Dias 2 Horas 56 Minutos</t>
  </si>
  <si>
    <t>0 Dias 2 Horas 53 Minutos</t>
  </si>
  <si>
    <t>0 Dias 7 Horas 7 Minutos</t>
  </si>
  <si>
    <t>16271 MARIA</t>
  </si>
  <si>
    <t>LOYA</t>
  </si>
  <si>
    <t>B8629005-02</t>
  </si>
  <si>
    <t>14873 ALEJANDRA</t>
  </si>
  <si>
    <t>CARRILLO</t>
  </si>
  <si>
    <t>B7989001-02</t>
  </si>
  <si>
    <t>34398 LUIS FERNANDO</t>
  </si>
  <si>
    <t>SAÑUDO</t>
  </si>
  <si>
    <t>PORTILLO</t>
  </si>
  <si>
    <t>32798 IRENE</t>
  </si>
  <si>
    <t>3495 MARIA</t>
  </si>
  <si>
    <t>A7229005-02</t>
  </si>
  <si>
    <t>20648 AMANDA</t>
  </si>
  <si>
    <t>CASTREJON</t>
  </si>
  <si>
    <t>A7041157-01</t>
  </si>
  <si>
    <t>34399 LUIS ENRIQUE</t>
  </si>
  <si>
    <t>RINCON</t>
  </si>
  <si>
    <t>PCR Mycobacterium Tuberculosis</t>
  </si>
  <si>
    <t>PCR Micobacterium Tb</t>
  </si>
  <si>
    <t>30678 DANIEL</t>
  </si>
  <si>
    <t>F1879001-01</t>
  </si>
  <si>
    <t>34144 ERICK</t>
  </si>
  <si>
    <t>FACIO</t>
  </si>
  <si>
    <t>A7029030-02</t>
  </si>
  <si>
    <t>34400 ROBERTO</t>
  </si>
  <si>
    <t>19281 VICTOR</t>
  </si>
  <si>
    <t>SALAS</t>
  </si>
  <si>
    <t>BURCIAGA</t>
  </si>
  <si>
    <t>B7989001-01</t>
  </si>
  <si>
    <t>PSA LIBRE</t>
  </si>
  <si>
    <t>28536 FREDERICO</t>
  </si>
  <si>
    <t>KOEHLER</t>
  </si>
  <si>
    <t>F1849001-01</t>
  </si>
  <si>
    <t>26561 ELIZABETH</t>
  </si>
  <si>
    <t>CLIFT</t>
  </si>
  <si>
    <t>MIRANDA CASTAÑON FRANSISCO JAVIER</t>
  </si>
  <si>
    <t>Tiempo de Sangrado</t>
  </si>
  <si>
    <t>TS</t>
  </si>
  <si>
    <t>7565 RUTH</t>
  </si>
  <si>
    <t>33206 VERONICA</t>
  </si>
  <si>
    <t>9591 INOCENCIO</t>
  </si>
  <si>
    <t>LEON SAU EDUARDO ALBERTO</t>
  </si>
  <si>
    <t>BIOPSIA DE MAMA</t>
  </si>
  <si>
    <t>BIOPSIA MAMA</t>
  </si>
  <si>
    <t>34401 DANIEL</t>
  </si>
  <si>
    <t xml:space="preserve">	B7169015-01</t>
  </si>
  <si>
    <t>DGMZ00@YAHOO.CO</t>
  </si>
  <si>
    <t>34402 TIFFANY</t>
  </si>
  <si>
    <t>VELASCO</t>
  </si>
  <si>
    <t>B8289028-02</t>
  </si>
  <si>
    <t>34403 NORMA</t>
  </si>
  <si>
    <t>19009 ANDREA</t>
  </si>
  <si>
    <t>34404 SANTIAGO</t>
  </si>
  <si>
    <t>URIOSTEGUI</t>
  </si>
  <si>
    <t>33891 ROSAISELA</t>
  </si>
  <si>
    <t>B6239030-01</t>
  </si>
  <si>
    <t>34405 JESUS MANUEL</t>
  </si>
  <si>
    <t>ARAUJO</t>
  </si>
  <si>
    <t>14535 MARCO ANTONIO</t>
  </si>
  <si>
    <t>Cultivo de superficie inerte  (sitio de muestreo)</t>
  </si>
  <si>
    <t>FILTRO</t>
  </si>
  <si>
    <t>Bacteriologico de Agua</t>
  </si>
  <si>
    <t>Bac Agua</t>
  </si>
  <si>
    <t>tueno matutinas serán de 6:00 am a 2:30 pm y las vespertinas de 2:30 pm a 8:00 pm.</t>
  </si>
  <si>
    <t>Matutino</t>
  </si>
  <si>
    <t>Vespertino</t>
  </si>
  <si>
    <t>Turno</t>
  </si>
  <si>
    <t>Fecha Turno</t>
  </si>
  <si>
    <t>Nocturno</t>
  </si>
  <si>
    <t>ANA BERTHA CORONA MORA</t>
  </si>
  <si>
    <t>22.44:31</t>
  </si>
  <si>
    <t>23.36:41</t>
  </si>
  <si>
    <t>18.27:29</t>
  </si>
  <si>
    <t>1284-0082</t>
  </si>
  <si>
    <t>1284-0083</t>
  </si>
  <si>
    <t>1284-0084</t>
  </si>
  <si>
    <t>18.52:39</t>
  </si>
  <si>
    <t>1284-0085</t>
  </si>
  <si>
    <t>1284-0086</t>
  </si>
  <si>
    <t>1284-0087</t>
  </si>
  <si>
    <t xml:space="preserve">JOSE HUMBERTO RODRIGUEZ </t>
  </si>
  <si>
    <t>20.01:11</t>
  </si>
  <si>
    <t>1284-0088</t>
  </si>
  <si>
    <t>1284-0089</t>
  </si>
  <si>
    <t>1284-0090</t>
  </si>
  <si>
    <t>1284-0091</t>
  </si>
  <si>
    <t>MARIA FERNANDA MACIAS OJEDA</t>
  </si>
  <si>
    <t>00.50:28</t>
  </si>
  <si>
    <t>1284-0092</t>
  </si>
  <si>
    <t xml:space="preserve">BARAA YOUHENNA </t>
  </si>
  <si>
    <t>1284-0093</t>
  </si>
  <si>
    <t>BLANCA ESTELA AGUIRRE NAVA</t>
  </si>
  <si>
    <t>1284-0094</t>
  </si>
  <si>
    <t>21.40:50</t>
  </si>
  <si>
    <t>1284-0095</t>
  </si>
  <si>
    <t>1284-0096</t>
  </si>
  <si>
    <t>1284-0097</t>
  </si>
  <si>
    <t>JOSEFINA LUQUE DE URIAS</t>
  </si>
  <si>
    <t>1284-0098</t>
  </si>
  <si>
    <t>1284-0099</t>
  </si>
  <si>
    <t>WILFRIDO PARRA ROMERO</t>
  </si>
  <si>
    <t>1284-0100</t>
  </si>
  <si>
    <t xml:space="preserve">AARON PARRA </t>
  </si>
  <si>
    <t>1284-0101</t>
  </si>
  <si>
    <t>MARIA LOURDES ALVAREZ ARELLANO</t>
  </si>
  <si>
    <t>1284-0102</t>
  </si>
  <si>
    <t xml:space="preserve">DANIEL B BOSSY </t>
  </si>
  <si>
    <t>1284-0103</t>
  </si>
  <si>
    <t>1284-0104</t>
  </si>
  <si>
    <t>1285-0001</t>
  </si>
  <si>
    <t>ANIELA ZARAGOZA HERNANDEZ</t>
  </si>
  <si>
    <t>1285-0002</t>
  </si>
  <si>
    <t>1285-0003</t>
  </si>
  <si>
    <t>1285-0004</t>
  </si>
  <si>
    <t>1285-0005</t>
  </si>
  <si>
    <t>1285-0006</t>
  </si>
  <si>
    <t>1285-0007</t>
  </si>
  <si>
    <t>1285-0008</t>
  </si>
  <si>
    <t>1285-0009</t>
  </si>
  <si>
    <t>1285-0010</t>
  </si>
  <si>
    <t>1285-0011</t>
  </si>
  <si>
    <t>1285-0012</t>
  </si>
  <si>
    <t>PATRICIA BELTRAN PEREZ</t>
  </si>
  <si>
    <t>1285-0013</t>
  </si>
  <si>
    <t xml:space="preserve">ALEXA GONZALEZ </t>
  </si>
  <si>
    <t>1285-0014</t>
  </si>
  <si>
    <t>1285-0015</t>
  </si>
  <si>
    <t>1285-0016</t>
  </si>
  <si>
    <t>1285-0017</t>
  </si>
  <si>
    <t>1285-0018</t>
  </si>
  <si>
    <t>1285-0019</t>
  </si>
  <si>
    <t>1285-0020</t>
  </si>
  <si>
    <t>1285-0021</t>
  </si>
  <si>
    <t>1285-0022</t>
  </si>
  <si>
    <t xml:space="preserve">ANDREA DE LA TORRE </t>
  </si>
  <si>
    <t>1285-0023</t>
  </si>
  <si>
    <t>1285-0024</t>
  </si>
  <si>
    <t>1285-0025</t>
  </si>
  <si>
    <t>JOSE ANTONIO GOMEZ ORTIZ</t>
  </si>
  <si>
    <t>1285-0026</t>
  </si>
  <si>
    <t>1285-0027</t>
  </si>
  <si>
    <t xml:space="preserve">PAULINA CHAVEZ </t>
  </si>
  <si>
    <t>1285-0028</t>
  </si>
  <si>
    <t>ROSA BRAVO COBARRUBIAS</t>
  </si>
  <si>
    <t>1285-0029</t>
  </si>
  <si>
    <t xml:space="preserve">MARIA ALFARO </t>
  </si>
  <si>
    <t>1285-0030</t>
  </si>
  <si>
    <t xml:space="preserve">RUBEN MICHELSON </t>
  </si>
  <si>
    <t>1 Dias 9 Horas 30 Minutos</t>
  </si>
  <si>
    <t>0 Dias 3 Horas 26 Minutos</t>
  </si>
  <si>
    <t>34406 MARIA ESTHERVINA</t>
  </si>
  <si>
    <t>27248 JOSE HUMBERTO</t>
  </si>
  <si>
    <t>CITOQUIMICO DE LIQUIDO SINOVIAL</t>
  </si>
  <si>
    <t>A7429184-01</t>
  </si>
  <si>
    <t>LIQ. SINOVIAL</t>
  </si>
  <si>
    <t>HA HYUN JUNG</t>
  </si>
  <si>
    <t>Cultivo de Líquido Sinovial</t>
  </si>
  <si>
    <t>CulLiqSin</t>
  </si>
  <si>
    <t>CITOLOGIA LIQUIDOS CORPORALES</t>
  </si>
  <si>
    <t>CITOLOGIA</t>
  </si>
  <si>
    <t>34407 MARIA FERNANDA</t>
  </si>
  <si>
    <t>OJEDA</t>
  </si>
  <si>
    <t>32503 BARAA</t>
  </si>
  <si>
    <t>YOUHENNA</t>
  </si>
  <si>
    <t>Ac Anti Herpes I IgG</t>
  </si>
  <si>
    <t>Ac Herpes I IgG</t>
  </si>
  <si>
    <t>Ac Anti Herpes II IgM</t>
  </si>
  <si>
    <t>AcHerpeIIG</t>
  </si>
  <si>
    <t>Ac Anti Herpes II IgG</t>
  </si>
  <si>
    <t>AcHerpeII IgM</t>
  </si>
  <si>
    <t>Antigeno de Superficie Hepatitis B</t>
  </si>
  <si>
    <t>HBsAcAg</t>
  </si>
  <si>
    <t>21576 BLANCA ESTELA</t>
  </si>
  <si>
    <t>NAVA</t>
  </si>
  <si>
    <t>30555 JOSEFINA</t>
  </si>
  <si>
    <t>DE URIAS</t>
  </si>
  <si>
    <t>b9809005-02</t>
  </si>
  <si>
    <t>11898 WILFRIDO</t>
  </si>
  <si>
    <t>19941 AARON</t>
  </si>
  <si>
    <t>A9629016-04</t>
  </si>
  <si>
    <t>34408 MARIA LOURDES</t>
  </si>
  <si>
    <t>34409 DANIEL B</t>
  </si>
  <si>
    <t>BOSSY</t>
  </si>
  <si>
    <t>34410 ANIELA</t>
  </si>
  <si>
    <t>ZARAGOZA</t>
  </si>
  <si>
    <t>34411 PATRICIA</t>
  </si>
  <si>
    <t>34412 ALEXA</t>
  </si>
  <si>
    <t>B1034004-04</t>
  </si>
  <si>
    <t>12320 ANDREA</t>
  </si>
  <si>
    <t>A8869005-01</t>
  </si>
  <si>
    <t>34413 JOSE ANTONIO</t>
  </si>
  <si>
    <t>21078 PAULINA</t>
  </si>
  <si>
    <t>A7489064-04</t>
  </si>
  <si>
    <t>17746 ROSA</t>
  </si>
  <si>
    <t>COBARRUBIAS</t>
  </si>
  <si>
    <t>B7539002-01</t>
  </si>
  <si>
    <t>34132 MARIA</t>
  </si>
  <si>
    <t>A7041180-01</t>
  </si>
  <si>
    <t>24105 RUBEN</t>
  </si>
  <si>
    <t>MICHELSON</t>
  </si>
  <si>
    <t xml:space="preserve">A7239039-01	</t>
  </si>
  <si>
    <t>ANA ELVIRA MEXIA CHAVEZ</t>
  </si>
  <si>
    <t>14.21:16</t>
  </si>
  <si>
    <t>1285-0031</t>
  </si>
  <si>
    <t>1285-0032</t>
  </si>
  <si>
    <t>JULIA GUADALUPE GARCIA LEMBO</t>
  </si>
  <si>
    <t>1285-0033</t>
  </si>
  <si>
    <t>1285-0034</t>
  </si>
  <si>
    <t xml:space="preserve">LESLEY LUIS </t>
  </si>
  <si>
    <t>1285-0035</t>
  </si>
  <si>
    <t xml:space="preserve">JOSE CARMEN </t>
  </si>
  <si>
    <t>1285-0036</t>
  </si>
  <si>
    <t>1285-0037</t>
  </si>
  <si>
    <t>1285-0038</t>
  </si>
  <si>
    <t>10.04:04</t>
  </si>
  <si>
    <t>1285-0039</t>
  </si>
  <si>
    <t>1285-0040</t>
  </si>
  <si>
    <t>1285-0041</t>
  </si>
  <si>
    <t>1285-0042</t>
  </si>
  <si>
    <t>1285-0043</t>
  </si>
  <si>
    <t>1285-0044</t>
  </si>
  <si>
    <t>1285-0045</t>
  </si>
  <si>
    <t>1285-0046</t>
  </si>
  <si>
    <t>1285-0047</t>
  </si>
  <si>
    <t>1285-0048</t>
  </si>
  <si>
    <t xml:space="preserve">EDGAR ANTONIO LOPEZ </t>
  </si>
  <si>
    <t>1285-0049</t>
  </si>
  <si>
    <t xml:space="preserve">MARIA VEGA </t>
  </si>
  <si>
    <t>13.59:22</t>
  </si>
  <si>
    <t>1285-0050</t>
  </si>
  <si>
    <t xml:space="preserve">EDWARD NUNEZ </t>
  </si>
  <si>
    <t>1285-0051</t>
  </si>
  <si>
    <t xml:space="preserve">SILVIA LORENA SALAZAR </t>
  </si>
  <si>
    <t>1285-0052</t>
  </si>
  <si>
    <t xml:space="preserve">JOSE VALDEZ </t>
  </si>
  <si>
    <t>1285-0053</t>
  </si>
  <si>
    <t>MARIA MAGAÑA CARMINA</t>
  </si>
  <si>
    <t>1285-0054</t>
  </si>
  <si>
    <t xml:space="preserve">JUAN FRANCISCO URIARTE </t>
  </si>
  <si>
    <t>1285-0055</t>
  </si>
  <si>
    <t>CHRISTOPHER JACOB GARCIA</t>
  </si>
  <si>
    <t>15.47:37</t>
  </si>
  <si>
    <t>1285-0056</t>
  </si>
  <si>
    <t xml:space="preserve">MARLEN MORENO </t>
  </si>
  <si>
    <t>13.03:56</t>
  </si>
  <si>
    <t>1285-0057</t>
  </si>
  <si>
    <t xml:space="preserve">DAVID SANTOS </t>
  </si>
  <si>
    <t>1285-0058</t>
  </si>
  <si>
    <t>1285-0059</t>
  </si>
  <si>
    <t xml:space="preserve">WILLIAM SOTO </t>
  </si>
  <si>
    <t>16.49:07</t>
  </si>
  <si>
    <t>1285-0060</t>
  </si>
  <si>
    <t>1285-0061</t>
  </si>
  <si>
    <t xml:space="preserve">CLAUDIA SOTO </t>
  </si>
  <si>
    <t>1285-0062</t>
  </si>
  <si>
    <t>1285-0063</t>
  </si>
  <si>
    <t>1285-0064</t>
  </si>
  <si>
    <t>KIMBERLY FIGUEROA MENDOZA</t>
  </si>
  <si>
    <t>1285-0065</t>
  </si>
  <si>
    <t>15.18:15</t>
  </si>
  <si>
    <t>1285-0066</t>
  </si>
  <si>
    <t>JUAN LEONARDO SANCHEZ CHAVEZ</t>
  </si>
  <si>
    <t>1285-0067</t>
  </si>
  <si>
    <t>14.24:17</t>
  </si>
  <si>
    <t>1285-0068</t>
  </si>
  <si>
    <t xml:space="preserve">MARCELA RAMIREZ </t>
  </si>
  <si>
    <t>1285-0069</t>
  </si>
  <si>
    <t>ANA CISNEROS VILLELA</t>
  </si>
  <si>
    <t>1285-0070</t>
  </si>
  <si>
    <t xml:space="preserve">ELIZABETH FLORES </t>
  </si>
  <si>
    <t>1285-0071</t>
  </si>
  <si>
    <t xml:space="preserve">ROSA MUNOZ </t>
  </si>
  <si>
    <t>1285-0072</t>
  </si>
  <si>
    <t>1285-0073</t>
  </si>
  <si>
    <t>EMMA PAOLA GUERRERO FELIX</t>
  </si>
  <si>
    <t>1285-0074</t>
  </si>
  <si>
    <t>1285-0075</t>
  </si>
  <si>
    <t xml:space="preserve">OSCAR ALCALA </t>
  </si>
  <si>
    <t>16.36:21</t>
  </si>
  <si>
    <t>1285-0076</t>
  </si>
  <si>
    <t>1285-0077</t>
  </si>
  <si>
    <t>1285-0078</t>
  </si>
  <si>
    <t>1285-0079</t>
  </si>
  <si>
    <t>16.42:07</t>
  </si>
  <si>
    <t>1285-0080</t>
  </si>
  <si>
    <t>1285-0081</t>
  </si>
  <si>
    <t>WILBERT GONZALEZ AVILA</t>
  </si>
  <si>
    <t>1285-0082</t>
  </si>
  <si>
    <t>4 Dias 0 Horas 23 Minutos</t>
  </si>
  <si>
    <t>3 Dias 13 Horas 22 Minutos</t>
  </si>
  <si>
    <t>3 Dias 1 Horas 57 Minutos</t>
  </si>
  <si>
    <t>3 Dias 0 Horas 31 Minutos</t>
  </si>
  <si>
    <t>2 Dias 21 Horas 35 Minutos</t>
  </si>
  <si>
    <t>2 Dias 17 Horas 1 Minutos</t>
  </si>
  <si>
    <t>0 Dias 4 Horas 12 Minutos</t>
  </si>
  <si>
    <t>0 Dias 3 Horas 44 Minutos</t>
  </si>
  <si>
    <t>0 Dias 5 Horas 9 Minutos</t>
  </si>
  <si>
    <t>0 Dias 2 Horas 43 Minutos</t>
  </si>
  <si>
    <t>0 Dias 2 Horas 33 Minutos</t>
  </si>
  <si>
    <t>0 Dias 3 Horas 24 Minutos</t>
  </si>
  <si>
    <t>0 Dias 1 Horas 35 Minutos</t>
  </si>
  <si>
    <t>34414 JULIA GUADALUPE</t>
  </si>
  <si>
    <t>LEMBO</t>
  </si>
  <si>
    <t>LOPEZ RIOS DAVID</t>
  </si>
  <si>
    <t>9366 LESLEY</t>
  </si>
  <si>
    <t>LUIS</t>
  </si>
  <si>
    <t>E1099012-01</t>
  </si>
  <si>
    <t>34415 JOSE</t>
  </si>
  <si>
    <t>CARMEN</t>
  </si>
  <si>
    <t>B7689021-01</t>
  </si>
  <si>
    <t>31493 EDGAR ANTONIO</t>
  </si>
  <si>
    <t>F1979002-01</t>
  </si>
  <si>
    <t>21636 MARIA</t>
  </si>
  <si>
    <t xml:space="preserve">B1002001-01	</t>
  </si>
  <si>
    <t>34416 EDWARD</t>
  </si>
  <si>
    <t>NUNEZ</t>
  </si>
  <si>
    <t>A9259045-01</t>
  </si>
  <si>
    <t>22786 SILVIA LORENA</t>
  </si>
  <si>
    <t>F1019004-02</t>
  </si>
  <si>
    <t>29367 JOSE</t>
  </si>
  <si>
    <t>34417 MARIA</t>
  </si>
  <si>
    <t>MAGAÑA</t>
  </si>
  <si>
    <t>CARMINA</t>
  </si>
  <si>
    <t>21456 JUAN FRANCISCO</t>
  </si>
  <si>
    <t xml:space="preserve">A9599048-01	</t>
  </si>
  <si>
    <t>34418 CHRISTOPHER</t>
  </si>
  <si>
    <t>JACOB</t>
  </si>
  <si>
    <t>B5169112-01</t>
  </si>
  <si>
    <t>34419 MARLEN</t>
  </si>
  <si>
    <t>25009 DAVID</t>
  </si>
  <si>
    <t>SANTOS</t>
  </si>
  <si>
    <t>34420 WILLIAM</t>
  </si>
  <si>
    <t>A8879008-01</t>
  </si>
  <si>
    <t>13559 CLAUDIA</t>
  </si>
  <si>
    <t>A8879008-02</t>
  </si>
  <si>
    <t>34421 KIMBERLY</t>
  </si>
  <si>
    <t>32547 JUAN LEONARDO</t>
  </si>
  <si>
    <t>16695 MARCELA</t>
  </si>
  <si>
    <t>B7729005-01</t>
  </si>
  <si>
    <t>17776 ANA</t>
  </si>
  <si>
    <t>CISNEROS</t>
  </si>
  <si>
    <t>VILLELA</t>
  </si>
  <si>
    <t>A9339050-03</t>
  </si>
  <si>
    <t>34422 ELIZABETH</t>
  </si>
  <si>
    <t>12495 ROSA</t>
  </si>
  <si>
    <t>A7429037-01</t>
  </si>
  <si>
    <t>26785 EMMA PAOLA</t>
  </si>
  <si>
    <t>A7129008-01</t>
  </si>
  <si>
    <t>34423 OSCAR</t>
  </si>
  <si>
    <t>34424 WILBERT</t>
  </si>
  <si>
    <t>AVILA</t>
  </si>
  <si>
    <t>LLAVE</t>
  </si>
  <si>
    <t>En Tiempo-ESTUDIOS DE EMERGENCIA (30 Min.)</t>
  </si>
  <si>
    <t>En Tiempo-TRIAGE RESPIRATORIO (90 Min.)</t>
  </si>
  <si>
    <t>En Tiempo-URGENCIAS (90 Min.)</t>
  </si>
  <si>
    <t>En Tiempo-HOSPITALIZADOS (90 Min.)</t>
  </si>
  <si>
    <t>En Tiempo-EXTERNOS (240 min.)</t>
  </si>
  <si>
    <t>Meta</t>
  </si>
  <si>
    <t>ESTUDIOS DE EMERGENCIA
(30 Min.)</t>
  </si>
  <si>
    <t>URGENCIAS
(90 Min.)</t>
  </si>
  <si>
    <t>TRIAGE RESPIRATORIO
(90 Min.)</t>
  </si>
  <si>
    <t>HOSPITALIZADOS
(90 Min.)</t>
  </si>
  <si>
    <t>EXTERNOS
(240 min.)</t>
  </si>
  <si>
    <t xml:space="preserve">DIGNORA MEDINA </t>
  </si>
  <si>
    <t>21.11:15</t>
  </si>
  <si>
    <t>1285-0083</t>
  </si>
  <si>
    <t>MARTHA MARIA LOPEZ GOMEZ</t>
  </si>
  <si>
    <t>1285-0084</t>
  </si>
  <si>
    <t>1285-0085</t>
  </si>
  <si>
    <t>1285-0086</t>
  </si>
  <si>
    <t>KAREN ABYLENNE CAMACHO BORBOA</t>
  </si>
  <si>
    <t>1285-0087</t>
  </si>
  <si>
    <t>1285-0088</t>
  </si>
  <si>
    <t xml:space="preserve">JOSE SOBERANES </t>
  </si>
  <si>
    <t>1285-0089</t>
  </si>
  <si>
    <t>ZULMA JUDITH LARA GAXIOLA</t>
  </si>
  <si>
    <t>1285-0090</t>
  </si>
  <si>
    <t>1285-0091</t>
  </si>
  <si>
    <t>1285-0092</t>
  </si>
  <si>
    <t>1285-0093</t>
  </si>
  <si>
    <t>NATALY IVONNE ESPEJEL ANAYA</t>
  </si>
  <si>
    <t>1285-0094</t>
  </si>
  <si>
    <t xml:space="preserve">GUADALUPE MURILLO </t>
  </si>
  <si>
    <t>1285-0095</t>
  </si>
  <si>
    <t>CUAHUTEMOC ABRAHAM CANO TINOCO</t>
  </si>
  <si>
    <t>1285-0096</t>
  </si>
  <si>
    <t>22.19:23</t>
  </si>
  <si>
    <t>1285-0097</t>
  </si>
  <si>
    <t xml:space="preserve">DENISSE PALOMARES </t>
  </si>
  <si>
    <t>1285-0098</t>
  </si>
  <si>
    <t>1285-0099</t>
  </si>
  <si>
    <t>1285-0100</t>
  </si>
  <si>
    <t>MIGUEL ANGEL ANAYA RODRIGUEZ</t>
  </si>
  <si>
    <t>1286-0001</t>
  </si>
  <si>
    <t>1286-0002</t>
  </si>
  <si>
    <t>1286-0003</t>
  </si>
  <si>
    <t>1286-0004</t>
  </si>
  <si>
    <t>1286-0005</t>
  </si>
  <si>
    <t>1286-0006</t>
  </si>
  <si>
    <t>1286-0007</t>
  </si>
  <si>
    <t>1286-0008</t>
  </si>
  <si>
    <t>1286-0009</t>
  </si>
  <si>
    <t>1286-0010</t>
  </si>
  <si>
    <t>1286-0011</t>
  </si>
  <si>
    <t>1286-0012</t>
  </si>
  <si>
    <t>1286-0013</t>
  </si>
  <si>
    <t xml:space="preserve">DANIEL JIMENEZ </t>
  </si>
  <si>
    <t>1286-0014</t>
  </si>
  <si>
    <t>1286-0015</t>
  </si>
  <si>
    <t>1286-0016</t>
  </si>
  <si>
    <t>1286-0017</t>
  </si>
  <si>
    <t>1286-0018</t>
  </si>
  <si>
    <t xml:space="preserve">ROSA CORRAL </t>
  </si>
  <si>
    <t>1286-0019</t>
  </si>
  <si>
    <t>1286-0020</t>
  </si>
  <si>
    <t>1286-0021</t>
  </si>
  <si>
    <t>1286-0022</t>
  </si>
  <si>
    <t>1286-0023</t>
  </si>
  <si>
    <t xml:space="preserve">MIRIAM BRANDL </t>
  </si>
  <si>
    <t>1286-0024</t>
  </si>
  <si>
    <t>1286-0025</t>
  </si>
  <si>
    <t>1286-0026</t>
  </si>
  <si>
    <t>JUAN RAMON GUERRERO MORENO</t>
  </si>
  <si>
    <t>1286-0027</t>
  </si>
  <si>
    <t>1286-0028</t>
  </si>
  <si>
    <t xml:space="preserve">JOVITA GUTIERREZ </t>
  </si>
  <si>
    <t>1286-0029</t>
  </si>
  <si>
    <t>1286-0030</t>
  </si>
  <si>
    <t>1286-0031</t>
  </si>
  <si>
    <t>LUIS MARTINEZ CARRENO</t>
  </si>
  <si>
    <t>1286-0032</t>
  </si>
  <si>
    <t>MATEO CARAVEO LOZANO</t>
  </si>
  <si>
    <t>1286-0033</t>
  </si>
  <si>
    <t xml:space="preserve">MARTHA ZAMUDIO </t>
  </si>
  <si>
    <t>1286-0034</t>
  </si>
  <si>
    <t xml:space="preserve">MARIA PEDRAZA </t>
  </si>
  <si>
    <t>1286-0035</t>
  </si>
  <si>
    <t xml:space="preserve">GUSTAVO ZAVALA </t>
  </si>
  <si>
    <t>1286-0036</t>
  </si>
  <si>
    <t>RUBEN ROGEL PESQUEIRA</t>
  </si>
  <si>
    <t>13.03:35</t>
  </si>
  <si>
    <t>1286-0037</t>
  </si>
  <si>
    <t>1286-0038</t>
  </si>
  <si>
    <t>YAZMIN LUCIA RAMOS TORRES</t>
  </si>
  <si>
    <t>1286-0039</t>
  </si>
  <si>
    <t>MARI VEGA LOPEZ</t>
  </si>
  <si>
    <t>1286-0040</t>
  </si>
  <si>
    <t xml:space="preserve">AURORA HURTADO </t>
  </si>
  <si>
    <t>1286-0041</t>
  </si>
  <si>
    <t>0 Dias 3 Horas 10 Minutos</t>
  </si>
  <si>
    <t>15103 DIGNORA</t>
  </si>
  <si>
    <t>24833 MARTHA MARIA</t>
  </si>
  <si>
    <t>29259 KAREN ABYLENNE</t>
  </si>
  <si>
    <t>BORBOA</t>
  </si>
  <si>
    <t>32247 JOSE</t>
  </si>
  <si>
    <t>SOBERANES</t>
  </si>
  <si>
    <t>BIOPSIA TUMOR DE PARTES BLANDAS</t>
  </si>
  <si>
    <t>bx partes blandas</t>
  </si>
  <si>
    <t>34426 ZULMA JUDITH</t>
  </si>
  <si>
    <t>GAXIOLA</t>
  </si>
  <si>
    <t>BIOPSIA LIPOMA</t>
  </si>
  <si>
    <t>BLIPOMA</t>
  </si>
  <si>
    <t>22047 RUBEN</t>
  </si>
  <si>
    <t>34427 NATALY IVONNE</t>
  </si>
  <si>
    <t>ESPEJEL</t>
  </si>
  <si>
    <t>ANAYA</t>
  </si>
  <si>
    <t>14090 GUADALUPE</t>
  </si>
  <si>
    <t>34428 CUAHUTEMOC ABRAHAM</t>
  </si>
  <si>
    <t>CANO</t>
  </si>
  <si>
    <t>TINOCO</t>
  </si>
  <si>
    <t>34429 DENISSE</t>
  </si>
  <si>
    <t>34430 MIGUEL ANGEL</t>
  </si>
  <si>
    <t>7204 DANIEL</t>
  </si>
  <si>
    <t>B6119004-01</t>
  </si>
  <si>
    <t>22756 ROSA</t>
  </si>
  <si>
    <t>CORRAL</t>
  </si>
  <si>
    <t>A9739007-01</t>
  </si>
  <si>
    <t>9478 MIRIAM</t>
  </si>
  <si>
    <t>BRANDL</t>
  </si>
  <si>
    <t>F4939003-01</t>
  </si>
  <si>
    <t>27990 JUAN RAMON</t>
  </si>
  <si>
    <t>9322 JOVITA</t>
  </si>
  <si>
    <t>F1549023-02</t>
  </si>
  <si>
    <t>33051 LUIS</t>
  </si>
  <si>
    <t>CARRENO</t>
  </si>
  <si>
    <t>B4829005-02</t>
  </si>
  <si>
    <t>33286 MATEO</t>
  </si>
  <si>
    <t>CARAVEO</t>
  </si>
  <si>
    <t>LOZANO</t>
  </si>
  <si>
    <t>Cariotipo en Sangre</t>
  </si>
  <si>
    <t>Cariotipo</t>
  </si>
  <si>
    <t>18301 MARTHA</t>
  </si>
  <si>
    <t>ZAMUDIO</t>
  </si>
  <si>
    <t>A9369038-02</t>
  </si>
  <si>
    <t>26740 MARIA</t>
  </si>
  <si>
    <t>PEDRAZA</t>
  </si>
  <si>
    <t>A9461021-02</t>
  </si>
  <si>
    <t>24084 GUSTAVO</t>
  </si>
  <si>
    <t>A8839145-01</t>
  </si>
  <si>
    <t>29052 RUBEN</t>
  </si>
  <si>
    <t>ROGEL</t>
  </si>
  <si>
    <t>PESQUEIRA</t>
  </si>
  <si>
    <t>Depuración de Creatinina en orina 24hrs</t>
  </si>
  <si>
    <t>Dep/Creat</t>
  </si>
  <si>
    <t>DEP</t>
  </si>
  <si>
    <t>34431 CLEMENTE</t>
  </si>
  <si>
    <t>34432 YAZMIN LUCIA</t>
  </si>
  <si>
    <t>20606 MARI</t>
  </si>
  <si>
    <t>A9459009-02</t>
  </si>
  <si>
    <t>34433 AURORA</t>
  </si>
  <si>
    <t>HURTADO</t>
  </si>
  <si>
    <t>A9759013-01</t>
  </si>
  <si>
    <t>Entrega</t>
  </si>
  <si>
    <t>Supervisa / Coordinador</t>
  </si>
  <si>
    <t>1286-0042</t>
  </si>
  <si>
    <t xml:space="preserve">ISAI MORUA </t>
  </si>
  <si>
    <t>1286-0043</t>
  </si>
  <si>
    <t xml:space="preserve">GUSTAVO MIRANDA </t>
  </si>
  <si>
    <t>1286-0044</t>
  </si>
  <si>
    <t>1286-0045</t>
  </si>
  <si>
    <t>1286-0046</t>
  </si>
  <si>
    <t xml:space="preserve">JOSE RAMIREZ </t>
  </si>
  <si>
    <t>1286-0047</t>
  </si>
  <si>
    <t xml:space="preserve">BRENDA MELENDREZ </t>
  </si>
  <si>
    <t>1286-0048</t>
  </si>
  <si>
    <t>1286-0049</t>
  </si>
  <si>
    <t xml:space="preserve">PETER YBARRONDO </t>
  </si>
  <si>
    <t>1286-0050</t>
  </si>
  <si>
    <t>10.36:24</t>
  </si>
  <si>
    <t>2 Dias 3 Horas 7 Minutos</t>
  </si>
  <si>
    <t>2 Dias 3 Horas 5 Minutos</t>
  </si>
  <si>
    <t>1 Dias 18 Horas 38 Minutos</t>
  </si>
  <si>
    <t>1 Dias 16 Horas 33 Minutos</t>
  </si>
  <si>
    <t>1 Dias 15 Horas 43 Minutos</t>
  </si>
  <si>
    <t>1 Dias 9 Horas 34 Minutos</t>
  </si>
  <si>
    <t>0 Dias 3 Horas 11 Minutos</t>
  </si>
  <si>
    <t>34434 ISAI</t>
  </si>
  <si>
    <t>MORUA</t>
  </si>
  <si>
    <t>a9849024-01</t>
  </si>
  <si>
    <t>6807 GUSTAVO</t>
  </si>
  <si>
    <t>B5159003-01</t>
  </si>
  <si>
    <t>34027 JOSE</t>
  </si>
  <si>
    <t xml:space="preserve">F3689001-01	</t>
  </si>
  <si>
    <t>Ac Anti Tiroideos</t>
  </si>
  <si>
    <t>Ac Tiroideos</t>
  </si>
  <si>
    <t>TIROIDEOS</t>
  </si>
  <si>
    <t>26302 BRENDA</t>
  </si>
  <si>
    <t>MELENDREZ</t>
  </si>
  <si>
    <t>B5219120-01</t>
  </si>
  <si>
    <t>CUADRAS RAMIREZ ELIZABETH</t>
  </si>
  <si>
    <t>AQC</t>
  </si>
  <si>
    <t>24959 PETER</t>
  </si>
  <si>
    <t>YBARRONDO</t>
  </si>
  <si>
    <t>F2379033-01</t>
  </si>
  <si>
    <t>1286-0051</t>
  </si>
  <si>
    <t>1286-0052</t>
  </si>
  <si>
    <t xml:space="preserve">CARMEN PINA </t>
  </si>
  <si>
    <t>1286-0053</t>
  </si>
  <si>
    <t>1286-0054</t>
  </si>
  <si>
    <t>0 Dias 2 Horas 31 Minutos</t>
  </si>
  <si>
    <t>10872 CARMEN</t>
  </si>
  <si>
    <t>PINA</t>
  </si>
  <si>
    <t>Recibe</t>
  </si>
  <si>
    <t>1286-0055</t>
  </si>
  <si>
    <t xml:space="preserve">ENRIQUE RAMOS </t>
  </si>
  <si>
    <t>1286-0056</t>
  </si>
  <si>
    <t>1286-0057</t>
  </si>
  <si>
    <t>VICTORIA ESTEFANIA SIMENTAL RUIZ</t>
  </si>
  <si>
    <t>1286-0058</t>
  </si>
  <si>
    <t>1286-0059</t>
  </si>
  <si>
    <t xml:space="preserve">ALEXA DELGADO </t>
  </si>
  <si>
    <t>1286-0060</t>
  </si>
  <si>
    <t>1286-0061</t>
  </si>
  <si>
    <t xml:space="preserve">CARLOS HERNANDEZ </t>
  </si>
  <si>
    <t>1286-0062</t>
  </si>
  <si>
    <t xml:space="preserve">JENNIFER AGUILAR </t>
  </si>
  <si>
    <t>1286-0063</t>
  </si>
  <si>
    <t>1286-0064</t>
  </si>
  <si>
    <t xml:space="preserve">JOSE CARMEN PADILLA </t>
  </si>
  <si>
    <t>1286-0065</t>
  </si>
  <si>
    <t>1286-0066</t>
  </si>
  <si>
    <t xml:space="preserve">CELIA GOMEZ </t>
  </si>
  <si>
    <t>1286-0067</t>
  </si>
  <si>
    <t xml:space="preserve">CARMEN RUSSIAN </t>
  </si>
  <si>
    <t>1286-0068</t>
  </si>
  <si>
    <t>MARTHA LEPRON REZENDIZ</t>
  </si>
  <si>
    <t>1286-0069</t>
  </si>
  <si>
    <t>NANCY NILE MARQUEZ BENAVIDEZ</t>
  </si>
  <si>
    <t>1286-0070</t>
  </si>
  <si>
    <t>1286-0071</t>
  </si>
  <si>
    <t>1286-0072</t>
  </si>
  <si>
    <t>1286-0073</t>
  </si>
  <si>
    <t xml:space="preserve">VICENTE ARROYO </t>
  </si>
  <si>
    <t>1286-0074</t>
  </si>
  <si>
    <t>1286-0075</t>
  </si>
  <si>
    <t>MARTINA PADILLA DE LA ROSA</t>
  </si>
  <si>
    <t>1286-0076</t>
  </si>
  <si>
    <t>1286-0077</t>
  </si>
  <si>
    <t>LUIS ALEJANDRO CASTRO BENITEZ</t>
  </si>
  <si>
    <t>1286-0078</t>
  </si>
  <si>
    <t>1286-0079</t>
  </si>
  <si>
    <t>JOSE MIGUEL CASTRO DIAZ</t>
  </si>
  <si>
    <t>1286-0080</t>
  </si>
  <si>
    <t>1286-0081</t>
  </si>
  <si>
    <t>CUAUHTEMOC ABRAHAM CANO TINOCO</t>
  </si>
  <si>
    <t>1286-0082</t>
  </si>
  <si>
    <t>1286-0083</t>
  </si>
  <si>
    <t>1286-0084</t>
  </si>
  <si>
    <t>LEOPOLDO QUIROZ GUTIERREZ</t>
  </si>
  <si>
    <t>1286-0085</t>
  </si>
  <si>
    <t>1286-0086</t>
  </si>
  <si>
    <t>1286-0087</t>
  </si>
  <si>
    <t xml:space="preserve">ANTHONY GRANADOS </t>
  </si>
  <si>
    <t>1286-0088</t>
  </si>
  <si>
    <t xml:space="preserve">JOANA ISABEL RAMIREZ </t>
  </si>
  <si>
    <t>1286-0089</t>
  </si>
  <si>
    <t>1286-0090</t>
  </si>
  <si>
    <t>1286-0091</t>
  </si>
  <si>
    <t>1287-0001</t>
  </si>
  <si>
    <t>1287-0002</t>
  </si>
  <si>
    <t>1287-0003</t>
  </si>
  <si>
    <t>1287-0004</t>
  </si>
  <si>
    <t>1287-0005</t>
  </si>
  <si>
    <t>1287-0006</t>
  </si>
  <si>
    <t>LEAH SOFIA GODINEZ ZAVALA</t>
  </si>
  <si>
    <t>1287-0007</t>
  </si>
  <si>
    <t>1287-0008</t>
  </si>
  <si>
    <t>1287-0009</t>
  </si>
  <si>
    <t>1287-0010</t>
  </si>
  <si>
    <t>1287-0011</t>
  </si>
  <si>
    <t>1287-0012</t>
  </si>
  <si>
    <t>1287-0013</t>
  </si>
  <si>
    <t>1287-0014</t>
  </si>
  <si>
    <t>07.45:22</t>
  </si>
  <si>
    <t>1287-0015</t>
  </si>
  <si>
    <t>1287-0016</t>
  </si>
  <si>
    <t>1287-0017</t>
  </si>
  <si>
    <t xml:space="preserve">ESPERANZA ILESCAS </t>
  </si>
  <si>
    <t>1287-0018</t>
  </si>
  <si>
    <t>1287-0019</t>
  </si>
  <si>
    <t>1287-0020</t>
  </si>
  <si>
    <t>1287-0021</t>
  </si>
  <si>
    <t>1287-0022</t>
  </si>
  <si>
    <t>1287-0023</t>
  </si>
  <si>
    <t>1287-0024</t>
  </si>
  <si>
    <t>BLANCA ISABEL AGUIRRE CORONADO</t>
  </si>
  <si>
    <t>1287-0025</t>
  </si>
  <si>
    <t>1287-0026</t>
  </si>
  <si>
    <t>1287-0027</t>
  </si>
  <si>
    <t xml:space="preserve">MARIA SANTACRUZ </t>
  </si>
  <si>
    <t>13.43:08</t>
  </si>
  <si>
    <t>1287-0028</t>
  </si>
  <si>
    <t>1287-0029</t>
  </si>
  <si>
    <t>1287-0030</t>
  </si>
  <si>
    <t>1287-0031</t>
  </si>
  <si>
    <t xml:space="preserve">ADRIANNA XIBILLE </t>
  </si>
  <si>
    <t>1287-0032</t>
  </si>
  <si>
    <t xml:space="preserve">ALEJANDRO RAMIREZ </t>
  </si>
  <si>
    <t>1287-0033</t>
  </si>
  <si>
    <t>1287-0034</t>
  </si>
  <si>
    <t>ISIDRA PERALES HERMOSO</t>
  </si>
  <si>
    <t>1287-0035</t>
  </si>
  <si>
    <t xml:space="preserve">LAURA GURROLA </t>
  </si>
  <si>
    <t>1287-0036</t>
  </si>
  <si>
    <t xml:space="preserve">ROMULO MENDIVIL </t>
  </si>
  <si>
    <t>1287-0037</t>
  </si>
  <si>
    <t xml:space="preserve">TOMAS MOLINA </t>
  </si>
  <si>
    <t>1287-0038</t>
  </si>
  <si>
    <t xml:space="preserve">MICHAEL OYOQUE </t>
  </si>
  <si>
    <t>1287-0039</t>
  </si>
  <si>
    <t xml:space="preserve">ALEX IVAN BENITEZ </t>
  </si>
  <si>
    <t>1287-0040</t>
  </si>
  <si>
    <t>MAYRA HERNANDEZ CERVANTES</t>
  </si>
  <si>
    <t>1287-0041</t>
  </si>
  <si>
    <t>1287-0042</t>
  </si>
  <si>
    <t>MARTHA EMILIA MARTINEZ RAMIREZ</t>
  </si>
  <si>
    <t>13.28:39</t>
  </si>
  <si>
    <t>1287-0043</t>
  </si>
  <si>
    <t>13.30:26</t>
  </si>
  <si>
    <t>1287-0044</t>
  </si>
  <si>
    <t xml:space="preserve">GUILLERMO BECKMANN </t>
  </si>
  <si>
    <t>1287-0045</t>
  </si>
  <si>
    <t xml:space="preserve">ILEANA MIRANDA </t>
  </si>
  <si>
    <t>1287-0046</t>
  </si>
  <si>
    <t xml:space="preserve">VERA BARBARA LOPEZ </t>
  </si>
  <si>
    <t>1287-0047</t>
  </si>
  <si>
    <t xml:space="preserve">CLAUDIA HELENA CARRION </t>
  </si>
  <si>
    <t>1287-0048</t>
  </si>
  <si>
    <t>MARIA SOLEDAD AGUILAR REYES</t>
  </si>
  <si>
    <t>1287-0049</t>
  </si>
  <si>
    <t>MAYRA ROCIO GOMEZ CRUZ</t>
  </si>
  <si>
    <t>1287-0050</t>
  </si>
  <si>
    <t>CRISTINA MICHEL CANCINO MARTINEZ</t>
  </si>
  <si>
    <t>1287-0051</t>
  </si>
  <si>
    <t>KAREN YITZEL ESPINOZA GUTIERREZ</t>
  </si>
  <si>
    <t>1287-0052</t>
  </si>
  <si>
    <t>CINTHYA GRETCHEL RINCON MACIEL</t>
  </si>
  <si>
    <t>1287-0053</t>
  </si>
  <si>
    <t>SANDRA PANO SANTIAGO</t>
  </si>
  <si>
    <t>1287-0054</t>
  </si>
  <si>
    <t>RICARDO MARCELO CHAVEZ ACOSTA</t>
  </si>
  <si>
    <t>1287-0055</t>
  </si>
  <si>
    <t>DIANA YOMAIRA MALDONADO AVILES</t>
  </si>
  <si>
    <t>1287-0056</t>
  </si>
  <si>
    <t>1287-0057</t>
  </si>
  <si>
    <t>SILVIA CRISTINA HERNANDEZ ZAMORA</t>
  </si>
  <si>
    <t>1287-0058</t>
  </si>
  <si>
    <t>VICTOR PLATA DIAZ</t>
  </si>
  <si>
    <t>1287-0059</t>
  </si>
  <si>
    <t>JOSE LUIS AVALOS BAUTISTA</t>
  </si>
  <si>
    <t>1287-0060</t>
  </si>
  <si>
    <t xml:space="preserve">CLAUDIO DIAZ </t>
  </si>
  <si>
    <t>15.00:26</t>
  </si>
  <si>
    <t>1287-0061</t>
  </si>
  <si>
    <t>ARTURO HERNANDEZ ORTIZ</t>
  </si>
  <si>
    <t>1287-0062</t>
  </si>
  <si>
    <t>CLARISSA RODRIGUEZ GONZALEZ</t>
  </si>
  <si>
    <t>15.00:54</t>
  </si>
  <si>
    <t>1287-0063</t>
  </si>
  <si>
    <t xml:space="preserve">JOSE ANGEL GARCIA </t>
  </si>
  <si>
    <t>3 Dias 8 Horas 13 Minutos</t>
  </si>
  <si>
    <t>2 Dias 17 Horas 51 Minutos</t>
  </si>
  <si>
    <t>2 Dias 17 Horas 8 Minutos</t>
  </si>
  <si>
    <t>0 Dias 3 Horas 23 Minutos</t>
  </si>
  <si>
    <t>0 Dias 2 Horas 57 Minutos</t>
  </si>
  <si>
    <t>0 Dias 5 Horas 33 Minutos</t>
  </si>
  <si>
    <t>6168 ENRIQUE</t>
  </si>
  <si>
    <t xml:space="preserve">	A7289015-01	</t>
  </si>
  <si>
    <t>MICROALBUMINURIA</t>
  </si>
  <si>
    <t>Micro Alb</t>
  </si>
  <si>
    <t>32551 VICTORIA ESTEFANIA</t>
  </si>
  <si>
    <t>SIMENTAL</t>
  </si>
  <si>
    <t>Nitrógeno Ureico (BUN)</t>
  </si>
  <si>
    <t>BUN</t>
  </si>
  <si>
    <t>34435 ALEXA</t>
  </si>
  <si>
    <t>F3479010-01</t>
  </si>
  <si>
    <t>25762 CARLOS</t>
  </si>
  <si>
    <t>B1022002-01</t>
  </si>
  <si>
    <t>30072 JENNIFER</t>
  </si>
  <si>
    <t>F4089012-02</t>
  </si>
  <si>
    <t>31388 JOSE CARMEN</t>
  </si>
  <si>
    <t>19491 CELIA</t>
  </si>
  <si>
    <t>B9919003-02</t>
  </si>
  <si>
    <t>14928 CARMEN</t>
  </si>
  <si>
    <t>RUSSIAN</t>
  </si>
  <si>
    <t>B8399004-01</t>
  </si>
  <si>
    <t>18708 MARTHA</t>
  </si>
  <si>
    <t>LEPRON</t>
  </si>
  <si>
    <t>REZENDIZ</t>
  </si>
  <si>
    <t>A7229046-01</t>
  </si>
  <si>
    <t>17560 NANCY NILE</t>
  </si>
  <si>
    <t>BENAVIDEZ</t>
  </si>
  <si>
    <t>Cultivo de Exudado  Vaginal</t>
  </si>
  <si>
    <t>A8879012-02</t>
  </si>
  <si>
    <t>CulExVag</t>
  </si>
  <si>
    <t>29842 VICENTE</t>
  </si>
  <si>
    <t>ARROYO</t>
  </si>
  <si>
    <t>A9849024-01</t>
  </si>
  <si>
    <t>34436 MARTINA</t>
  </si>
  <si>
    <t>33815 LUIS ALEJANDRO</t>
  </si>
  <si>
    <t>34437 JOSE MIGUEL</t>
  </si>
  <si>
    <t>34438 CUAUHTEMOC ABRAHAM</t>
  </si>
  <si>
    <t>34439 LEOPOLDO</t>
  </si>
  <si>
    <t>34440 ANTHONY</t>
  </si>
  <si>
    <t>GRANADOS</t>
  </si>
  <si>
    <t>34441 JOANA ISABEL</t>
  </si>
  <si>
    <t>34442 LEAH SOFIA</t>
  </si>
  <si>
    <t>32263 ESPERANZA</t>
  </si>
  <si>
    <t>ILESCAS</t>
  </si>
  <si>
    <t xml:space="preserve">B8829033-02	</t>
  </si>
  <si>
    <t>14836 BLANCA ISABEL</t>
  </si>
  <si>
    <t>CORONADO</t>
  </si>
  <si>
    <t>16273 MARIA</t>
  </si>
  <si>
    <t>SANTACRUZ</t>
  </si>
  <si>
    <t>A7329015-02</t>
  </si>
  <si>
    <t>3338 ADRIANNA</t>
  </si>
  <si>
    <t>XIBILLE</t>
  </si>
  <si>
    <t>A7039021-05</t>
  </si>
  <si>
    <t>13365 ALEJANDRO</t>
  </si>
  <si>
    <t>B1036002-01</t>
  </si>
  <si>
    <t>31905 ISIDRA</t>
  </si>
  <si>
    <t>13198 LAURA</t>
  </si>
  <si>
    <t>GURROLA</t>
  </si>
  <si>
    <t>A7309051-02</t>
  </si>
  <si>
    <t>27688 ROMULO</t>
  </si>
  <si>
    <t>MENDIVIL</t>
  </si>
  <si>
    <t>B5679006-02</t>
  </si>
  <si>
    <t>34443 TOMAS</t>
  </si>
  <si>
    <t>B6049007-01</t>
  </si>
  <si>
    <t>15996 MICHAEL</t>
  </si>
  <si>
    <t>OYOQUE</t>
  </si>
  <si>
    <t>A9259013-01</t>
  </si>
  <si>
    <t>TESTOSTERONA TOTAL SERICA</t>
  </si>
  <si>
    <t>Testo-T</t>
  </si>
  <si>
    <t>27496 ALEX IVAN</t>
  </si>
  <si>
    <t>A9339004-04</t>
  </si>
  <si>
    <t>21310 MAYRA</t>
  </si>
  <si>
    <t>b6679010-03</t>
  </si>
  <si>
    <t>34444 MARTHA EMILIA</t>
  </si>
  <si>
    <t>4714 GUILLERMO</t>
  </si>
  <si>
    <t>BECKMANN</t>
  </si>
  <si>
    <t>a7039072-02</t>
  </si>
  <si>
    <t>4366 ILEANA</t>
  </si>
  <si>
    <t xml:space="preserve">A7039072-01	</t>
  </si>
  <si>
    <t>27 VERA BARBARA</t>
  </si>
  <si>
    <t>28280 CLAUDIA HELENA</t>
  </si>
  <si>
    <t>CARRION</t>
  </si>
  <si>
    <t>A7649130-01</t>
  </si>
  <si>
    <t>34445 MARIA SOLEDAD</t>
  </si>
  <si>
    <t>34446 MAYRA ROCIO</t>
  </si>
  <si>
    <t>34447 CRISTINA MICHEL</t>
  </si>
  <si>
    <t>CANCINO</t>
  </si>
  <si>
    <t>34448 KAREN YITZEL</t>
  </si>
  <si>
    <t>34449 CINTHYA GRETCHEL</t>
  </si>
  <si>
    <t>MACIEL</t>
  </si>
  <si>
    <t>30715 SANDRA</t>
  </si>
  <si>
    <t>PANO</t>
  </si>
  <si>
    <t>SANTIAGO</t>
  </si>
  <si>
    <t>34450 RICARDO MARCELO</t>
  </si>
  <si>
    <t>29299 DIANA YOMAIRA</t>
  </si>
  <si>
    <t>AVILES</t>
  </si>
  <si>
    <t>A7019038-01</t>
  </si>
  <si>
    <t>32463 SILVIA CRISTINA</t>
  </si>
  <si>
    <t>B6749014-02</t>
  </si>
  <si>
    <t>34451 VICTOR</t>
  </si>
  <si>
    <t>PLATA</t>
  </si>
  <si>
    <t>34452 JOSE LUIS</t>
  </si>
  <si>
    <t>34453 CLAUDIO</t>
  </si>
  <si>
    <t>B4509004-02</t>
  </si>
  <si>
    <t>34454 ARTURO</t>
  </si>
  <si>
    <t>28712 CLARISSA</t>
  </si>
  <si>
    <t>A4049085-04</t>
  </si>
  <si>
    <t>Ac Anti Herpes I IgM</t>
  </si>
  <si>
    <t>Ac HI IgM</t>
  </si>
  <si>
    <t>PCR PARA NEISSERIA GONORREA</t>
  </si>
  <si>
    <t>PCR PARA NEISSERIA</t>
  </si>
  <si>
    <t>5688 JOSE ANGEL</t>
  </si>
  <si>
    <t>A4169042-02</t>
  </si>
  <si>
    <t>1287-0064</t>
  </si>
  <si>
    <t>ANDRES LOPEZ SANTIAGO</t>
  </si>
  <si>
    <t>1287-0065</t>
  </si>
  <si>
    <t>1287-0066</t>
  </si>
  <si>
    <t>34455 ANDRES</t>
  </si>
  <si>
    <t>Turno Matutino 06:00:01 a 14:30:00</t>
  </si>
  <si>
    <t>Turno Vespertino 14:30:01 a 20:00:00</t>
  </si>
  <si>
    <t>Turno Nocturno 20:00:01 a 06:00:00</t>
  </si>
  <si>
    <t>Horarios por Turno Configurados</t>
  </si>
  <si>
    <t>1287-0067</t>
  </si>
  <si>
    <t>LAURA TIRADO CORONEL</t>
  </si>
  <si>
    <t>1287-0068</t>
  </si>
  <si>
    <t>1287-0069</t>
  </si>
  <si>
    <t xml:space="preserve">ALEXANDER ZAMORA </t>
  </si>
  <si>
    <t>1287-0070</t>
  </si>
  <si>
    <t>JAELI STEWART MARTINEZ</t>
  </si>
  <si>
    <t>1287-0071</t>
  </si>
  <si>
    <t>ELIUD RIOS OCAMPO</t>
  </si>
  <si>
    <t>1287-0072</t>
  </si>
  <si>
    <t>15.46:40</t>
  </si>
  <si>
    <t>1287-0073</t>
  </si>
  <si>
    <t xml:space="preserve">MATEO SANDOVAL </t>
  </si>
  <si>
    <t>1287-0074</t>
  </si>
  <si>
    <t>21.08:44</t>
  </si>
  <si>
    <t>1287-0075</t>
  </si>
  <si>
    <t>1287-0076</t>
  </si>
  <si>
    <t>NANCY ELIZABETH DE LA PAZ ROJAS</t>
  </si>
  <si>
    <t>1287-0077</t>
  </si>
  <si>
    <t>1287-0078</t>
  </si>
  <si>
    <t>MIGUEL ANGEL BARBA TORRES</t>
  </si>
  <si>
    <t>1287-0079</t>
  </si>
  <si>
    <t>HECTOR DANIEL DE LA CRUZ ENRIQUEZ</t>
  </si>
  <si>
    <t>1287-0080</t>
  </si>
  <si>
    <t>1287-0081</t>
  </si>
  <si>
    <t>1287-0082</t>
  </si>
  <si>
    <t>1287-0083</t>
  </si>
  <si>
    <t>1287-0084</t>
  </si>
  <si>
    <t>1287-0085</t>
  </si>
  <si>
    <t>1287-0086</t>
  </si>
  <si>
    <t>1287-0087</t>
  </si>
  <si>
    <t>BERENICE VALDES VELA</t>
  </si>
  <si>
    <t>1287-0088</t>
  </si>
  <si>
    <t>1288-0001</t>
  </si>
  <si>
    <t>1288-0002</t>
  </si>
  <si>
    <t>1288-0003</t>
  </si>
  <si>
    <t>NYDIA VERENICE DIAZ MORENO</t>
  </si>
  <si>
    <t>1288-0004</t>
  </si>
  <si>
    <t>1288-0005</t>
  </si>
  <si>
    <t>1288-0006</t>
  </si>
  <si>
    <t>1288-0007</t>
  </si>
  <si>
    <t>1288-0008</t>
  </si>
  <si>
    <t>06.53:40</t>
  </si>
  <si>
    <t>1288-0009</t>
  </si>
  <si>
    <t>1288-0010</t>
  </si>
  <si>
    <t>1288-0011</t>
  </si>
  <si>
    <t>1288-0012</t>
  </si>
  <si>
    <t>1288-0013</t>
  </si>
  <si>
    <t>1288-0014</t>
  </si>
  <si>
    <t>1288-0015</t>
  </si>
  <si>
    <t>1288-0016</t>
  </si>
  <si>
    <t>1288-0017</t>
  </si>
  <si>
    <t>1288-0018</t>
  </si>
  <si>
    <t>1288-0019</t>
  </si>
  <si>
    <t>1288-0020</t>
  </si>
  <si>
    <t>1288-0021</t>
  </si>
  <si>
    <t>1288-0022</t>
  </si>
  <si>
    <t>1288-0023</t>
  </si>
  <si>
    <t>1288-0024</t>
  </si>
  <si>
    <t>1288-0025</t>
  </si>
  <si>
    <t>1288-0026</t>
  </si>
  <si>
    <t xml:space="preserve">OSCAR M LUJAN </t>
  </si>
  <si>
    <t>1288-0027</t>
  </si>
  <si>
    <t>VICTOR MANUEL PEREZ LOPEZ</t>
  </si>
  <si>
    <t>1288-0028</t>
  </si>
  <si>
    <t>1288-0029</t>
  </si>
  <si>
    <t xml:space="preserve">JULIO PARRA </t>
  </si>
  <si>
    <t>1288-0030</t>
  </si>
  <si>
    <t>1288-0031</t>
  </si>
  <si>
    <t>TOMAS ARMANDO ESQUER ALVAREZ</t>
  </si>
  <si>
    <t>1288-0032</t>
  </si>
  <si>
    <t xml:space="preserve">RAYMUNDO COTA </t>
  </si>
  <si>
    <t>1288-0033</t>
  </si>
  <si>
    <t xml:space="preserve">MARIA COTA </t>
  </si>
  <si>
    <t>1288-0034</t>
  </si>
  <si>
    <t>1288-0035</t>
  </si>
  <si>
    <t>07.54:08</t>
  </si>
  <si>
    <t>1288-0036</t>
  </si>
  <si>
    <t xml:space="preserve">GREGORIO LOPEZ </t>
  </si>
  <si>
    <t>12.03:54</t>
  </si>
  <si>
    <t>1288-0037</t>
  </si>
  <si>
    <t>13 Dias 23 Horas 31 Minutos</t>
  </si>
  <si>
    <t>13 Dias 23 Horas 21 Minutos</t>
  </si>
  <si>
    <t>13 Dias 20 Horas 33 Minutos</t>
  </si>
  <si>
    <t>13 Dias 18 Horas 55 Minutos</t>
  </si>
  <si>
    <t>13 Dias 18 Horas 20 Minutos</t>
  </si>
  <si>
    <t>13 Dias 18 Horas 18 Minutos</t>
  </si>
  <si>
    <t>13 Dias 17 Horas 47 Minutos</t>
  </si>
  <si>
    <t>13 Dias 17 Horas 44 Minutos</t>
  </si>
  <si>
    <t>13 Dias 12 Horas 41 Minutos</t>
  </si>
  <si>
    <t>13 Dias 0 Horas 39 Minutos</t>
  </si>
  <si>
    <t>12 Dias 22 Horas 37 Minutos</t>
  </si>
  <si>
    <t>12 Dias 22 Horas 9 Minutos</t>
  </si>
  <si>
    <t>12 Dias 18 Horas 5 Minutos</t>
  </si>
  <si>
    <t>12 Dias 18 Horas 3 Minutos</t>
  </si>
  <si>
    <t>12 Dias 17 Horas 39 Minutos</t>
  </si>
  <si>
    <t>12 Dias 17 Horas 35 Minutos</t>
  </si>
  <si>
    <t>12 Dias 17 Horas 34 Minutos</t>
  </si>
  <si>
    <t>12 Dias 17 Horas 31 Minutos</t>
  </si>
  <si>
    <t>12 Dias 17 Horas 30 Minutos</t>
  </si>
  <si>
    <t>12 Dias 17 Horas 29 Minutos</t>
  </si>
  <si>
    <t>12 Dias 16 Horas 56 Minutos</t>
  </si>
  <si>
    <t>12 Dias 11 Horas 39 Minutos</t>
  </si>
  <si>
    <t>12 Dias 11 Horas 38 Minutos</t>
  </si>
  <si>
    <t>11 Dias 20 Horas 41 Minutos</t>
  </si>
  <si>
    <t>11 Dias 1 Horas 55 Minutos</t>
  </si>
  <si>
    <t>10 Dias 21 Horas 36 Minutos</t>
  </si>
  <si>
    <t>10 Dias 21 Horas 31 Minutos</t>
  </si>
  <si>
    <t>10 Dias 20 Horas 56 Minutos</t>
  </si>
  <si>
    <t>10 Dias 19 Horas 23 Minutos</t>
  </si>
  <si>
    <t>10 Dias 19 Horas 20 Minutos</t>
  </si>
  <si>
    <t>10 Dias 17 Horas 33 Minutos</t>
  </si>
  <si>
    <t>10 Dias 17 Horas 30 Minutos</t>
  </si>
  <si>
    <t>10 Dias 17 Horas 20 Minutos</t>
  </si>
  <si>
    <t>10 Dias 12 Horas 19 Minutos</t>
  </si>
  <si>
    <t>10 Dias 10 Horas 59 Minutos</t>
  </si>
  <si>
    <t>10 Dias 8 Horas 20 Minutos</t>
  </si>
  <si>
    <t>10 Dias 5 Horas 49 Minutos</t>
  </si>
  <si>
    <t>10 Dias 1 Horas 19 Minutos</t>
  </si>
  <si>
    <t>10 Dias 1 Horas 0 Minutos</t>
  </si>
  <si>
    <t>9 Dias 22 Horas 39 Minutos</t>
  </si>
  <si>
    <t>9 Dias 19 Horas 44 Minutos</t>
  </si>
  <si>
    <t>9 Dias 19 Horas 16 Minutos</t>
  </si>
  <si>
    <t>9 Dias 19 Horas 10 Minutos</t>
  </si>
  <si>
    <t>9 Dias 18 Horas 52 Minutos</t>
  </si>
  <si>
    <t>9 Dias 18 Horas 50 Minutos</t>
  </si>
  <si>
    <t>9 Dias 18 Horas 9 Minutos</t>
  </si>
  <si>
    <t>9 Dias 14 Horas 37 Minutos</t>
  </si>
  <si>
    <t>9 Dias 13 Horas 53 Minutos</t>
  </si>
  <si>
    <t>9 Dias 1 Horas 5 Minutos</t>
  </si>
  <si>
    <t>8 Dias 20 Horas 48 Minutos</t>
  </si>
  <si>
    <t>8 Dias 18 Horas 7 Minutos</t>
  </si>
  <si>
    <t>8 Dias 18 Horas 5 Minutos</t>
  </si>
  <si>
    <t>8 Dias 18 Horas 4 Minutos</t>
  </si>
  <si>
    <t>8 Dias 18 Horas 0 Minutos</t>
  </si>
  <si>
    <t>8 Dias 14 Horas 54 Minutos</t>
  </si>
  <si>
    <t>8 Dias 14 Horas 1 Minutos</t>
  </si>
  <si>
    <t>8 Dias 13 Horas 8 Minutos</t>
  </si>
  <si>
    <t>8 Dias 11 Horas 56 Minutos</t>
  </si>
  <si>
    <t>8 Dias 11 Horas 7 Minutos</t>
  </si>
  <si>
    <t>7 Dias 19 Horas 4 Minutos</t>
  </si>
  <si>
    <t>7 Dias 12 Horas 25 Minutos</t>
  </si>
  <si>
    <t>7 Dias 12 Horas 24 Minutos</t>
  </si>
  <si>
    <t>7 Dias 12 Horas 23 Minutos</t>
  </si>
  <si>
    <t>7 Dias 1 Horas 24 Minutos</t>
  </si>
  <si>
    <t>6 Dias 23 Horas 0 Minutos</t>
  </si>
  <si>
    <t>6 Dias 19 Horas 27 Minutos</t>
  </si>
  <si>
    <t>6 Dias 15 Horas 1 Minutos</t>
  </si>
  <si>
    <t>6 Dias 12 Horas 52 Minutos</t>
  </si>
  <si>
    <t>6 Dias 12 Horas 42 Minutos</t>
  </si>
  <si>
    <t>5 Dias 23 Horas 22 Minutos</t>
  </si>
  <si>
    <t>5 Dias 19 Horas 30 Minutos</t>
  </si>
  <si>
    <t>5 Dias 19 Horas 16 Minutos</t>
  </si>
  <si>
    <t>5 Dias 19 Horas 10 Minutos</t>
  </si>
  <si>
    <t>5 Dias 19 Horas 9 Minutos</t>
  </si>
  <si>
    <t>5 Dias 19 Horas 8 Minutos</t>
  </si>
  <si>
    <t>5 Dias 19 Horas 7 Minutos</t>
  </si>
  <si>
    <t>5 Dias 14 Horas 33 Minutos</t>
  </si>
  <si>
    <t>5 Dias 14 Horas 29 Minutos</t>
  </si>
  <si>
    <t>5 Dias 12 Horas 2 Minutos</t>
  </si>
  <si>
    <t>5 Dias 12 Horas 1 Minutos</t>
  </si>
  <si>
    <t>5 Dias 12 Horas 0 Minutos</t>
  </si>
  <si>
    <t>4 Dias 18 Horas 54 Minutos</t>
  </si>
  <si>
    <t>4 Dias 10 Horas 19 Minutos</t>
  </si>
  <si>
    <t>4 Dias 10 Horas 18 Minutos</t>
  </si>
  <si>
    <t>3 Dias 9 Horas 0 Minutos</t>
  </si>
  <si>
    <t>3 Dias 5 Horas 30 Minutos</t>
  </si>
  <si>
    <t>3 Dias 5 Horas 27 Minutos</t>
  </si>
  <si>
    <t>3 Dias 19 Horas 52 Minutos</t>
  </si>
  <si>
    <t>3 Dias 19 Horas 16 Minutos</t>
  </si>
  <si>
    <t>3 Dias 18 Horas 31 Minutos</t>
  </si>
  <si>
    <t>3 Dias 17 Horas 48 Minutos</t>
  </si>
  <si>
    <t>3 Dias 17 Horas 2 Minutos</t>
  </si>
  <si>
    <t>2 Dias 21 Horas 30 Minutos</t>
  </si>
  <si>
    <t>3 Dias 16 Horas 3 Minutos</t>
  </si>
  <si>
    <t>3 Dias 16 Horas 2 Minutos</t>
  </si>
  <si>
    <t>3 Dias 16 Horas 0 Minutos</t>
  </si>
  <si>
    <t>3 Dias 15 Horas 58 Minutos</t>
  </si>
  <si>
    <t>3 Dias 15 Horas 57 Minutos</t>
  </si>
  <si>
    <t>3 Dias 15 Horas 33 Minutos</t>
  </si>
  <si>
    <t>3 Dias 13 Horas 27 Minutos</t>
  </si>
  <si>
    <t>3 Dias 12 Horas 44 Minutos</t>
  </si>
  <si>
    <t>3 Dias 12 Horas 24 Minutos</t>
  </si>
  <si>
    <t>2 Dias 12 Horas 29 Minutos</t>
  </si>
  <si>
    <t>2 Dias 5 Horas 33 Minutos</t>
  </si>
  <si>
    <t>3 Dias 0 Horas 5 Minutos</t>
  </si>
  <si>
    <t>2 Dias 23 Horas 30 Minutos</t>
  </si>
  <si>
    <t>2 Dias 23 Horas 11 Minutos</t>
  </si>
  <si>
    <t>2 Dias 22 Horas 56 Minutos</t>
  </si>
  <si>
    <t>2 Dias 22 Horas 52 Minutos</t>
  </si>
  <si>
    <t>2 Dias 22 Horas 51 Minutos</t>
  </si>
  <si>
    <t>2 Dias 22 Horas 50 Minutos</t>
  </si>
  <si>
    <t>2 Dias 22 Horas 49 Minutos</t>
  </si>
  <si>
    <t>2 Dias 22 Horas 48 Minutos</t>
  </si>
  <si>
    <t>2 Dias 22 Horas 43 Minutos</t>
  </si>
  <si>
    <t>2 Dias 19 Horas 45 Minutos</t>
  </si>
  <si>
    <t>2 Dias 19 Horas 41 Minutos</t>
  </si>
  <si>
    <t>2 Dias 18 Horas 49 Minutos</t>
  </si>
  <si>
    <t>2 Dias 18 Horas 40 Minutos</t>
  </si>
  <si>
    <t>2 Dias 18 Horas 38 Minutos</t>
  </si>
  <si>
    <t>2 Dias 18 Horas 37 Minutos</t>
  </si>
  <si>
    <t>2 Dias 18 Horas 27 Minutos</t>
  </si>
  <si>
    <t>2 Dias 18 Horas 25 Minutos</t>
  </si>
  <si>
    <t>2 Dias 18 Horas 16 Minutos</t>
  </si>
  <si>
    <t>2 Dias 17 Horas 43 Minutos</t>
  </si>
  <si>
    <t>2 Dias 13 Horas 51 Minutos</t>
  </si>
  <si>
    <t>2 Dias 13 Horas 17 Minutos</t>
  </si>
  <si>
    <t>2 Dias 13 Horas 16 Minutos</t>
  </si>
  <si>
    <t>2 Dias 0 Horas 9 Minutos</t>
  </si>
  <si>
    <t>2 Dias 0 Horas 1 Minutos</t>
  </si>
  <si>
    <t>1 Dias 22 Horas 31 Minutos</t>
  </si>
  <si>
    <t>1 Dias 22 Horas 30 Minutos</t>
  </si>
  <si>
    <t>1 Dias 19 Horas 26 Minutos</t>
  </si>
  <si>
    <t>1 Dias 18 Horas 44 Minutos</t>
  </si>
  <si>
    <t>1 Dias 18 Horas 16 Minutos</t>
  </si>
  <si>
    <t>1 Dias 18 Horas 14 Minutos</t>
  </si>
  <si>
    <t>1 Dias 18 Horas 12 Minutos</t>
  </si>
  <si>
    <t>1 Dias 18 Horas 9 Minutos</t>
  </si>
  <si>
    <t>1 Dias 17 Horas 29 Minutos</t>
  </si>
  <si>
    <t>1 Dias 13 Horas 3 Minutos</t>
  </si>
  <si>
    <t>1 Dias 12 Horas 41 Minutos</t>
  </si>
  <si>
    <t>1 Dias 6 Horas 24 Minutos</t>
  </si>
  <si>
    <t>1 Dias 1 Horas 24 Minutos</t>
  </si>
  <si>
    <t>1 Dias 1 Horas 17 Minutos</t>
  </si>
  <si>
    <t>0 Dias 4 Horas 50 Minutos</t>
  </si>
  <si>
    <t>0 Dias 4 Horas 24 Minutos</t>
  </si>
  <si>
    <t>0 Dias 3 Horas 9 Minutos</t>
  </si>
  <si>
    <t>0 Dias 22 Horas 1 Minutos</t>
  </si>
  <si>
    <t>0 Dias 20 Horas 31 Minutos</t>
  </si>
  <si>
    <t>0 Dias 18 Horas 28 Minutos</t>
  </si>
  <si>
    <t>0 Dias 15 Horas 9 Minutos</t>
  </si>
  <si>
    <t>0 Dias 15 Horas 6 Minutos</t>
  </si>
  <si>
    <t>0 Dias 15 Horas 4 Minutos</t>
  </si>
  <si>
    <t>0 Dias 14 Horas 52 Minutos</t>
  </si>
  <si>
    <t>0 Dias 12 Horas 26 Minutos</t>
  </si>
  <si>
    <t>0 Dias 12 Horas 20 Minutos</t>
  </si>
  <si>
    <t>0 Dias 12 Horas 19 Minutos</t>
  </si>
  <si>
    <t>0 Dias 12 Horas 13 Minutos</t>
  </si>
  <si>
    <t>34188 LAURA</t>
  </si>
  <si>
    <t>TIRADO</t>
  </si>
  <si>
    <t>CORONEL</t>
  </si>
  <si>
    <t xml:space="preserve">	F3659001-03</t>
  </si>
  <si>
    <t>34456 ALEXANDER</t>
  </si>
  <si>
    <t>34457 JAELI</t>
  </si>
  <si>
    <t>STEWART</t>
  </si>
  <si>
    <t>A8879009-07</t>
  </si>
  <si>
    <t>34458 ELIUD</t>
  </si>
  <si>
    <t>OCAMPO</t>
  </si>
  <si>
    <t>16149 MATEO</t>
  </si>
  <si>
    <t>3946 NANCY ELIZABETH</t>
  </si>
  <si>
    <t>DE LA PAZ</t>
  </si>
  <si>
    <t>MYCOBACTERIUM TUBERCULOSIS COMPLEX DECTECTION RIFAMPIN RESISTANCE</t>
  </si>
  <si>
    <t>GENE X</t>
  </si>
  <si>
    <t>27397 MIGUEL ANGEL</t>
  </si>
  <si>
    <t>BARBA</t>
  </si>
  <si>
    <t>34459 HECTOR DANIEL</t>
  </si>
  <si>
    <t>DE LA CRUZ</t>
  </si>
  <si>
    <t>PATOLOGIA DE RIÑON</t>
  </si>
  <si>
    <t>PDRIÑON</t>
  </si>
  <si>
    <t>33509 MARIA</t>
  </si>
  <si>
    <t>BIOPSIA ENDOMETRIO</t>
  </si>
  <si>
    <t>A9999004-01</t>
  </si>
  <si>
    <t>BENDO</t>
  </si>
  <si>
    <t>31599 BERENICE</t>
  </si>
  <si>
    <t>34460 NYDIA VERENICE</t>
  </si>
  <si>
    <t>19310 NORMA</t>
  </si>
  <si>
    <t>31185 OSCAR M</t>
  </si>
  <si>
    <t>B4889002-01</t>
  </si>
  <si>
    <t>MUÑOZ GOMEZ BEATRIZ</t>
  </si>
  <si>
    <t>34461 VICTOR MANUEL</t>
  </si>
  <si>
    <t>15491 JULIO</t>
  </si>
  <si>
    <t>13282 TOMAS ARMANDO</t>
  </si>
  <si>
    <t>ESQUER</t>
  </si>
  <si>
    <t>34462 RAYMUNDO</t>
  </si>
  <si>
    <t>A9169016-01</t>
  </si>
  <si>
    <t>12274 MARIA</t>
  </si>
  <si>
    <t>B7569002-02</t>
  </si>
  <si>
    <t>3809 GREGORIO</t>
  </si>
  <si>
    <t>A7359037-01</t>
  </si>
  <si>
    <t>14 Dias 7 Horas 40 Minutos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</si>
</sst>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4">
    <xf numFmtId="0" fontId="0" fillId="0" borderId="0" xfId="0"/>
    <xf numFmtId="14" fontId="0" fillId="0" borderId="0" xfId="0" applyNumberFormat="1"/>
    <xf numFmtId="21" fontId="0" fillId="0" borderId="0" xfId="0" applyNumberFormat="1"/>
    <xf numFmtId="22" fontId="0" fillId="0" borderId="0" xfId="0" applyNumberFormat="1"/>
    <xf numFmtId="0" fontId="0" fillId="0" borderId="0" xfId="0" applyNumberFormat="1"/>
    <xf numFmtId="0" fontId="1" fillId="0" borderId="0" xfId="0" applyFont="1"/>
    <xf numFmtId="20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/>
    <xf numFmtId="0" fontId="1" fillId="2" borderId="1" xfId="0" applyFont="1" applyFill="1" applyBorder="1"/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right" vertical="center"/>
    </xf>
    <xf numFmtId="22" fontId="1" fillId="2" borderId="1" xfId="0" applyNumberFormat="1" applyFont="1" applyFill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Fill="1" applyBorder="1"/>
    <xf numFmtId="22" fontId="1" fillId="0" borderId="0" xfId="0" applyNumberFormat="1" applyFont="1" applyFill="1" applyBorder="1"/>
    <xf numFmtId="0" fontId="0" fillId="0" borderId="0" xfId="0" applyFill="1" applyBorder="1"/>
    <xf numFmtId="0" fontId="0" fillId="0" borderId="0" xfId="0" applyNumberFormat="1" applyAlignment="1">
      <alignment horizontal="righ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horizontal="center" vertical="center"/>
    </xf>
    <xf numFmtId="0" fontId="2" fillId="0" borderId="0" xfId="0" applyFont="1" applyAlignment="1">
      <alignment vertical="center"/>
    </xf>
    <xf numFmtId="21" fontId="0" fillId="0" borderId="0" xfId="0" applyNumberFormat="1" applyAlignment="1"/>
    <xf numFmtId="14" fontId="0" fillId="0" borderId="0" xfId="0" applyNumberFormat="1" applyAlignment="1">
      <alignment horizontal="left"/>
    </xf>
    <xf numFmtId="9" fontId="0" fillId="0" borderId="0" xfId="1" applyFont="1"/>
    <xf numFmtId="9" fontId="0" fillId="0" borderId="0" xfId="0" applyNumberFormat="1"/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3" borderId="0" xfId="0" applyFont="1" applyFill="1"/>
    <xf numFmtId="0" fontId="1" fillId="0" borderId="0" xfId="0" applyFont="1" applyAlignment="1">
      <alignment horizontal="left" vertical="center" wrapText="1"/>
    </xf>
  </cellXfs>
  <cellStyles count="2">
    <cellStyle name="Normal" xfId="0" builtinId="0"/>
    <cellStyle name="Porcentaje" xfId="1" builtinId="5"/>
  </cellStyles>
  <dxfs count="59">
    <dxf>
      <alignment relativeIndent="1" readingOrder="0"/>
    </dxf>
    <dxf>
      <numFmt numFmtId="3" formatCode="#,##0"/>
    </dxf>
    <dxf>
      <numFmt numFmtId="3" formatCode="#,##0"/>
    </dxf>
    <dxf>
      <alignment vertic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relativeIndent="1" readingOrder="0"/>
    </dxf>
    <dxf>
      <alignment horizontal="right" readingOrder="0"/>
    </dxf>
    <dxf>
      <alignment horizontal="left" relativeIndent="1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relativeIndent="1" readingOrder="0"/>
    </dxf>
    <dxf>
      <alignment horizontal="right" readingOrder="0"/>
    </dxf>
    <dxf>
      <alignment horizontal="left" relativeIndent="1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relativeIndent="1" readingOrder="0"/>
    </dxf>
    <dxf>
      <numFmt numFmtId="3" formatCode="#,##0"/>
    </dxf>
    <dxf>
      <numFmt numFmtId="3" formatCode="#,##0"/>
    </dxf>
    <dxf>
      <alignment vertic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relativeIndent="1" readingOrder="0"/>
    </dxf>
    <dxf>
      <numFmt numFmtId="3" formatCode="#,##0"/>
    </dxf>
    <dxf>
      <numFmt numFmtId="3" formatCode="#,##0"/>
    </dxf>
    <dxf>
      <alignment vertic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4.xml"/><Relationship Id="rId18" Type="http://schemas.microsoft.com/office/2007/relationships/slicerCache" Target="slicerCaches/slicerCache9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07/relationships/slicerCache" Target="slicerCaches/slicerCache12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microsoft.com/office/2007/relationships/slicerCache" Target="slicerCaches/slicerCache8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7/relationships/slicerCache" Target="slicerCaches/slicerCache7.xml"/><Relationship Id="rId20" Type="http://schemas.microsoft.com/office/2007/relationships/slicerCache" Target="slicerCaches/slicerCache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7/relationships/slicerCache" Target="slicerCaches/slicerCache6.xml"/><Relationship Id="rId23" Type="http://schemas.openxmlformats.org/officeDocument/2006/relationships/styles" Target="styles.xml"/><Relationship Id="rId10" Type="http://schemas.microsoft.com/office/2007/relationships/slicerCache" Target="slicerCaches/slicerCache1.xml"/><Relationship Id="rId19" Type="http://schemas.microsoft.com/office/2007/relationships/slicerCache" Target="slicerCaches/slicerCache1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7/relationships/slicerCache" Target="slicerCaches/slicerCache5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RESUMEN!$H$8</c:f>
          <c:strCache>
            <c:ptCount val="1"/>
            <c:pt idx="0">
              <c:v>Tiempos de Entrega Medical Health Lab del 01 al 15 de Octubre de 2021 a las 08:19 Hrs.</c:v>
            </c:pt>
          </c:strCache>
        </c:strRef>
      </c:tx>
      <c:layout/>
      <c:overlay val="0"/>
      <c:txPr>
        <a:bodyPr/>
        <a:lstStyle/>
        <a:p>
          <a:pPr>
            <a:defRPr sz="1500"/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TABLAS!$AW$3</c:f>
              <c:strCache>
                <c:ptCount val="1"/>
                <c:pt idx="0">
                  <c:v>Efectividad</c:v>
                </c:pt>
              </c:strCache>
            </c:strRef>
          </c:tx>
          <c:cat>
            <c:strRef>
              <c:f>TABLAS!$AV$4:$AV$8</c:f>
              <c:strCache>
                <c:ptCount val="5"/>
                <c:pt idx="0">
                  <c:v>ESTUDIOS DE EMERGENCIA
(30 Min.)</c:v>
                </c:pt>
                <c:pt idx="1">
                  <c:v>URGENCIAS
(90 Min.)</c:v>
                </c:pt>
                <c:pt idx="2">
                  <c:v>TRIAGE RESPIRATORIO
(90 Min.)</c:v>
                </c:pt>
                <c:pt idx="3">
                  <c:v>HOSPITALIZADOS
(90 Min.)</c:v>
                </c:pt>
                <c:pt idx="4">
                  <c:v>EXTERNOS
(240 min.)</c:v>
                </c:pt>
              </c:strCache>
            </c:strRef>
          </c:cat>
          <c:val>
            <c:numRef>
              <c:f>TABLAS!$AW$4:$AW$8</c:f>
              <c:numCache>
                <c:formatCode>0%</c:formatCode>
                <c:ptCount val="5"/>
                <c:pt idx="0">
                  <c:v>0.93006993006993011</c:v>
                </c:pt>
                <c:pt idx="1">
                  <c:v>0.90350877192982459</c:v>
                </c:pt>
                <c:pt idx="2">
                  <c:v>0.76</c:v>
                </c:pt>
                <c:pt idx="3">
                  <c:v>0.65853658536585369</c:v>
                </c:pt>
                <c:pt idx="4">
                  <c:v>0.70469798657718119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TABLAS!$AX$3</c:f>
              <c:strCache>
                <c:ptCount val="1"/>
                <c:pt idx="0">
                  <c:v>Meta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7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strRef>
              <c:f>TABLAS!$AV$4:$AV$8</c:f>
              <c:strCache>
                <c:ptCount val="5"/>
                <c:pt idx="0">
                  <c:v>ESTUDIOS DE EMERGENCIA
(30 Min.)</c:v>
                </c:pt>
                <c:pt idx="1">
                  <c:v>URGENCIAS
(90 Min.)</c:v>
                </c:pt>
                <c:pt idx="2">
                  <c:v>TRIAGE RESPIRATORIO
(90 Min.)</c:v>
                </c:pt>
                <c:pt idx="3">
                  <c:v>HOSPITALIZADOS
(90 Min.)</c:v>
                </c:pt>
                <c:pt idx="4">
                  <c:v>EXTERNOS
(240 min.)</c:v>
                </c:pt>
              </c:strCache>
            </c:strRef>
          </c:cat>
          <c:val>
            <c:numRef>
              <c:f>TABLAS!$AX$4:$AX$8</c:f>
              <c:numCache>
                <c:formatCode>0%</c:formatCode>
                <c:ptCount val="5"/>
                <c:pt idx="0">
                  <c:v>0.9</c:v>
                </c:pt>
                <c:pt idx="1">
                  <c:v>0.9</c:v>
                </c:pt>
                <c:pt idx="2">
                  <c:v>0.8</c:v>
                </c:pt>
                <c:pt idx="3">
                  <c:v>0.75</c:v>
                </c:pt>
                <c:pt idx="4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227136"/>
        <c:axId val="185233408"/>
      </c:lineChart>
      <c:catAx>
        <c:axId val="18522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185233408"/>
        <c:crosses val="autoZero"/>
        <c:auto val="1"/>
        <c:lblAlgn val="ctr"/>
        <c:lblOffset val="100"/>
        <c:noMultiLvlLbl val="0"/>
      </c:catAx>
      <c:valAx>
        <c:axId val="185233408"/>
        <c:scaling>
          <c:orientation val="minMax"/>
          <c:min val="0.60000000000000009"/>
        </c:scaling>
        <c:delete val="0"/>
        <c:axPos val="l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s-MX"/>
          </a:p>
        </c:txPr>
        <c:crossAx val="18522713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800"/>
            </a:pPr>
            <a:endParaRPr lang="es-MX"/>
          </a:p>
        </c:txPr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0</xdr:row>
          <xdr:rowOff>66675</xdr:rowOff>
        </xdr:from>
        <xdr:to>
          <xdr:col>0</xdr:col>
          <xdr:colOff>1457325</xdr:colOff>
          <xdr:row>1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</xdr:col>
      <xdr:colOff>228599</xdr:colOff>
      <xdr:row>0</xdr:row>
      <xdr:rowOff>104775</xdr:rowOff>
    </xdr:from>
    <xdr:to>
      <xdr:col>9</xdr:col>
      <xdr:colOff>38100</xdr:colOff>
      <xdr:row>1</xdr:row>
      <xdr:rowOff>1133476</xdr:rowOff>
    </xdr:to>
    <xdr:grpSp>
      <xdr:nvGrpSpPr>
        <xdr:cNvPr id="6" name="5 Grupo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pSpPr/>
      </xdr:nvGrpSpPr>
      <xdr:grpSpPr>
        <a:xfrm>
          <a:off x="2133599" y="104775"/>
          <a:ext cx="10668001" cy="1219201"/>
          <a:chOff x="2533650" y="104775"/>
          <a:chExt cx="9086850" cy="1219201"/>
        </a:xfrm>
      </xdr:grpSpPr>
      <xdr:pic>
        <xdr:nvPicPr>
          <xdr:cNvPr id="7" name="6 Imagen">
            <a:extLst>
              <a:ext uri="{FF2B5EF4-FFF2-40B4-BE49-F238E27FC236}">
                <a16:creationId xmlns:a16="http://schemas.microsoft.com/office/drawing/2014/main" xmlns="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33650" y="104775"/>
            <a:ext cx="1771650" cy="1185629"/>
          </a:xfrm>
          <a:prstGeom prst="rect">
            <a:avLst/>
          </a:prstGeom>
        </xdr:spPr>
      </xdr:pic>
      <xdr:sp macro="" textlink="">
        <xdr:nvSpPr>
          <xdr:cNvPr id="8" name="7 CuadroTexto">
            <a:extLst>
              <a:ext uri="{FF2B5EF4-FFF2-40B4-BE49-F238E27FC236}">
                <a16:creationId xmlns:a16="http://schemas.microsoft.com/office/drawing/2014/main" xmlns="" id="{00000000-0008-0000-0000-000008000000}"/>
              </a:ext>
            </a:extLst>
          </xdr:cNvPr>
          <xdr:cNvSpPr txBox="1"/>
        </xdr:nvSpPr>
        <xdr:spPr>
          <a:xfrm>
            <a:off x="4038600" y="123826"/>
            <a:ext cx="756285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/>
              <a:t>Medical Health Lab</a:t>
            </a:r>
          </a:p>
        </xdr:txBody>
      </xdr:sp>
      <xdr:sp macro="" textlink="$C$4">
        <xdr:nvSpPr>
          <xdr:cNvPr id="9" name="8 CuadroTexto">
            <a:extLst>
              <a:ext uri="{FF2B5EF4-FFF2-40B4-BE49-F238E27FC236}">
                <a16:creationId xmlns:a16="http://schemas.microsoft.com/office/drawing/2014/main" xmlns="" id="{00000000-0008-0000-0000-000009000000}"/>
              </a:ext>
            </a:extLst>
          </xdr:cNvPr>
          <xdr:cNvSpPr txBox="1"/>
        </xdr:nvSpPr>
        <xdr:spPr>
          <a:xfrm>
            <a:off x="4019550" y="828676"/>
            <a:ext cx="7600950" cy="495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22B52321-6141-494D-976C-FB9E8CF3787B}" type="TxLink">
              <a:rPr lang="es-MX" sz="2500" b="1"/>
              <a:pPr algn="ctr"/>
              <a:t>Tiempos de Entrega 15/10/2021 08:19</a:t>
            </a:fld>
            <a:endParaRPr lang="es-MX" sz="2500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200025</xdr:rowOff>
        </xdr:from>
        <xdr:to>
          <xdr:col>0</xdr:col>
          <xdr:colOff>1457325</xdr:colOff>
          <xdr:row>1</xdr:row>
          <xdr:rowOff>476250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552450</xdr:rowOff>
        </xdr:from>
        <xdr:to>
          <xdr:col>0</xdr:col>
          <xdr:colOff>1438275</xdr:colOff>
          <xdr:row>1</xdr:row>
          <xdr:rowOff>828675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absolute">
    <xdr:from>
      <xdr:col>9</xdr:col>
      <xdr:colOff>114300</xdr:colOff>
      <xdr:row>1</xdr:row>
      <xdr:rowOff>171451</xdr:rowOff>
    </xdr:from>
    <xdr:to>
      <xdr:col>16384</xdr:col>
      <xdr:colOff>758687</xdr:colOff>
      <xdr:row>1</xdr:row>
      <xdr:rowOff>1047751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status" hidden="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87325" y="361951"/>
              <a:ext cx="1828800" cy="876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 fPrintsWithSheet="0"/>
  </xdr:twoCellAnchor>
  <xdr:twoCellAnchor editAs="absolute">
    <xdr:from>
      <xdr:col>16384</xdr:col>
      <xdr:colOff>266700</xdr:colOff>
      <xdr:row>1</xdr:row>
      <xdr:rowOff>638175</xdr:rowOff>
    </xdr:from>
    <xdr:to>
      <xdr:col>16384</xdr:col>
      <xdr:colOff>758687</xdr:colOff>
      <xdr:row>11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status Folio" hidden="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tus Fol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4125" y="8286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 fPrintsWithSheet="0"/>
  </xdr:twoCellAnchor>
  <xdr:twoCellAnchor editAs="absolute">
    <xdr:from>
      <xdr:col>0</xdr:col>
      <xdr:colOff>38100</xdr:colOff>
      <xdr:row>38</xdr:row>
      <xdr:rowOff>66675</xdr:rowOff>
    </xdr:from>
    <xdr:to>
      <xdr:col>0</xdr:col>
      <xdr:colOff>1866900</xdr:colOff>
      <xdr:row>51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Fecha Turn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84201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 fPrintsWithSheet="0"/>
  </xdr:twoCellAnchor>
  <xdr:twoCellAnchor editAs="absolute">
    <xdr:from>
      <xdr:col>0</xdr:col>
      <xdr:colOff>38100</xdr:colOff>
      <xdr:row>31</xdr:row>
      <xdr:rowOff>47626</xdr:rowOff>
    </xdr:from>
    <xdr:to>
      <xdr:col>0</xdr:col>
      <xdr:colOff>1866900</xdr:colOff>
      <xdr:row>37</xdr:row>
      <xdr:rowOff>123826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Turn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7067551"/>
              <a:ext cx="1828800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 fPrintsWithSheet="0"/>
  </xdr:twoCellAnchor>
  <xdr:twoCellAnchor>
    <xdr:from>
      <xdr:col>6</xdr:col>
      <xdr:colOff>304801</xdr:colOff>
      <xdr:row>4</xdr:row>
      <xdr:rowOff>9525</xdr:rowOff>
    </xdr:from>
    <xdr:to>
      <xdr:col>9</xdr:col>
      <xdr:colOff>1</xdr:colOff>
      <xdr:row>26</xdr:row>
      <xdr:rowOff>19050</xdr:rowOff>
    </xdr:to>
    <xdr:graphicFrame macro="">
      <xdr:nvGraphicFramePr>
        <xdr:cNvPr id="13" name="1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206375</xdr:colOff>
      <xdr:row>69</xdr:row>
      <xdr:rowOff>111125</xdr:rowOff>
    </xdr:from>
    <xdr:to>
      <xdr:col>3</xdr:col>
      <xdr:colOff>153455</xdr:colOff>
      <xdr:row>72</xdr:row>
      <xdr:rowOff>44450</xdr:rowOff>
    </xdr:to>
    <xdr:grpSp>
      <xdr:nvGrpSpPr>
        <xdr:cNvPr id="27" name="26 Grupo"/>
        <xdr:cNvGrpSpPr/>
      </xdr:nvGrpSpPr>
      <xdr:grpSpPr>
        <a:xfrm>
          <a:off x="2343288" y="14373777"/>
          <a:ext cx="2315906" cy="504825"/>
          <a:chOff x="2234132" y="199752052095"/>
          <a:chExt cx="2316715" cy="504825"/>
        </a:xfrm>
      </xdr:grpSpPr>
      <xdr:grpSp>
        <xdr:nvGrpSpPr>
          <xdr:cNvPr id="28" name="27 Grupo"/>
          <xdr:cNvGrpSpPr/>
        </xdr:nvGrpSpPr>
        <xdr:grpSpPr>
          <a:xfrm>
            <a:off x="2234911" y="199752052095"/>
            <a:ext cx="2315936" cy="504825"/>
            <a:chOff x="2390775" y="199752423075"/>
            <a:chExt cx="3143250" cy="504825"/>
          </a:xfrm>
        </xdr:grpSpPr>
        <xdr:sp macro="" textlink="TABLAS!A3">
          <xdr:nvSpPr>
            <xdr:cNvPr id="30" name="29 CuadroTexto"/>
            <xdr:cNvSpPr txBox="1"/>
          </xdr:nvSpPr>
          <xdr:spPr>
            <a:xfrm>
              <a:off x="2390775" y="199752680250"/>
              <a:ext cx="3143249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8C229C94-B18B-4983-AA17-3E8B5C051D8D}" type="TxLink">
                <a:rPr lang="es-MX" sz="1100"/>
                <a:pPr algn="ctr"/>
                <a:t>Entrega</a:t>
              </a:fld>
              <a:endParaRPr lang="es-MX" sz="1100"/>
            </a:p>
          </xdr:txBody>
        </xdr:sp>
        <xdr:sp macro="" textlink="TABLAS!A4">
          <xdr:nvSpPr>
            <xdr:cNvPr id="31" name="30 CuadroTexto"/>
            <xdr:cNvSpPr txBox="1"/>
          </xdr:nvSpPr>
          <xdr:spPr>
            <a:xfrm>
              <a:off x="2390775" y="199752423075"/>
              <a:ext cx="3143250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30E4884-0A77-470E-BB30-A03B95E3AEDF}" type="TxLink">
                <a:rPr lang="es-MX" sz="1100"/>
                <a:pPr algn="ctr"/>
                <a:t> </a:t>
              </a:fld>
              <a:endParaRPr lang="es-MX" sz="1100"/>
            </a:p>
          </xdr:txBody>
        </xdr:sp>
      </xdr:grpSp>
      <xdr:cxnSp macro="">
        <xdr:nvCxnSpPr>
          <xdr:cNvPr id="29" name="13 Conector recto"/>
          <xdr:cNvCxnSpPr/>
        </xdr:nvCxnSpPr>
        <xdr:spPr>
          <a:xfrm>
            <a:off x="2234132" y="199752311256"/>
            <a:ext cx="2314800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200025</xdr:colOff>
      <xdr:row>69</xdr:row>
      <xdr:rowOff>104775</xdr:rowOff>
    </xdr:from>
    <xdr:to>
      <xdr:col>7</xdr:col>
      <xdr:colOff>1083730</xdr:colOff>
      <xdr:row>72</xdr:row>
      <xdr:rowOff>38100</xdr:rowOff>
    </xdr:to>
    <xdr:grpSp>
      <xdr:nvGrpSpPr>
        <xdr:cNvPr id="32" name="31 Grupo"/>
        <xdr:cNvGrpSpPr/>
      </xdr:nvGrpSpPr>
      <xdr:grpSpPr>
        <a:xfrm>
          <a:off x="6527938" y="14367427"/>
          <a:ext cx="2300031" cy="504825"/>
          <a:chOff x="2234132" y="199752052095"/>
          <a:chExt cx="2316715" cy="504825"/>
        </a:xfrm>
      </xdr:grpSpPr>
      <xdr:grpSp>
        <xdr:nvGrpSpPr>
          <xdr:cNvPr id="33" name="32 Grupo"/>
          <xdr:cNvGrpSpPr/>
        </xdr:nvGrpSpPr>
        <xdr:grpSpPr>
          <a:xfrm>
            <a:off x="2234911" y="199752052095"/>
            <a:ext cx="2315936" cy="504825"/>
            <a:chOff x="2390775" y="199752423075"/>
            <a:chExt cx="3143250" cy="504825"/>
          </a:xfrm>
        </xdr:grpSpPr>
        <xdr:sp macro="" textlink="TABLAS!A5">
          <xdr:nvSpPr>
            <xdr:cNvPr id="35" name="34 CuadroTexto"/>
            <xdr:cNvSpPr txBox="1"/>
          </xdr:nvSpPr>
          <xdr:spPr>
            <a:xfrm>
              <a:off x="2390775" y="199752680250"/>
              <a:ext cx="3143250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9919E460-27C4-45DA-853A-271872D0D6AB}" type="TxLink">
                <a:rPr lang="es-MX" sz="1100"/>
                <a:pPr algn="ctr"/>
                <a:t>Recibe</a:t>
              </a:fld>
              <a:endParaRPr lang="es-MX" sz="1100"/>
            </a:p>
          </xdr:txBody>
        </xdr:sp>
        <xdr:sp macro="" textlink="TABLAS!A6">
          <xdr:nvSpPr>
            <xdr:cNvPr id="36" name="35 CuadroTexto"/>
            <xdr:cNvSpPr txBox="1"/>
          </xdr:nvSpPr>
          <xdr:spPr>
            <a:xfrm>
              <a:off x="2390775" y="199752423075"/>
              <a:ext cx="3143250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9D9BE678-6578-4DCF-8613-7A569216FE6B}" type="TxLink">
                <a:rPr lang="es-MX" sz="1100"/>
                <a:pPr algn="ctr"/>
                <a:t> </a:t>
              </a:fld>
              <a:endParaRPr lang="es-MX" sz="1100"/>
            </a:p>
          </xdr:txBody>
        </xdr:sp>
      </xdr:grpSp>
      <xdr:cxnSp macro="">
        <xdr:nvCxnSpPr>
          <xdr:cNvPr id="34" name="13 Conector recto"/>
          <xdr:cNvCxnSpPr/>
        </xdr:nvCxnSpPr>
        <xdr:spPr>
          <a:xfrm>
            <a:off x="2234132" y="199752311256"/>
            <a:ext cx="2314800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2511425</xdr:colOff>
      <xdr:row>69</xdr:row>
      <xdr:rowOff>114300</xdr:rowOff>
    </xdr:from>
    <xdr:to>
      <xdr:col>8</xdr:col>
      <xdr:colOff>712255</xdr:colOff>
      <xdr:row>72</xdr:row>
      <xdr:rowOff>47625</xdr:rowOff>
    </xdr:to>
    <xdr:grpSp>
      <xdr:nvGrpSpPr>
        <xdr:cNvPr id="37" name="36 Grupo"/>
        <xdr:cNvGrpSpPr/>
      </xdr:nvGrpSpPr>
      <xdr:grpSpPr>
        <a:xfrm>
          <a:off x="10255664" y="14376952"/>
          <a:ext cx="2309004" cy="504825"/>
          <a:chOff x="2234132" y="199752052095"/>
          <a:chExt cx="2316715" cy="504825"/>
        </a:xfrm>
      </xdr:grpSpPr>
      <xdr:grpSp>
        <xdr:nvGrpSpPr>
          <xdr:cNvPr id="38" name="37 Grupo"/>
          <xdr:cNvGrpSpPr/>
        </xdr:nvGrpSpPr>
        <xdr:grpSpPr>
          <a:xfrm>
            <a:off x="2234911" y="199752052095"/>
            <a:ext cx="2315936" cy="504825"/>
            <a:chOff x="2390775" y="199752423075"/>
            <a:chExt cx="3143250" cy="504825"/>
          </a:xfrm>
        </xdr:grpSpPr>
        <xdr:sp macro="" textlink="TABLAS!A7">
          <xdr:nvSpPr>
            <xdr:cNvPr id="40" name="39 CuadroTexto"/>
            <xdr:cNvSpPr txBox="1"/>
          </xdr:nvSpPr>
          <xdr:spPr>
            <a:xfrm>
              <a:off x="2390775" y="199752680250"/>
              <a:ext cx="3143250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7DE3C930-FD7E-4160-BA57-197A4AA9685B}" type="TxLink">
                <a:rPr lang="es-MX" sz="1100"/>
                <a:pPr algn="ctr"/>
                <a:t>Supervisa / Coordinador</a:t>
              </a:fld>
              <a:endParaRPr lang="es-MX" sz="1100"/>
            </a:p>
          </xdr:txBody>
        </xdr:sp>
        <xdr:sp macro="" textlink="TABLAS!A8">
          <xdr:nvSpPr>
            <xdr:cNvPr id="41" name="40 CuadroTexto"/>
            <xdr:cNvSpPr txBox="1"/>
          </xdr:nvSpPr>
          <xdr:spPr>
            <a:xfrm>
              <a:off x="2390775" y="199752423075"/>
              <a:ext cx="3143250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27990CBC-4D69-48C1-951A-A193A8577F98}" type="TxLink">
                <a:rPr lang="es-MX" sz="1100"/>
                <a:pPr algn="ctr"/>
                <a:t> </a:t>
              </a:fld>
              <a:endParaRPr lang="es-MX" sz="1100"/>
            </a:p>
          </xdr:txBody>
        </xdr:sp>
      </xdr:grpSp>
      <xdr:cxnSp macro="">
        <xdr:nvCxnSpPr>
          <xdr:cNvPr id="39" name="13 Conector recto"/>
          <xdr:cNvCxnSpPr/>
        </xdr:nvCxnSpPr>
        <xdr:spPr>
          <a:xfrm>
            <a:off x="2234132" y="199752311256"/>
            <a:ext cx="2314800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</xdr:row>
          <xdr:rowOff>885825</xdr:rowOff>
        </xdr:from>
        <xdr:to>
          <xdr:col>0</xdr:col>
          <xdr:colOff>1428750</xdr:colOff>
          <xdr:row>1</xdr:row>
          <xdr:rowOff>1171575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28575</xdr:colOff>
      <xdr:row>0</xdr:row>
      <xdr:rowOff>38101</xdr:rowOff>
    </xdr:from>
    <xdr:to>
      <xdr:col>16384</xdr:col>
      <xdr:colOff>762000</xdr:colOff>
      <xdr:row>0</xdr:row>
      <xdr:rowOff>685801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status " hidden="1">
              <a:extLst>
                <a:ext uri="{FF2B5EF4-FFF2-40B4-BE49-F238E27FC236}">
                  <a16:creationId xmlns:a16="http://schemas.microsoft.com/office/drawing/2014/main" xmlns="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tus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11525" y="38101"/>
              <a:ext cx="762000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0</xdr:row>
      <xdr:rowOff>104775</xdr:rowOff>
    </xdr:from>
    <xdr:to>
      <xdr:col>5</xdr:col>
      <xdr:colOff>1476375</xdr:colOff>
      <xdr:row>0</xdr:row>
      <xdr:rowOff>1323976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pSpPr/>
      </xdr:nvGrpSpPr>
      <xdr:grpSpPr>
        <a:xfrm>
          <a:off x="2533650" y="104775"/>
          <a:ext cx="9086850" cy="1219201"/>
          <a:chOff x="2533650" y="104775"/>
          <a:chExt cx="9086850" cy="1219201"/>
        </a:xfrm>
      </xdr:grpSpPr>
      <xdr:pic>
        <xdr:nvPicPr>
          <xdr:cNvPr id="2" name="1 Imagen">
            <a:extLst>
              <a:ext uri="{FF2B5EF4-FFF2-40B4-BE49-F238E27FC236}">
                <a16:creationId xmlns:a16="http://schemas.microsoft.com/office/drawing/2014/main" xmlns="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33650" y="104775"/>
            <a:ext cx="1771650" cy="1185629"/>
          </a:xfrm>
          <a:prstGeom prst="rect">
            <a:avLst/>
          </a:prstGeom>
        </xdr:spPr>
      </xdr:pic>
      <xdr:sp macro="" textlink="">
        <xdr:nvSpPr>
          <xdr:cNvPr id="3" name="2 CuadroTexto">
            <a:extLst>
              <a:ext uri="{FF2B5EF4-FFF2-40B4-BE49-F238E27FC236}">
                <a16:creationId xmlns:a16="http://schemas.microsoft.com/office/drawing/2014/main" xmlns="" id="{00000000-0008-0000-0300-000003000000}"/>
              </a:ext>
            </a:extLst>
          </xdr:cNvPr>
          <xdr:cNvSpPr txBox="1"/>
        </xdr:nvSpPr>
        <xdr:spPr>
          <a:xfrm>
            <a:off x="4038600" y="123826"/>
            <a:ext cx="756285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/>
              <a:t>Medical Health Lab</a:t>
            </a:r>
          </a:p>
        </xdr:txBody>
      </xdr:sp>
      <xdr:sp macro="" textlink="$B$3">
        <xdr:nvSpPr>
          <xdr:cNvPr id="4" name="3 CuadroTexto">
            <a:extLst>
              <a:ext uri="{FF2B5EF4-FFF2-40B4-BE49-F238E27FC236}">
                <a16:creationId xmlns:a16="http://schemas.microsoft.com/office/drawing/2014/main" xmlns="" id="{00000000-0008-0000-0300-000004000000}"/>
              </a:ext>
            </a:extLst>
          </xdr:cNvPr>
          <xdr:cNvSpPr txBox="1"/>
        </xdr:nvSpPr>
        <xdr:spPr>
          <a:xfrm>
            <a:off x="4019550" y="828676"/>
            <a:ext cx="7600950" cy="495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7F48C5E6-E1EA-4F07-A8E7-A4B36858D6BC}" type="TxLink">
              <a:rPr lang="es-MX" sz="2500" b="1"/>
              <a:pPr algn="ctr"/>
              <a:t>No Liberados en PxLab 15/10/21 08:19</a:t>
            </a:fld>
            <a:endParaRPr lang="es-MX" sz="2500" b="1"/>
          </a:p>
        </xdr:txBody>
      </xdr:sp>
    </xdr:grpSp>
    <xdr:clientData/>
  </xdr:twoCellAnchor>
  <xdr:twoCellAnchor editAs="oneCell">
    <xdr:from>
      <xdr:col>0</xdr:col>
      <xdr:colOff>38099</xdr:colOff>
      <xdr:row>3</xdr:row>
      <xdr:rowOff>9525</xdr:rowOff>
    </xdr:from>
    <xdr:to>
      <xdr:col>0</xdr:col>
      <xdr:colOff>2466974</xdr:colOff>
      <xdr:row>12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Área">
              <a:extLst>
                <a:ext uri="{FF2B5EF4-FFF2-40B4-BE49-F238E27FC236}">
                  <a16:creationId xmlns:a16="http://schemas.microsoft.com/office/drawing/2014/main" xmlns="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Ár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52575"/>
              <a:ext cx="2428875" cy="1724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0</xdr:row>
          <xdr:rowOff>171450</xdr:rowOff>
        </xdr:from>
        <xdr:to>
          <xdr:col>0</xdr:col>
          <xdr:colOff>1771650</xdr:colOff>
          <xdr:row>0</xdr:row>
          <xdr:rowOff>571500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38100</xdr:colOff>
      <xdr:row>12</xdr:row>
      <xdr:rowOff>66676</xdr:rowOff>
    </xdr:from>
    <xdr:to>
      <xdr:col>0</xdr:col>
      <xdr:colOff>2457450</xdr:colOff>
      <xdr:row>18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urn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3324226"/>
              <a:ext cx="2419350" cy="12096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47625</xdr:colOff>
      <xdr:row>19</xdr:row>
      <xdr:rowOff>0</xdr:rowOff>
    </xdr:from>
    <xdr:to>
      <xdr:col>0</xdr:col>
      <xdr:colOff>2447925</xdr:colOff>
      <xdr:row>32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Fecha Turn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Tur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" y="4591050"/>
              <a:ext cx="24003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104775</xdr:rowOff>
    </xdr:from>
    <xdr:to>
      <xdr:col>1</xdr:col>
      <xdr:colOff>1771650</xdr:colOff>
      <xdr:row>0</xdr:row>
      <xdr:rowOff>1290404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3650" y="104775"/>
          <a:ext cx="1771650" cy="1185629"/>
        </a:xfrm>
        <a:prstGeom prst="rect">
          <a:avLst/>
        </a:prstGeom>
      </xdr:spPr>
    </xdr:pic>
    <xdr:clientData/>
  </xdr:twoCellAnchor>
  <xdr:twoCellAnchor editAs="absolute">
    <xdr:from>
      <xdr:col>1</xdr:col>
      <xdr:colOff>1266825</xdr:colOff>
      <xdr:row>0</xdr:row>
      <xdr:rowOff>123826</xdr:rowOff>
    </xdr:from>
    <xdr:to>
      <xdr:col>5</xdr:col>
      <xdr:colOff>1219200</xdr:colOff>
      <xdr:row>0</xdr:row>
      <xdr:rowOff>771526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4038600" y="123826"/>
          <a:ext cx="7562850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4000" b="1"/>
            <a:t>Medical Health Lab</a:t>
          </a:r>
        </a:p>
      </xdr:txBody>
    </xdr:sp>
    <xdr:clientData/>
  </xdr:twoCellAnchor>
  <xdr:twoCellAnchor editAs="absolute">
    <xdr:from>
      <xdr:col>1</xdr:col>
      <xdr:colOff>1247775</xdr:colOff>
      <xdr:row>0</xdr:row>
      <xdr:rowOff>828676</xdr:rowOff>
    </xdr:from>
    <xdr:to>
      <xdr:col>5</xdr:col>
      <xdr:colOff>1238250</xdr:colOff>
      <xdr:row>0</xdr:row>
      <xdr:rowOff>1323976</xdr:rowOff>
    </xdr:to>
    <xdr:sp macro="" textlink="$B$3">
      <xdr:nvSpPr>
        <xdr:cNvPr id="4" name="3 CuadroTexto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 txBox="1"/>
      </xdr:nvSpPr>
      <xdr:spPr>
        <a:xfrm>
          <a:off x="4019550" y="828676"/>
          <a:ext cx="760095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F48C5E6-E1EA-4F07-A8E7-A4B36858D6BC}" type="TxLink">
            <a:rPr lang="es-MX" sz="2500" b="1"/>
            <a:pPr algn="ctr"/>
            <a:t>Fuera de Tiempo 15/10/21 08:19</a:t>
          </a:fld>
          <a:endParaRPr lang="es-MX" sz="2500" b="1"/>
        </a:p>
      </xdr:txBody>
    </xdr:sp>
    <xdr:clientData/>
  </xdr:twoCellAnchor>
  <xdr:twoCellAnchor editAs="oneCell">
    <xdr:from>
      <xdr:col>11</xdr:col>
      <xdr:colOff>28574</xdr:colOff>
      <xdr:row>0</xdr:row>
      <xdr:rowOff>38101</xdr:rowOff>
    </xdr:from>
    <xdr:to>
      <xdr:col>16384</xdr:col>
      <xdr:colOff>762000</xdr:colOff>
      <xdr:row>6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status  1" hidden="1">
              <a:extLst>
                <a:ext uri="{FF2B5EF4-FFF2-40B4-BE49-F238E27FC236}">
                  <a16:creationId xmlns:a16="http://schemas.microsoft.com/office/drawing/2014/main" xmlns="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tus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421100" y="38101"/>
              <a:ext cx="762000" cy="21621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38099</xdr:colOff>
      <xdr:row>3</xdr:row>
      <xdr:rowOff>9525</xdr:rowOff>
    </xdr:from>
    <xdr:to>
      <xdr:col>0</xdr:col>
      <xdr:colOff>2695575</xdr:colOff>
      <xdr:row>12</xdr:row>
      <xdr:rowOff>28576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Área 1">
              <a:extLst>
                <a:ext uri="{FF2B5EF4-FFF2-40B4-BE49-F238E27FC236}">
                  <a16:creationId xmlns:a16="http://schemas.microsoft.com/office/drawing/2014/main" xmlns="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Áre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52575"/>
              <a:ext cx="2657476" cy="17335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0</xdr:row>
          <xdr:rowOff>171450</xdr:rowOff>
        </xdr:from>
        <xdr:to>
          <xdr:col>0</xdr:col>
          <xdr:colOff>1771650</xdr:colOff>
          <xdr:row>0</xdr:row>
          <xdr:rowOff>571500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47624</xdr:colOff>
      <xdr:row>12</xdr:row>
      <xdr:rowOff>85725</xdr:rowOff>
    </xdr:from>
    <xdr:to>
      <xdr:col>0</xdr:col>
      <xdr:colOff>2686049</xdr:colOff>
      <xdr:row>18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Turn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4" y="3343275"/>
              <a:ext cx="2638425" cy="1171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47625</xdr:colOff>
      <xdr:row>19</xdr:row>
      <xdr:rowOff>0</xdr:rowOff>
    </xdr:from>
    <xdr:to>
      <xdr:col>0</xdr:col>
      <xdr:colOff>2676525</xdr:colOff>
      <xdr:row>32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Fecha Turn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Tur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" y="4591050"/>
              <a:ext cx="26289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aboratorio" refreshedDate="44484.347011458332" createdVersion="4" refreshedVersion="4" minRefreshableVersion="3" recordCount="1342">
  <cacheSource type="worksheet">
    <worksheetSource ref="A2:AB1048576" sheet="BASE"/>
  </cacheSource>
  <cacheFields count="28">
    <cacheField name="Numero de semana" numFmtId="0">
      <sharedItems containsString="0" containsBlank="1" containsNumber="1" containsInteger="1" minValue="40" maxValue="42"/>
    </cacheField>
    <cacheField name="Dia" numFmtId="0">
      <sharedItems containsBlank="1"/>
    </cacheField>
    <cacheField name="Año" numFmtId="0">
      <sharedItems containsString="0" containsBlank="1" containsNumber="1" containsInteger="1" minValue="2021" maxValue="2021"/>
    </cacheField>
    <cacheField name="Mes" numFmtId="0">
      <sharedItems containsBlank="1"/>
    </cacheField>
    <cacheField name="Código" numFmtId="0">
      <sharedItems containsBlank="1" count="1342">
        <s v="1274-0001"/>
        <s v="1274-0002"/>
        <s v="1274-0003"/>
        <s v="1274-0004"/>
        <s v="1274-0005"/>
        <s v="1274-0006"/>
        <s v="1274-0007"/>
        <s v="1274-0008"/>
        <s v="1274-0009"/>
        <s v="1274-0010"/>
        <s v="1274-0011"/>
        <s v="1274-0012"/>
        <s v="1274-0013"/>
        <s v="1274-0014"/>
        <s v="1274-0015"/>
        <s v="1274-0016"/>
        <s v="1274-0017"/>
        <s v="1274-0018"/>
        <s v="1274-0019"/>
        <s v="1274-0020"/>
        <s v="1274-0021"/>
        <s v="1274-0022"/>
        <s v="1274-0023"/>
        <s v="1274-0024"/>
        <s v="1274-0025"/>
        <s v="1274-0026"/>
        <s v="1274-0027"/>
        <s v="1274-0028"/>
        <s v="1274-0029"/>
        <s v="1274-0030"/>
        <s v="1274-0031"/>
        <s v="1274-0032"/>
        <s v="1274-0033"/>
        <s v="1274-0034"/>
        <s v="1274-0035"/>
        <s v="1274-0036"/>
        <s v="1274-0037"/>
        <s v="1274-0038"/>
        <s v="1274-0039"/>
        <s v="1274-0040"/>
        <s v="1274-0041"/>
        <s v="1274-0042"/>
        <s v="1274-0043"/>
        <s v="1274-0044"/>
        <s v="1274-0045"/>
        <s v="1274-0046"/>
        <s v="1274-0047"/>
        <s v="1274-0048"/>
        <s v="1274-0049"/>
        <s v="1274-0050"/>
        <s v="1274-0051"/>
        <s v="1274-0052"/>
        <s v="1274-0053"/>
        <s v="1274-0054"/>
        <s v="1274-0055"/>
        <s v="1274-0056"/>
        <s v="1274-0057"/>
        <s v="1274-0058"/>
        <s v="1274-0059"/>
        <s v="1274-0060"/>
        <s v="1274-0061"/>
        <s v="1274-0062"/>
        <s v="1274-0063"/>
        <s v="1274-0064"/>
        <s v="1274-0065"/>
        <s v="1274-0066"/>
        <s v="1274-0067"/>
        <s v="1274-0068"/>
        <s v="1274-0069"/>
        <s v="1274-0070"/>
        <s v="1274-0071"/>
        <s v="1274-0072"/>
        <s v="1274-0073"/>
        <s v="1274-0074"/>
        <s v="1274-0075"/>
        <s v="1274-0076"/>
        <s v="1274-0077"/>
        <s v="1274-0078"/>
        <s v="1274-0079"/>
        <s v="1274-0080"/>
        <s v="1274-0081"/>
        <s v="1274-0082"/>
        <s v="1274-0083"/>
        <s v="1274-0084"/>
        <s v="1274-0085"/>
        <s v="1274-0086"/>
        <s v="1274-0087"/>
        <s v="1274-0088"/>
        <s v="1274-0089"/>
        <s v="1274-0090"/>
        <s v="1274-0091"/>
        <s v="1274-0092"/>
        <s v="1274-0093"/>
        <s v="1274-0094"/>
        <s v="1274-0095"/>
        <s v="1274-0096"/>
        <s v="1274-0097"/>
        <s v="1274-0098"/>
        <s v="1274-0099"/>
        <s v="1274-0100"/>
        <s v="1274-0101"/>
        <s v="1274-0102"/>
        <s v="1275-0001"/>
        <s v="1275-0002"/>
        <s v="1275-0003"/>
        <s v="1275-0004"/>
        <s v="1275-0005"/>
        <s v="1275-0006"/>
        <s v="1275-0007"/>
        <s v="1275-0008"/>
        <s v="1275-0009"/>
        <s v="1275-0010"/>
        <s v="1275-0011"/>
        <s v="1275-0012"/>
        <s v="1275-0013"/>
        <s v="1275-0014"/>
        <s v="1275-0015"/>
        <s v="1275-0016"/>
        <s v="1275-0017"/>
        <s v="1275-0018"/>
        <s v="1275-0019"/>
        <s v="1275-0020"/>
        <s v="1275-0021"/>
        <s v="1275-0022"/>
        <s v="1275-0023"/>
        <s v="1275-0024"/>
        <s v="1275-0025"/>
        <s v="1275-0026"/>
        <s v="1275-0027"/>
        <s v="1275-0028"/>
        <s v="1275-0029"/>
        <s v="1275-0030"/>
        <s v="1275-0031"/>
        <s v="1275-0032"/>
        <s v="1275-0033"/>
        <s v="1275-0034"/>
        <s v="1275-0035"/>
        <s v="1275-0036"/>
        <s v="1275-0037"/>
        <s v="1275-0038"/>
        <s v="1275-0039"/>
        <s v="1275-0040"/>
        <s v="1275-0041"/>
        <s v="1275-0042"/>
        <s v="1275-0043"/>
        <s v="1275-0044"/>
        <s v="1275-0045"/>
        <s v="1275-0046"/>
        <s v="1275-0047"/>
        <s v="1275-0048"/>
        <s v="1275-0049"/>
        <s v="1275-0050"/>
        <s v="1275-0051"/>
        <s v="1275-0052"/>
        <s v="1275-0053"/>
        <s v="1275-0054"/>
        <s v="1275-0055"/>
        <s v="1275-0056"/>
        <s v="1275-0057"/>
        <s v="1275-0058"/>
        <s v="1275-0059"/>
        <s v="1275-0060"/>
        <s v="1275-0061"/>
        <s v="1275-0062"/>
        <s v="1275-0063"/>
        <s v="1275-0064"/>
        <s v="1275-0065"/>
        <s v="1275-0066"/>
        <s v="1275-0067"/>
        <s v="1275-0068"/>
        <s v="1275-0069"/>
        <s v="1275-0070"/>
        <s v="1275-0071"/>
        <s v="1275-0072"/>
        <s v="1275-0073"/>
        <s v="1275-0074"/>
        <s v="1275-0075"/>
        <s v="1275-0076"/>
        <s v="1275-0077"/>
        <s v="1275-0078"/>
        <s v="1275-0079"/>
        <s v="1275-0080"/>
        <s v="1275-0081"/>
        <s v="1275-0082"/>
        <s v="1275-0083"/>
        <s v="1275-0084"/>
        <s v="1275-0085"/>
        <s v="1275-0086"/>
        <s v="1275-0087"/>
        <s v="1275-0088"/>
        <s v="1275-0089"/>
        <s v="1275-0090"/>
        <s v="1275-0091"/>
        <s v="1275-0092"/>
        <s v="1275-0093"/>
        <s v="1275-0094"/>
        <s v="1275-0095"/>
        <s v="1275-0096"/>
        <s v="1275-0097"/>
        <s v="1275-0098"/>
        <s v="1275-0099"/>
        <s v="1275-0100"/>
        <s v="1275-0101"/>
        <s v="1275-0102"/>
        <s v="1275-0103"/>
        <s v="1275-0104"/>
        <s v="1275-0105"/>
        <s v="1275-0106"/>
        <s v="1275-0107"/>
        <s v="1275-0108"/>
        <s v="1275-0109"/>
        <s v="1275-0110"/>
        <s v="1275-0111"/>
        <s v="1275-0112"/>
        <s v="1275-0113"/>
        <s v="1275-0114"/>
        <s v="1275-0115"/>
        <s v="1275-0116"/>
        <s v="1275-0117"/>
        <s v="1275-0118"/>
        <s v="1275-0119"/>
        <s v="1275-0120"/>
        <s v="1275-0121"/>
        <s v="1275-0122"/>
        <s v="1275-0123"/>
        <s v="1275-0124"/>
        <s v="1276-0001"/>
        <s v="1276-0002"/>
        <s v="1276-0003"/>
        <s v="1276-0004"/>
        <s v="1276-0005"/>
        <s v="1276-0006"/>
        <s v="1276-0007"/>
        <s v="1276-0008"/>
        <s v="1276-0009"/>
        <s v="1276-0010"/>
        <s v="1276-0011"/>
        <s v="1276-0012"/>
        <s v="1276-0013"/>
        <s v="1276-0014"/>
        <s v="1276-0015"/>
        <s v="1276-0016"/>
        <s v="1276-0017"/>
        <s v="1276-0018"/>
        <s v="1276-0019"/>
        <s v="1276-0020"/>
        <s v="1276-0021"/>
        <s v="1276-0022"/>
        <s v="1276-0023"/>
        <s v="1276-0024"/>
        <s v="1276-0025"/>
        <s v="1276-0026"/>
        <s v="1276-0027"/>
        <s v="1276-0028"/>
        <s v="1276-0029"/>
        <s v="1276-0030"/>
        <s v="1276-0031"/>
        <s v="1276-0032"/>
        <s v="1276-0033"/>
        <s v="1276-0034"/>
        <s v="1276-0035"/>
        <s v="1276-0036"/>
        <s v="1276-0037"/>
        <s v="1276-0038"/>
        <s v="1276-0039"/>
        <s v="1276-0040"/>
        <s v="1276-0041"/>
        <s v="1276-0042"/>
        <s v="1276-0043"/>
        <s v="1276-0044"/>
        <s v="1276-0045"/>
        <s v="1276-0046"/>
        <s v="1276-0047"/>
        <s v="1276-0048"/>
        <s v="1276-0049"/>
        <s v="1276-0050"/>
        <s v="1276-0051"/>
        <s v="1276-0052"/>
        <s v="1276-0053"/>
        <s v="1276-0054"/>
        <s v="1276-0055"/>
        <s v="1276-0056"/>
        <s v="1276-0057"/>
        <s v="1276-0058"/>
        <s v="1276-0059"/>
        <s v="1276-0060"/>
        <s v="1276-0061"/>
        <s v="1276-0062"/>
        <s v="1276-0063"/>
        <s v="1276-0064"/>
        <s v="1276-0065"/>
        <s v="1276-0066"/>
        <s v="1276-0067"/>
        <s v="1276-0068"/>
        <s v="1276-0069"/>
        <s v="1276-0070"/>
        <s v="1276-0071"/>
        <s v="1277-0001"/>
        <s v="1277-0002"/>
        <s v="1277-0003"/>
        <s v="1277-0004"/>
        <s v="1277-0005"/>
        <s v="1277-0006"/>
        <s v="1277-0007"/>
        <s v="1277-0008"/>
        <s v="1277-0009"/>
        <s v="1277-0010"/>
        <s v="1277-0011"/>
        <s v="1277-0012"/>
        <s v="1277-0013"/>
        <s v="1277-0014"/>
        <s v="1277-0015"/>
        <s v="1277-0016"/>
        <s v="1277-0017"/>
        <s v="1277-0018"/>
        <s v="1277-0019"/>
        <s v="1277-0020"/>
        <s v="1277-0021"/>
        <s v="1277-0022"/>
        <s v="1277-0023"/>
        <s v="1277-0024"/>
        <s v="1277-0025"/>
        <s v="1277-0026"/>
        <s v="1277-0027"/>
        <s v="1277-0028"/>
        <s v="1277-0029"/>
        <s v="1277-0030"/>
        <s v="1277-0031"/>
        <s v="1277-0032"/>
        <s v="1277-0033"/>
        <s v="1277-0034"/>
        <s v="1277-0035"/>
        <s v="1277-0036"/>
        <s v="1277-0037"/>
        <s v="1277-0038"/>
        <s v="1277-0039"/>
        <s v="1277-0040"/>
        <s v="1277-0041"/>
        <s v="1277-0042"/>
        <s v="1277-0043"/>
        <s v="1277-0044"/>
        <s v="1277-0045"/>
        <s v="1277-0046"/>
        <s v="1277-0047"/>
        <s v="1277-0048"/>
        <s v="1277-0049"/>
        <s v="1277-0050"/>
        <s v="1277-0051"/>
        <s v="1277-0052"/>
        <s v="1277-0053"/>
        <s v="1277-0054"/>
        <s v="1277-0055"/>
        <s v="1277-0056"/>
        <s v="1277-0057"/>
        <s v="1277-0058"/>
        <s v="1277-0059"/>
        <s v="1277-0060"/>
        <s v="1277-0061"/>
        <s v="1277-0062"/>
        <s v="1277-0063"/>
        <s v="1277-0064"/>
        <s v="1277-0065"/>
        <s v="1277-0066"/>
        <s v="1277-0067"/>
        <s v="1277-0068"/>
        <s v="1277-0069"/>
        <s v="1277-0070"/>
        <s v="1277-0071"/>
        <s v="1277-0072"/>
        <s v="1277-0073"/>
        <s v="1277-0074"/>
        <s v="1277-0075"/>
        <s v="1277-0076"/>
        <s v="1277-0077"/>
        <s v="1277-0078"/>
        <s v="1277-0079"/>
        <s v="1277-0080"/>
        <s v="1277-0081"/>
        <s v="1277-0082"/>
        <s v="1277-0083"/>
        <s v="1277-0084"/>
        <s v="1277-0085"/>
        <s v="1277-0086"/>
        <s v="1277-0087"/>
        <s v="1277-0088"/>
        <s v="1277-0089"/>
        <s v="1277-0090"/>
        <s v="1277-0091"/>
        <s v="1278-0001"/>
        <s v="1278-0002"/>
        <s v="1278-0003"/>
        <s v="1278-0004"/>
        <s v="1278-0005"/>
        <s v="1278-0006"/>
        <s v="1278-0007"/>
        <s v="1278-0008"/>
        <s v="1278-0009"/>
        <s v="1278-0010"/>
        <s v="1278-0011"/>
        <s v="1278-0012"/>
        <s v="1278-0013"/>
        <s v="1278-0014"/>
        <s v="1278-0015"/>
        <s v="1278-0016"/>
        <s v="1278-0017"/>
        <s v="1278-0018"/>
        <s v="1278-0019"/>
        <s v="1278-0020"/>
        <s v="1278-0021"/>
        <s v="1278-0022"/>
        <s v="1278-0023"/>
        <s v="1278-0024"/>
        <s v="1278-0025"/>
        <s v="1278-0026"/>
        <s v="1278-0027"/>
        <s v="1278-0028"/>
        <s v="1278-0029"/>
        <s v="1278-0030"/>
        <s v="1278-0031"/>
        <s v="1278-0032"/>
        <s v="1278-0033"/>
        <s v="1278-0034"/>
        <s v="1278-0035"/>
        <s v="1278-0036"/>
        <s v="1278-0037"/>
        <s v="1278-0038"/>
        <s v="1278-0039"/>
        <s v="1278-0040"/>
        <s v="1278-0041"/>
        <s v="1278-0042"/>
        <s v="1278-0043"/>
        <s v="1278-0044"/>
        <s v="1278-0045"/>
        <s v="1278-0046"/>
        <s v="1278-0047"/>
        <s v="1278-0048"/>
        <s v="1278-0049"/>
        <s v="1278-0050"/>
        <s v="1278-0051"/>
        <s v="1278-0052"/>
        <s v="1278-0053"/>
        <s v="1278-0054"/>
        <s v="1278-0055"/>
        <s v="1278-0056"/>
        <s v="1278-0057"/>
        <s v="1278-0058"/>
        <s v="1278-0059"/>
        <s v="1278-0060"/>
        <s v="1278-0061"/>
        <s v="1278-0062"/>
        <s v="1278-0063"/>
        <s v="1278-0064"/>
        <s v="1278-0065"/>
        <s v="1278-0066"/>
        <s v="1278-0067"/>
        <s v="1278-0068"/>
        <s v="1278-0069"/>
        <s v="1278-0070"/>
        <s v="1278-0071"/>
        <s v="1278-0072"/>
        <s v="1278-0073"/>
        <s v="1278-0074"/>
        <s v="1278-0075"/>
        <s v="1278-0076"/>
        <s v="1278-0077"/>
        <s v="1278-0078"/>
        <s v="1278-0079"/>
        <s v="1278-0080"/>
        <s v="1278-0081"/>
        <s v="1278-0082"/>
        <s v="1278-0083"/>
        <s v="1278-0084"/>
        <s v="1278-0085"/>
        <s v="1278-0086"/>
        <s v="1278-0087"/>
        <s v="1278-0088"/>
        <s v="1278-0089"/>
        <s v="1278-0090"/>
        <s v="1279-0001"/>
        <s v="1279-0002"/>
        <s v="1279-0003"/>
        <s v="1279-0004"/>
        <s v="1279-0005"/>
        <s v="1279-0006"/>
        <s v="1279-0007"/>
        <s v="1279-0008"/>
        <s v="1279-0009"/>
        <s v="1279-0010"/>
        <s v="1279-0011"/>
        <s v="1279-0012"/>
        <s v="1279-0013"/>
        <s v="1279-0014"/>
        <s v="1279-0015"/>
        <s v="1279-0016"/>
        <s v="1279-0017"/>
        <s v="1279-0018"/>
        <s v="1279-0019"/>
        <s v="1279-0020"/>
        <s v="1279-0021"/>
        <s v="1279-0022"/>
        <s v="1279-0023"/>
        <s v="1279-0024"/>
        <s v="1279-0025"/>
        <s v="1279-0026"/>
        <s v="1279-0027"/>
        <s v="1279-0028"/>
        <s v="1279-0029"/>
        <s v="1279-0030"/>
        <s v="1279-0031"/>
        <s v="1279-0032"/>
        <s v="1279-0033"/>
        <s v="1279-0034"/>
        <s v="1279-0035"/>
        <s v="1279-0036"/>
        <s v="1279-0037"/>
        <s v="1279-0038"/>
        <s v="1279-0039"/>
        <s v="1279-0040"/>
        <s v="1279-0041"/>
        <s v="1279-0042"/>
        <s v="1279-0043"/>
        <s v="1279-0044"/>
        <s v="1279-0046"/>
        <s v="1279-0047"/>
        <s v="1279-0048"/>
        <s v="1279-0049"/>
        <s v="1279-0050"/>
        <s v="1279-0051"/>
        <s v="1279-0052"/>
        <s v="1279-0053"/>
        <s v="1279-0054"/>
        <s v="1279-0055"/>
        <s v="1279-0056"/>
        <s v="1279-0057"/>
        <s v="1279-0058"/>
        <s v="1279-0059"/>
        <s v="1279-0060"/>
        <s v="1279-0061"/>
        <s v="1279-0062"/>
        <s v="1279-0063"/>
        <s v="1279-0064"/>
        <s v="1279-0065"/>
        <s v="1279-0066"/>
        <s v="1279-0067"/>
        <s v="1279-0068"/>
        <s v="1279-0069"/>
        <s v="1279-0070"/>
        <s v="1279-0071"/>
        <s v="1279-0072"/>
        <s v="1279-0073"/>
        <s v="1279-0074"/>
        <s v="1279-0075"/>
        <s v="1279-0076"/>
        <s v="1279-0077"/>
        <s v="1279-0078"/>
        <s v="1279-0079"/>
        <s v="1279-0080"/>
        <s v="1279-0081"/>
        <s v="1279-0082"/>
        <s v="1279-0083"/>
        <s v="1279-0084"/>
        <s v="1279-0085"/>
        <s v="1279-0086"/>
        <s v="1279-0087"/>
        <s v="1279-0088"/>
        <s v="1279-0089"/>
        <s v="1279-0090"/>
        <s v="1279-0091"/>
        <s v="1279-0092"/>
        <s v="1279-0093"/>
        <s v="1280-0001"/>
        <s v="1280-0002"/>
        <s v="1280-0003"/>
        <s v="1280-0004"/>
        <s v="1280-0005"/>
        <s v="1280-0006"/>
        <s v="1280-0007"/>
        <s v="1280-0008"/>
        <s v="1280-0009"/>
        <s v="1280-0010"/>
        <s v="1280-0011"/>
        <s v="1280-0012"/>
        <s v="1280-0013"/>
        <s v="1280-0014"/>
        <s v="1280-0015"/>
        <s v="1280-0016"/>
        <s v="1280-0017"/>
        <s v="1280-0018"/>
        <s v="1280-0019"/>
        <s v="1280-0020"/>
        <s v="1280-0021"/>
        <s v="1280-0022"/>
        <s v="1280-0023"/>
        <s v="1280-0024"/>
        <s v="1280-0025"/>
        <s v="1280-0026"/>
        <s v="1280-0027"/>
        <s v="1280-0028"/>
        <s v="1280-0029"/>
        <s v="1280-0030"/>
        <s v="1280-0031"/>
        <s v="1280-0032"/>
        <s v="1280-0033"/>
        <s v="1280-0034"/>
        <s v="1280-0035"/>
        <s v="1280-0036"/>
        <s v="1280-0037"/>
        <s v="1280-0038"/>
        <s v="1280-0039"/>
        <s v="1280-0040"/>
        <s v="1280-0041"/>
        <s v="1280-0042"/>
        <s v="1280-0043"/>
        <s v="1280-0044"/>
        <s v="1280-0045"/>
        <s v="1280-0046"/>
        <s v="1280-0047"/>
        <s v="1280-0048"/>
        <s v="1280-0049"/>
        <s v="1280-0050"/>
        <s v="1280-0051"/>
        <s v="1280-0052"/>
        <s v="1280-0053"/>
        <s v="1280-0054"/>
        <s v="1280-0055"/>
        <s v="1280-0056"/>
        <s v="1280-0057"/>
        <s v="1280-0058"/>
        <s v="1280-0059"/>
        <s v="1280-0060"/>
        <s v="1280-0061"/>
        <s v="1280-0062"/>
        <s v="1280-0063"/>
        <s v="1280-0064"/>
        <s v="1280-0065"/>
        <s v="1280-0066"/>
        <s v="1280-0067"/>
        <s v="1280-0068"/>
        <s v="1280-0069"/>
        <s v="1280-0070"/>
        <s v="1280-0071"/>
        <s v="1280-0072"/>
        <s v="1280-0073"/>
        <s v="1280-0074"/>
        <s v="1280-0075"/>
        <s v="1280-0076"/>
        <s v="1280-0077"/>
        <s v="1280-0078"/>
        <s v="1280-0079"/>
        <s v="1280-0080"/>
        <s v="1280-0081"/>
        <s v="1280-0082"/>
        <s v="1281-0001"/>
        <s v="1281-0002"/>
        <s v="1281-0003"/>
        <s v="1281-0004"/>
        <s v="1281-0005"/>
        <s v="1281-0006"/>
        <s v="1281-0007"/>
        <s v="1281-0008"/>
        <s v="1281-0009"/>
        <s v="1281-0010"/>
        <s v="1281-0011"/>
        <s v="1281-0012"/>
        <s v="1281-0013"/>
        <s v="1281-0014"/>
        <s v="1281-0015"/>
        <s v="1281-0016"/>
        <s v="1281-0017"/>
        <s v="1281-0018"/>
        <s v="1281-0019"/>
        <s v="1281-0020"/>
        <s v="1281-0021"/>
        <s v="1281-0022"/>
        <s v="1281-0023"/>
        <s v="1281-0024"/>
        <s v="1281-0025"/>
        <s v="1281-0026"/>
        <s v="1281-0027"/>
        <s v="1281-0028"/>
        <s v="1281-0029"/>
        <s v="1281-0030"/>
        <s v="1281-0031"/>
        <s v="1281-0032"/>
        <s v="1281-0033"/>
        <s v="1281-0034"/>
        <s v="1281-0035"/>
        <s v="1281-0036"/>
        <s v="1281-0037"/>
        <s v="1281-0038"/>
        <s v="1281-0039"/>
        <s v="1281-0040"/>
        <s v="1281-0041"/>
        <s v="1281-0042"/>
        <s v="1281-0043"/>
        <s v="1281-0044"/>
        <s v="1281-0045"/>
        <s v="1281-0046"/>
        <s v="1281-0047"/>
        <s v="1281-0048"/>
        <s v="1281-0049"/>
        <s v="1281-0050"/>
        <s v="1281-0051"/>
        <s v="1281-0052"/>
        <s v="1281-0053"/>
        <s v="1281-0054"/>
        <s v="1281-0055"/>
        <s v="1281-0056"/>
        <s v="1281-0057"/>
        <s v="1281-0058"/>
        <s v="1281-0059"/>
        <s v="1281-0060"/>
        <s v="1281-0061"/>
        <s v="1281-0062"/>
        <s v="1281-0063"/>
        <s v="1281-0064"/>
        <s v="1281-0065"/>
        <s v="1281-0066"/>
        <s v="1281-0067"/>
        <s v="1281-0068"/>
        <s v="1281-0069"/>
        <s v="1281-0070"/>
        <s v="1281-0071"/>
        <s v="1281-0072"/>
        <s v="1281-0073"/>
        <s v="1281-0074"/>
        <s v="1281-0075"/>
        <s v="1281-0076"/>
        <s v="1281-0077"/>
        <s v="1281-0078"/>
        <s v="1281-0079"/>
        <s v="1281-0080"/>
        <s v="1281-0081"/>
        <s v="1281-0082"/>
        <s v="1282-0001"/>
        <s v="1282-0002"/>
        <s v="1282-0003"/>
        <s v="1282-0004"/>
        <s v="1282-0005"/>
        <s v="1282-0006"/>
        <s v="1282-0007"/>
        <s v="1282-0008"/>
        <s v="1282-0009"/>
        <s v="1282-0010"/>
        <s v="1282-0011"/>
        <s v="1282-0012"/>
        <s v="1282-0013"/>
        <s v="1282-0014"/>
        <s v="1282-0015"/>
        <s v="1282-0016"/>
        <s v="1282-0017"/>
        <s v="1282-0018"/>
        <s v="1282-0019"/>
        <s v="1282-0020"/>
        <s v="1282-0021"/>
        <s v="1282-0022"/>
        <s v="1282-0023"/>
        <s v="1282-0024"/>
        <s v="1282-0025"/>
        <s v="1282-0026"/>
        <s v="1282-0027"/>
        <s v="1282-0028"/>
        <s v="1282-0029"/>
        <s v="1282-0030"/>
        <s v="1282-0031"/>
        <s v="1282-0032"/>
        <s v="1282-0033"/>
        <s v="1282-0034"/>
        <s v="1282-0035"/>
        <s v="1282-0036"/>
        <s v="1282-0037"/>
        <s v="1282-0038"/>
        <s v="1282-0039"/>
        <s v="1282-0040"/>
        <s v="1282-0041"/>
        <s v="1282-0042"/>
        <s v="1282-0043"/>
        <s v="1282-0044"/>
        <s v="1282-0045"/>
        <s v="1282-0046"/>
        <s v="1282-0047"/>
        <s v="1282-0048"/>
        <s v="1282-0049"/>
        <s v="1282-0050"/>
        <s v="1282-0051"/>
        <s v="1282-0052"/>
        <s v="1282-0053"/>
        <s v="1282-0054"/>
        <s v="1282-0055"/>
        <s v="1282-0056"/>
        <s v="1282-0057"/>
        <s v="1282-0058"/>
        <s v="1282-0059"/>
        <s v="1282-0060"/>
        <s v="1282-0061"/>
        <s v="1282-0062"/>
        <s v="1282-0063"/>
        <s v="1282-0064"/>
        <s v="1282-0065"/>
        <s v="1282-0066"/>
        <s v="1282-0067"/>
        <s v="1282-0068"/>
        <s v="1282-0069"/>
        <s v="1282-0070"/>
        <s v="1282-0071"/>
        <s v="1282-0072"/>
        <s v="1282-0073"/>
        <s v="1282-0074"/>
        <s v="1282-0075"/>
        <s v="1282-0076"/>
        <s v="1282-0077"/>
        <s v="1282-0078"/>
        <s v="1282-0079"/>
        <s v="1282-0080"/>
        <s v="1282-0081"/>
        <s v="1282-0082"/>
        <s v="1282-0083"/>
        <s v="1282-0084"/>
        <s v="1282-0085"/>
        <s v="1282-0086"/>
        <s v="1282-0087"/>
        <s v="1282-0088"/>
        <s v="1282-0089"/>
        <s v="1282-0090"/>
        <s v="1282-0091"/>
        <s v="1282-0092"/>
        <s v="1282-0093"/>
        <s v="1282-0094"/>
        <s v="1282-0095"/>
        <s v="1282-0096"/>
        <s v="1282-0097"/>
        <s v="1282-0098"/>
        <s v="1282-0099"/>
        <s v="1282-0100"/>
        <s v="1282-0101"/>
        <s v="1282-0102"/>
        <s v="1282-0103"/>
        <s v="1282-0104"/>
        <s v="1282-0105"/>
        <s v="1282-0106"/>
        <s v="1282-0107"/>
        <s v="1282-0108"/>
        <s v="1282-0109"/>
        <s v="1282-0110"/>
        <s v="1282-0111"/>
        <s v="1282-0112"/>
        <s v="1282-0113"/>
        <s v="1282-0114"/>
        <s v="1282-0115"/>
        <s v="1282-0116"/>
        <s v="1282-0117"/>
        <s v="1282-0118"/>
        <s v="1282-0119"/>
        <s v="1282-0120"/>
        <s v="1282-0121"/>
        <s v="1282-0122"/>
        <s v="1282-0123"/>
        <s v="1282-0124"/>
        <s v="1283-0001"/>
        <s v="1283-0002"/>
        <s v="1283-0003"/>
        <s v="1283-0004"/>
        <s v="1283-0005"/>
        <s v="1283-0006"/>
        <s v="1283-0007"/>
        <s v="1283-0008"/>
        <s v="1283-0009"/>
        <s v="1283-0010"/>
        <s v="1283-0011"/>
        <s v="1283-0012"/>
        <s v="1283-0013"/>
        <s v="1283-0014"/>
        <s v="1283-0015"/>
        <s v="1283-0016"/>
        <s v="1283-0017"/>
        <s v="1283-0018"/>
        <s v="1283-0019"/>
        <s v="1283-0020"/>
        <s v="1283-0021"/>
        <s v="1283-0022"/>
        <s v="1283-0023"/>
        <s v="1283-0024"/>
        <s v="1283-0025"/>
        <s v="1283-0026"/>
        <s v="1283-0027"/>
        <s v="1283-0028"/>
        <s v="1283-0029"/>
        <s v="1283-0030"/>
        <s v="1283-0031"/>
        <s v="1283-0032"/>
        <s v="1283-0033"/>
        <s v="1283-0034"/>
        <s v="1283-0035"/>
        <s v="1283-0036"/>
        <s v="1283-0037"/>
        <s v="1283-0038"/>
        <s v="1283-0039"/>
        <s v="1283-0040"/>
        <s v="1283-0041"/>
        <s v="1283-0042"/>
        <s v="1283-0043"/>
        <s v="1283-0044"/>
        <s v="1283-0045"/>
        <s v="1283-0046"/>
        <s v="1283-0047"/>
        <s v="1283-0048"/>
        <s v="1283-0049"/>
        <s v="1283-0050"/>
        <s v="1283-0051"/>
        <s v="1283-0052"/>
        <s v="1283-0053"/>
        <s v="1283-0054"/>
        <s v="1283-0055"/>
        <s v="1283-0056"/>
        <s v="1283-0057"/>
        <s v="1283-0058"/>
        <s v="1283-0059"/>
        <s v="1283-0060"/>
        <s v="1283-0061"/>
        <s v="1283-0062"/>
        <s v="1283-0063"/>
        <s v="1284-0001"/>
        <s v="1284-0002"/>
        <s v="1284-0003"/>
        <s v="1284-0004"/>
        <s v="1284-0005"/>
        <s v="1284-0006"/>
        <s v="1284-0007"/>
        <s v="1284-0008"/>
        <s v="1284-0009"/>
        <s v="1284-0010"/>
        <s v="1284-0011"/>
        <s v="1284-0012"/>
        <s v="1284-0013"/>
        <s v="1284-0014"/>
        <s v="1284-0015"/>
        <s v="1284-0016"/>
        <s v="1284-0017"/>
        <s v="1284-0018"/>
        <s v="1284-0019"/>
        <s v="1284-0020"/>
        <s v="1284-0021"/>
        <s v="1284-0022"/>
        <s v="1284-0023"/>
        <s v="1284-0024"/>
        <s v="1284-0025"/>
        <s v="1284-0026"/>
        <s v="1284-0027"/>
        <s v="1284-0028"/>
        <s v="1284-0029"/>
        <s v="1284-0030"/>
        <s v="1284-0031"/>
        <s v="1284-0032"/>
        <s v="1284-0033"/>
        <s v="1284-0034"/>
        <s v="1284-0035"/>
        <s v="1284-0036"/>
        <s v="1284-0037"/>
        <s v="1284-0038"/>
        <s v="1284-0039"/>
        <s v="1284-0040"/>
        <s v="1284-0041"/>
        <s v="1284-0042"/>
        <s v="1284-0043"/>
        <s v="1284-0044"/>
        <s v="1284-0045"/>
        <s v="1284-0046"/>
        <s v="1284-0047"/>
        <s v="1284-0048"/>
        <s v="1284-0049"/>
        <s v="1284-0050"/>
        <s v="1284-0051"/>
        <s v="1284-0052"/>
        <s v="1284-0053"/>
        <s v="1284-0054"/>
        <s v="1284-0055"/>
        <s v="1284-0056"/>
        <s v="1284-0057"/>
        <s v="1284-0058"/>
        <s v="1284-0059"/>
        <s v="1284-0060"/>
        <s v="1284-0061"/>
        <s v="1284-0062"/>
        <s v="1284-0063"/>
        <s v="1284-0064"/>
        <s v="1284-0065"/>
        <s v="1284-0066"/>
        <s v="1284-0067"/>
        <s v="1284-0068"/>
        <s v="1284-0069"/>
        <s v="1284-0070"/>
        <s v="1284-0071"/>
        <s v="1284-0072"/>
        <s v="1284-0073"/>
        <s v="1284-0074"/>
        <s v="1284-0075"/>
        <s v="1284-0076"/>
        <s v="1284-0077"/>
        <s v="1284-0078"/>
        <s v="1284-0079"/>
        <s v="1284-0080"/>
        <s v="1284-0081"/>
        <s v="1284-0082"/>
        <s v="1284-0083"/>
        <s v="1284-0084"/>
        <s v="1284-0085"/>
        <s v="1284-0086"/>
        <s v="1284-0087"/>
        <s v="1284-0088"/>
        <s v="1284-0089"/>
        <s v="1284-0090"/>
        <s v="1284-0091"/>
        <s v="1284-0092"/>
        <s v="1284-0093"/>
        <s v="1284-0094"/>
        <s v="1284-0095"/>
        <s v="1284-0096"/>
        <s v="1284-0097"/>
        <s v="1284-0098"/>
        <s v="1284-0099"/>
        <s v="1284-0100"/>
        <s v="1284-0101"/>
        <s v="1284-0102"/>
        <s v="1284-0103"/>
        <s v="1284-0104"/>
        <s v="1285-0001"/>
        <s v="1285-0002"/>
        <s v="1285-0003"/>
        <s v="1285-0004"/>
        <s v="1285-0005"/>
        <s v="1285-0006"/>
        <s v="1285-0007"/>
        <s v="1285-0008"/>
        <s v="1285-0009"/>
        <s v="1285-0010"/>
        <s v="1285-0011"/>
        <s v="1285-0012"/>
        <s v="1285-0013"/>
        <s v="1285-0014"/>
        <s v="1285-0015"/>
        <s v="1285-0016"/>
        <s v="1285-0017"/>
        <s v="1285-0018"/>
        <s v="1285-0019"/>
        <s v="1285-0020"/>
        <s v="1285-0021"/>
        <s v="1285-0022"/>
        <s v="1285-0023"/>
        <s v="1285-0024"/>
        <s v="1285-0025"/>
        <s v="1285-0026"/>
        <s v="1285-0027"/>
        <s v="1285-0028"/>
        <s v="1285-0029"/>
        <s v="1285-0030"/>
        <s v="1285-0031"/>
        <s v="1285-0032"/>
        <s v="1285-0033"/>
        <s v="1285-0034"/>
        <s v="1285-0035"/>
        <s v="1285-0036"/>
        <s v="1285-0037"/>
        <s v="1285-0038"/>
        <s v="1285-0039"/>
        <s v="1285-0040"/>
        <s v="1285-0041"/>
        <s v="1285-0042"/>
        <s v="1285-0043"/>
        <s v="1285-0044"/>
        <s v="1285-0045"/>
        <s v="1285-0046"/>
        <s v="1285-0047"/>
        <s v="1285-0048"/>
        <s v="1285-0049"/>
        <s v="1285-0050"/>
        <s v="1285-0051"/>
        <s v="1285-0052"/>
        <s v="1285-0053"/>
        <s v="1285-0054"/>
        <s v="1285-0055"/>
        <s v="1285-0056"/>
        <s v="1285-0057"/>
        <s v="1285-0058"/>
        <s v="1285-0059"/>
        <s v="1285-0060"/>
        <s v="1285-0061"/>
        <s v="1285-0062"/>
        <s v="1285-0063"/>
        <s v="1285-0064"/>
        <s v="1285-0065"/>
        <s v="1285-0066"/>
        <s v="1285-0067"/>
        <s v="1285-0068"/>
        <s v="1285-0069"/>
        <s v="1285-0070"/>
        <s v="1285-0071"/>
        <s v="1285-0072"/>
        <s v="1285-0073"/>
        <s v="1285-0074"/>
        <s v="1285-0075"/>
        <s v="1285-0076"/>
        <s v="1285-0077"/>
        <s v="1285-0078"/>
        <s v="1285-0079"/>
        <s v="1285-0080"/>
        <s v="1285-0081"/>
        <s v="1285-0082"/>
        <s v="1285-0083"/>
        <s v="1285-0084"/>
        <s v="1285-0085"/>
        <s v="1285-0086"/>
        <s v="1285-0087"/>
        <s v="1285-0088"/>
        <s v="1285-0089"/>
        <s v="1285-0090"/>
        <s v="1285-0091"/>
        <s v="1285-0092"/>
        <s v="1285-0093"/>
        <s v="1285-0094"/>
        <s v="1285-0095"/>
        <s v="1285-0096"/>
        <s v="1285-0097"/>
        <s v="1285-0098"/>
        <s v="1285-0099"/>
        <s v="1285-0100"/>
        <s v="1286-0001"/>
        <s v="1286-0002"/>
        <s v="1286-0003"/>
        <s v="1286-0004"/>
        <s v="1286-0005"/>
        <s v="1286-0006"/>
        <s v="1286-0007"/>
        <s v="1286-0008"/>
        <s v="1286-0009"/>
        <s v="1286-0010"/>
        <s v="1286-0011"/>
        <s v="1286-0012"/>
        <s v="1286-0013"/>
        <s v="1286-0014"/>
        <s v="1286-0015"/>
        <s v="1286-0016"/>
        <s v="1286-0017"/>
        <s v="1286-0018"/>
        <s v="1286-0019"/>
        <s v="1286-0020"/>
        <s v="1286-0021"/>
        <s v="1286-0022"/>
        <s v="1286-0023"/>
        <s v="1286-0024"/>
        <s v="1286-0025"/>
        <s v="1286-0026"/>
        <s v="1286-0027"/>
        <s v="1286-0028"/>
        <s v="1286-0029"/>
        <s v="1286-0030"/>
        <s v="1286-0031"/>
        <s v="1286-0032"/>
        <s v="1286-0033"/>
        <s v="1286-0034"/>
        <s v="1286-0035"/>
        <s v="1286-0036"/>
        <s v="1286-0037"/>
        <s v="1286-0038"/>
        <s v="1286-0039"/>
        <s v="1286-0040"/>
        <s v="1286-0041"/>
        <s v="1286-0042"/>
        <s v="1286-0043"/>
        <s v="1286-0044"/>
        <s v="1286-0045"/>
        <s v="1286-0046"/>
        <s v="1286-0047"/>
        <s v="1286-0048"/>
        <s v="1286-0049"/>
        <s v="1286-0050"/>
        <s v="1286-0051"/>
        <s v="1286-0052"/>
        <s v="1286-0053"/>
        <s v="1286-0054"/>
        <s v="1286-0055"/>
        <s v="1286-0056"/>
        <s v="1286-0057"/>
        <s v="1286-0058"/>
        <s v="1286-0059"/>
        <s v="1286-0060"/>
        <s v="1286-0061"/>
        <s v="1286-0062"/>
        <s v="1286-0063"/>
        <s v="1286-0064"/>
        <s v="1286-0065"/>
        <s v="1286-0066"/>
        <s v="1286-0067"/>
        <s v="1286-0068"/>
        <s v="1286-0069"/>
        <s v="1286-0070"/>
        <s v="1286-0071"/>
        <s v="1286-0072"/>
        <s v="1286-0073"/>
        <s v="1286-0074"/>
        <s v="1286-0075"/>
        <s v="1286-0076"/>
        <s v="1286-0077"/>
        <s v="1286-0078"/>
        <s v="1286-0079"/>
        <s v="1286-0080"/>
        <s v="1286-0081"/>
        <s v="1286-0082"/>
        <s v="1286-0083"/>
        <s v="1286-0084"/>
        <s v="1286-0085"/>
        <s v="1286-0086"/>
        <s v="1286-0087"/>
        <s v="1286-0088"/>
        <s v="1286-0089"/>
        <s v="1286-0090"/>
        <s v="1286-0091"/>
        <s v="1287-0001"/>
        <s v="1287-0002"/>
        <s v="1287-0003"/>
        <s v="1287-0004"/>
        <s v="1287-0005"/>
        <s v="1287-0006"/>
        <s v="1287-0007"/>
        <s v="1287-0008"/>
        <s v="1287-0009"/>
        <s v="1287-0010"/>
        <s v="1287-0011"/>
        <s v="1287-0012"/>
        <s v="1287-0013"/>
        <s v="1287-0014"/>
        <s v="1287-0015"/>
        <s v="1287-0016"/>
        <s v="1287-0017"/>
        <s v="1287-0018"/>
        <s v="1287-0019"/>
        <s v="1287-0020"/>
        <s v="1287-0021"/>
        <s v="1287-0022"/>
        <s v="1287-0023"/>
        <s v="1287-0024"/>
        <s v="1287-0025"/>
        <s v="1287-0026"/>
        <s v="1287-0027"/>
        <s v="1287-0028"/>
        <s v="1287-0029"/>
        <s v="1287-0030"/>
        <s v="1287-0031"/>
        <s v="1287-0032"/>
        <s v="1287-0033"/>
        <s v="1287-0034"/>
        <s v="1287-0035"/>
        <s v="1287-0036"/>
        <s v="1287-0037"/>
        <s v="1287-0038"/>
        <s v="1287-0039"/>
        <s v="1287-0040"/>
        <s v="1287-0041"/>
        <s v="1287-0042"/>
        <s v="1287-0043"/>
        <s v="1287-0044"/>
        <s v="1287-0045"/>
        <s v="1287-0046"/>
        <s v="1287-0047"/>
        <s v="1287-0048"/>
        <s v="1287-0049"/>
        <s v="1287-0050"/>
        <s v="1287-0051"/>
        <s v="1287-0052"/>
        <s v="1287-0053"/>
        <s v="1287-0054"/>
        <s v="1287-0055"/>
        <s v="1287-0056"/>
        <s v="1287-0057"/>
        <s v="1287-0058"/>
        <s v="1287-0059"/>
        <s v="1287-0060"/>
        <s v="1287-0061"/>
        <s v="1287-0062"/>
        <s v="1287-0063"/>
        <s v="1287-0064"/>
        <s v="1287-0065"/>
        <s v="1287-0066"/>
        <s v="1287-0067"/>
        <s v="1287-0068"/>
        <s v="1287-0069"/>
        <s v="1287-0070"/>
        <s v="1287-0071"/>
        <s v="1287-0072"/>
        <s v="1287-0073"/>
        <s v="1287-0074"/>
        <s v="1287-0075"/>
        <s v="1287-0076"/>
        <s v="1287-0077"/>
        <s v="1287-0078"/>
        <s v="1287-0079"/>
        <s v="1287-0080"/>
        <s v="1287-0081"/>
        <s v="1287-0082"/>
        <s v="1287-0083"/>
        <s v="1287-0084"/>
        <s v="1287-0085"/>
        <s v="1287-0086"/>
        <s v="1287-0087"/>
        <s v="1287-0088"/>
        <s v="1288-0001"/>
        <s v="1288-0002"/>
        <s v="1288-0003"/>
        <s v="1288-0004"/>
        <s v="1288-0005"/>
        <s v="1288-0006"/>
        <s v="1288-0007"/>
        <s v="1288-0008"/>
        <s v="1288-0009"/>
        <s v="1288-0010"/>
        <s v="1288-0011"/>
        <s v="1288-0012"/>
        <s v="1288-0013"/>
        <s v="1288-0014"/>
        <s v="1288-0015"/>
        <s v="1288-0016"/>
        <s v="1288-0017"/>
        <s v="1288-0018"/>
        <s v="1288-0019"/>
        <s v="1288-0020"/>
        <s v="1288-0021"/>
        <s v="1288-0022"/>
        <s v="1288-0023"/>
        <s v="1288-0024"/>
        <s v="1288-0025"/>
        <s v="1288-0026"/>
        <s v="1288-0027"/>
        <s v="1288-0028"/>
        <s v="1288-0029"/>
        <s v="1288-0030"/>
        <s v="1288-0031"/>
        <s v="1288-0032"/>
        <s v="1288-0033"/>
        <s v="1288-0034"/>
        <s v="1288-0035"/>
        <s v="1288-0036"/>
        <s v="1288-0037"/>
        <m/>
      </sharedItems>
    </cacheField>
    <cacheField name="Cliente" numFmtId="0">
      <sharedItems containsBlank="1"/>
    </cacheField>
    <cacheField name="Paciente" numFmtId="0">
      <sharedItems containsBlank="1" count="732">
        <s v="EMMA NAVARRO PORTUGAL"/>
        <s v="SILVIA LETICIA ASTORGA PADILLA"/>
        <s v="YURI ESTRADA PEREZ"/>
        <s v="VICTOR MANUEL VILLASEÑOR "/>
        <s v="EDHER ADRIAN FLORES ACOSTA"/>
        <s v="FRANCISCO ESPINOSA AGUIRRE"/>
        <s v="IRVING ANDRES SOLARES REACHI"/>
        <s v="CLEMENTE BENITEZ "/>
        <s v="MONICA LIZBETH LOPEZ RAMIREZ"/>
        <s v="GABINO VEGA "/>
        <s v="RITA MARTINEZ GARCIA"/>
        <s v="RAFAEL VILLEGAS GARCIA"/>
        <s v="BALTAZAR COSAIN CHAVEZ"/>
        <s v="BITALIANO PEREZ VALDEZ"/>
        <s v="FRANCISCO JIMENEZ VARGAS"/>
        <s v="SANTA SANCHEZ "/>
        <s v="VICTOR MARTINEZ "/>
        <s v="ELISEO GASPAR "/>
        <s v="MIGUEL MORENO "/>
        <s v="CARLOS CARAVANTES "/>
        <s v="RICARDO HEREDIA LAZARO"/>
        <s v="LIGIA CELENNE LUJAN "/>
        <s v="PABLO FLORES ROMO"/>
        <s v="NEYDI PAOLA ELIAS MORENO"/>
        <s v="NORMA JIMENEZ "/>
        <s v="BRENDA AMBRIZ "/>
        <s v="MARIA ANA DE JESUS DIAZ DE LEON DIAZ DE LEON"/>
        <s v="EDGAR SAMUEL RODRIGUEZ CASTRO"/>
        <s v="SUNNY GONZALEZ AGUILAR"/>
        <s v="MARIA DEL RAYO MORENO GARCIA"/>
        <s v="ALICIA OLIDE "/>
        <s v="LETICIA CONTRERAS DIAZ DE LEON"/>
        <s v="BERENISSE ARMAS "/>
        <s v="IRMA NORIEGA "/>
        <s v="LEONARDO RODRIGUEZ "/>
        <s v="JOSE PACHECO "/>
        <s v="VIRGINIA PRIETO ENCINAS"/>
        <s v="EFRAIN CAMACHO "/>
        <s v="SUHEY LILIANA ORNELAS "/>
        <s v="LEOPOLDO EMMANUEL VALENCIA "/>
        <s v="LUZ CASTAÑEDA "/>
        <s v="ROBERTO BUHREND VELAZQUEZ"/>
        <s v="IMELDA ORDORICA "/>
        <s v="ALBERTO VENEGAS GALVAN"/>
        <s v="SILVIA SARABIA S"/>
        <s v="MIRIAM GONZALEZ LOPEZ"/>
        <s v="DULCE SARAHI DIAZ GONZALEZ"/>
        <s v="GERMAN VERDOZA GONZALEZ"/>
        <s v="JUAN BURGOS "/>
        <s v="JOEL OSUNA ROJO"/>
        <s v="ROBERTO SOBERANIS "/>
        <s v="ANA ROSARIO GONZALEZ ANDRADE"/>
        <s v="MELINA ANAIS PEREZ PEREZ"/>
        <s v="ARELY VIZCARRA MONARREZ"/>
        <s v="PATRICIA HUERTA "/>
        <s v="ADAN YAEL CANGA CUEN"/>
        <s v="ANA ELENA RODRIGUEZ DELGADO"/>
        <s v="VERONICA MEDINA "/>
        <s v="PAUL DERAS "/>
        <s v="ERIKA VILLA RODRIGUEZ"/>
        <s v="DULCE MARIA VALENCIA "/>
        <s v="ALEJANDRA ESTRADA "/>
        <s v="LUZ ANGELINA VASQUEZ CERVANTES"/>
        <s v="CHARLENE CASTRO "/>
        <s v="YVONNE BARBOSA "/>
        <s v="ROSA BRAVO COVARRUBIAS"/>
        <s v="SERGIO HERNANDEZ "/>
        <s v="MARCO AURELIO ALVAREZ RIVERA"/>
        <s v="JESSICA RAMIREZ "/>
        <s v="OMAR TERAN "/>
        <s v="ROSALVA SMITH "/>
        <s v="VICTOR RAMIREZ VENEGAS"/>
        <s v="JORGE PEREZ "/>
        <s v="BERNARDINA VACA "/>
        <s v="JUAN GUTIERREZ "/>
        <s v="JUAN CARLOS ZAVARIZ RAMOS"/>
        <s v="MARIA DEL CARMEN BRITO "/>
        <s v="PATRICIA MONCADA NAVARRETTE"/>
        <s v="HERLINDO HERNANDEZ "/>
        <s v="PALOMA ESTRADA "/>
        <s v="AURORA RUIZ MURILLO"/>
        <s v="RICARDO ORTEGA "/>
        <s v="JESUS NUNO "/>
        <s v="JONATHAN MALDONADO RODRIGUEZ"/>
        <s v="TERESA ROQUE "/>
        <s v="CECILIA NUÑEZ DE MORENO"/>
        <s v="SANDRA ANGELES ALCALA"/>
        <s v="MAWUENA KAFUI TAYLOR"/>
        <s v="FRANCISCO MARTINEZ DEL ANGEL"/>
        <s v="BLANCA ALICIA MARTINEZ "/>
        <s v="ELDRICH SANCHEZ "/>
        <s v="VICTORIA CORONA "/>
        <s v="MARIA SHUAIBU "/>
        <s v="NANCY BERENICE SAAVEDRA MIRANDA"/>
        <s v="ZULMA ROSAS SORIANO"/>
        <s v="JAVIER OLGUIN "/>
        <s v="ALBERTO SALDANA "/>
        <s v="SANDRA ALARCON "/>
        <s v="GAMALIEL ANGULO "/>
        <s v="ANDRES RICARDO MORALES CHAVEZ"/>
        <s v="JUAN CRUZ "/>
        <s v="MARIA P VARGUEZ "/>
        <s v="JOSE L GONZALEZ MURILLO"/>
        <s v="MARITZA LLAMAS "/>
        <s v="MARISOL ROJAS "/>
        <s v="FRANCISCO PELAYO "/>
        <s v="NOEMI GUTIERREZ "/>
        <s v="ASTRID GUADALUPE VARGAS MATA"/>
        <s v="KARINA ORDUÑO ALVAREZ"/>
        <s v="LUZ ALVAREZ "/>
        <s v="ASHLEY DURAN "/>
        <s v="EDGAR DIAZ LEAL"/>
        <s v="MARIA GARCIA "/>
        <s v="MARTINA GARCIA "/>
        <s v="LETICIA BARAJAS OCHOA"/>
        <s v="NORBERTO CRUZ "/>
        <s v="FLOR GONZALEZ GONZALEZ"/>
        <s v="JOSE AMAURY MUÑOZ MARTINEZ"/>
        <s v="FELIPE ASTORGA GUERRERO"/>
        <s v="EDGAR LLANES VILLACIS"/>
        <s v="SHIRLEY DANIELLA GONZALEZ BECERRA"/>
        <s v="JUAN J. DAVILA REYES"/>
        <s v="MARIA FELIX BUSTAMANTE SAMPERIO"/>
        <s v="ALAIN CASTILLO "/>
        <s v="JESUS CARDOSO "/>
        <s v="SANDRA GONZALEZ FLORIAN"/>
        <s v="RUTH ELIZABETH MARROQUIN ENRIQUEZ"/>
        <s v="JUAN AYALA "/>
        <s v="ARTURO FERNANDO ELIAS HERRERA"/>
        <s v="CLAUDIA LILIANA FIGUEROA "/>
        <s v="DENISSE ARELLANO "/>
        <s v="ABNER MARTINEZ ORTIZ"/>
        <s v="HILDA SANTIS HERNANDEZ"/>
        <s v="ZARHINA FUENTES "/>
        <s v="JESUS HERNANDEZ PICOS"/>
        <s v="ESTEBAN ANDRADE "/>
        <s v="OLGA IBARRA "/>
        <s v="LUIS CARLOS GARCIA VERDUZCO"/>
        <s v="ANGELA MEI OCHOA ARIAS"/>
        <s v="FERNANDO ORTIZ OROPEZA"/>
        <s v="NIDIA QUIROZ DE SANCHEZ"/>
        <s v="LEONOR RAMIREZ "/>
        <s v="MAYRA CAROLA DE LA PARRA "/>
        <s v="DULCE TRUJILLO "/>
        <s v="ERIKA GALLARDO "/>
        <s v="GABRIELA PRISCILA LIMON MACIAS"/>
        <s v="AMALIA AGUILAR "/>
        <s v="ESPERANZA OROZCO BARRON"/>
        <s v="JULIAN ANDRES RODRIGUEZ MARTINEZ"/>
        <s v="MELISSA ZUÑIGA ZUÑIGA"/>
        <s v="CARLOTA MACIAS "/>
        <s v="JUAN CARLOS PRECIADO "/>
        <s v="OLGA CASTRO "/>
        <s v="ROCIO BELEN SOTO CUEVAS"/>
        <s v="EXCEL CENTRO MEDICO"/>
        <s v="JEANETTE HUIZAR "/>
        <s v="KATHERINE HERNANDEZ "/>
        <s v="ERENDIRA SANCHEZ "/>
        <s v="AXEL VALENZUELA "/>
        <s v="MARTIN RAMOS "/>
        <s v="NATALIA QUINTERO "/>
        <s v="AARON FLORES "/>
        <s v="OMAR VERDUGO "/>
        <s v="OLGA GLAZE "/>
        <s v="FANY VASQUEZ MONTES"/>
        <s v="MARTHA PONCE CARDENAS"/>
        <s v="RAFAEL DELGADO "/>
        <s v="ROSA RAMOS "/>
        <s v="JUAN GARCIA "/>
        <s v="JOSE MARIANO CHAVEZ "/>
        <s v="FRANCISCO ZAVALA "/>
        <s v="CRISTAL SILVA "/>
        <s v="HECTOR SANCHEZ "/>
        <s v="ILIANA ZAMORA "/>
        <s v="JOSE MORALES JOVEL"/>
        <s v="RUBEN FIGUEROA "/>
        <s v="FELIPE MUNOZ "/>
        <s v="PANFILO H VELAZQUEZ "/>
        <s v="ADRIANA HERNANDEZ "/>
        <s v="MARCOS GARIBAY "/>
        <s v="STELLA ARIAS "/>
        <s v="MARGARITA AISPURO "/>
        <s v="OSCAR ALVARADO "/>
        <s v="ANGELICA REBOLLO COROMINAS"/>
        <s v="RODRIGO PANTOJA HERNANDEZ"/>
        <s v="FRANCISCO JIMENEZ "/>
        <s v="ALEXANDRO PARADA "/>
        <s v="ALEXANDRO JR PARADA "/>
        <s v="ILIANA VARGAS GONZALEZ"/>
        <s v="RUBEN FLORES DIAZ"/>
        <s v="DANIA MAGDALENO LOPEZ"/>
        <s v="SERGIO IVAN PARRA VITE"/>
        <s v="CARLOS GARZON "/>
        <s v="SILVIA LETICIA ASTRORGA PADILLA"/>
        <s v="DAVID OSVALDO GONZALEZ FRAUSTO"/>
        <s v="ELOY GUTIERREZ PEÑA"/>
        <s v="JESUS VALENTIN SILVA MARQUEZ"/>
        <s v="JORGE AVALOS "/>
        <s v="LIZETH CORONA "/>
        <s v="EUGENIO GIAMPIERO GALLO ROME"/>
        <s v="DARIO GALLO "/>
        <s v="MARIO MOTTA "/>
        <s v="RICARDO VILLASEÑOR "/>
        <s v="EVANGELINA BRECEDA "/>
        <s v="ARIANNA REYES "/>
        <s v="MARIA HILDA CABANILLAS "/>
        <s v="CARLOS PACHECO "/>
        <s v="JOSE RENTERIA "/>
        <s v="ISELA MEZA "/>
        <s v="ALMA ROSA JARA "/>
        <s v="JUDITH GUADARRAMA "/>
        <s v="ANDRES BEJARANO "/>
        <s v="NORMA YUEN "/>
        <s v="JOSE HERNANDEZ FUJIGAKI"/>
        <s v="MARIA GUADALUPE CASTRO ARCE"/>
        <s v="BLANCA SILVA "/>
        <s v="LAURA ESTHELA POMPA CUEVAS"/>
        <s v="MARTIN MUÑOZ "/>
        <s v="LEZTY GABRIELA ARVAYO RODRIGUEZ"/>
        <s v="JOSE EDUARDO SMITH VALDEZ"/>
        <s v="ZULMA DAVILA "/>
        <s v="ANGEL DAVILA "/>
        <s v="FERNANDO IGLESIAS CASTILLO"/>
        <s v="JOSE GUITIERREZ "/>
        <s v="RAFAEL CHAVEZ GARCIA"/>
        <s v="BIRIDIANA RUVALCABA "/>
        <s v="KIMBERLY CORONA "/>
        <s v="TANIA CASTANEDA "/>
        <s v="MIKEL LOPEZ HERMIDA"/>
        <s v="ANTONIO GODINEZ "/>
        <s v="ISAMAR REAL BECERRA"/>
        <s v="AMPARO ORTEGA RODAS"/>
        <s v="MARIA I PONCE "/>
        <s v="OLIVIA OCHOA "/>
        <s v="YURIDIA RICON MEDINA"/>
        <s v="AQUILEO GALVAN MARIN"/>
        <s v="JAVIER VEGA SANCHEZ"/>
        <s v="RN. URIARTE ESTRADA"/>
        <s v="ROSA VALDEZ "/>
        <s v="JOSE VALENZUELA MONTAÑES"/>
        <s v="EVELYN RUBY ISLAS PICHARDO"/>
        <s v="ANDREA GONZALEZ "/>
        <s v="VICTOR CARRETO "/>
        <s v="YULIE GARCIA "/>
        <s v="FERNANDO REYES MONROY"/>
        <s v="IRANIA MACIAS LOPEZ"/>
        <s v="ESTEBAN PASTRANA "/>
        <s v="MARIA DOMINGUEZ RODRIGUEZ"/>
        <s v="JORGE ALFARO "/>
        <s v="JOSE VALENZUELA MONTAÑEZ"/>
        <s v="SARAI MENDOZA "/>
        <s v="RUDOLFO SARDINA "/>
        <s v="MARTHA ESPINOZA "/>
        <s v="MIRNA M GARCIA "/>
        <s v="PAOLA CAMPOS VALDES"/>
        <s v="ROSA GASTELUM "/>
        <s v="DIANA LAURA RETAMOSA ACEVEDO"/>
        <s v="OMAR FLORES RIOS"/>
        <s v="JORGE ANDRES TORRES "/>
        <s v="ROSALBA MARTINEZ "/>
        <s v="XAVIER ADRIAN GONZALEZ "/>
        <s v="OSCAR HARO IBARRA"/>
        <s v="VICTORIA VEGA "/>
        <s v="GENARO DE LA TORRE "/>
        <s v="ALVARO GARCIA GONZALEZ"/>
        <s v="JUDY NATHANIA RUVALCABA "/>
        <s v="JESUS ENRIQUE CHIANG "/>
        <s v="MARIA FELIX HERNANDEZ CONTRERAS"/>
        <s v="AIDA GARCIA "/>
        <s v="ENRIQUE FUENTES "/>
        <s v="ESTEFANI HIPOLITO GOMEZ"/>
        <s v="REBECA SANCHEZ "/>
        <s v="GLORIA MALDONADO "/>
        <s v="SHEILA ROCIO PEÑA LEON"/>
        <s v="MARIA DEL CARMEN AQUINO "/>
        <s v="ROSA ELENA SMITH "/>
        <s v="HIPOLITA VALDEZ LOPEZ"/>
        <s v="SAUL FLORES CONCHAS"/>
        <s v="MARINELA AGUILAR "/>
        <s v="CYNTHIA ZEPEDA "/>
        <s v="JOSE BELTRAN "/>
        <s v="JANETH CARDONA "/>
        <s v="FERNANDO GALINDO "/>
        <s v="ELDA YADIRA TORRES "/>
        <s v="GILBERTO VAZQUEZ "/>
        <s v="MARITZA CAROLINA LLAMAS "/>
        <s v="KARLA IMPERIAL "/>
        <s v="NAYDELYN VALLE CASTRO"/>
        <s v="MARCELA ESQUIVEL "/>
        <s v="CLAUDIA MEDRANO "/>
        <s v="SANTIAGO VAZQUEZ "/>
        <s v="DIEGO VAZQUEZ "/>
        <s v="ALICIA ALEJANDRINA ARMENDARIZ LARA"/>
        <s v="TERESA GABRIELA CURIEL RAMOS"/>
        <s v="SCARLET ALVARADO "/>
        <s v="GUADALUPE TORRES "/>
        <s v="FLOR DEL CARMEN MARTINEZ SALGUEIRO"/>
        <s v="ADRIANA MICHELL MARTINEZ "/>
        <s v="DANIEL CODORNIZ "/>
        <s v="ANDREA VELAZQUEZ "/>
        <s v="IRIANA MACIAS LOPEZ"/>
        <s v="KARINA GUADALUPE COTA FELIX"/>
        <s v="CALAFIA LUCERO ROMO"/>
        <s v="ROBERTO CARLOS FLORES ALMEIDA"/>
        <s v="JOSE ZACARIAS RUIZ"/>
        <s v="MARA VELAZQUEZ "/>
        <s v="DANIEL HERNANDEZ "/>
        <s v="JOSE PAREDES "/>
        <s v="RN. MASCULINO URIARTE ESTRADA"/>
        <s v="DIEGO CUADRAS NIETO"/>
        <s v="MELANIE RODRIGUEZ "/>
        <s v="IRMA ISELA CARO "/>
        <s v="JUAN CARO "/>
        <s v="MARIA CASTANEDA "/>
        <s v="OSCAR ALTAMIRANO "/>
        <s v="FLOR AIDE PAEZ PALOMARES"/>
        <s v="ADRIANA ALCARAZ "/>
        <s v="FAVIOLA AMADOR "/>
        <s v="ALEXA TORRES "/>
        <s v="ROSA MARIA PEREZ RODRIGUEZ"/>
        <s v="MARIA JIMENEZ "/>
        <s v="ANGEL LUIS LUQUE "/>
        <s v="ANDREA ERNESTINA VELARDE PADILLA"/>
        <s v="CHRISTIAN CASTILLO "/>
        <s v="JOSEFINA PERALTA "/>
        <s v="PAUL MARTINEZ TORRES"/>
        <s v="BRYAN  XAVIER GOMEZ GUTIERREZ"/>
        <s v="JUAN CARLOS SALAZAR REYNA"/>
        <s v="PAULINO SOTO GONZALEZ"/>
        <s v="MARIA MORENO "/>
        <s v="MITZI VALERIA FERMIN TOVAR"/>
        <s v="CLIFFORD MONTGOMERY "/>
        <s v="LEANDRO SANDEZ "/>
        <s v="DANIELA NICHOLE TOSTADO ROMERO"/>
        <s v="VERONICA FERNANDEZ "/>
        <s v="JUAN JOSE ARJONA TODD"/>
        <s v="SANTIAGO ESCALANTE "/>
        <s v="MARIA DEL ROCIO NIKIFORAKIS "/>
        <s v="BEATRIZ LUGO "/>
        <s v="RUTH VALERIA AYALA APARICIO"/>
        <s v="SALVADOR RUIZ PINEDA"/>
        <s v="MONICA RIVERA VAZQUEZ"/>
        <s v="JORGE MARTINEZ "/>
        <s v="JOSE LUIS MONTOYA JAUREGUI"/>
        <s v="MARIA JUAREZ HERNANDEZ"/>
        <s v="MACARIO CRISOFORO PACHECO TREJO"/>
        <s v="AMBAR ANAIS VAZQUEZ PEREZ"/>
        <s v="LUIS ADRIAN VELAZQUEZ MARROQUIN"/>
        <s v="PAOLA ADAME URANO"/>
        <s v="CLAUDIA GONZALEZ IBARRA"/>
        <s v="SAYRA CASILLAS CRUZ"/>
        <s v="PERLA ZULEYMA BOCA OCHOA"/>
        <s v="NICHO MANUEL MIRELES JIMENEZ"/>
        <s v="JOSE GONZALEZ "/>
        <s v="RYAN DE LA ROSA "/>
        <s v="GRISELDA AGUILAR MORALES"/>
        <s v="NIKOLAY TOPALOV "/>
        <s v="SOFIA HUERTA DOMINGUEZ"/>
        <s v="MARIA E MOLINA ESPARRAGOZA"/>
        <s v="ALICIA ROSALES VILLA"/>
        <s v="ROBERTO TORRES MORENO"/>
        <s v="FERNANDO MARTINEZ CRUZ"/>
        <s v="RAUL DIEGO CORONA"/>
        <s v="ORALIA RODRIGUEZ "/>
        <s v="CESAR IVAN NUÑEZ BRINDAS"/>
        <s v="MARIA RAMOS "/>
        <s v="GREGORIO TOVAR-LANDIN "/>
        <s v="PARISA GORAN "/>
        <s v="MARIA A SANTILLAN "/>
        <s v="DAN MAGALLANES "/>
        <s v="GEORGE MARTINEZ "/>
        <s v="JANETTE RAMIREZ "/>
        <s v="AMERICA DE LA ROSA DELGADO"/>
        <s v="MARIA CRISTINA ALFARO RUIZ"/>
        <s v="RAFAEL ABURTO SESEÑA"/>
        <s v="ESPERANZA MONTANO "/>
        <s v="CYNTHIA MADRIGAL LARA"/>
        <s v="JOSE HUMBERTO VAZQUEZ UREÑA"/>
        <s v="JUAN ANTONIO ZAVALA ARGUELLO"/>
        <s v="CITLALI HERNANDEZ DE LA TORRE"/>
        <s v="ANGEL OLEA "/>
        <s v="LUIS GONZALEZ "/>
        <s v="FERNANDO SALAZAR DAVILA"/>
        <s v="ADA MORALES OROZCO"/>
        <s v="TERESA CRUZ CHAVEZ"/>
        <s v="MARIA TERESA ALCARAZ ACOLT"/>
        <s v="OSCAR CARLOS ORTIZ GAMIÑO"/>
        <s v="EFREN MARISCAL CHAVEZ"/>
        <s v="DAVID FRANK ZERMEÑO "/>
        <s v="KARINA MARTINEZ MARTINEZ"/>
        <s v="MARIA GASTELUM "/>
        <s v="RAMON FERNANDO HERNANDEZ RUIZ"/>
        <s v="KIHARA CAMARILLO "/>
        <s v="ERNESTO CAMACHO "/>
        <s v="VERONICA QUITERIO FIGUEROA"/>
        <s v="ANYEL YANELI CUEVAS REYES"/>
        <s v="BRISEIDA VALDEZ "/>
        <s v="LAURA BAUTISTA "/>
        <s v="FABIOLA MALDONADO "/>
        <s v="TANNYA VANESSA LOPEZ MENDOZA"/>
        <s v="RAUL VACA RODRIGUEZ"/>
        <s v="ALFONSO ALFARO "/>
        <s v="JULIA MACOUZET "/>
        <s v="MARCIA YANIRA MACEDO BORROEL"/>
        <s v="MIGUEL RODRIGUEZ MENDOZA"/>
        <s v="ISAU TREVIÑO GARZA"/>
        <s v="EMILIO SOLA SANCHEZ"/>
        <s v="MANUEL LEON VILLALON"/>
        <s v="MICHELLE IBARRA RHOADS"/>
        <s v="AUSENCIO LICONA "/>
        <s v="MANUELLA ARREOLA "/>
        <s v="ABIMAEL ARZOLA REYNOSO"/>
        <s v="LAURA P REYES "/>
        <s v="CARMEN GUADALUPE MORA "/>
        <s v="MARIA MONSERRAT ROMAN RODRIGUEZ"/>
        <s v="MARIA DEL REFUGIO LERMA DE ALZINA"/>
        <s v="JANETH ALVAREZ NEVAREZ"/>
        <s v="RAFAEL CERVANTES CRUZ"/>
        <s v="VERONICA HUANTE MAGANA"/>
        <s v="DIANA ORTIZ "/>
        <s v="ANTONIA NAVARRO "/>
        <s v="MARIA HERNANDEZ "/>
        <s v="GUIMEL GARCIA "/>
        <s v="JOSE M CASTRO BALTAZAR"/>
        <s v="LUIS FLORES "/>
        <s v="MARIZA RAMIREZ "/>
        <s v="SHEILA MEJIA "/>
        <s v="MARIA LUISA VELAZQUEZ "/>
        <s v="ISABEL MORALES ORTEGA"/>
        <s v="JAIR ISAAC RUZ JUAREZ"/>
        <s v="NORMA RUIZ MENDOZA"/>
        <s v="JONATHAN LEONARDO TORRES ISLAS"/>
        <s v="EDI CANEDO "/>
        <s v="MICHAEL DELVEY JR "/>
        <s v="AARON EVERARDO RAMIREZ MENDOZA"/>
        <s v="ESTHER VAZQUEZ "/>
        <s v="MAYRA SENA "/>
        <s v="RN FEMENINO NEGRETE BACA"/>
        <s v="IKER LOPEZ "/>
        <s v="ADELA POMPA VELAZQUEZ"/>
        <s v="GREGORIO MACEDO "/>
        <s v="SAYDEE CABRERA "/>
        <s v="ARMANDO SANTANA "/>
        <s v="RODOLFO PEÑA BRISEÑO"/>
        <s v="DIOCELINA CADENA "/>
        <s v="LORENZO C JUAREZ "/>
        <s v="OSCAR ALFARO "/>
        <s v="SILVIA MAYA "/>
        <s v="LIZ HERNANDEZ "/>
        <s v="JUAN BARRERA "/>
        <s v="ERICK ALEJANDRO RAMIREZ "/>
        <s v="ROMULO GONZALEZ "/>
        <s v="JOSE ARMANDO LUGO SANCHEZ"/>
        <s v="CRYSTAL GARCIA "/>
        <s v="ARACELI CAMACHO "/>
        <s v="CARLOS R CORONA "/>
        <s v="ERNESTO ESQUIVEL VELA"/>
        <s v="EDGAR CORTEZ CHAVEZ"/>
        <s v="FRANCISCO JAVIER SORIA LANDUERDO"/>
        <s v="GERARDA CORTEZ VASQUEZ"/>
        <s v="ROSELIA RIVERA "/>
        <s v="MONICA SEPULVEDA "/>
        <s v="RIGOBERTO RODRIGUEZ "/>
        <s v="ANTONIO HERNANDEZ "/>
        <s v="MARIO ARTEAGA CAMPOS"/>
        <s v="RENATA RIOS "/>
        <s v="ALEJANDRO ROJAS "/>
        <s v="ANDREA BASILISA PEREZ LOPEZ"/>
        <s v="ALMA BUELNA "/>
        <s v="ADRIANA NIBET ALVARADO SIFUENTES"/>
        <s v="VICTORIA MARTINEZ REYES"/>
        <s v="MARIA GUZMAN "/>
        <s v="ABRAM ISIORDIA "/>
        <s v="DENISSE RIVERA "/>
        <s v="NIBIA ROMERO GUTIERREZ"/>
        <s v="JASSIEL BARRAZA "/>
        <s v="SANDRA DIAZ "/>
        <s v="NORMA ROJAS DE RUESGA"/>
        <s v="JAIME TORRES "/>
        <s v="JAVIER OSWALDO SIERRA GARCIA"/>
        <s v="ANA ELVIRA MEXIA CHAVEZ"/>
        <s v="CRISTIAN MARTINEZ "/>
        <s v="PABLO JIMENEZ HERNANDEZ"/>
        <s v="RAUL ARREDONDO "/>
        <s v="ALICIA LEDESMA "/>
        <s v="MIGUEL CARDIEL JR "/>
        <s v="JAIME VEGA "/>
        <s v="ADOLFO GARDUNO "/>
        <s v="MATA JESUS "/>
        <s v="NELY VEGA "/>
        <s v="ANDREA SANCHEZ "/>
        <s v="FERNANDO LARRAGUIBEL "/>
        <s v="KARLA STEPHANIE LOPEZ RUBALCABA"/>
        <s v="EDUARDO MORALES "/>
        <s v="JESUS OCTAVIO MARTINEZ ZAVALA"/>
        <s v="JESUS LOPEZ "/>
        <s v="JOSE CARLOS PEÑA LOPEZ"/>
        <s v="GABRIELA FLORES "/>
        <s v="FAVIOLA AGUILAR "/>
        <s v="JESSICA GARCIA "/>
        <s v="ADOLFO GOMEZ "/>
        <s v="MELISSA CORDERO "/>
        <s v="BRIANA GOMEZ "/>
        <s v="MAXIMILIANO GOMEZ "/>
        <s v="AMERICA ALGANDAR "/>
        <s v="OMAR TRUJILLO HERNANDEZ"/>
        <s v="SCARLETT GALLEGOS "/>
        <s v="MATBIEI SAMARIN "/>
        <s v="JESUS S MATA "/>
        <s v="JUAN CARLOS GARFIAS TALAVERA"/>
        <s v="MA ESTELA SANDOVAL MONTANEZ"/>
        <s v="MARIA LOPEZ "/>
        <s v="FERNANDA MARIA TOVAR "/>
        <s v="KENIA MARTINEZ "/>
        <s v="ROSA LOPEZ "/>
        <s v="CINDY LLAMAS "/>
        <s v="GABRIEL EDUARDO GARCIA GUITRON"/>
        <s v="JUAN M. DEL RIO "/>
        <s v="OLIVIA LOPEZ "/>
        <s v="ROSA ELIANA SOLIS "/>
        <s v="MARIA ANTONIA JUAREZ HERNANDEZ"/>
        <s v="MARIA GUADALUPE GARCIA "/>
        <s v="LORENA DIAZ "/>
        <s v="ISABEL MARTINEZ RODRIGUEZ"/>
        <s v="JUAN ARENAS GALINDO"/>
        <s v="STEPHANIE ALIA VIZCARRA BAZUA"/>
        <s v="DIANA OSUNA HERNANDEZ"/>
        <s v="ANAHI FIGUEROA GASTELUM"/>
        <s v="NISHMETH GUEVARA "/>
        <s v="IRENE PAEZ ALVAREZ"/>
        <s v="MELANY JOSELYN DELGADO ECHEVERRIA"/>
        <s v="GERMAN CABALLERO "/>
        <s v="MICAELA BOCANEGRA "/>
        <s v="BLANCA HIGUERA "/>
        <s v="AYUMARA HUERTA QUEVEDO"/>
        <s v="MARIA ISABEL MONROY "/>
        <s v="BETZADIA MACIAS GARCIA"/>
        <s v="OSCAR RIVERA "/>
        <s v="ANA BERTHA CORONA MORA"/>
        <s v="VICTOR ESCARENO "/>
        <s v="HECTOR GONZALEZ "/>
        <s v="MARISA ROMERO "/>
        <s v="ERIKA GALLARDO MISPAS"/>
        <s v="MARIO GILBERTO COTA "/>
        <s v="KARLA DIAZ "/>
        <s v="VICTOR SANDOVAL "/>
        <s v="JOSE LUIS SANTANA PINEDA"/>
        <s v="JOSE HERNANDEZ "/>
        <s v="OLGA CANTO ALVAREZ"/>
        <s v="AYUMARA ISABEL HUERTA QUEVEDO"/>
        <s v="PAULETTE RODRIGUEZ "/>
        <s v="SALVADOR KAYACHANIAN "/>
        <s v="ANTHONY FONSECA "/>
        <s v="VIOLET SURBIDA "/>
        <s v="BRITNEY PAOLA BERNAL CALVA"/>
        <s v="VICTOR EVERARDO DIAZ "/>
        <s v="MANUEL GARZON RODRIGUEZ"/>
        <s v="NATALIE GONZALEZ SANTILLAN"/>
        <s v="NICOLE ELIZAOLA MARTINEZ"/>
        <s v="ANDREA HERNANDEZ "/>
        <s v="YSIDRA PERALES HERMOSO"/>
        <s v="MARTHA BANUET "/>
        <s v="DORIS VAZQUEZ "/>
        <s v="MARIA LOYA "/>
        <s v="ALEJANDRA CARRILLO "/>
        <s v="LUIS FERNANDO SAÑUDO PORTILLO"/>
        <s v="IRENE GOMEZ "/>
        <s v="MARIA DOMINGUEZ "/>
        <s v="AMANDA CASTREJON "/>
        <s v="LUIS ENRIQUE GUZMAN RINCON"/>
        <s v="DANIEL GARCIA CUEVAS"/>
        <s v="ERICK FACIO "/>
        <s v="ROBERTO ARREOLA MARTINEZ"/>
        <s v="VICTOR SALAS BURCIAGA"/>
        <s v="FREDERICO KOEHLER "/>
        <s v="ELIZABETH CLIFT RODRIGUEZ"/>
        <s v="RUTH CASTRO "/>
        <s v="VERONICA RAMIREZ "/>
        <s v="INOCENCIO CERVANTES VELAZQUEZ"/>
        <s v="DANIEL LOPEZ GOMEZ"/>
        <s v="TIFFANY VELASCO "/>
        <s v="NORMA SANCHEZ "/>
        <s v="ANDREA LIMON GONZALEZ"/>
        <s v="SANTIAGO URIOSTEGUI ADAME"/>
        <s v="ROSAISELA RODRIGUEZ "/>
        <s v="JESUS MANUEL ROMERO ARAUJO"/>
        <s v="MARCO ANTONIO ALVAREZ "/>
        <s v="MARIA ESTHERVINA MUÑOZ HERNANDEZ"/>
        <s v="JOSE HUMBERTO RODRIGUEZ "/>
        <s v="MARIA FERNANDA MACIAS OJEDA"/>
        <s v="BARAA YOUHENNA "/>
        <s v="BLANCA ESTELA AGUIRRE NAVA"/>
        <s v="JOSEFINA LUQUE DE URIAS"/>
        <s v="WILFRIDO PARRA ROMERO"/>
        <s v="AARON PARRA "/>
        <s v="MARIA LOURDES ALVAREZ ARELLANO"/>
        <s v="DANIEL B BOSSY "/>
        <s v="ANIELA ZARAGOZA HERNANDEZ"/>
        <s v="PATRICIA BELTRAN PEREZ"/>
        <s v="ALEXA GONZALEZ "/>
        <s v="ANDREA DE LA TORRE "/>
        <s v="JOSE ANTONIO GOMEZ ORTIZ"/>
        <s v="PAULINA CHAVEZ "/>
        <s v="ROSA BRAVO COBARRUBIAS"/>
        <s v="MARIA ALFARO "/>
        <s v="RUBEN MICHELSON "/>
        <s v="JULIA GUADALUPE GARCIA LEMBO"/>
        <s v="LESLEY LUIS "/>
        <s v="JOSE CARMEN "/>
        <s v="DIGNORA MEDINA "/>
        <s v="EDGAR ANTONIO LOPEZ "/>
        <s v="MARIA VEGA "/>
        <s v="EDWARD NUNEZ "/>
        <s v="SILVIA LORENA SALAZAR "/>
        <s v="JOSE VALDEZ "/>
        <s v="MARIA MAGAÑA CARMINA"/>
        <s v="JUAN FRANCISCO URIARTE "/>
        <s v="CHRISTOPHER JACOB GARCIA"/>
        <s v="MARLEN MORENO "/>
        <s v="DAVID SANTOS "/>
        <s v="WILLIAM SOTO "/>
        <s v="CLAUDIA SOTO "/>
        <s v="KIMBERLY FIGUEROA MENDOZA"/>
        <s v="JUAN LEONARDO SANCHEZ CHAVEZ"/>
        <s v="MARCELA RAMIREZ "/>
        <s v="ANA CISNEROS VILLELA"/>
        <s v="ELIZABETH FLORES "/>
        <s v="ROSA MUNOZ "/>
        <s v="EMMA PAOLA GUERRERO FELIX"/>
        <s v="OSCAR ALCALA "/>
        <s v="WILBERT GONZALEZ AVILA"/>
        <s v="MARTHA MARIA LOPEZ GOMEZ"/>
        <s v="KAREN ABYLENNE CAMACHO BORBOA"/>
        <s v="JOSE SOBERANES "/>
        <s v="ZULMA JUDITH LARA GAXIOLA"/>
        <s v="NATALY IVONNE ESPEJEL ANAYA"/>
        <s v="GUADALUPE MURILLO "/>
        <s v="CUAHUTEMOC ABRAHAM CANO TINOCO"/>
        <s v="DENISSE PALOMARES "/>
        <s v="MIGUEL ANGEL ANAYA RODRIGUEZ"/>
        <s v="DANIEL JIMENEZ "/>
        <s v="ROSA CORRAL "/>
        <s v="MIRIAM BRANDL "/>
        <s v="JUAN RAMON GUERRERO MORENO"/>
        <s v="JOVITA GUTIERREZ "/>
        <s v="LUIS MARTINEZ CARRENO"/>
        <s v="MATEO CARAVEO LOZANO"/>
        <s v="MARTHA ZAMUDIO "/>
        <s v="MARIA PEDRAZA "/>
        <s v="GUSTAVO ZAVALA "/>
        <s v="RUBEN ROGEL PESQUEIRA"/>
        <s v="YAZMIN LUCIA RAMOS TORRES"/>
        <s v="MARI VEGA LOPEZ"/>
        <s v="AURORA HURTADO "/>
        <s v="ISAI MORUA "/>
        <s v="GUSTAVO MIRANDA "/>
        <s v="JOSE RAMIREZ "/>
        <s v="BRENDA MELENDREZ "/>
        <s v="PETER YBARRONDO "/>
        <s v="CARMEN PINA "/>
        <s v="ENRIQUE RAMOS "/>
        <s v="VICTORIA ESTEFANIA SIMENTAL RUIZ"/>
        <s v="ALEXA DELGADO "/>
        <s v="CARLOS HERNANDEZ "/>
        <s v="JENNIFER AGUILAR "/>
        <s v="JOSE CARMEN PADILLA "/>
        <s v="CELIA GOMEZ "/>
        <s v="CARMEN RUSSIAN "/>
        <s v="MARTHA LEPRON REZENDIZ"/>
        <s v="NANCY NILE MARQUEZ BENAVIDEZ"/>
        <s v="VICENTE ARROYO "/>
        <s v="MARTINA PADILLA DE LA ROSA"/>
        <s v="LUIS ALEJANDRO CASTRO BENITEZ"/>
        <s v="JOSE MIGUEL CASTRO DIAZ"/>
        <s v="CUAUHTEMOC ABRAHAM CANO TINOCO"/>
        <s v="LEOPOLDO QUIROZ GUTIERREZ"/>
        <s v="ANTHONY GRANADOS "/>
        <s v="JOANA ISABEL RAMIREZ "/>
        <s v="LEAH SOFIA GODINEZ ZAVALA"/>
        <s v="ESPERANZA ILESCAS "/>
        <s v="BLANCA ISABEL AGUIRRE CORONADO"/>
        <s v="MARIA SANTACRUZ "/>
        <s v="ADRIANNA XIBILLE "/>
        <s v="ALEJANDRO RAMIREZ "/>
        <s v="ISIDRA PERALES HERMOSO"/>
        <s v="LAURA GURROLA "/>
        <s v="ROMULO MENDIVIL "/>
        <s v="TOMAS MOLINA "/>
        <s v="MICHAEL OYOQUE "/>
        <s v="ALEX IVAN BENITEZ "/>
        <s v="MAYRA HERNANDEZ CERVANTES"/>
        <s v="MARTHA EMILIA MARTINEZ RAMIREZ"/>
        <s v="GUILLERMO BECKMANN "/>
        <s v="ILEANA MIRANDA "/>
        <s v="VERA BARBARA LOPEZ "/>
        <s v="CLAUDIA HELENA CARRION "/>
        <s v="MARIA SOLEDAD AGUILAR REYES"/>
        <s v="MAYRA ROCIO GOMEZ CRUZ"/>
        <s v="CRISTINA MICHEL CANCINO MARTINEZ"/>
        <s v="KAREN YITZEL ESPINOZA GUTIERREZ"/>
        <s v="CINTHYA GRETCHEL RINCON MACIEL"/>
        <s v="SANDRA PANO SANTIAGO"/>
        <s v="RICARDO MARCELO CHAVEZ ACOSTA"/>
        <s v="DIANA YOMAIRA MALDONADO AVILES"/>
        <s v="SILVIA CRISTINA HERNANDEZ ZAMORA"/>
        <s v="VICTOR PLATA DIAZ"/>
        <s v="JOSE LUIS AVALOS BAUTISTA"/>
        <s v="CLAUDIO DIAZ "/>
        <s v="ARTURO HERNANDEZ ORTIZ"/>
        <s v="CLARISSA RODRIGUEZ GONZALEZ"/>
        <s v="JOSE ANGEL GARCIA "/>
        <s v="ANDRES LOPEZ SANTIAGO"/>
        <s v="LAURA TIRADO CORONEL"/>
        <s v="ALEXANDER ZAMORA "/>
        <s v="JAELI STEWART MARTINEZ"/>
        <s v="ELIUD RIOS OCAMPO"/>
        <s v="MATEO SANDOVAL "/>
        <s v="NANCY ELIZABETH DE LA PAZ ROJAS"/>
        <s v="MIGUEL ANGEL BARBA TORRES"/>
        <s v="HECTOR DANIEL DE LA CRUZ ENRIQUEZ"/>
        <s v="BERENICE VALDES VELA"/>
        <s v="NYDIA VERENICE DIAZ MORENO"/>
        <s v="OSCAR M LUJAN "/>
        <s v="VICTOR MANUEL PEREZ LOPEZ"/>
        <s v="JULIO PARRA "/>
        <s v="TOMAS ARMANDO ESQUER ALVAREZ"/>
        <s v="RAYMUNDO COTA "/>
        <s v="MARIA COTA "/>
        <s v="GREGORIO LOPEZ "/>
        <m/>
        <s v="ANA ELVIRA MEXICA CHAVEZ" u="1"/>
        <s v="ANA MARTHA CORONA MORA" u="1"/>
      </sharedItems>
    </cacheField>
    <cacheField name="Tipo" numFmtId="0">
      <sharedItems containsBlank="1"/>
    </cacheField>
    <cacheField name="Estatus" numFmtId="0">
      <sharedItems containsBlank="1" count="3">
        <s v="Activo"/>
        <s v="Cancelado"/>
        <m/>
      </sharedItems>
    </cacheField>
    <cacheField name="Fecha" numFmtId="14">
      <sharedItems containsNonDate="0" containsDate="1" containsString="0" containsBlank="1" minDate="2021-10-01T00:00:00" maxDate="2021-10-16T00:00:00" count="16"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m/>
      </sharedItems>
    </cacheField>
    <cacheField name="Hora" numFmtId="21">
      <sharedItems containsNonDate="0" containsDate="1" containsString="0" containsBlank="1" minDate="1899-12-30T00:08:20" maxDate="1899-12-30T23:59:13"/>
    </cacheField>
    <cacheField name="Fecha Entrega" numFmtId="14">
      <sharedItems containsNonDate="0" containsDate="1" containsString="0" containsBlank="1" minDate="2021-10-01T00:00:00" maxDate="2021-10-19T00:00:00"/>
    </cacheField>
    <cacheField name="Hora Entrega" numFmtId="21">
      <sharedItems containsDate="1" containsBlank="1" containsMixedTypes="1" minDate="1899-12-30T00:00:24" maxDate="1899-12-30T23:59:52"/>
    </cacheField>
    <cacheField name="Fecha Liberación" numFmtId="14">
      <sharedItems containsNonDate="0" containsDate="1" containsString="0" containsBlank="1" minDate="2021-10-01T00:00:00" maxDate="2021-10-16T00:00:00"/>
    </cacheField>
    <cacheField name="Hora Liberación" numFmtId="21">
      <sharedItems containsNonDate="0" containsDate="1" containsString="0" containsBlank="1" minDate="1899-12-30T00:00:16" maxDate="1899-12-30T23:57:42"/>
    </cacheField>
    <cacheField name="T.Proceso" numFmtId="0">
      <sharedItems containsString="0" containsBlank="1" containsNumber="1" containsInteger="1" minValue="1" maxValue="7238"/>
    </cacheField>
    <cacheField name="T.Diferencia" numFmtId="0">
      <sharedItems containsString="0" containsBlank="1" containsNumber="1" containsInteger="1" minValue="-5779" maxValue="6988"/>
    </cacheField>
    <cacheField name="Fecha2" numFmtId="22">
      <sharedItems containsNonDate="0" containsDate="1" containsString="0" containsBlank="1" minDate="2021-10-01T00:39:20" maxDate="2021-10-15T08:03:56"/>
    </cacheField>
    <cacheField name="fecha de Liberacion" numFmtId="22">
      <sharedItems containsNonDate="0" containsDate="1" containsString="0" containsBlank="1" minDate="2021-10-01T01:42:29" maxDate="2021-10-15T08:19:42"/>
    </cacheField>
    <cacheField name="Tiempo" numFmtId="0">
      <sharedItems containsBlank="1" count="1855">
        <s v="14 Dias 7 Horas 40 Minutos"/>
        <s v="0 Dias 1 Horas 9 Minutos"/>
        <s v="0 Dias 0 Horas 48 Minutos"/>
        <s v="0 Dias 0 Horas 21 Minutos"/>
        <s v="0 Dias 1 Horas 12 Minutos"/>
        <s v="0 Dias 1 Horas 57 Minutos"/>
        <s v="0 Dias 1 Horas 19 Minutos"/>
        <s v="0 Dias 1 Horas 20 Minutos"/>
        <s v="0 Dias 1 Horas 55 Minutos"/>
        <s v="0 Dias 1 Horas 22 Minutos"/>
        <s v="0 Dias 1 Horas 23 Minutos"/>
        <s v="0 Dias 0 Horas 17 Minutos"/>
        <s v="0 Dias 1 Horas 17 Minutos"/>
        <s v="0 Dias 1 Horas 21 Minutos"/>
        <s v="0 Dias 0 Horas 25 Minutos"/>
        <s v="0 Dias 1 Horas 14 Minutos"/>
        <s v="0 Dias 4 Horas 40 Minutos"/>
        <s v="0 Dias 4 Horas 41 Minutos"/>
        <s v="0 Dias 3 Horas 25 Minutos"/>
        <s v="0 Dias 5 Horas 3 Minutos"/>
        <s v="0 Dias 4 Horas 42 Minutos"/>
        <s v="0 Dias 2 Horas 5 Minutos"/>
        <s v="0 Dias 4 Horas 48 Minutos"/>
        <s v="0 Dias 3 Horas 35 Minutos"/>
        <s v="0 Dias 3 Horas 36 Minutos"/>
        <s v="0 Dias 0 Horas 56 Minutos"/>
        <s v="0 Dias 2 Horas 36 Minutos"/>
        <s v="0 Dias 1 Horas 32 Minutos"/>
        <s v="0 Dias 1 Horas 30 Minutos"/>
        <s v="0 Dias 0 Horas 7 Minutos"/>
        <s v="0 Dias 0 Horas 19 Minutos"/>
        <s v="13 Dias 23 Horas 31 Minutos"/>
        <s v="0 Dias 4 Horas 5 Minutos"/>
        <s v="13 Dias 23 Horas 21 Minutos"/>
        <s v="0 Dias 3 Horas 19 Minutos"/>
        <s v="0 Dias 1 Horas 4 Minutos"/>
        <s v="0 Dias 1 Horas 2 Minutos"/>
        <s v="0 Dias 5 Horas 13 Minutos"/>
        <s v="0 Dias 3 Horas 55 Minutos"/>
        <s v="0 Dias 1 Horas 47 Minutos"/>
        <s v="0 Dias 3 Horas 52 Minutos"/>
        <s v="0 Dias 1 Horas 42 Minutos"/>
        <s v="0 Dias 3 Horas 46 Minutos"/>
        <s v="0 Dias 3 Horas 45 Minutos"/>
        <s v="0 Dias 3 Horas 53 Minutos"/>
        <s v="0 Dias 3 Horas 56 Minutos"/>
        <s v="0 Dias 3 Horas 37 Minutos"/>
        <s v="0 Dias 1 Horas 7 Minutos"/>
        <s v="0 Dias 3 Horas 29 Minutos"/>
        <s v="0 Dias 2 Horas 19 Minutos"/>
        <s v="13 Dias 20 Horas 33 Minutos"/>
        <s v="0 Dias 1 Horas 43 Minutos"/>
        <s v="2 Dias 21 Horas 24 Minutos"/>
        <s v="0 Dias 0 Horas 47 Minutos"/>
        <s v="4 Dias 21 Horas 40 Minutos"/>
        <s v="0 Dias 2 Horas 23 Minutos"/>
        <s v="0 Dias 2 Horas 12 Minutos"/>
        <s v="0 Dias 6 Horas 44 Minutos"/>
        <s v="0 Dias 2 Horas 21 Minutos"/>
        <s v="13 Dias 18 Horas 55 Minutos"/>
        <s v="0 Dias 10 Horas 4 Minutos"/>
        <s v="0 Dias 1 Horas 44 Minutos"/>
        <s v="0 Dias 0 Horas 5 Minutos"/>
        <s v="0 Dias 0 Horas 58 Minutos"/>
        <s v="13 Dias 18 Horas 20 Minutos"/>
        <s v="13 Dias 18 Horas 18 Minutos"/>
        <s v="13 Dias 17 Horas 47 Minutos"/>
        <s v="13 Dias 17 Horas 44 Minutos"/>
        <s v="0 Dias 1 Horas 45 Minutos"/>
        <s v="0 Dias 0 Horas 29 Minutos"/>
        <s v="0 Dias 0 Horas 35 Minutos"/>
        <s v="0 Dias 1 Horas 15 Minutos"/>
        <s v="0 Dias 1 Horas 11 Minutos"/>
        <s v="0 Dias 0 Horas 52 Minutos"/>
        <s v="0 Dias 1 Horas 18 Minutos"/>
        <s v="13 Dias 12 Horas 41 Minutos"/>
        <s v="0 Dias 0 Horas 13 Minutos"/>
        <s v="0 Dias 0 Horas 14 Minutos"/>
        <s v="0 Dias 0 Horas 9 Minutos"/>
        <s v="0 Dias 0 Horas 10 Minutos"/>
        <s v="0 Dias 0 Horas 38 Minutos"/>
        <s v="0 Dias 1 Horas 1 Minutos"/>
        <s v="0 Dias 0 Horas 44 Minutos"/>
        <s v="3 Dias 7 Horas 58 Minutos"/>
        <s v="3 Dias 7 Horas 54 Minutos"/>
        <s v="0 Dias 0 Horas 20 Minutos"/>
        <s v="0 Dias 0 Horas 22 Minutos"/>
        <s v="0 Dias 2 Horas 46 Minutos"/>
        <s v="0 Dias 2 Horas 42 Minutos"/>
        <s v="0 Dias 2 Horas 37 Minutos"/>
        <s v="0 Dias 0 Horas 27 Minutos"/>
        <s v="0 Dias 1 Horas 27 Minutos"/>
        <s v="0 Dias 2 Horas 15 Minutos"/>
        <s v="0 Dias 1 Horas 26 Minutos"/>
        <s v="0 Dias 2 Horas 14 Minutos"/>
        <s v="0 Dias 1 Horas 33 Minutos"/>
        <s v="0 Dias 4 Horas 31 Minutos"/>
        <s v="0 Dias 2 Horas 2 Minutos"/>
        <s v="0 Dias 2 Horas 22 Minutos"/>
        <s v="0 Dias 1 Horas 59 Minutos"/>
        <s v="3 Dias 3 Horas 18 Minutos"/>
        <s v="0 Dias 1 Horas 58 Minutos"/>
        <s v="0 Dias 2 Horas 24 Minutos"/>
        <s v="0 Dias 2 Horas 41 Minutos"/>
        <s v="0 Dias 2 Horas 58 Minutos"/>
        <s v="0 Dias 3 Horas 16 Minutos"/>
        <s v="13 Dias 0 Horas 39 Minutos"/>
        <s v="0 Dias 2 Horas 55 Minutos"/>
        <s v="0 Dias 3 Horas 1 Minutos"/>
        <s v="0 Dias 2 Horas 32 Minutos"/>
        <s v="0 Dias 2 Horas 10 Minutos"/>
        <s v="0 Dias 2 Horas 54 Minutos"/>
        <s v="0 Dias 3 Horas 42 Minutos"/>
        <s v="0 Dias 2 Horas 11 Minutos"/>
        <s v="0 Dias 2 Horas 50 Minutos"/>
        <s v="0 Dias 2 Horas 49 Minutos"/>
        <s v="0 Dias 2 Horas 45 Minutos"/>
        <s v="0 Dias 2 Horas 59 Minutos"/>
        <s v="0 Dias 3 Horas 0 Minutos"/>
        <s v="0 Dias 3 Horas 4 Minutos"/>
        <s v="0 Dias 3 Horas 5 Minutos"/>
        <s v="0 Dias 2 Horas 47 Minutos"/>
        <s v="1 Dias 2 Horas 13 Minutos"/>
        <s v="0 Dias 2 Horas 29 Minutos"/>
        <s v="0 Dias 2 Horas 28 Minutos"/>
        <s v="12 Dias 22 Horas 37 Minutos"/>
        <s v="12 Dias 22 Horas 9 Minutos"/>
        <s v="0 Dias 2 Horas 39 Minutos"/>
        <s v="0 Dias 2 Horas 52 Minutos"/>
        <s v="0 Dias 2 Horas 6 Minutos"/>
        <s v="0 Dias 1 Horas 56 Minutos"/>
        <s v="0 Dias 1 Horas 52 Minutos"/>
        <s v="0 Dias 0 Horas 55 Minutos"/>
        <s v="0 Dias 0 Horas 33 Minutos"/>
        <s v="2 Dias 22 Horas 32 Minutos"/>
        <s v="0 Dias 1 Horas 48 Minutos"/>
        <s v="0 Dias 0 Horas 46 Minutos"/>
        <s v="0 Dias 2 Horas 27 Minutos"/>
        <s v="1 Dias 19 Horas 29 Minutos"/>
        <s v="12 Dias 18 Horas 5 Minutos"/>
        <s v="12 Dias 18 Horas 3 Minutos"/>
        <s v="0 Dias 1 Horas 24 Minutos"/>
        <s v="0 Dias 0 Horas 40 Minutos"/>
        <s v="12 Dias 17 Horas 39 Minutos"/>
        <s v="12 Dias 17 Horas 35 Minutos"/>
        <s v="12 Dias 17 Horas 34 Minutos"/>
        <s v="12 Dias 17 Horas 31 Minutos"/>
        <s v="12 Dias 17 Horas 30 Minutos"/>
        <s v="12 Dias 17 Horas 29 Minutos"/>
        <s v="2 Dias 19 Horas 24 Minutos"/>
        <s v="12 Dias 16 Horas 56 Minutos"/>
        <s v="0 Dias 0 Horas 43 Minutos"/>
        <s v="0 Dias 1 Horas 5 Minutos"/>
        <s v="12 Dias 11 Horas 39 Minutos"/>
        <s v="12 Dias 11 Horas 38 Minutos"/>
        <s v="0 Dias 0 Horas 24 Minutos"/>
        <s v="0 Dias 0 Horas 37 Minutos"/>
        <s v="0 Dias 0 Horas 41 Minutos"/>
        <s v="0 Dias 0 Horas 26 Minutos"/>
        <s v="0 Dias 1 Horas 38 Minutos"/>
        <s v="0 Dias 1 Horas 31 Minutos"/>
        <s v="0 Dias 1 Horas 51 Minutos"/>
        <s v="0 Dias 1 Horas 13 Minutos"/>
        <s v="0 Dias 1 Horas 0 Minutos"/>
        <s v="0 Dias 2 Horas 4 Minutos"/>
        <s v="0 Dias 2 Horas 34 Minutos"/>
        <s v="0 Dias 0 Horas 32 Minutos"/>
        <s v="0 Dias 2 Horas 51 Minutos"/>
        <s v="0 Dias 1 Horas 8 Minutos"/>
        <s v="0 Dias 2 Horas 7 Minutos"/>
        <s v="2 Dias 11 Horas 19 Minutos"/>
        <s v="0 Dias 2 Horas 17 Minutos"/>
        <s v="0 Dias 2 Horas 13 Minutos"/>
        <s v="0 Dias 3 Horas 15 Minutos"/>
        <s v="0 Dias 3 Horas 6 Minutos"/>
        <s v="0 Dias 2 Horas 35 Minutos"/>
        <s v="0 Dias 2 Horas 30 Minutos"/>
        <s v="5 Dias 0 Horas 38 Minutos"/>
        <s v="0 Dias 0 Horas 6 Minutos"/>
        <s v="11 Dias 20 Horas 41 Minutos"/>
        <s v="0 Dias 0 Horas 0 Minutos"/>
        <s v="0 Dias 0 Horas 4 Minutos"/>
        <s v="0 Dias 1 Horas 10 Minutos"/>
        <s v="2 Dias 14 Horas 24 Minutos"/>
        <s v="0 Dias 0 Horas 51 Minutos"/>
        <s v="0 Dias 0 Horas 1 Minutos"/>
        <s v="0 Dias 0 Horas 34 Minutos"/>
        <s v="3 Dias 7 Horas 57 Minutos"/>
        <s v="0 Dias 0 Horas 18 Minutos"/>
        <s v="0 Dias 0 Horas 54 Minutos"/>
        <s v="11 Dias 1 Horas 55 Minutos"/>
        <s v="0 Dias 0 Horas 11 Minutos"/>
        <s v="0 Dias 0 Horas 50 Minutos"/>
        <s v="3 Dias 7 Horas 6 Minutos"/>
        <s v="0 Dias 0 Horas 45 Minutos"/>
        <s v="3 Dias 6 Horas 41 Minutos"/>
        <s v="3 Dias 6 Horas 35 Minutos"/>
        <s v="0 Dias 2 Horas 16 Minutos"/>
        <s v="0 Dias 3 Horas 27 Minutos"/>
        <s v="0 Dias 1 Horas 36 Minutos"/>
        <s v="0 Dias 2 Horas 18 Minutos"/>
        <s v="3 Dias 5 Horas 6 Minutos"/>
        <s v="0 Dias 3 Horas 8 Minutos"/>
        <s v="0 Dias 3 Horas 59 Minutos"/>
        <s v="0 Dias 4 Horas 26 Minutos"/>
        <s v="0 Dias 5 Horas 44 Minutos"/>
        <s v="0 Dias 5 Horas 43 Minutos"/>
        <s v="0 Dias 3 Horas 49 Minutos"/>
        <s v="0 Dias 4 Horas 28 Minutos"/>
        <s v="0 Dias 0 Horas 12 Minutos"/>
        <s v="0 Dias 5 Horas 29 Minutos"/>
        <s v="10 Dias 21 Horas 36 Minutos"/>
        <s v="0 Dias 5 Horas 24 Minutos"/>
        <s v="1 Dias 23 Horas 13 Minutos"/>
        <s v="10 Dias 21 Horas 31 Minutos"/>
        <s v="0 Dias 4 Horas 52 Minutos"/>
        <s v="10 Dias 20 Horas 56 Minutos"/>
        <s v="0 Dias 1 Horas 41 Minutos"/>
        <s v="10 Dias 19 Horas 23 Minutos"/>
        <s v="10 Dias 19 Horas 20 Minutos"/>
        <s v="0 Dias 0 Horas 49 Minutos"/>
        <s v="1 Dias 20 Horas 4 Minutos"/>
        <s v="2 Dias 23 Horas 32 Minutos"/>
        <s v="10 Dias 17 Horas 33 Minutos"/>
        <s v="10 Dias 17 Horas 30 Minutos"/>
        <s v="10 Dias 17 Horas 20 Minutos"/>
        <s v="0 Dias 0 Horas 59 Minutos"/>
        <s v="2 Dias 21 Horas 25 Minutos"/>
        <s v="0 Dias 2 Horas 9 Minutos"/>
        <s v="2 Dias 18 Horas 22 Minutos"/>
        <s v="10 Dias 12 Horas 19 Minutos"/>
        <s v="10 Dias 10 Horas 59 Minutos"/>
        <s v="0 Dias 0 Horas 2 Minutos"/>
        <s v="0 Dias 1 Horas 28 Minutos"/>
        <s v="10 Dias 8 Horas 20 Minutos"/>
        <s v="10 Dias 5 Horas 49 Minutos"/>
        <s v="3 Dias 5 Horas 20 Minutos"/>
        <s v="0 Dias 0 Horas 23 Minutos"/>
        <s v="10 Dias 1 Horas 19 Minutos"/>
        <s v="10 Dias 1 Horas 0 Minutos"/>
        <s v="0 Dias 1 Horas 3 Minutos"/>
        <s v="3 Dias 1 Horas 39 Minutos"/>
        <s v="0 Dias 3 Horas 18 Minutos"/>
        <s v="0 Dias 9 Horas 44 Minutos"/>
        <s v="0 Dias 4 Horas 7 Minutos"/>
        <s v="0 Dias 0 Horas 39 Minutos"/>
        <s v="3 Dias 1 Horas 32 Minutos"/>
        <s v="0 Dias 3 Horas 21 Minutos"/>
        <s v="0 Dias 0 Horas 28 Minutos"/>
        <s v="0 Dias 1 Horas 49 Minutos"/>
        <s v="9 Dias 22 Horas 39 Minutos"/>
        <s v="0 Dias 2 Horas 8 Minutos"/>
        <s v="0 Dias 2 Horas 0 Minutos"/>
        <s v="0 Dias 0 Horas 8 Minutos"/>
        <s v="0 Dias 1 Horas 53 Minutos"/>
        <s v="0 Dias 1 Horas 50 Minutos"/>
        <s v="9 Dias 19 Horas 44 Minutos"/>
        <s v="9 Dias 19 Horas 16 Minutos"/>
        <s v="9 Dias 19 Horas 10 Minutos"/>
        <s v="9 Dias 18 Horas 52 Minutos"/>
        <s v="9 Dias 18 Horas 50 Minutos"/>
        <s v="9 Dias 18 Horas 9 Minutos"/>
        <s v="2 Dias 19 Horas 17 Minutos"/>
        <s v="0 Dias 0 Horas 3 Minutos"/>
        <s v="0 Dias 0 Horas 16 Minutos"/>
        <s v="9 Dias 14 Horas 37 Minutos"/>
        <s v="9 Dias 13 Horas 53 Minutos"/>
        <s v="0 Dias 0 Horas 30 Minutos"/>
        <s v="1 Dias 6 Horas 2 Minutos"/>
        <s v="0 Dias 0 Horas 42 Minutos"/>
        <s v="3 Dias 2 Horas 36 Minutos"/>
        <s v="0 Dias 4 Horas 9 Minutos"/>
        <s v="0 Dias 5 Horas 23 Minutos"/>
        <s v="0 Dias 4 Horas 23 Minutos"/>
        <s v="9 Dias 1 Horas 5 Minutos"/>
        <s v="0 Dias 4 Horas 27 Minutos"/>
        <s v="0 Dias 3 Horas 47 Minutos"/>
        <s v="0 Dias 3 Horas 43 Minutos"/>
        <s v="0 Dias 4 Horas 3 Minutos"/>
        <s v="0 Dias 3 Horas 48 Minutos"/>
        <s v="0 Dias 4 Horas 13 Minutos"/>
        <s v="0 Dias 4 Horas 11 Minutos"/>
        <s v="0 Dias 3 Horas 7 Minutos"/>
        <s v="0 Dias 3 Horas 2 Minutos"/>
        <s v="0 Dias 2 Horas 48 Minutos"/>
        <s v="8 Dias 20 Horas 48 Minutos"/>
        <s v="0 Dias 3 Horas 30 Minutos"/>
        <s v="8 Dias 18 Horas 7 Minutos"/>
        <s v="8 Dias 18 Horas 5 Minutos"/>
        <s v="8 Dias 18 Horas 4 Minutos"/>
        <s v="8 Dias 18 Horas 0 Minutos"/>
        <s v="0 Dias 0 Horas 57 Minutos"/>
        <s v="2 Dias 17 Horas 23 Minutos"/>
        <s v="2 Dias 17 Horas 19 Minutos"/>
        <s v="8 Dias 14 Horas 54 Minutos"/>
        <s v="0 Dias 3 Horas 38 Minutos"/>
        <s v="8 Dias 14 Horas 1 Minutos"/>
        <s v="8 Dias 13 Horas 8 Minutos"/>
        <s v="8 Dias 11 Horas 56 Minutos"/>
        <s v="8 Dias 11 Horas 7 Minutos"/>
        <s v="2 Dias 11 Horas 11 Minutos"/>
        <s v="0 Dias 0 Horas 36 Minutos"/>
        <s v="0 Dias 3 Horas 22 Minutos"/>
        <s v="0 Dias 0 Horas 15 Minutos"/>
        <s v="0 Dias 0 Horas 31 Minutos"/>
        <s v="0 Dias 3 Horas 41 Minutos"/>
        <s v="0 Dias 3 Horas 51 Minutos"/>
        <s v="3 Dias 23 Horas 1 Minutos"/>
        <s v="3 Dias 21 Horas 36 Minutos"/>
        <s v="7 Dias 19 Horas 4 Minutos"/>
        <s v="3 Dias 17 Horas 25 Minutos"/>
        <s v="0 Dias 0 Horas 53 Minutos"/>
        <s v="0 Dias 1 Horas 6 Minutos"/>
        <s v="7 Dias 12 Horas 25 Minutos"/>
        <s v="7 Dias 12 Horas 24 Minutos"/>
        <s v="7 Dias 12 Horas 23 Minutos"/>
        <s v="7 Dias 1 Horas 24 Minutos"/>
        <s v="0 Dias 6 Horas 4 Minutos"/>
        <s v="0 Dias 3 Horas 13 Minutos"/>
        <s v="0 Dias 1 Horas 39 Minutos"/>
        <s v="0 Dias 1 Horas 40 Minutos"/>
        <s v="0 Dias 3 Horas 17 Minutos"/>
        <s v="0 Dias 3 Horas 12 Minutos"/>
        <s v="0 Dias 2 Horas 26 Minutos"/>
        <s v="6 Dias 23 Horas 0 Minutos"/>
        <s v="3 Dias 0 Horas 32 Minutos"/>
        <s v="4 Dias 0 Horas 23 Minutos"/>
        <s v="0 Dias 4 Horas 25 Minutos"/>
        <s v="0 Dias 3 Horas 3 Minutos"/>
        <s v="2 Dias 23 Horas 23 Minutos"/>
        <s v="0 Dias 3 Horas 20 Minutos"/>
        <s v="6 Dias 19 Horas 27 Minutos"/>
        <s v="0 Dias 1 Horas 37 Minutos"/>
        <s v="2 Dias 19 Horas 4 Minutos"/>
        <s v="0 Dias 1 Horas 25 Minutos"/>
        <s v="6 Dias 15 Horas 1 Minutos"/>
        <s v="6 Dias 12 Horas 52 Minutos"/>
        <s v="6 Dias 12 Horas 42 Minutos"/>
        <s v="3 Dias 13 Horas 22 Minutos"/>
        <s v="0 Dias 1 Horas 54 Minutos"/>
        <s v="3 Dias 1 Horas 57 Minutos"/>
        <s v="0 Dias 7 Horas 53 Minutos"/>
        <s v="0 Dias 2 Horas 3 Minutos"/>
        <s v="0 Dias 7 Horas 52 Minutos"/>
        <s v="5 Dias 23 Horas 22 Minutos"/>
        <s v="0 Dias 4 Horas 33 Minutos"/>
        <s v="0 Dias 7 Horas 41 Minutos"/>
        <s v="0 Dias 4 Horas 0 Minutos"/>
        <s v="0 Dias 7 Horas 24 Minutos"/>
        <s v="0 Dias 3 Horas 34 Minutos"/>
        <s v="0 Dias 7 Horas 22 Minutos"/>
        <s v="0 Dias 3 Horas 31 Minutos"/>
        <s v="0 Dias 7 Horas 23 Minutos"/>
        <s v="0 Dias 7 Horas 25 Minutos"/>
        <s v="3 Dias 0 Horas 31 Minutos"/>
        <s v="0 Dias 7 Horas 21 Minutos"/>
        <s v="0 Dias 7 Horas 27 Minutos"/>
        <s v="0 Dias 7 Horas 20 Minutos"/>
        <s v="0 Dias 7 Horas 26 Minutos"/>
        <s v="0 Dias 3 Horas 33 Minutos"/>
        <s v="0 Dias 7 Horas 9 Minutos"/>
        <s v="0 Dias 7 Horas 13 Minutos"/>
        <s v="0 Dias 6 Horas 58 Minutos"/>
        <s v="0 Dias 6 Horas 45 Minutos"/>
        <s v="0 Dias 6 Horas 14 Minutos"/>
        <s v="0 Dias 5 Horas 39 Minutos"/>
        <s v="2 Dias 21 Horas 35 Minutos"/>
        <s v="5 Dias 19 Horas 30 Minutos"/>
        <s v="5 Dias 19 Horas 16 Minutos"/>
        <s v="5 Dias 19 Horas 10 Minutos"/>
        <s v="5 Dias 19 Horas 9 Minutos"/>
        <s v="5 Dias 19 Horas 8 Minutos"/>
        <s v="5 Dias 19 Horas 7 Minutos"/>
        <s v="2 Dias 0 Horas 31 Minutos"/>
        <s v="2 Dias 17 Horas 1 Minutos"/>
        <s v="5 Dias 14 Horas 33 Minutos"/>
        <s v="5 Dias 14 Horas 29 Minutos"/>
        <s v="5 Dias 12 Horas 2 Minutos"/>
        <s v="5 Dias 12 Horas 1 Minutos"/>
        <s v="5 Dias 12 Horas 0 Minutos"/>
        <s v="0 Dias 1 Horas 16 Minutos"/>
        <s v="0 Dias 6 Horas 27 Minutos"/>
        <s v="3 Dias 8 Horas 13 Minutos"/>
        <s v="0 Dias 1 Horas 29 Minutos"/>
        <s v="0 Dias 2 Horas 40 Minutos"/>
        <s v="1 Dias 9 Horas 30 Minutos"/>
        <s v="0 Dias 2 Horas 44 Minutos"/>
        <s v="0 Dias 1 Horas 46 Minutos"/>
        <s v="1 Dias 1 Horas 5 Minutos"/>
        <s v="4 Dias 18 Horas 54 Minutos"/>
        <s v="0 Dias 4 Horas 54 Minutos"/>
        <s v="2 Dias 17 Horas 51 Minutos"/>
        <s v="4 Dias 10 Horas 19 Minutos"/>
        <s v="4 Dias 10 Horas 18 Minutos"/>
        <s v="2 Dias 17 Horas 8 Minutos"/>
        <s v="3 Dias 9 Horas 0 Minutos"/>
        <s v="2 Dias 3 Horas 7 Minutos"/>
        <s v="2 Dias 3 Horas 5 Minutos"/>
        <s v="3 Dias 5 Horas 30 Minutos"/>
        <s v="3 Dias 5 Horas 27 Minutos"/>
        <s v="0 Dias 2 Horas 56 Minutos"/>
        <s v="0 Dias 2 Horas 53 Minutos"/>
        <s v="0 Dias 7 Horas 7 Minutos"/>
        <s v="0 Dias 7 Horas 6 Minutos"/>
        <s v="3 Dias 19 Horas 52 Minutos"/>
        <s v="3 Dias 19 Horas 16 Minutos"/>
        <s v="3 Dias 18 Horas 31 Minutos"/>
        <s v="3 Dias 17 Horas 48 Minutos"/>
        <s v="3 Dias 17 Horas 2 Minutos"/>
        <s v="2 Dias 21 Horas 30 Minutos"/>
        <s v="1 Dias 18 Horas 38 Minutos"/>
        <s v="3 Dias 16 Horas 3 Minutos"/>
        <s v="3 Dias 16 Horas 2 Minutos"/>
        <s v="3 Dias 16 Horas 0 Minutos"/>
        <s v="3 Dias 15 Horas 58 Minutos"/>
        <s v="3 Dias 15 Horas 57 Minutos"/>
        <s v="3 Dias 15 Horas 33 Minutos"/>
        <s v="1 Dias 16 Horas 33 Minutos"/>
        <s v="0 Dias 3 Horas 26 Minutos"/>
        <s v="1 Dias 15 Horas 43 Minutos"/>
        <s v="3 Dias 13 Horas 27 Minutos"/>
        <s v="3 Dias 12 Horas 44 Minutos"/>
        <s v="3 Dias 12 Horas 24 Minutos"/>
        <s v="2 Dias 12 Horas 29 Minutos"/>
        <s v="1 Dias 9 Horas 34 Minutos"/>
        <s v="2 Dias 5 Horas 33 Minutos"/>
        <s v="0 Dias 4 Horas 12 Minutos"/>
        <s v="3 Dias 0 Horas 5 Minutos"/>
        <s v="0 Dias 3 Horas 44 Minutos"/>
        <s v="2 Dias 23 Horas 30 Minutos"/>
        <s v="2 Dias 23 Horas 11 Minutos"/>
        <s v="0 Dias 5 Horas 9 Minutos"/>
        <s v="2 Dias 22 Horas 56 Minutos"/>
        <s v="2 Dias 22 Horas 52 Minutos"/>
        <s v="2 Dias 22 Horas 51 Minutos"/>
        <s v="2 Dias 22 Horas 50 Minutos"/>
        <s v="2 Dias 22 Horas 49 Minutos"/>
        <s v="2 Dias 22 Horas 48 Minutos"/>
        <s v="2 Dias 22 Horas 43 Minutos"/>
        <s v="0 Dias 2 Horas 43 Minutos"/>
        <s v="0 Dias 2 Horas 33 Minutos"/>
        <s v="0 Dias 3 Horas 24 Minutos"/>
        <s v="2 Dias 19 Horas 45 Minutos"/>
        <s v="2 Dias 19 Horas 41 Minutos"/>
        <s v="0 Dias 1 Horas 35 Minutos"/>
        <s v="2 Dias 18 Horas 49 Minutos"/>
        <s v="2 Dias 18 Horas 40 Minutos"/>
        <s v="2 Dias 18 Horas 38 Minutos"/>
        <s v="2 Dias 18 Horas 37 Minutos"/>
        <s v="2 Dias 18 Horas 27 Minutos"/>
        <s v="2 Dias 18 Horas 25 Minutos"/>
        <s v="2 Dias 18 Horas 16 Minutos"/>
        <s v="0 Dias 3 Horas 10 Minutos"/>
        <s v="2 Dias 17 Horas 43 Minutos"/>
        <s v="2 Dias 13 Horas 51 Minutos"/>
        <s v="2 Dias 13 Horas 17 Minutos"/>
        <s v="2 Dias 13 Horas 16 Minutos"/>
        <s v="0 Dias 3 Horas 11 Minutos"/>
        <s v="2 Dias 0 Horas 9 Minutos"/>
        <s v="2 Dias 0 Horas 1 Minutos"/>
        <s v="0 Dias 2 Horas 31 Minutos"/>
        <s v="0 Dias 3 Horas 23 Minutos"/>
        <s v="1 Dias 22 Horas 31 Minutos"/>
        <s v="1 Dias 22 Horas 30 Minutos"/>
        <s v="0 Dias 2 Horas 57 Minutos"/>
        <s v="0 Dias 5 Horas 33 Minutos"/>
        <s v="1 Dias 19 Horas 26 Minutos"/>
        <s v="1 Dias 18 Horas 44 Minutos"/>
        <s v="1 Dias 18 Horas 16 Minutos"/>
        <s v="1 Dias 18 Horas 14 Minutos"/>
        <s v="1 Dias 18 Horas 12 Minutos"/>
        <s v="1 Dias 18 Horas 9 Minutos"/>
        <s v="1 Dias 17 Horas 29 Minutos"/>
        <s v="1 Dias 13 Horas 3 Minutos"/>
        <s v="1 Dias 12 Horas 41 Minutos"/>
        <s v="1 Dias 6 Horas 24 Minutos"/>
        <s v="1 Dias 1 Horas 24 Minutos"/>
        <s v="1 Dias 1 Horas 17 Minutos"/>
        <s v="0 Dias 4 Horas 50 Minutos"/>
        <s v="0 Dias 4 Horas 24 Minutos"/>
        <s v="0 Dias 3 Horas 9 Minutos"/>
        <s v="0 Dias 22 Horas 1 Minutos"/>
        <s v="0 Dias 20 Horas 31 Minutos"/>
        <s v="0 Dias 18 Horas 28 Minutos"/>
        <s v="0 Dias 15 Horas 9 Minutos"/>
        <s v="0 Dias 15 Horas 6 Minutos"/>
        <s v="0 Dias 15 Horas 4 Minutos"/>
        <s v="0 Dias 14 Horas 52 Minutos"/>
        <s v="0 Dias 12 Horas 26 Minutos"/>
        <s v="0 Dias 12 Horas 20 Minutos"/>
        <s v="0 Dias 12 Horas 19 Minutos"/>
        <s v="0 Dias 12 Horas 13 Minutos"/>
        <m/>
        <s v="12 Dias 22 Horas 20 Minutos" u="1"/>
        <s v="5 Dias 16 Horas 6 Minutos" u="1"/>
        <s v="5 Dias 2 Horas 26 Minutos" u="1"/>
        <s v="5 Dias 2 Horas 36 Minutos" u="1"/>
        <s v="5 Dias 20 Horas 6 Minutos" u="1"/>
        <s v="5 Dias 3 Horas 56 Minutos" u="1"/>
        <s v="4 Dias 0 Horas 22 Minutos" u="1"/>
        <s v="4 Dias 16 Horas 2 Minutos" u="1"/>
        <s v="12 Dias 11 Horas 21 Minutos" u="1"/>
        <s v="12 Dias 16 Horas 41 Minutos" u="1"/>
        <s v="12 Dias 21 Horas 31 Minutos" u="1"/>
        <s v="7 Dias 1 Horas 56 Minutos" u="1"/>
        <s v="7 Dias 20 Horas 6 Minutos" u="1"/>
        <s v="7 Dias 3 Horas 56 Minutos" u="1"/>
        <s v="7 Dias 4 Horas 46 Minutos" u="1"/>
        <s v="7 Dias 9 Horas 26 Minutos" u="1"/>
        <s v="6 Dias 15 Horas 2 Minutos" u="1"/>
        <s v="6 Dias 19 Horas 2 Minutos" u="1"/>
        <s v="6 Dias 3 Horas 52 Minutos" u="1"/>
        <s v="12 Dias 10 Horas 12 Minutos" u="1"/>
        <s v="12 Dias 15 Horas 52 Minutos" u="1"/>
        <s v="9 Dias 0 Horas 36 Minutos" u="1"/>
        <s v="9 Dias 5 Horas 36 Minutos" u="1"/>
        <s v="8 Dias 2 Horas 12 Minutos" u="1"/>
        <s v="8 Dias 3 Horas 32 Minutos" u="1"/>
        <s v="8 Dias 6 Horas 42 Minutos" u="1"/>
        <s v="8 Dias 9 Horas 22 Minutos" u="1"/>
        <s v="10 Dias 5 Horas 9 Minutos" u="1"/>
        <s v="12 Dias 23 Horas 44 Minutos" u="1"/>
        <s v="12 Dias 20 Horas 55 Minutos" u="1"/>
        <s v="12 Dias 21 Horas 45 Minutos" u="1"/>
        <s v="12 Dias 22 Horas 56 Minutos" u="1"/>
        <s v="1 Dias 1 Horas 27 Minutos" u="1"/>
        <s v="1 Dias 1 Horas 37 Minutos" u="1"/>
        <s v="1 Dias 1 Horas 57 Minutos" u="1"/>
        <s v="1 Dias 2 Horas 37 Minutos" u="1"/>
        <s v="1 Dias 4 Horas 17 Minutos" u="1"/>
        <s v="1 Dias 9 Horas 57 Minutos" u="1"/>
        <s v="0 Dias 17 Horas 3 Minutos" u="1"/>
        <s v="11 Dias 1 Horas 50 Minutos" u="1"/>
        <s v="11 Dias 22 Horas 0 Minutos" u="1"/>
        <s v="11 Dias 4 Horas 20 Minutos" u="1"/>
        <s v="11 Dias 0 Horas 41 Minutos" u="1"/>
        <s v="11 Dias 1 Horas 41 Minutos" u="1"/>
        <s v="11 Dias 3 Horas 11 Minutos" u="1"/>
        <s v="11 Dias 3 Horas 21 Minutos" u="1"/>
        <s v="11 Dias 0 Horas 42 Minutos" u="1"/>
        <s v="11 Dias 1 Horas 32 Minutos" u="1"/>
        <s v="11 Dias 8 Horas 22 Minutos" u="1"/>
        <s v="11 Dias 0 Horas 13 Minutos" u="1"/>
        <s v="11 Dias 8 Horas 23 Minutos" u="1"/>
        <s v="11 Dias 8 Horas 33 Minutos" u="1"/>
        <s v="3 Dias 16 Horas 7 Minutos" u="1"/>
        <s v="3 Dias 20 Horas 7 Minutos" u="1"/>
        <s v="3 Dias 4 Horas 17 Minutos" u="1"/>
        <s v="11 Dias 0 Horas 14 Minutos" u="1"/>
        <s v="11 Dias 22 Horas 4 Minutos" u="1"/>
        <s v="2 Dias 1 Horas 53 Minutos" u="1"/>
        <s v="2 Dias 2 Horas 53 Minutos" u="1"/>
        <s v="2 Dias 21 Horas 3 Minutos" u="1"/>
        <s v="2 Dias 23 Horas 3 Minutos" u="1"/>
        <s v="2 Dias 4 Horas 23 Minutos" u="1"/>
        <s v="2 Dias 4 Horas 33 Minutos" u="1"/>
        <s v="11 Dias 22 Horas 5 Minutos" u="1"/>
        <s v="11 Dias 23 Horas 5 Minutos" u="1"/>
        <s v="11 Dias 5 Horas 35 Minutos" u="1"/>
        <s v="11 Dias 2 Horas 46 Minutos" u="1"/>
        <s v="11 Dias 8 Horas 46 Minutos" u="1"/>
        <s v="11 Dias 0 Horas 27 Minutos" u="1"/>
        <s v="11 Dias 20 Horas 7 Minutos" u="1"/>
        <s v="11 Dias 3 Horas 57 Minutos" u="1"/>
        <s v="11 Dias 0 Horas 38 Minutos" u="1"/>
        <s v="11 Dias 2 Horas 18 Minutos" u="1"/>
        <s v="11 Dias 2 Horas 48 Minutos" u="1"/>
        <s v="11 Dias 1 Horas 39 Minutos" u="1"/>
        <s v="11 Dias 3 Horas 19 Minutos" u="1"/>
        <s v="5 Dias 2 Horas 17 Minutos" u="1"/>
        <s v="4 Dias 1 Horas 53 Minutos" u="1"/>
        <s v="4 Dias 16 Horas 3 Minutos" u="1"/>
        <s v="12 Dias 20 Horas 58 Minutos" u="1"/>
        <s v="12 Dias 21 Horas 48 Minutos" u="1"/>
        <s v="7 Dias 15 Horas 7 Minutos" u="1"/>
        <s v="7 Dias 3 Horas 37 Minutos" u="1"/>
        <s v="7 Dias 4 Horas 17 Minutos" u="1"/>
        <s v="12 Dias 21 Horas 29 Minutos" u="1"/>
        <s v="12 Dias 22 Horas 19 Minutos" u="1"/>
        <s v="1 Dias 1 Horas 2 Minutos" u="1"/>
        <s v="1 Dias 2 Horas 2 Minutos" u="1"/>
        <s v="2 Dias 2 Horas 0 Minutos" u="1"/>
        <s v="1 Dias 14 Horas 30 Minutos" u="1"/>
        <s v="1 Dias 16 Horas 50 Minutos" u="1"/>
        <s v="1 Dias 18 Horas 30 Minutos" u="1"/>
        <s v="1 Dias 18 Horas 50 Minutos" u="1"/>
        <s v="1 Dias 19 Horas 20 Minutos" u="1"/>
        <s v="1 Dias 19 Horas 40 Minutos" u="1"/>
        <s v="1 Dias 20 Horas 20 Minutos" u="1"/>
        <s v="1 Dias 21 Horas 50 Minutos" u="1"/>
        <s v="1 Dias 22 Horas 50 Minutos" u="1"/>
        <s v="1 Dias 14 Horas 21 Minutos" u="1"/>
        <s v="1 Dias 14 Horas 31 Minutos" u="1"/>
        <s v="1 Dias 15 Horas 11 Minutos" u="1"/>
        <s v="1 Dias 16 Horas 51 Minutos" u="1"/>
        <s v="1 Dias 18 Horas 31 Minutos" u="1"/>
        <s v="1 Dias 18 Horas 41 Minutos" u="1"/>
        <s v="1 Dias 19 Horas 21 Minutos" u="1"/>
        <s v="1 Dias 19 Horas 31 Minutos" u="1"/>
        <s v="1 Dias 19 Horas 41 Minutos" u="1"/>
        <s v="1 Dias 21 Horas 51 Minutos" u="1"/>
        <s v="1 Dias 22 Horas 41 Minutos" u="1"/>
        <s v="1 Dias 14 Horas 22 Minutos" u="1"/>
        <s v="1 Dias 17 Horas 52 Minutos" u="1"/>
        <s v="1 Dias 18 Horas 32 Minutos" u="1"/>
        <s v="1 Dias 19 Horas 42 Minutos" u="1"/>
        <s v="1 Dias 20 Horas 52 Minutos" u="1"/>
        <s v="1 Dias 22 Horas 12 Minutos" u="1"/>
        <s v="1 Dias 22 Horas 52 Minutos" u="1"/>
        <s v="1 Dias 23 Horas 42 Minutos" u="1"/>
        <s v="1 Dias 11 Horas 23 Minutos" u="1"/>
        <s v="1 Dias 16 Horas 53 Minutos" u="1"/>
        <s v="1 Dias 18 Horas 33 Minutos" u="1"/>
        <s v="1 Dias 19 Horas 33 Minutos" u="1"/>
        <s v="1 Dias 20 Horas 43 Minutos" u="1"/>
        <s v="1 Dias 23 Horas 33 Minutos" u="1"/>
        <s v="1 Dias 11 Horas 24 Minutos" u="1"/>
        <s v="1 Dias 13 Horas 24 Minutos" u="1"/>
        <s v="1 Dias 13 Horas 44 Minutos" u="1"/>
        <s v="1 Dias 16 Horas 24 Minutos" u="1"/>
        <s v="1 Dias 19 Horas 14 Minutos" u="1"/>
        <s v="1 Dias 19 Horas 24 Minutos" u="1"/>
        <s v="1 Dias 19 Horas 34 Minutos" u="1"/>
        <s v="1 Dias 19 Horas 44 Minutos" u="1"/>
        <s v="1 Dias 20 Horas 54 Minutos" u="1"/>
        <s v="1 Dias 21 Horas 44 Minutos" u="1"/>
        <s v="1 Dias 22 Horas 24 Minutos" u="1"/>
        <s v="9 Dias 1 Horas 17 Minutos" u="1"/>
        <s v="9 Dias 2 Horas 57 Minutos" u="1"/>
        <s v="9 Dias 4 Horas 27 Minutos" u="1"/>
        <s v="1 Dias 11 Horas 25 Minutos" u="1"/>
        <s v="1 Dias 15 Horas 15 Minutos" u="1"/>
        <s v="1 Dias 16 Horas 35 Minutos" u="1"/>
        <s v="1 Dias 16 Horas 55 Minutos" u="1"/>
        <s v="1 Dias 17 Horas 55 Minutos" u="1"/>
        <s v="1 Dias 18 Horas 35 Minutos" u="1"/>
        <s v="1 Dias 20 Horas 45 Minutos" u="1"/>
        <s v="8 Dias 1 Horas 53 Minutos" u="1"/>
        <s v="8 Dias 22 Horas 3 Minutos" u="1"/>
        <s v="8 Dias 6 Horas 33 Minutos" u="1"/>
        <s v="8 Dias 9 Horas 13 Minutos" u="1"/>
        <s v="1 Dias 13 Horas 26 Minutos" u="1"/>
        <s v="1 Dias 13 Horas 46 Minutos" u="1"/>
        <s v="1 Dias 14 Horas 56 Minutos" u="1"/>
        <s v="1 Dias 16 Horas 26 Minutos" u="1"/>
        <s v="1 Dias 16 Horas 56 Minutos" u="1"/>
        <s v="1 Dias 17 Horas 56 Minutos" u="1"/>
        <s v="1 Dias 19 Horas 36 Minutos" u="1"/>
        <s v="1 Dias 20 Horas 16 Minutos" u="1"/>
        <s v="1 Dias 20 Horas 36 Minutos" u="1"/>
        <s v="1 Dias 21 Horas 36 Minutos" u="1"/>
        <s v="1 Dias 22 Horas 16 Minutos" u="1"/>
        <s v="1 Dias 22 Horas 26 Minutos" u="1"/>
        <s v="1 Dias 22 Horas 56 Minutos" u="1"/>
        <s v="1 Dias 23 Horas 46 Minutos" u="1"/>
        <s v="1 Dias 11 Horas 37 Minutos" u="1"/>
        <s v="1 Dias 11 Horas 47 Minutos" u="1"/>
        <s v="1 Dias 13 Horas 17 Minutos" u="1"/>
        <s v="1 Dias 13 Horas 37 Minutos" u="1"/>
        <s v="1 Dias 16 Horas 27 Minutos" u="1"/>
        <s v="1 Dias 16 Horas 57 Minutos" u="1"/>
        <s v="1 Dias 17 Horas 17 Minutos" u="1"/>
        <s v="1 Dias 19 Horas 27 Minutos" u="1"/>
        <s v="1 Dias 19 Horas 37 Minutos" u="1"/>
        <s v="1 Dias 20 Horas 37 Minutos" u="1"/>
        <s v="1 Dias 21 Horas 27 Minutos" u="1"/>
        <s v="1 Dias 22 Horas 57 Minutos" u="1"/>
        <s v="1 Dias 10 Horas 28 Minutos" u="1"/>
        <s v="1 Dias 14 Horas 28 Minutos" u="1"/>
        <s v="1 Dias 16 Horas 28 Minutos" u="1"/>
        <s v="1 Dias 16 Horas 58 Minutos" u="1"/>
        <s v="1 Dias 17 Horas 18 Minutos" u="1"/>
        <s v="1 Dias 17 Horas 58 Minutos" u="1"/>
        <s v="1 Dias 18 Horas 48 Minutos" u="1"/>
        <s v="1 Dias 19 Horas 38 Minutos" u="1"/>
        <s v="1 Dias 20 Horas 18 Minutos" u="1"/>
        <s v="1 Dias 20 Horas 38 Minutos" u="1"/>
        <s v="1 Dias 21 Horas 38 Minutos" u="1"/>
        <s v="1 Dias 21 Horas 48 Minutos" u="1"/>
        <s v="1 Dias 22 Horas 28 Minutos" u="1"/>
        <s v="1 Dias 22 Horas 38 Minutos" u="1"/>
        <s v="1 Dias 14 Horas 29 Minutos" u="1"/>
        <s v="1 Dias 15 Horas 59 Minutos" u="1"/>
        <s v="1 Dias 16 Horas 59 Minutos" u="1"/>
        <s v="1 Dias 17 Horas 49 Minutos" u="1"/>
        <s v="1 Dias 18 Horas 29 Minutos" u="1"/>
        <s v="1 Dias 19 Horas 39 Minutos" u="1"/>
        <s v="1 Dias 21 Horas 29 Minutos" u="1"/>
        <s v="1 Dias 22 Horas 39 Minutos" u="1"/>
        <s v="1 Dias 5 Horas 6 Minutos" u="1"/>
        <s v="3 Dias 13 Horas 30 Minutos" u="1"/>
        <s v="3 Dias 14 Horas 20 Minutos" u="1"/>
        <s v="3 Dias 15 Horas 30 Minutos" u="1"/>
        <s v="3 Dias 18 Horas 10 Minutos" u="1"/>
        <s v="3 Dias 20 Horas 10 Minutos" u="1"/>
        <s v="3 Dias 20 Horas 30 Minutos" u="1"/>
        <s v="3 Dias 21 Horas 40 Minutos" u="1"/>
        <s v="3 Dias 22 Horas 50 Minutos" u="1"/>
        <s v="3 Dias 15 Horas 41 Minutos" u="1"/>
        <s v="3 Dias 20 Horas 11 Minutos" u="1"/>
        <s v="3 Dias 21 Horas 41 Minutos" u="1"/>
        <s v="3 Dias 22 Horas 51 Minutos" u="1"/>
        <s v="3 Dias 23 Horas 11 Minutos" u="1"/>
        <s v="3 Dias 14 Horas 32 Minutos" u="1"/>
        <s v="3 Dias 15 Horas 32 Minutos" u="1"/>
        <s v="3 Dias 15 Horas 42 Minutos" u="1"/>
        <s v="3 Dias 20 Horas 12 Minutos" u="1"/>
        <s v="3 Dias 20 Horas 32 Minutos" u="1"/>
        <s v="3 Dias 21 Horas 42 Minutos" u="1"/>
        <s v="3 Dias 23 Horas 42 Minutos" u="1"/>
        <s v="3 Dias 12 Horas 13 Minutos" u="1"/>
        <s v="3 Dias 12 Horas 53 Minutos" u="1"/>
        <s v="3 Dias 13 Horas 23 Minutos" u="1"/>
        <s v="3 Dias 14 Horas 33 Minutos" u="1"/>
        <s v="3 Dias 15 Horas 23 Minutos" u="1"/>
        <s v="3 Dias 15 Horas 43 Minutos" u="1"/>
        <s v="3 Dias 20 Horas 13 Minutos" u="1"/>
        <s v="3 Dias 20 Horas 23 Minutos" u="1"/>
        <s v="3 Dias 21 Horas 43 Minutos" u="1"/>
        <s v="3 Dias 23 Horas 43 Minutos" u="1"/>
        <s v="3 Dias 12 Horas 14 Minutos" u="1"/>
        <s v="3 Dias 12 Horas 54 Minutos" u="1"/>
        <s v="3 Dias 13 Horas 24 Minutos" u="1"/>
        <s v="3 Dias 13 Horas 34 Minutos" u="1"/>
        <s v="3 Dias 14 Horas 34 Minutos" u="1"/>
        <s v="3 Dias 15 Horas 44 Minutos" u="1"/>
        <s v="3 Dias 18 Horas 14 Minutos" u="1"/>
        <s v="3 Dias 20 Horas 34 Minutos" u="1"/>
        <s v="3 Dias 21 Horas 54 Minutos" u="1"/>
        <s v="3 Dias 23 Horas 14 Minutos" u="1"/>
        <s v="3 Dias 12 Horas 55 Minutos" u="1"/>
        <s v="3 Dias 13 Horas 35 Minutos" u="1"/>
        <s v="3 Dias 15 Horas 35 Minutos" u="1"/>
        <s v="3 Dias 22 Horas 55 Minutos" u="1"/>
        <s v="3 Dias 23 Horas 15 Minutos" u="1"/>
        <s v="3 Dias 15 Horas 26 Minutos" u="1"/>
        <s v="3 Dias 20 Horas 16 Minutos" u="1"/>
        <s v="3 Dias 22 Horas 57 Minutos" u="1"/>
        <s v="3 Dias 12 Horas 38 Minutos" u="1"/>
        <s v="3 Dias 13 Horas 48 Minutos" u="1"/>
        <s v="3 Dias 13 Horas 58 Minutos" u="1"/>
        <s v="3 Dias 20 Horas 18 Minutos" u="1"/>
        <s v="3 Dias 21 Horas 48 Minutos" u="1"/>
        <s v="3 Dias 22 Horas 48 Minutos" u="1"/>
        <s v="3 Dias 23 Horas 38 Minutos" u="1"/>
        <s v="3 Dias 14 Horas 19 Minutos" u="1"/>
        <s v="3 Dias 20 Horas 59 Minutos" u="1"/>
        <s v="3 Dias 21 Horas 39 Minutos" u="1"/>
        <s v="3 Dias 22 Horas 49 Minutos" u="1"/>
        <s v="5 Dias 0 Horas 2 Minutos" u="1"/>
        <s v="5 Dias 11 Horas 50 Minutos" u="1"/>
        <s v="5 Dias 13 Horas 50 Minutos" u="1"/>
        <s v="5 Dias 18 Horas 50 Minutos" u="1"/>
        <s v="5 Dias 21 Horas 30 Minutos" u="1"/>
        <s v="5 Dias 22 Horas 10 Minutos" u="1"/>
        <s v="5 Dias 13 Horas 51 Minutos" u="1"/>
        <s v="5 Dias 19 Horas 11 Minutos" u="1"/>
        <s v="5 Dias 16 Horas 42 Minutos" u="1"/>
        <s v="5 Dias 18 Horas 12 Minutos" u="1"/>
        <s v="5 Dias 18 Horas 42 Minutos" u="1"/>
        <s v="5 Dias 12 Horas 13 Minutos" u="1"/>
        <s v="5 Dias 13 Horas 23 Minutos" u="1"/>
        <s v="5 Dias 14 Horas 43 Minutos" u="1"/>
        <s v="5 Dias 15 Horas 53 Minutos" u="1"/>
        <s v="5 Dias 16 Horas 53 Minutos" u="1"/>
        <s v="5 Dias 18 Horas 43 Minutos" u="1"/>
        <s v="5 Dias 19 Horas 13 Minutos" u="1"/>
        <s v="5 Dias 13 Horas 24 Minutos" u="1"/>
        <s v="5 Dias 14 Horas 44 Minutos" u="1"/>
        <s v="5 Dias 21 Horas 54 Minutos" u="1"/>
        <s v="5 Dias 23 Horas 14 Minutos" u="1"/>
        <s v="5 Dias 13 Horas 25 Minutos" u="1"/>
        <s v="5 Dias 14 Horas 15 Minutos" u="1"/>
        <s v="5 Dias 14 Horas 55 Minutos" u="1"/>
        <s v="5 Dias 22 Horas 45 Minutos" u="1"/>
        <s v="5 Dias 23 Horas 55 Minutos" u="1"/>
        <s v="5 Dias 13 Horas 16 Minutos" u="1"/>
        <s v="5 Dias 13 Horas 26 Minutos" u="1"/>
        <s v="5 Dias 15 Horas 36 Minutos" u="1"/>
        <s v="5 Dias 18 Horas 46 Minutos" u="1"/>
        <s v="5 Dias 21 Horas 36 Minutos" u="1"/>
        <s v="5 Dias 13 Horas 17 Minutos" u="1"/>
        <s v="5 Dias 13 Horas 27 Minutos" u="1"/>
        <s v="5 Dias 14 Horas 57 Minutos" u="1"/>
        <s v="5 Dias 15 Horas 37 Minutos" u="1"/>
        <s v="5 Dias 18 Horas 47 Minutos" u="1"/>
        <s v="5 Dias 19 Horas 57 Minutos" u="1"/>
        <s v="5 Dias 12 Horas 38 Minutos" u="1"/>
        <s v="5 Dias 13 Horas 18 Minutos" u="1"/>
        <s v="5 Dias 20 Horas 58 Minutos" u="1"/>
        <s v="5 Dias 22 Horas 38 Minutos" u="1"/>
        <s v="5 Dias 23 Horas 28 Minutos" u="1"/>
        <s v="5 Dias 11 Horas 49 Minutos" u="1"/>
        <s v="5 Dias 12 Horas 39 Minutos" u="1"/>
        <s v="5 Dias 18 Horas 49 Minutos" u="1"/>
        <s v="5 Dias 21 Horas 29 Minutos" u="1"/>
        <s v="5 Dias 22 Horas 29 Minutos" u="1"/>
        <s v="7 Dias 9 Horas 2 Minutos" u="1"/>
        <s v="8 Dias 2 Horas 0 Minutos" u="1"/>
        <s v="7 Dias 10 Horas 20 Minutos" u="1"/>
        <s v="7 Dias 14 Horas 50 Minutos" u="1"/>
        <s v="7 Dias 15 Horas 30 Minutos" u="1"/>
        <s v="7 Dias 15 Horas 40 Minutos" u="1"/>
        <s v="7 Dias 19 Horas 50 Minutos" u="1"/>
        <s v="7 Dias 20 Horas 10 Minutos" u="1"/>
        <s v="7 Dias 21 Horas 20 Minutos" u="1"/>
        <s v="7 Dias 23 Horas 40 Minutos" u="1"/>
        <s v="7 Dias 10 Horas 31 Minutos" u="1"/>
        <s v="7 Dias 11 Horas 41 Minutos" u="1"/>
        <s v="7 Dias 17 Horas 21 Minutos" u="1"/>
        <s v="7 Dias 18 Horas 11 Minutos" u="1"/>
        <s v="7 Dias 19 Horas 11 Minutos" u="1"/>
        <s v="7 Dias 20 Horas 41 Minutos" u="1"/>
        <s v="7 Dias 21 Horas 11 Minutos" u="1"/>
        <s v="7 Dias 22 Horas 31 Minutos" u="1"/>
        <s v="7 Dias 22 Horas 51 Minutos" u="1"/>
        <s v="7 Dias 11 Horas 42 Minutos" u="1"/>
        <s v="7 Dias 17 Horas 12 Minutos" u="1"/>
        <s v="7 Dias 18 Horas 12 Minutos" u="1"/>
        <s v="7 Dias 19 Horas 52 Minutos" u="1"/>
        <s v="7 Dias 20 Horas 12 Minutos" u="1"/>
        <s v="7 Dias 21 Horas 22 Minutos" u="1"/>
        <s v="7 Dias 21 Horas 42 Minutos" u="1"/>
        <s v="7 Dias 22 Horas 32 Minutos" u="1"/>
        <s v="7 Dias 23 Horas 32 Minutos" u="1"/>
        <s v="7 Dias 23 Horas 42 Minutos" u="1"/>
        <s v="7 Dias 14 Horas 53 Minutos" u="1"/>
        <s v="7 Dias 17 Horas 33 Minutos" u="1"/>
        <s v="7 Dias 19 Horas 43 Minutos" u="1"/>
        <s v="7 Dias 21 Horas 23 Minutos" u="1"/>
        <s v="7 Dias 22 Horas 13 Minutos" u="1"/>
        <s v="7 Dias 22 Horas 43 Minutos" u="1"/>
        <s v="7 Dias 16 Horas 24 Minutos" u="1"/>
        <s v="7 Dias 19 Horas 54 Minutos" u="1"/>
        <s v="7 Dias 20 Horas 44 Minutos" u="1"/>
        <s v="7 Dias 22 Horas 14 Minutos" u="1"/>
        <s v="7 Dias 13 Horas 25 Minutos" u="1"/>
        <s v="7 Dias 14 Horas 55 Minutos" u="1"/>
        <s v="7 Dias 18 Horas 15 Minutos" u="1"/>
        <s v="7 Dias 18 Horas 55 Minutos" u="1"/>
        <s v="7 Dias 19 Horas 45 Minutos" u="1"/>
        <s v="7 Dias 21 Horas 15 Minutos" u="1"/>
        <s v="7 Dias 23 Horas 25 Minutos" u="1"/>
        <s v="7 Dias 14 Horas 46 Minutos" u="1"/>
        <s v="7 Dias 18 Horas 16 Minutos" u="1"/>
        <s v="7 Dias 18 Horas 26 Minutos" u="1"/>
        <s v="7 Dias 18 Horas 36 Minutos" u="1"/>
        <s v="7 Dias 20 Horas 16 Minutos" u="1"/>
        <s v="7 Dias 20 Horas 26 Minutos" u="1"/>
        <s v="7 Dias 20 Horas 46 Minutos" u="1"/>
        <s v="7 Dias 21 Horas 16 Minutos" u="1"/>
        <s v="7 Dias 22 Horas 16 Minutos" u="1"/>
        <s v="7 Dias 22 Horas 56 Minutos" u="1"/>
        <s v="7 Dias 15 Horas 57 Minutos" u="1"/>
        <s v="7 Dias 20 Horas 37 Minutos" u="1"/>
        <s v="7 Dias 21 Horas 37 Minutos" u="1"/>
        <s v="7 Dias 21 Horas 47 Minutos" u="1"/>
        <s v="7 Dias 14 Horas 18 Minutos" u="1"/>
        <s v="7 Dias 15 Horas 38 Minutos" u="1"/>
        <s v="7 Dias 18 Horas 18 Minutos" u="1"/>
        <s v="7 Dias 20 Horas 18 Minutos" u="1"/>
        <s v="7 Dias 21 Horas 18 Minutos" u="1"/>
        <s v="7 Dias 21 Horas 38 Minutos" u="1"/>
        <s v="7 Dias 22 Horas 18 Minutos" u="1"/>
        <s v="7 Dias 22 Horas 38 Minutos" u="1"/>
        <s v="7 Dias 16 Horas 19 Minutos" u="1"/>
        <s v="7 Dias 18 Horas 39 Minutos" u="1"/>
        <s v="7 Dias 20 Horas 29 Minutos" u="1"/>
        <s v="7 Dias 21 Horas 49 Minutos" u="1"/>
        <s v="7 Dias 22 Horas 19 Minutos" u="1"/>
        <s v="7 Dias 23 Horas 59 Minutos" u="1"/>
        <s v="7 Dias 2 Horas 6 Minutos" u="1"/>
        <s v="9 Dias 12 Horas 20 Minutos" u="1"/>
        <s v="9 Dias 14 Horas 10 Minutos" u="1"/>
        <s v="9 Dias 15 Horas 30 Minutos" u="1"/>
        <s v="9 Dias 16 Horas 20 Minutos" u="1"/>
        <s v="9 Dias 18 Horas 20 Minutos" u="1"/>
        <s v="9 Dias 18 Horas 40 Minutos" u="1"/>
        <s v="9 Dias 20 Horas 40 Minutos" u="1"/>
        <s v="9 Dias 21 Horas 30 Minutos" u="1"/>
        <s v="9 Dias 23 Horas 20 Minutos" u="1"/>
        <s v="9 Dias 11 Horas 31 Minutos" u="1"/>
        <s v="9 Dias 12 Horas 21 Minutos" u="1"/>
        <s v="9 Dias 18 Horas 11 Minutos" u="1"/>
        <s v="9 Dias 18 Horas 21 Minutos" u="1"/>
        <s v="9 Dias 18 Horas 41 Minutos" u="1"/>
        <s v="9 Dias 19 Horas 11 Minutos" u="1"/>
        <s v="9 Dias 20 Horas 31 Minutos" u="1"/>
        <s v="9 Dias 20 Horas 41 Minutos" u="1"/>
        <s v="9 Dias 21 Horas 21 Minutos" u="1"/>
        <s v="9 Dias 21 Horas 41 Minutos" u="1"/>
        <s v="9 Dias 22 Horas 31 Minutos" u="1"/>
        <s v="9 Dias 22 Horas 51 Minutos" u="1"/>
        <s v="9 Dias 23 Horas 21 Minutos" u="1"/>
        <s v="9 Dias 12 Horas 22 Minutos" u="1"/>
        <s v="9 Dias 18 Horas 12 Minutos" u="1"/>
        <s v="9 Dias 22 Horas 52 Minutos" u="1"/>
        <s v="9 Dias 18 Horas 13 Minutos" u="1"/>
        <s v="9 Dias 21 Horas 43 Minutos" u="1"/>
        <s v="9 Dias 23 Horas 13 Minutos" u="1"/>
        <s v="9 Dias 23 Horas 43 Minutos" u="1"/>
        <s v="9 Dias 12 Horas 44 Minutos" u="1"/>
        <s v="9 Dias 18 Horas 14 Minutos" u="1"/>
        <s v="9 Dias 20 Horas 44 Minutos" u="1"/>
        <s v="9 Dias 21 Horas 34 Minutos" u="1"/>
        <s v="9 Dias 22 Horas 34 Minutos" u="1"/>
        <s v="9 Dias 23 Horas 24 Minutos" u="1"/>
        <s v="1 Dias 0 Horas 58 Minutos" u="1"/>
        <s v="1 Dias 1 Horas 28 Minutos" u="1"/>
        <s v="1 Dias 1 Horas 38 Minutos" u="1"/>
        <s v="1 Dias 17 Horas 8 Minutos" u="1"/>
        <s v="1 Dias 8 Horas 58 Minutos" u="1"/>
        <s v="9 Dias 12 Horas 45 Minutos" u="1"/>
        <s v="9 Dias 18 Horas 15 Minutos" u="1"/>
        <s v="9 Dias 18 Horas 45 Minutos" u="1"/>
        <s v="9 Dias 23 Horas 15 Minutos" u="1"/>
        <s v="0 Dias 1 Horas 34 Minutos" u="1"/>
        <s v="0 Dias 17 Horas 4 Minutos" u="1"/>
        <s v="0 Dias 7 Horas 54 Minutos" u="1"/>
        <s v="9 Dias 18 Horas 16 Minutos" u="1"/>
        <s v="9 Dias 18 Horas 36 Minutos" u="1"/>
        <s v="9 Dias 18 Horas 46 Minutos" u="1"/>
        <s v="9 Dias 18 Horas 17 Minutos" u="1"/>
        <s v="9 Dias 18 Horas 37 Minutos" u="1"/>
        <s v="9 Dias 18 Horas 47 Minutos" u="1"/>
        <s v="9 Dias 21 Horas 17 Minutos" u="1"/>
        <s v="9 Dias 17 Horas 38 Minutos" u="1"/>
        <s v="9 Dias 18 Horas 18 Minutos" u="1"/>
        <s v="9 Dias 23 Horas 19 Minutos" u="1"/>
        <s v="9 Dias 2 Horas 6 Minutos" u="1"/>
        <s v="3 Dias 0 Horas 28 Minutos" u="1"/>
        <s v="3 Dias 20 Horas 8 Minutos" u="1"/>
        <s v="2 Dias 1 Horas 54 Minutos" u="1"/>
        <s v="2 Dias 2 Horas 44 Minutos" u="1"/>
        <s v="2 Dias 20 Horas 4 Minutos" u="1"/>
        <s v="2 Dias 21 Horas 4 Minutos" u="1"/>
        <s v="2 Dias 3 Horas 24 Minutos" u="1"/>
        <s v="2 Dias 3 Horas 44 Minutos" u="1"/>
        <s v="2 Dias 4 Horas 34 Minutos" u="1"/>
        <s v="1 Dias 1 Horas 20 Minutos" u="1"/>
        <s v="1 Dias 11 Horas 0 Minutos" u="1"/>
        <s v="1 Dias 17 Horas 0 Minutos" u="1"/>
        <s v="1 Dias 2 Horas 30 Minutos" u="1"/>
        <s v="1 Dias 2 Horas 50 Minutos" u="1"/>
        <s v="1 Dias 22 Horas 0 Minutos" u="1"/>
        <s v="1 Dias 3 Horas 20 Minutos" u="1"/>
        <s v="1 Dias 4 Horas 10 Minutos" u="1"/>
        <s v="5 Dias 15 Horas 8 Minutos" u="1"/>
        <s v="4 Dias 0 Horas 24 Minutos" u="1"/>
        <s v="3 Dias 10 Horas 0 Minutos" u="1"/>
        <s v="3 Dias 13 Horas 0 Minutos" u="1"/>
        <s v="3 Dias 20 Horas 0 Minutos" u="1"/>
        <s v="3 Dias 21 Horas 0 Minutos" u="1"/>
        <s v="13 Dias 10 Horas 51 Minutos" u="1"/>
        <s v="13 Dias 11 Horas 41 Minutos" u="1"/>
        <s v="7 Dias 0 Horas 28 Minutos" u="1"/>
        <s v="7 Dias 1 Horas 58 Minutos" u="1"/>
        <s v="7 Dias 15 Horas 8 Minutos" u="1"/>
        <s v="7 Dias 22 Horas 8 Minutos" u="1"/>
        <s v="6 Dias 15 Horas 4 Minutos" u="1"/>
        <s v="5 Dias 16 Horas 0 Minutos" u="1"/>
        <s v="9 Dias 2 Horas 48 Minutos" u="1"/>
        <s v="8 Dias 17 Horas 4 Minutos" u="1"/>
        <s v="8 Dias 2 Horas 34 Minutos" u="1"/>
        <s v="8 Dias 23 Horas 4 Minutos" u="1"/>
        <s v="8 Dias 4 Horas 24 Minutos" u="1"/>
        <s v="7 Dias 3 Horas 10 Minutos" u="1"/>
        <s v="11 Dias 1 Horas 9 Minutos" u="1"/>
        <s v="11 Dias 8 Horas 9 Minutos" u="1"/>
        <s v="9 Dias 1 Horas 50 Minutos" u="1"/>
        <s v="9 Dias 15 Horas 0 Minutos" u="1"/>
        <s v="9 Dias 2 Horas 10 Minutos" u="1"/>
        <s v="9 Dias 2 Horas 40 Minutos" u="1"/>
        <s v="9 Dias 4 Horas 30 Minutos" u="1"/>
        <s v="9 Dias 9 Horas 50 Minutos" u="1"/>
        <s v="1 Dias 0 Horas 59 Minutos" u="1"/>
        <s v="1 Dias 1 Horas 59 Minutos" u="1"/>
        <s v="1 Dias 15 Horas 9 Minutos" u="1"/>
        <s v="1 Dias 2 Horas 29 Minutos" u="1"/>
        <s v="1 Dias 20 Horas 9 Minutos" u="1"/>
        <s v="1 Dias 23 Horas 9 Minutos" u="1"/>
        <s v="1 Dias 8 Horas 49 Minutos" u="1"/>
        <s v="0 Dias 17 Horas 5 Minutos" u="1"/>
        <s v="0 Dias 2 Horas 25 Minutos" u="1"/>
        <s v="0 Dias 4 Horas 35 Minutos" u="1"/>
        <s v="0 Dias 5 Horas 25 Minutos" u="1"/>
        <s v="0 Dias 7 Horas 45 Minutos" u="1"/>
        <s v="0 Dias 9 Horas 35 Minutos" u="1"/>
        <s v="12 Dias 1 Horas 20 Minutos" u="1"/>
        <s v="12 Dias 2 Horas 10 Minutos" u="1"/>
        <s v="12 Dias 3 Horas 50 Minutos" u="1"/>
        <s v="12 Dias 4 Horas 40 Minutos" u="1"/>
        <s v="12 Dias 8 Horas 40 Minutos" u="1"/>
        <s v="12 Dias 0 Horas 21 Minutos" u="1"/>
        <s v="12 Dias 0 Horas 32 Minutos" u="1"/>
        <s v="12 Dias 3 Horas 12 Minutos" u="1"/>
        <s v="12 Dias 8 Horas 42 Minutos" u="1"/>
        <s v="12 Dias 0 Horas 23 Minutos" u="1"/>
        <s v="12 Dias 1 Horas 53 Minutos" u="1"/>
        <s v="12 Dias 8 Horas 33 Minutos" u="1"/>
        <s v="3 Dias 20 Horas 9 Minutos" u="1"/>
        <s v="12 Dias 0 Horas 14 Minutos" u="1"/>
        <s v="12 Dias 0 Horas 24 Minutos" u="1"/>
        <s v="12 Dias 0 Horas 34 Minutos" u="1"/>
        <s v="2 Dias 1 Horas 45 Minutos" u="1"/>
        <s v="2 Dias 1 Horas 55 Minutos" u="1"/>
        <s v="2 Dias 3 Horas 25 Minutos" u="1"/>
        <s v="2 Dias 3 Horas 45 Minutos" u="1"/>
        <s v="2 Dias 5 Horas 25 Minutos" u="1"/>
        <s v="1 Dias 0 Horas 11 Minutos" u="1"/>
        <s v="1 Dias 0 Horas 31 Minutos" u="1"/>
        <s v="1 Dias 1 Horas 21 Minutos" u="1"/>
        <s v="1 Dias 1 Horas 41 Minutos" u="1"/>
        <s v="1 Dias 11 Horas 1 Minutos" u="1"/>
        <s v="1 Dias 17 Horas 1 Minutos" u="1"/>
        <s v="1 Dias 2 Horas 31 Minutos" u="1"/>
        <s v="1 Dias 20 Horas 1 Minutos" u="1"/>
        <s v="1 Dias 3 Horas 11 Minutos" u="1"/>
        <s v="1 Dias 3 Horas 31 Minutos" u="1"/>
        <s v="1 Dias 5 Horas 31 Minutos" u="1"/>
        <s v="12 Dias 22 Horas 6 Minutos" u="1"/>
        <s v="12 Dias 1 Horas 48 Minutos" u="1"/>
        <s v="12 Dias 2 Horas 38 Minutos" u="1"/>
        <s v="5 Dias 20 Horas 9 Minutos" u="1"/>
        <s v="4 Dias 0 Horas 15 Minutos" u="1"/>
        <s v="4 Dias 13 Horas 5 Minutos" u="1"/>
        <s v="3 Dias 13 Horas 1 Minutos" u="1"/>
        <s v="3 Dias 17 Horas 1 Minutos" u="1"/>
        <s v="3 Dias 20 Horas 1 Minutos" u="1"/>
        <s v="3 Dias 21 Horas 1 Minutos" u="1"/>
        <s v="3 Dias 4 Horas 11 Minutos" u="1"/>
        <s v="3 Dias 4 Horas 31 Minutos" u="1"/>
        <s v="7 Dias 17 Horas 9 Minutos" u="1"/>
        <s v="7 Dias 19 Horas 9 Minutos" u="1"/>
        <s v="7 Dias 20 Horas 9 Minutos" u="1"/>
        <s v="7 Dias 3 Horas 59 Minutos" u="1"/>
        <s v="6 Dias 19 Horas 5 Minutos" u="1"/>
        <s v="6 Dias 2 Horas 45 Minutos" u="1"/>
        <s v="6 Dias 23 Horas 5 Minutos" u="1"/>
        <s v="6 Dias 4 Horas 35 Minutos" u="1"/>
        <s v="6 Dias 5 Horas 25 Minutos" u="1"/>
        <s v="6 Dias 9 Horas 55 Minutos" u="1"/>
        <s v="5 Dias 2 Horas 41 Minutos" u="1"/>
        <s v="5 Dias 9 Horas 41 Minutos" u="1"/>
        <s v="0 Dias 2 Horas 1 Minutos" u="1"/>
        <s v="9 Dias 5 Horas 19 Minutos" u="1"/>
        <s v="8 Dias 20 Horas 5 Minutos" u="1"/>
        <s v="7 Dias 13 Horas 1 Minutos" u="1"/>
        <s v="7 Dias 20 Horas 1 Minutos" u="1"/>
        <s v="7 Dias 22 Horas 1 Minutos" u="1"/>
        <s v="7 Dias 3 Horas 51 Minutos" u="1"/>
        <s v="7 Dias 6 Horas 31 Minutos" u="1"/>
        <s v="7 Dias 7 Horas 41 Minutos" u="1"/>
        <s v="1 Dias 1 Horas 3 Minutos" u="1"/>
        <s v="2 Dias 2 Horas 1 Minutos" u="1"/>
        <s v="9 Dias 2 Horas 11 Minutos" u="1"/>
        <s v="9 Dias 2 Horas 41 Minutos" u="1"/>
        <s v="9 Dias 4 Horas 11 Minutos" u="1"/>
        <s v="1 Dias 1 Horas 7 Minutos" u="1"/>
        <s v="1 Dias 5 Horas 7 Minutos" u="1"/>
        <s v="2 Dias 8 Horas 5 Minutos" u="1"/>
        <s v="3 Dias 0 Horas 3 Minutos" u="1"/>
        <s v="3 Dias 4 Horas 3 Minutos" u="1"/>
        <s v="6 Dias 3 Horas 1 Minutos" u="1"/>
        <s v="7 Dias 9 Horas 3 Minutos" u="1"/>
        <s v="8 Dias 3 Horas 1 Minutos" u="1"/>
        <s v="0 Dias 13 Horas 6 Minutos" u="1"/>
        <s v="0 Dias 17 Horas 6 Minutos" u="1"/>
        <s v="0 Dias 22 Horas 6 Minutos" u="1"/>
        <s v="6 Dias 3 Horas 9 Minutos" u="1"/>
        <s v="7 Dias 2 Horas 7 Minutos" u="1"/>
        <s v="9 Dias 0 Horas 3 Minutos" u="1"/>
        <s v="2 Dias 1 Horas 46 Minutos" u="1"/>
        <s v="2 Dias 1 Horas 56 Minutos" u="1"/>
        <s v="2 Dias 13 Horas 6 Minutos" u="1"/>
        <s v="2 Dias 2 Horas 56 Minutos" u="1"/>
        <s v="2 Dias 3 Horas 16 Minutos" u="1"/>
        <s v="2 Dias 3 Horas 46 Minutos" u="1"/>
        <s v="2 Dias 3 Horas 56 Minutos" u="1"/>
        <s v="2 Dias 6 Horas 56 Minutos" u="1"/>
        <s v="1 Dias 1 Horas 22 Minutos" u="1"/>
        <s v="1 Dias 1 Horas 42 Minutos" u="1"/>
        <s v="1 Dias 11 Horas 2 Minutos" u="1"/>
        <s v="1 Dias 15 Horas 2 Minutos" u="1"/>
        <s v="1 Dias 17 Horas 2 Minutos" u="1"/>
        <s v="1 Dias 2 Horas 32 Minutos" u="1"/>
        <s v="1 Dias 2 Horas 52 Minutos" u="1"/>
        <s v="1 Dias 3 Horas 12 Minutos" u="1"/>
        <s v="9 Dias 2 Horas 7 Minutos" u="1"/>
        <s v="4 Dias 13 Horas 6 Minutos" u="1"/>
        <s v="3 Dias 13 Horas 2 Minutos" u="1"/>
        <s v="3 Dias 20 Horas 2 Minutos" u="1"/>
        <s v="3 Dias 22 Horas 2 Minutos" u="1"/>
        <s v="3 Dias 4 Horas 12 Minutos" u="1"/>
        <s v="10 Dias 12 Horas 40 Minutos" u="1"/>
        <s v="10 Dias 14 Horas 10 Minutos" u="1"/>
        <s v="10 Dias 15 Horas 20 Minutos" u="1"/>
        <s v="10 Dias 18 Horas 30 Minutos" u="1"/>
        <s v="10 Dias 18 Horas 50 Minutos" u="1"/>
        <s v="10 Dias 20 Horas 10 Minutos" u="1"/>
        <s v="10 Dias 21 Horas 10 Minutos" u="1"/>
        <s v="10 Dias 23 Horas 30 Minutos" u="1"/>
        <s v="6 Dias 3 Horas 26 Minutos" u="1"/>
        <s v="6 Dias 3 Horas 46 Minutos" u="1"/>
        <s v="6 Dias 7 Horas 16 Minutos" u="1"/>
        <s v="6 Dias 9 Horas 36 Minutos" u="1"/>
        <s v="5 Dias 1 Horas 32 Minutos" u="1"/>
        <s v="5 Dias 13 Horas 2 Minutos" u="1"/>
        <s v="5 Dias 19 Horas 2 Minutos" u="1"/>
        <s v="5 Dias 3 Horas 22 Minutos" u="1"/>
        <s v="10 Dias 12 Horas 31 Minutos" u="1"/>
        <s v="10 Dias 12 Horas 41 Minutos" u="1"/>
        <s v="10 Dias 14 Horas 11 Minutos" u="1"/>
        <s v="10 Dias 18 Horas 31 Minutos" u="1"/>
        <s v="10 Dias 18 Horas 41 Minutos" u="1"/>
        <s v="10 Dias 21 Horas 11 Minutos" u="1"/>
        <s v="10 Dias 23 Horas 11 Minutos" u="1"/>
        <s v="8 Dias 4 Horas 16 Minutos" u="1"/>
        <s v="7 Dias 1 Horas 42 Minutos" u="1"/>
        <s v="7 Dias 10 Horas 2 Minutos" u="1"/>
        <s v="7 Dias 13 Horas 2 Minutos" u="1"/>
        <s v="7 Dias 18 Horas 2 Minutos" u="1"/>
        <s v="7 Dias 19 Horas 2 Minutos" u="1"/>
        <s v="7 Dias 20 Horas 2 Minutos" u="1"/>
        <s v="7 Dias 22 Horas 2 Minutos" u="1"/>
        <s v="7 Dias 4 Horas 12 Minutos" u="1"/>
        <s v="7 Dias 5 Horas 32 Minutos" u="1"/>
        <s v="7 Dias 6 Horas 32 Minutos" u="1"/>
        <s v="10 Dias 12 Horas 32 Minutos" u="1"/>
        <s v="10 Dias 13 Horas 22 Minutos" u="1"/>
        <s v="10 Dias 18 Horas 22 Minutos" u="1"/>
        <s v="10 Dias 18 Horas 32 Minutos" u="1"/>
        <s v="10 Dias 21 Horas 12 Minutos" u="1"/>
        <s v="10 Dias 21 Horas 42 Minutos" u="1"/>
        <s v="10 Dias 23 Horas 52 Minutos" u="1"/>
        <s v="9 Dias 1 Horas 12 Minutos" u="1"/>
        <s v="9 Dias 1 Horas 32 Minutos" u="1"/>
        <s v="9 Dias 18 Horas 2 Minutos" u="1"/>
        <s v="9 Dias 5 Horas 42 Minutos" u="1"/>
        <s v="10 Dias 13 Horas 23 Minutos" u="1"/>
        <s v="10 Dias 18 Horas 23 Minutos" u="1"/>
        <s v="10 Dias 18 Horas 33 Minutos" u="1"/>
        <s v="10 Dias 18 Horas 53 Minutos" u="1"/>
        <s v="10 Dias 3 Horas 5 Minutos" u="1"/>
        <s v="11 Dias 0 Horas 3 Minutos" u="1"/>
        <s v="12 Dias 3 Horas 1 Minutos" u="1"/>
        <s v="10 Dias 18 Horas 24 Minutos" u="1"/>
        <s v="10 Dias 18 Horas 34 Minutos" u="1"/>
        <s v="10 Dias 19 Horas 24 Minutos" u="1"/>
        <s v="10 Dias 21 Horas 14 Minutos" u="1"/>
        <s v="10 Dias 21 Horas 44 Minutos" u="1"/>
        <s v="10 Dias 18 Horas 35 Minutos" u="1"/>
        <s v="10 Dias 20 Horas 35 Minutos" u="1"/>
        <s v="10 Dias 21 Horas 15 Minutos" u="1"/>
        <s v="10 Dias 21 Horas 45 Minutos" u="1"/>
        <s v="0 Dias 13 Horas 7 Minutos" u="1"/>
        <s v="0 Dias 17 Horas 7 Minutos" u="1"/>
        <s v="0 Dias 22 Horas 7 Minutos" u="1"/>
        <s v="0 Dias 4 Horas 47 Minutos" u="1"/>
        <s v="0 Dias 7 Horas 57 Minutos" u="1"/>
        <s v="13 Dias 2 Horas 32 Minutos" u="1"/>
        <s v="13 Dias 2 Horas 42 Minutos" u="1"/>
        <s v="13 Dias 3 Horas 22 Minutos" u="1"/>
        <s v="13 Dias 3 Horas 32 Minutos" u="1"/>
        <s v="13 Dias 0 Horas 34 Minutos" u="1"/>
        <s v="2 Dias 1 Horas 47 Minutos" u="1"/>
        <s v="2 Dias 1 Horas 57 Minutos" u="1"/>
        <s v="2 Dias 11 Horas 7 Minutos" u="1"/>
        <s v="2 Dias 12 Horas 7 Minutos" u="1"/>
        <s v="2 Dias 13 Horas 7 Minutos" u="1"/>
        <s v="2 Dias 2 Horas 57 Minutos" u="1"/>
        <s v="2 Dias 20 Horas 7 Minutos" u="1"/>
        <s v="2 Dias 3 Horas 47 Minutos" u="1"/>
        <s v="2 Dias 5 Horas 27 Minutos" u="1"/>
        <s v="10 Dias 17 Horas 56 Minutos" u="1"/>
        <s v="10 Dias 18 Horas 26 Minutos" u="1"/>
        <s v="10 Dias 18 Horas 36 Minutos" u="1"/>
        <s v="10 Dias 18 Horas 56 Minutos" u="1"/>
        <s v="10 Dias 19 Horas 26 Minutos" u="1"/>
        <s v="10 Dias 20 Horas 36 Minutos" u="1"/>
        <s v="10 Dias 21 Horas 16 Minutos" u="1"/>
        <s v="1 Dias 0 Horas 13 Minutos" u="1"/>
        <s v="1 Dias 0 Horas 33 Minutos" u="1"/>
        <s v="1 Dias 1 Horas 23 Minutos" u="1"/>
        <s v="1 Dias 1 Horas 43 Minutos" u="1"/>
        <s v="1 Dias 17 Horas 3 Minutos" u="1"/>
        <s v="1 Dias 18 Horas 3 Minutos" u="1"/>
        <s v="1 Dias 2 Horas 33 Minutos" u="1"/>
        <s v="1 Dias 21 Horas 3 Minutos" u="1"/>
        <s v="1 Dias 3 Horas 33 Minutos" u="1"/>
        <s v="1 Dias 4 Horas 53 Minutos" u="1"/>
        <s v="4 Dias 13 Horas 7 Minutos" u="1"/>
        <s v="3 Dias 13 Horas 3 Minutos" u="1"/>
        <s v="3 Dias 20 Horas 3 Minutos" u="1"/>
        <s v="3 Dias 4 Horas 53 Minutos" u="1"/>
        <s v="3 Dias 8 Horas 23 Minutos" u="1"/>
        <s v="10 Dias 13 Horas 47 Minutos" u="1"/>
        <s v="10 Dias 18 Horas 27 Minutos" u="1"/>
        <s v="10 Dias 18 Horas 37 Minutos" u="1"/>
        <s v="10 Dias 19 Horas 27 Minutos" u="1"/>
        <s v="10 Dias 19 Horas 37 Minutos" u="1"/>
        <s v="10 Dias 23 Horas 37 Minutos" u="1"/>
        <s v="6 Dias 1 Horas 47 Minutos" u="1"/>
        <s v="6 Dias 10 Horas 7 Minutos" u="1"/>
        <s v="6 Dias 12 Horas 7 Minutos" u="1"/>
        <s v="6 Dias 19 Horas 7 Minutos" u="1"/>
        <s v="5 Dias 16 Horas 3 Minutos" u="1"/>
        <s v="5 Dias 2 Horas 33 Minutos" u="1"/>
        <s v="5 Dias 2 Horas 43 Minutos" u="1"/>
        <s v="5 Dias 23 Horas 3 Minutos" u="1"/>
        <s v="10 Dias 12 Horas 38 Minutos" u="1"/>
        <s v="10 Dias 17 Horas 58 Minutos" u="1"/>
        <s v="10 Dias 18 Horas 28 Minutos" u="1"/>
        <s v="10 Dias 18 Horas 58 Minutos" u="1"/>
        <s v="10 Dias 19 Horas 38 Minutos" u="1"/>
        <s v="0 Dias 9 Horas 2 Minutos" u="1"/>
        <s v="1 Dias 1 Horas 0 Minutos" u="1"/>
        <s v="1 Dias 2 Horas 0 Minutos" u="1"/>
        <s v="0 Dias 13 Horas 30 Minutos" u="1"/>
        <s v="0 Dias 13 Horas 50 Minutos" u="1"/>
        <s v="0 Dias 14 Horas 10 Minutos" u="1"/>
        <s v="0 Dias 16 Horas 40 Minutos" u="1"/>
        <s v="0 Dias 18 Horas 30 Minutos" u="1"/>
        <s v="0 Dias 19 Horas 20 Minutos" u="1"/>
        <s v="0 Dias 19 Horas 30 Minutos" u="1"/>
        <s v="0 Dias 19 Horas 40 Minutos" u="1"/>
        <s v="0 Dias 20 Horas 40 Minutos" u="1"/>
        <s v="0 Dias 21 Horas 10 Minutos" u="1"/>
        <s v="0 Dias 21 Horas 20 Minutos" u="1"/>
        <s v="0 Dias 21 Horas 30 Minutos" u="1"/>
        <s v="0 Dias 22 Horas 10 Minutos" u="1"/>
        <s v="0 Dias 22 Horas 20 Minutos" u="1"/>
        <s v="0 Dias 22 Horas 30 Minutos" u="1"/>
        <s v="0 Dias 23 Horas 10 Minutos" u="1"/>
        <s v="0 Dias 23 Horas 50 Minutos" u="1"/>
        <s v="0 Dias 14 Horas 11 Minutos" u="1"/>
        <s v="0 Dias 14 Horas 51 Minutos" u="1"/>
        <s v="0 Dias 16 Horas 41 Minutos" u="1"/>
        <s v="0 Dias 18 Horas 31 Minutos" u="1"/>
        <s v="0 Dias 19 Horas 41 Minutos" u="1"/>
        <s v="0 Dias 19 Horas 51 Minutos" u="1"/>
        <s v="0 Dias 20 Horas 41 Minutos" u="1"/>
        <s v="0 Dias 21 Horas 11 Minutos" u="1"/>
        <s v="0 Dias 21 Horas 21 Minutos" u="1"/>
        <s v="0 Dias 23 Horas 41 Minutos" u="1"/>
        <s v="0 Dias 23 Horas 51 Minutos" u="1"/>
        <s v="0 Dias 14 Horas 12 Minutos" u="1"/>
        <s v="0 Dias 15 Horas 52 Minutos" u="1"/>
        <s v="0 Dias 16 Horas 42 Minutos" u="1"/>
        <s v="0 Dias 17 Horas 32 Minutos" u="1"/>
        <s v="0 Dias 19 Horas 32 Minutos" u="1"/>
        <s v="0 Dias 19 Horas 42 Minutos" u="1"/>
        <s v="0 Dias 20 Horas 22 Minutos" u="1"/>
        <s v="0 Dias 23 Horas 22 Minutos" u="1"/>
        <s v="0 Dias 23 Horas 42 Minutos" u="1"/>
        <s v="0 Dias 23 Horas 52 Minutos" u="1"/>
        <s v="0 Dias 14 Horas 53 Minutos" u="1"/>
        <s v="0 Dias 16 Horas 23 Minutos" u="1"/>
        <s v="0 Dias 16 Horas 43 Minutos" u="1"/>
        <s v="0 Dias 18 Horas 43 Minutos" u="1"/>
        <s v="0 Dias 19 Horas 13 Minutos" u="1"/>
        <s v="0 Dias 19 Horas 33 Minutos" u="1"/>
        <s v="0 Dias 20 Horas 43 Minutos" u="1"/>
        <s v="0 Dias 21 Horas 23 Minutos" u="1"/>
        <s v="0 Dias 22 Horas 13 Minutos" u="1"/>
        <s v="0 Dias 23 Horas 43 Minutos" u="1"/>
        <s v="0 Dias 23 Horas 53 Minutos" u="1"/>
        <s v="0 Dias 14 Horas 34 Minutos" u="1"/>
        <s v="0 Dias 14 Horas 44 Minutos" u="1"/>
        <s v="0 Dias 16 Horas 14 Minutos" u="1"/>
        <s v="0 Dias 16 Horas 44 Minutos" u="1"/>
        <s v="0 Dias 17 Horas 44 Minutos" u="1"/>
        <s v="0 Dias 18 Horas 54 Minutos" u="1"/>
        <s v="0 Dias 19 Horas 14 Minutos" u="1"/>
        <s v="0 Dias 20 Horas 34 Minutos" u="1"/>
        <s v="0 Dias 21 Horas 24 Minutos" u="1"/>
        <s v="0 Dias 23 Horas 44 Minutos" u="1"/>
        <s v="0 Dias 23 Horas 54 Minutos" u="1"/>
        <s v="8 Dias 2 Horas 37 Minutos" u="1"/>
        <s v="8 Dias 5 Horas 17 Minutos" u="1"/>
        <s v="8 Dias 5 Horas 57 Minutos" u="1"/>
        <s v="0 Dias 10 Horas 25 Minutos" u="1"/>
        <s v="0 Dias 14 Horas 35 Minutos" u="1"/>
        <s v="0 Dias 15 Horas 15 Minutos" u="1"/>
        <s v="0 Dias 16 Horas 15 Minutos" u="1"/>
        <s v="0 Dias 16 Horas 45 Minutos" u="1"/>
        <s v="0 Dias 17 Horas 45 Minutos" u="1"/>
        <s v="0 Dias 18 Horas 45 Minutos" u="1"/>
        <s v="0 Dias 18 Horas 55 Minutos" u="1"/>
        <s v="0 Dias 19 Horas 25 Minutos" u="1"/>
        <s v="0 Dias 20 Horas 15 Minutos" u="1"/>
        <s v="0 Dias 20 Horas 35 Minutos" u="1"/>
        <s v="0 Dias 20 Horas 45 Minutos" u="1"/>
        <s v="0 Dias 21 Horas 25 Minutos" u="1"/>
        <s v="0 Dias 21 Horas 45 Minutos" u="1"/>
        <s v="0 Dias 21 Horas 55 Minutos" u="1"/>
        <s v="0 Dias 22 Horas 15 Minutos" u="1"/>
        <s v="0 Dias 22 Horas 45 Minutos" u="1"/>
        <s v="0 Dias 23 Horas 45 Minutos" u="1"/>
        <s v="0 Dias 23 Horas 55 Minutos" u="1"/>
        <s v="7 Dias 1 Horas 43 Minutos" u="1"/>
        <s v="7 Dias 18 Horas 3 Minutos" u="1"/>
        <s v="7 Dias 20 Horas 3 Minutos" u="1"/>
        <s v="7 Dias 3 Horas 53 Minutos" u="1"/>
        <s v="7 Dias 6 Horas 13 Minutos" u="1"/>
        <s v="0 Dias 13 Horas 26 Minutos" u="1"/>
        <s v="0 Dias 14 Horas 16 Minutos" u="1"/>
        <s v="0 Dias 16 Horas 16 Minutos" u="1"/>
        <s v="0 Dias 16 Horas 46 Minutos" u="1"/>
        <s v="0 Dias 18 Horas 36 Minutos" u="1"/>
        <s v="0 Dias 19 Horas 16 Minutos" u="1"/>
        <s v="0 Dias 21 Horas 56 Minutos" u="1"/>
        <s v="0 Dias 23 Horas 26 Minutos" u="1"/>
        <s v="0 Dias 23 Horas 36 Minutos" u="1"/>
        <s v="0 Dias 23 Horas 46 Minutos" u="1"/>
        <s v="0 Dias 23 Horas 56 Minutos" u="1"/>
        <s v="0 Dias 13 Horas 27 Minutos" u="1"/>
        <s v="0 Dias 14 Horas 17 Minutos" u="1"/>
        <s v="0 Dias 16 Horas 57 Minutos" u="1"/>
        <s v="0 Dias 19 Horas 17 Minutos" u="1"/>
        <s v="0 Dias 19 Horas 27 Minutos" u="1"/>
        <s v="0 Dias 19 Horas 37 Minutos" u="1"/>
        <s v="0 Dias 20 Horas 47 Minutos" u="1"/>
        <s v="0 Dias 20 Horas 57 Minutos" u="1"/>
        <s v="0 Dias 22 Horas 17 Minutos" u="1"/>
        <s v="0 Dias 22 Horas 37 Minutos" u="1"/>
        <s v="0 Dias 23 Horas 27 Minutos" u="1"/>
        <s v="0 Dias 23 Horas 57 Minutos" u="1"/>
        <s v="0 Dias 14 Horas 18 Minutos" u="1"/>
        <s v="0 Dias 15 Horas 48 Minutos" u="1"/>
        <s v="0 Dias 16 Horas 58 Minutos" u="1"/>
        <s v="0 Dias 17 Horas 38 Minutos" u="1"/>
        <s v="0 Dias 19 Horas 18 Minutos" u="1"/>
        <s v="0 Dias 19 Horas 38 Minutos" u="1"/>
        <s v="0 Dias 19 Horas 58 Minutos" u="1"/>
        <s v="0 Dias 20 Horas 38 Minutos" u="1"/>
        <s v="0 Dias 20 Horas 58 Minutos" u="1"/>
        <s v="0 Dias 21 Horas 28 Minutos" u="1"/>
        <s v="0 Dias 22 Horas 18 Minutos" u="1"/>
        <s v="0 Dias 23 Horas 58 Minutos" u="1"/>
        <s v="10 Dias 12 Horas 39 Minutos" u="1"/>
        <s v="10 Dias 15 Horas 19 Minutos" u="1"/>
        <s v="10 Dias 17 Horas 49 Minutos" u="1"/>
        <s v="10 Dias 18 Horas 29 Minutos" u="1"/>
        <s v="10 Dias 18 Horas 39 Minutos" u="1"/>
        <s v="10 Dias 21 Horas 19 Minutos" u="1"/>
        <s v="10 Dias 21 Horas 39 Minutos" u="1"/>
        <s v="10 Dias 23 Horas 39 Minutos" u="1"/>
        <s v="0 Dias 14 Horas 19 Minutos" u="1"/>
        <s v="0 Dias 15 Horas 49 Minutos" u="1"/>
        <s v="0 Dias 16 Horas 39 Minutos" u="1"/>
        <s v="0 Dias 17 Horas 39 Minutos" u="1"/>
        <s v="0 Dias 19 Horas 29 Minutos" u="1"/>
        <s v="0 Dias 19 Horas 39 Minutos" u="1"/>
        <s v="0 Dias 19 Horas 49 Minutos" u="1"/>
        <s v="0 Dias 19 Horas 59 Minutos" u="1"/>
        <s v="0 Dias 22 Horas 19 Minutos" u="1"/>
        <s v="0 Dias 22 Horas 29 Minutos" u="1"/>
        <s v="0 Dias 23 Horas 49 Minutos" u="1"/>
        <s v="0 Dias 23 Horas 59 Minutos" u="1"/>
        <s v="0 Dias 9 Horas 6 Minutos" u="1"/>
        <s v="1 Dias 0 Horas 4 Minutos" u="1"/>
        <s v="1 Dias 1 Horas 4 Minutos" u="1"/>
        <s v="1 Dias 2 Horas 4 Minutos" u="1"/>
        <s v="2 Dias 2 Horas 2 Minutos" u="1"/>
        <s v="2 Dias 12 Horas 50 Minutos" u="1"/>
        <s v="2 Dias 19 Horas 50 Minutos" u="1"/>
        <s v="2 Dias 11 Horas 21 Minutos" u="1"/>
        <s v="2 Dias 11 Horas 41 Minutos" u="1"/>
        <s v="2 Dias 12 Horas 51 Minutos" u="1"/>
        <s v="2 Dias 15 Horas 11 Minutos" u="1"/>
        <s v="2 Dias 19 Horas 11 Minutos" u="1"/>
        <s v="2 Dias 19 Horas 51 Minutos" u="1"/>
        <s v="2 Dias 23 Horas 31 Minutos" u="1"/>
        <s v="2 Dias 11 Horas 12 Minutos" u="1"/>
        <s v="2 Dias 12 Horas 42 Minutos" u="1"/>
        <s v="2 Dias 15 Horas 12 Minutos" u="1"/>
        <s v="2 Dias 19 Horas 52 Minutos" u="1"/>
        <s v="2 Dias 20 Horas 12 Minutos" u="1"/>
        <s v="2 Dias 20 Horas 22 Minutos" u="1"/>
        <s v="2 Dias 21 Horas 42 Minutos" u="1"/>
        <s v="2 Dias 11 Horas 43 Minutos" u="1"/>
        <s v="2 Dias 12 Horas 43 Minutos" u="1"/>
        <s v="2 Dias 19 Horas 13 Minutos" u="1"/>
        <s v="2 Dias 19 Horas 53 Minutos" u="1"/>
        <s v="2 Dias 20 Horas 13 Minutos" u="1"/>
        <s v="2 Dias 20 Horas 53 Minutos" u="1"/>
        <s v="2 Dias 23 Horas 53 Minutos" u="1"/>
        <s v="2 Dias 11 Horas 34 Minutos" u="1"/>
        <s v="2 Dias 12 Horas 44 Minutos" u="1"/>
        <s v="2 Dias 18 Horas 44 Minutos" u="1"/>
        <s v="2 Dias 19 Horas 14 Minutos" u="1"/>
        <s v="2 Dias 19 Horas 34 Minutos" u="1"/>
        <s v="2 Dias 20 Horas 14 Minutos" u="1"/>
        <s v="2 Dias 23 Horas 34 Minutos" u="1"/>
        <s v="2 Dias 12 Horas 45 Minutos" u="1"/>
        <s v="2 Dias 15 Horas 15 Minutos" u="1"/>
        <s v="2 Dias 15 Horas 35 Minutos" u="1"/>
        <s v="2 Dias 15 Horas 55 Minutos" u="1"/>
        <s v="2 Dias 16 Horas 25 Minutos" u="1"/>
        <s v="2 Dias 16 Horas 45 Minutos" u="1"/>
        <s v="2 Dias 19 Horas 55 Minutos" u="1"/>
        <s v="2 Dias 20 Horas 15 Minutos" u="1"/>
        <s v="2 Dias 22 Horas 35 Minutos" u="1"/>
        <s v="9 Dias 7 Horas 13 Minutos" u="1"/>
        <s v="2 Dias 15 Horas 16 Minutos" u="1"/>
        <s v="2 Dias 15 Horas 36 Minutos" u="1"/>
        <s v="2 Dias 20 Horas 16 Minutos" u="1"/>
        <s v="2 Dias 20 Horas 36 Minutos" u="1"/>
        <s v="2 Dias 21 Horas 26 Minutos" u="1"/>
        <s v="2 Dias 11 Horas 57 Minutos" u="1"/>
        <s v="2 Dias 19 Horas 47 Minutos" u="1"/>
        <s v="2 Dias 19 Horas 57 Minutos" u="1"/>
        <s v="2 Dias 20 Horas 17 Minutos" u="1"/>
        <s v="2 Dias 20 Horas 57 Minutos" u="1"/>
        <s v="2 Dias 22 Horas 27 Minutos" u="1"/>
        <s v="2 Dias 23 Horas 17 Minutos" u="1"/>
        <s v="2 Dias 23 Horas 37 Minutos" u="1"/>
        <s v="2 Dias 17 Horas 28 Minutos" u="1"/>
        <s v="2 Dias 19 Horas 58 Minutos" u="1"/>
        <s v="2 Dias 20 Horas 28 Minutos" u="1"/>
        <s v="2 Dias 21 Horas 18 Minutos" u="1"/>
        <s v="2 Dias 21 Horas 28 Minutos" u="1"/>
        <s v="2 Dias 13 Horas 59 Minutos" u="1"/>
        <s v="2 Dias 15 Horas 39 Minutos" u="1"/>
        <s v="2 Dias 16 Horas 39 Minutos" u="1"/>
        <s v="2 Dias 19 Horas 49 Minutos" u="1"/>
        <s v="2 Dias 19 Horas 59 Minutos" u="1"/>
        <s v="2 Dias 20 Horas 29 Minutos" u="1"/>
        <s v="2 Dias 20 Horas 59 Minutos" u="1"/>
        <s v="2 Dias 21 Horas 49 Minutos" u="1"/>
        <s v="2 Dias 4 Horas 6 Minutos" u="1"/>
        <s v="3 Dias 0 Horas 4 Minutos" u="1"/>
        <s v="3 Dias 4 Horas 4 Minutos" u="1"/>
        <s v="4 Dias 0 Horas 2 Minutos" u="1"/>
        <s v="4 Dias 3 Horas 2 Minutos" u="1"/>
        <s v="4 Dias 8 Horas 2 Minutos" u="1"/>
        <s v="5 Dias 0 Horas 0 Minutos" u="1"/>
        <s v="4 Dias 13 Horas 30 Minutos" u="1"/>
        <s v="4 Dias 18 Horas 30 Minutos" u="1"/>
        <s v="4 Dias 20 Horas 10 Minutos" u="1"/>
        <s v="4 Dias 20 Horas 20 Minutos" u="1"/>
        <s v="4 Dias 20 Horas 30 Minutos" u="1"/>
        <s v="4 Dias 22 Horas 20 Minutos" u="1"/>
        <s v="4 Dias 23 Horas 10 Minutos" u="1"/>
        <s v="4 Dias 23 Horas 30 Minutos" u="1"/>
        <s v="4 Dias 13 Horas 31 Minutos" u="1"/>
        <s v="4 Dias 15 Horas 11 Minutos" u="1"/>
        <s v="4 Dias 17 Horas 41 Minutos" u="1"/>
        <s v="4 Dias 18 Horas 41 Minutos" u="1"/>
        <s v="4 Dias 22 Horas 21 Minutos" u="1"/>
        <s v="4 Dias 22 Horas 41 Minutos" u="1"/>
        <s v="4 Dias 23 Horas 11 Minutos" u="1"/>
        <s v="4 Dias 23 Horas 31 Minutos" u="1"/>
        <s v="4 Dias 13 Horas 42 Minutos" u="1"/>
        <s v="4 Dias 13 Horas 52 Minutos" u="1"/>
        <s v="4 Dias 15 Horas 12 Minutos" u="1"/>
        <s v="4 Dias 16 Horas 22 Minutos" u="1"/>
        <s v="4 Dias 17 Horas 32 Minutos" u="1"/>
        <s v="4 Dias 20 Horas 32 Minutos" u="1"/>
        <s v="4 Dias 15 Horas 13 Minutos" u="1"/>
        <s v="4 Dias 16 Horas 33 Minutos" u="1"/>
        <s v="4 Dias 19 Horas 43 Minutos" u="1"/>
        <s v="4 Dias 23 Horas 53 Minutos" u="1"/>
        <s v="4 Dias 13 Horas 44 Minutos" u="1"/>
        <s v="4 Dias 13 Horas 54 Minutos" u="1"/>
        <s v="4 Dias 15 Horas 24 Minutos" u="1"/>
        <s v="4 Dias 15 Horas 54 Minutos" u="1"/>
        <s v="4 Dias 17 Horas 44 Minutos" u="1"/>
        <s v="4 Dias 18 Horas 34 Minutos" u="1"/>
        <s v="4 Dias 21 Horas 24 Minutos" u="1"/>
        <s v="4 Dias 10 Horas 25 Minutos" u="1"/>
        <s v="4 Dias 13 Horas 35 Minutos" u="1"/>
        <s v="4 Dias 13 Horas 45 Minutos" u="1"/>
        <s v="4 Dias 21 Horas 25 Minutos" u="1"/>
        <s v="4 Dias 21 Horas 45 Minutos" u="1"/>
        <s v="4 Dias 19 Horas 46 Minutos" u="1"/>
        <s v="4 Dias 21 Horas 26 Minutos" u="1"/>
        <s v="10 Dias 3 Horas 6 Minutos" u="1"/>
        <s v="10 Dias 5 Horas 6 Minutos" u="1"/>
        <s v="11 Dias 0 Horas 4 Minutos" u="1"/>
        <s v="4 Dias 19 Horas 47 Minutos" u="1"/>
        <s v="4 Dias 22 Horas 27 Minutos" u="1"/>
        <s v="4 Dias 23 Horas 17 Minutos" u="1"/>
        <s v="4 Dias 20 Horas 28 Minutos" u="1"/>
        <s v="4 Dias 22 Horas 18 Minutos" u="1"/>
        <s v="4 Dias 22 Horas 38 Minutos" u="1"/>
        <s v="4 Dias 13 Horas 29 Minutos" u="1"/>
        <s v="4 Dias 21 Horas 59 Minutos" u="1"/>
        <s v="4 Dias 22 Horas 19 Minutos" u="1"/>
        <s v="3 Dias 7 Horas 8 Minutos" u="1"/>
        <s v="4 Dias 0 Horas 6 Minutos" u="1"/>
        <s v="4 Dias 2 Horas 6 Minutos" u="1"/>
        <s v="6 Dias 3 Horas 2 Minutos" u="1"/>
        <s v="7 Dias 2 Horas 0 Minutos" u="1"/>
        <s v="6 Dias 15 Horas 20 Minutos" u="1"/>
        <s v="6 Dias 15 Horas 40 Minutos" u="1"/>
        <s v="6 Dias 20 Horas 50 Minutos" u="1"/>
        <s v="6 Dias 21 Horas 50 Minutos" u="1"/>
        <s v="6 Dias 14 Horas 11 Minutos" u="1"/>
        <s v="6 Dias 18 Horas 51 Minutos" u="1"/>
        <s v="6 Dias 21 Horas 41 Minutos" u="1"/>
        <s v="6 Dias 23 Horas 21 Minutos" u="1"/>
        <s v="6 Dias 17 Horas 42 Minutos" u="1"/>
        <s v="6 Dias 18 Horas 52 Minutos" u="1"/>
        <s v="6 Dias 19 Horas 32 Minutos" u="1"/>
        <s v="6 Dias 19 Horas 52 Minutos" u="1"/>
        <s v="6 Dias 20 Horas 22 Minutos" u="1"/>
        <s v="6 Dias 20 Horas 32 Minutos" u="1"/>
        <s v="6 Dias 23 Horas 22 Minutos" u="1"/>
        <s v="6 Dias 16 Horas 33 Minutos" u="1"/>
        <s v="6 Dias 18 Horas 53 Minutos" u="1"/>
        <s v="6 Dias 19 Horas 33 Minutos" u="1"/>
        <s v="6 Dias 19 Horas 53 Minutos" u="1"/>
        <s v="6 Dias 14 Horas 54 Minutos" u="1"/>
        <s v="6 Dias 15 Horas 34 Minutos" u="1"/>
        <s v="6 Dias 15 Horas 44 Minutos" u="1"/>
        <s v="6 Dias 15 Horas 54 Minutos" u="1"/>
        <s v="6 Dias 16 Horas 24 Minutos" u="1"/>
        <s v="6 Dias 19 Horas 34 Minutos" u="1"/>
        <s v="6 Dias 22 Horas 54 Minutos" u="1"/>
        <s v="6 Dias 14 Horas 25 Minutos" u="1"/>
        <s v="6 Dias 14 Horas 35 Minutos" u="1"/>
        <s v="6 Dias 15 Horas 35 Minutos" u="1"/>
        <s v="6 Dias 16 Horas 25 Minutos" u="1"/>
        <s v="6 Dias 18 Horas 35 Minutos" u="1"/>
        <s v="6 Dias 19 Horas 15 Minutos" u="1"/>
        <s v="6 Dias 19 Horas 35 Minutos" u="1"/>
        <s v="6 Dias 20 Horas 55 Minutos" u="1"/>
        <s v="6 Dias 21 Horas 45 Minutos" u="1"/>
        <s v="6 Dias 22 Horas 15 Minutos" u="1"/>
        <s v="6 Dias 12 Horas 56 Minutos" u="1"/>
        <s v="6 Dias 14 Horas 36 Minutos" u="1"/>
        <s v="6 Dias 15 Horas 36 Minutos" u="1"/>
        <s v="6 Dias 15 Horas 56 Minutos" u="1"/>
        <s v="6 Dias 16 Horas 26 Minutos" u="1"/>
        <s v="6 Dias 16 Horas 56 Minutos" u="1"/>
        <s v="6 Dias 17 Horas 26 Minutos" u="1"/>
        <s v="6 Dias 19 Horas 56 Minutos" u="1"/>
        <s v="6 Dias 20 Horas 16 Minutos" u="1"/>
        <s v="6 Dias 20 Horas 26 Minutos" u="1"/>
        <s v="6 Dias 20 Horas 36 Minutos" u="1"/>
        <s v="6 Dias 23 Horas 46 Minutos" u="1"/>
        <s v="6 Dias 15 Horas 37 Minutos" u="1"/>
        <s v="6 Dias 15 Horas 47 Minutos" u="1"/>
        <s v="6 Dias 18 Horas 57 Minutos" u="1"/>
        <s v="6 Dias 19 Horas 57 Minutos" u="1"/>
        <s v="6 Dias 20 Horas 27 Minutos" u="1"/>
        <s v="6 Dias 12 Horas 58 Minutos" u="1"/>
        <s v="6 Dias 14 Horas 28 Minutos" u="1"/>
        <s v="6 Dias 14 Horas 48 Minutos" u="1"/>
        <s v="6 Dias 18 Horas 58 Minutos" u="1"/>
        <s v="6 Dias 19 Horas 58 Minutos" u="1"/>
        <s v="6 Dias 21 Horas 48 Minutos" u="1"/>
        <s v="6 Dias 12 Horas 49 Minutos" u="1"/>
        <s v="6 Dias 13 Horas 39 Minutos" u="1"/>
        <s v="6 Dias 14 Horas 59 Minutos" u="1"/>
        <s v="6 Dias 15 Horas 19 Minutos" u="1"/>
        <s v="6 Dias 16 Horas 49 Minutos" u="1"/>
        <s v="6 Dias 20 Horas 39 Minutos" u="1"/>
        <s v="6 Dias 23 Horas 19 Minutos" u="1"/>
        <s v="6 Dias 23 Horas 39 Minutos" u="1"/>
        <s v="6 Dias 3 Horas 6 Minutos" u="1"/>
        <s v="8 Dias 2 Horas 2 Minutos" u="1"/>
        <s v="9 Dias 9 Horas 0 Minutos" u="1"/>
        <s v="8 Dias 14 Horas 40 Minutos" u="1"/>
        <s v="8 Dias 18 Horas 20 Minutos" u="1"/>
        <s v="8 Dias 18 Horas 30 Minutos" u="1"/>
        <s v="8 Dias 20 Horas 20 Minutos" u="1"/>
        <s v="8 Dias 21 Horas 10 Minutos" u="1"/>
        <s v="8 Dias 21 Horas 20 Minutos" u="1"/>
        <s v="8 Dias 22 Horas 10 Minutos" u="1"/>
        <s v="8 Dias 22 Horas 30 Minutos" u="1"/>
        <s v="8 Dias 13 Horas 21 Minutos" u="1"/>
        <s v="8 Dias 13 Horas 31 Minutos" u="1"/>
        <s v="8 Dias 14 Horas 51 Minutos" u="1"/>
        <s v="8 Dias 22 Horas 21 Minutos" u="1"/>
        <s v="8 Dias 22 Horas 51 Minutos" u="1"/>
        <s v="8 Dias 23 Horas 11 Minutos" u="1"/>
        <s v="8 Dias 10 Horas 52 Minutos" u="1"/>
        <s v="8 Dias 11 Horas 52 Minutos" u="1"/>
        <s v="8 Dias 13 Horas 12 Minutos" u="1"/>
        <s v="8 Dias 18 Horas 22 Minutos" u="1"/>
        <s v="8 Dias 18 Horas 32 Minutos" u="1"/>
        <s v="8 Dias 19 Horas 52 Minutos" u="1"/>
        <s v="8 Dias 20 Horas 22 Minutos" u="1"/>
        <s v="8 Dias 21 Horas 52 Minutos" u="1"/>
        <s v="8 Dias 22 Horas 32 Minutos" u="1"/>
        <s v="8 Dias 22 Horas 52 Minutos" u="1"/>
        <s v="8 Dias 18 Horas 13 Minutos" u="1"/>
        <s v="8 Dias 18 Horas 23 Minutos" u="1"/>
        <s v="8 Dias 18 Horas 33 Minutos" u="1"/>
        <s v="8 Dias 20 Horas 13 Minutos" u="1"/>
        <s v="8 Dias 20 Horas 23 Minutos" u="1"/>
        <s v="8 Dias 21 Horas 23 Minutos" u="1"/>
        <s v="8 Dias 17 Horas 54 Minutos" u="1"/>
        <s v="8 Dias 20 Horas 14 Minutos" u="1"/>
        <s v="8 Dias 21 Horas 14 Minutos" u="1"/>
        <s v="8 Dias 21 Horas 24 Minutos" u="1"/>
        <s v="8 Dias 22 Horas 24 Minutos" u="1"/>
        <s v="8 Dias 22 Horas 34 Minutos" u="1"/>
        <s v="0 Dias 17 Horas 8 Minutos" u="1"/>
        <s v="0 Dias 2 Horas 38 Minutos" u="1"/>
        <s v="0 Dias 3 Horas 28 Minutos" u="1"/>
        <s v="0 Dias 5 Horas 18 Minutos" u="1"/>
        <s v="0 Dias 7 Horas 58 Minutos" u="1"/>
        <s v="0 Dias 8 Horas 38 Minutos" u="1"/>
        <s v="8 Dias 18 Horas 35 Minutos" u="1"/>
        <s v="8 Dias 20 Horas 15 Minutos" u="1"/>
        <s v="8 Dias 20 Horas 25 Minutos" u="1"/>
        <s v="8 Dias 21 Horas 55 Minutos" u="1"/>
        <s v="8 Dias 22 Horas 55 Minutos" u="1"/>
        <s v="8 Dias 23 Horas 45 Minutos" u="1"/>
        <s v="8 Dias 10 Horas 56 Minutos" u="1"/>
        <s v="8 Dias 18 Horas 26 Minutos" u="1"/>
        <s v="8 Dias 20 Horas 16 Minutos" u="1"/>
        <s v="8 Dias 21 Horas 56 Minutos" u="1"/>
        <s v="8 Dias 23 Horas 16 Minutos" u="1"/>
        <s v="8 Dias 21 Horas 47 Minutos" u="1"/>
        <s v="8 Dias 22 Horas 27 Minutos" u="1"/>
        <s v="8 Dias 22 Horas 37 Minutos" u="1"/>
        <s v="8 Dias 23 Horas 27 Minutos" u="1"/>
        <s v="8 Dias 17 Horas 48 Minutos" u="1"/>
        <s v="8 Dias 18 Horas 38 Minutos" u="1"/>
        <s v="8 Dias 21 Horas 58 Minutos" u="1"/>
        <s v="8 Dias 11 Horas 59 Minutos" u="1"/>
        <s v="8 Dias 13 Horas 19 Minutos" u="1"/>
        <s v="8 Dias 21 Horas 49 Minutos" u="1"/>
        <s v="8 Dias 22 Horas 39 Minutos" u="1"/>
        <s v="7 Dias 6 Horas 8 Minutos" u="1"/>
        <s v="8 Dias 5 Horas 6 Minutos" u="1"/>
        <s v="2 Dias 1 Horas 48 Minutos" u="1"/>
        <s v="2 Dias 13 Horas 8 Minutos" u="1"/>
        <s v="2 Dias 19 Horas 8 Minutos" u="1"/>
        <s v="2 Dias 20 Horas 8 Minutos" u="1"/>
        <s v="2 Dias 5 Horas 18 Minutos" u="1"/>
        <s v="2 Dias 7 Horas 58 Minutos" u="1"/>
        <s v="1 Dias 0 Horas 24 Minutos" u="1"/>
        <s v="1 Dias 1 Horas 34 Minutos" u="1"/>
        <s v="1 Dias 16 Horas 4 Minutos" u="1"/>
        <s v="1 Dias 17 Horas 4 Minutos" u="1"/>
        <s v="1 Dias 2 Horas 24 Minutos" u="1"/>
        <s v="1 Dias 9 Horas 54 Minutos" u="1"/>
        <s v="0 Dias 2 Horas 20 Minutos" u="1"/>
        <s v="0 Dias 3 Horas 40 Minutos" u="1"/>
        <s v="0 Dias 3 Horas 50 Minutos" u="1"/>
        <s v="0 Dias 4 Horas 20 Minutos" u="1"/>
        <s v="0 Dias 7 Horas 50 Minutos" u="1"/>
        <s v="0 Dias 9 Horas 30 Minutos" u="1"/>
        <s v="9 Dias 0 Horas 8 Minutos" u="1"/>
        <s v="4 Dias 13 Horas 8 Minutos" u="1"/>
        <s v="4 Dias 23 Horas 8 Minutos" u="1"/>
        <s v="3 Dias 13 Horas 4 Minutos" u="1"/>
        <s v="3 Dias 3 Horas 14 Minutos" u="1"/>
        <s v="3 Dias 4 Horas 54 Minutos" u="1"/>
        <s v="2 Dias 14 Horas 0 Minutos" u="1"/>
        <s v="2 Dias 2 Horas 50 Minutos" u="1"/>
        <s v="11 Dias 14 Horas 50 Minutos" u="1"/>
        <s v="11 Dias 15 Horas 40 Minutos" u="1"/>
        <s v="11 Dias 18 Horas 40 Minutos" u="1"/>
        <s v="11 Dias 19 Horas 20 Minutos" u="1"/>
        <s v="11 Dias 20 Horas 40 Minutos" u="1"/>
        <s v="11 Dias 20 Horas 50 Minutos" u="1"/>
        <s v="11 Dias 21 Horas 30 Minutos" u="1"/>
        <s v="6 Dias 1 Horas 48 Minutos" u="1"/>
        <s v="6 Dias 3 Horas 28 Minutos" u="1"/>
        <s v="5 Dias 16 Horas 4 Minutos" u="1"/>
        <s v="5 Dias 2 Horas 24 Minutos" u="1"/>
        <s v="5 Dias 20 Horas 4 Minutos" u="1"/>
        <s v="5 Dias 5 Horas 24 Minutos" u="1"/>
        <s v="4 Dias 2 Horas 30 Minutos" u="1"/>
        <s v="4 Dias 3 Horas 40 Minutos" u="1"/>
        <s v="11 Dias 13 Horas 41 Minutos" u="1"/>
        <s v="11 Dias 16 Horas 21 Minutos" u="1"/>
        <s v="11 Dias 16 Horas 41 Minutos" u="1"/>
        <s v="11 Dias 19 Horas 11 Minutos" u="1"/>
        <s v="11 Dias 20 Horas 51 Minutos" u="1"/>
        <s v="11 Dias 21 Horas 31 Minutos" u="1"/>
        <s v="8 Dias 0 Horas 48 Minutos" u="1"/>
        <s v="8 Dias 2 Horas 38 Minutos" u="1"/>
        <s v="8 Dias 6 Horas 38 Minutos" u="1"/>
        <s v="6 Dias 12 Horas 0 Minutos" u="1"/>
        <s v="6 Dias 19 Horas 0 Minutos" u="1"/>
        <s v="6 Dias 4 Horas 20 Minutos" u="1"/>
        <s v="11 Dias 15 Horas 12 Minutos" u="1"/>
        <s v="11 Dias 19 Horas 22 Minutos" u="1"/>
        <s v="11 Dias 20 Horas 42 Minutos" u="1"/>
        <s v="11 Dias 21 Horas 32 Minutos" u="1"/>
        <s v="8 Dias 16 Horas 0 Minutos" u="1"/>
        <s v="8 Dias 2 Horas 20 Minutos" u="1"/>
        <s v="8 Dias 3 Horas 50 Minutos" u="1"/>
        <s v="8 Dias 9 Horas 20 Minutos" u="1"/>
        <s v="8 Dias 9 Horas 30 Minutos" u="1"/>
        <s v="11 Dias 13 Horas 43 Minutos" u="1"/>
        <s v="11 Dias 19 Horas 13 Minutos" u="1"/>
        <s v="11 Dias 21 Horas 33 Minutos" u="1"/>
        <s v="10 Dias 0 Horas 7 Minutos" u="1"/>
        <s v="12 Dias 2 Horas 3 Minutos" u="1"/>
        <s v="11 Dias 13 Horas 34 Minutos" u="1"/>
        <s v="11 Dias 18 Horas 44 Minutos" u="1"/>
        <s v="11 Dias 21 Horas 14 Minutos" u="1"/>
        <s v="11 Dias 21 Horas 34 Minutos" u="1"/>
        <s v="11 Dias 20 Horas 45 Minutos" u="1"/>
        <s v="11 Dias 21 Horas 25 Minutos" u="1"/>
        <s v="11 Dias 21 Horas 35 Minutos" u="1"/>
        <s v="0 Dias 14 Horas 9 Minutos" u="1"/>
        <s v="0 Dias 17 Horas 9 Minutos" u="1"/>
        <s v="0 Dias 18 Horas 9 Minutos" u="1"/>
        <s v="0 Dias 19 Horas 9 Minutos" u="1"/>
        <s v="0 Dias 21 Horas 9 Minutos" u="1"/>
        <s v="0 Dias 3 Horas 39 Minutos" u="1"/>
        <s v="0 Dias 8 Horas 39 Minutos" u="1"/>
        <s v="0 Dias 9 Horas 29 Minutos" u="1"/>
        <s v="2 Dias 1 Horas 59 Minutos" u="1"/>
        <s v="2 Dias 19 Horas 9 Minutos" u="1"/>
        <s v="2 Dias 2 Horas 49 Minutos" u="1"/>
        <s v="11 Dias 18 Horas 46 Minutos" u="1"/>
        <s v="11 Dias 19 Horas 56 Minutos" u="1"/>
        <s v="11 Dias 20 Horas 16 Minutos" u="1"/>
        <s v="11 Dias 20 Horas 46 Minutos" u="1"/>
        <s v="11 Dias 21 Horas 16 Minutos" u="1"/>
        <s v="11 Dias 21 Horas 26 Minutos" u="1"/>
        <s v="11 Dias 21 Horas 36 Minutos" u="1"/>
        <s v="11 Dias 22 Horas 36 Minutos" u="1"/>
        <s v="1 Dias 0 Horas 35 Minutos" u="1"/>
        <s v="1 Dias 1 Horas 15 Minutos" u="1"/>
        <s v="1 Dias 1 Horas 35 Minutos" u="1"/>
        <s v="1 Dias 17 Horas 5 Minutos" u="1"/>
        <s v="1 Dias 18 Horas 5 Minutos" u="1"/>
        <s v="1 Dias 3 Horas 45 Minutos" u="1"/>
        <s v="1 Dias 9 Horas 55 Minutos" u="1"/>
        <s v="0 Dias 13 Horas 1 Minutos" u="1"/>
        <s v="0 Dias 7 Horas 51 Minutos" u="1"/>
        <s v="0 Dias 9 Horas 31 Minutos" u="1"/>
        <s v="10 Dias 19 Horas 0 Minutos" u="1"/>
        <s v="10 Dias 2 Horas 20 Minutos" u="1"/>
        <s v="10 Dias 2 Horas 40 Minutos" u="1"/>
        <s v="10 Dias 7 Horas 10 Minutos" u="1"/>
        <s v="10 Dias 1 Horas 21 Minutos" u="1"/>
        <s v="10 Dias 19 Horas 1 Minutos" u="1"/>
        <s v="10 Dias 2 Horas 31 Minutos" u="1"/>
        <s v="10 Dias 20 Horas 1 Minutos" u="1"/>
        <s v="10 Dias 9 Horas 41 Minutos" u="1"/>
        <s v="10 Dias 0 Horas 22 Minutos" u="1"/>
        <s v="10 Dias 0 Horas 42 Minutos" u="1"/>
        <s v="10 Dias 1 Horas 22 Minutos" u="1"/>
        <s v="10 Dias 1 Horas 32 Minutos" u="1"/>
        <s v="10 Dias 19 Horas 2 Minutos" u="1"/>
        <s v="10 Dias 20 Horas 2 Minutos" u="1"/>
        <s v="10 Dias 23 Horas 2 Minutos" u="1"/>
        <s v="10 Dias 3 Horas 32 Minutos" u="1"/>
        <s v="4 Dias 23 Horas 9 Minutos" u="1"/>
        <s v="4 Dias 4 Horas 29 Minutos" u="1"/>
        <s v="10 Dias 2 Horas 23 Minutos" u="1"/>
        <s v="10 Dias 2 Horas 33 Minutos" u="1"/>
        <s v="10 Dias 20 Horas 3 Minutos" u="1"/>
        <s v="3 Dias 17 Horas 5 Minutos" u="1"/>
        <s v="3 Dias 22 Horas 5 Minutos" u="1"/>
        <s v="3 Dias 8 Horas 25 Minutos" u="1"/>
        <s v="10 Dias 19 Horas 4 Minutos" u="1"/>
        <s v="10 Dias 2 Horas 54 Minutos" u="1"/>
        <s v="11 Dias 18 Horas 37 Minutos" u="1"/>
        <s v="11 Dias 18 Horas 47 Minutos" u="1"/>
        <s v="11 Dias 20 Horas 57 Minutos" u="1"/>
        <s v="11 Dias 21 Horas 27 Minutos" u="1"/>
        <s v="2 Dias 2 Horas 51 Minutos" u="1"/>
        <s v="2 Dias 20 Horas 1 Minutos" u="1"/>
        <s v="2 Dias 21 Horas 1 Minutos" u="1"/>
        <s v="2 Dias 3 Horas 31 Minutos" u="1"/>
        <s v="10 Dias 1 Horas 45 Minutos" u="1"/>
        <s v="10 Dias 19 Horas 5 Minutos" u="1"/>
        <s v="10 Dias 2 Horas 35 Minutos" u="1"/>
        <s v="10 Dias 20 Horas 5 Minutos" u="1"/>
        <s v="10 Dias 0 Horas 56 Minutos" u="1"/>
        <s v="10 Dias 19 Horas 6 Minutos" u="1"/>
        <s v="10 Dias 2 Horas 36 Minutos" u="1"/>
        <s v="10 Dias 2 Horas 56 Minutos" u="1"/>
        <s v="10 Dias 5 Horas 56 Minutos" u="1"/>
        <s v="10 Dias 1 Horas 37 Minutos" u="1"/>
        <s v="10 Dias 1 Horas 57 Minutos" u="1"/>
        <s v="10 Dias 19 Horas 7 Minutos" u="1"/>
        <s v="10 Dias 20 Horas 7 Minutos" u="1"/>
        <s v="10 Dias 7 Horas 57 Minutos" u="1"/>
        <s v="10 Dias 0 Horas 48 Minutos" u="1"/>
        <s v="10 Dias 7 Horas 38 Minutos" u="1"/>
        <s v="10 Dias 23 Horas 9 Minutos" u="1"/>
        <s v="6 Dias 12 Horas 9 Minutos" u="1"/>
        <s v="6 Dias 14 Horas 9 Minutos" u="1"/>
        <s v="6 Dias 19 Horas 9 Minutos" u="1"/>
        <s v="6 Dias 5 Horas 49 Minutos" u="1"/>
        <s v="4 Dias 16 Horas 1 Minutos" u="1"/>
        <s v="11 Dias 19 Horas 18 Minutos" u="1"/>
        <s v="11 Dias 19 Horas 48 Minutos" u="1"/>
        <s v="11 Dias 19 Horas 58 Minutos" u="1"/>
        <s v="11 Dias 20 Horas 18 Minutos" u="1"/>
        <s v="8 Dias 2 Horas 19 Minutos" u="1"/>
        <s v="8 Dias 4 Horas 59 Minutos" u="1"/>
        <s v="8 Dias 6 Horas 49 Minutos" u="1"/>
        <s v="7 Dias 12 Horas 5 Minutos" u="1"/>
        <s v="7 Dias 18 Horas 5 Minutos" u="1"/>
        <s v="7 Dias 2 Horas 25 Minutos" u="1"/>
        <s v="7 Dias 20 Horas 5 Minutos" u="1"/>
        <s v="7 Dias 22 Horas 5 Minutos" u="1"/>
        <s v="7 Dias 4 Horas 45 Minutos" u="1"/>
        <s v="7 Dias 6 Horas 55 Minutos" u="1"/>
        <s v="6 Dias 14 Horas 1 Minutos" u="1"/>
        <s v="6 Dias 2 Horas 11 Minutos" u="1"/>
        <s v="11 Dias 14 Horas 49 Minutos" u="1"/>
        <s v="11 Dias 15 Horas 39 Minutos" u="1"/>
        <s v="11 Dias 18 Horas 49 Minutos" u="1"/>
        <s v="11 Dias 21 Horas 39 Minutos" u="1"/>
        <s v="11 Dias 21 Horas 59 Minutos" u="1"/>
        <s v="1 Dias 1 Horas 1 Minutos" u="1"/>
        <s v="1 Dias 4 Horas 1 Minutos" u="1"/>
        <s v="9 Dias 2 Horas 15 Minutos" u="1"/>
        <s v="9 Dias 2 Horas 55 Minutos" u="1"/>
        <s v="9 Dias 6 Horas 45 Minutos" u="1"/>
        <s v="9 Dias 9 Horas 15 Minutos" u="1"/>
        <s v="8 Dias 1 Horas 11 Minutos" u="1"/>
        <s v="8 Dias 12 Horas 1 Minutos" u="1"/>
        <s v="8 Dias 2 Horas 21 Minutos" u="1"/>
        <s v="8 Dias 2 Horas 31 Minutos" u="1"/>
        <s v="8 Dias 20 Horas 1 Minutos" u="1"/>
        <s v="8 Dias 21 Horas 1 Minutos" u="1"/>
        <s v="8 Dias 22 Horas 1 Minutos" u="1"/>
        <s v="8 Dias 23 Horas 1 Minutos" u="1"/>
        <s v="8 Dias 4 Horas 21 Minutos" u="1"/>
        <s v="8 Dias 4 Horas 41 Minutos" u="1"/>
        <s v="8 Dias 6 Horas 51 Minutos" u="1"/>
        <s v="8 Dias 8 Horas 21 Minutos" u="1"/>
        <s v="2 Dias 2 Horas 3 Minutos" u="1"/>
        <s v="10 Dias 8 Horas 8 Minutos" u="1"/>
        <s v="2 Dias 2 Horas 7 Minutos" u="1"/>
        <s v="3 Dias 4 Horas 9 Minutos" u="1"/>
        <s v="4 Dias 2 Horas 7 Minutos" u="1"/>
        <s v="5 Dias 4 Horas 5 Minutos" u="1"/>
        <s v="5 Dias 5 Horas 5 Minutos" u="1"/>
        <s v="7 Dias 2 Horas 1 Minutos" u="1"/>
        <s v="7 Dias 2 Horas 5 Minutos" u="1"/>
        <s v="9 Dias 5 Horas 1 Minutos" u="1"/>
        <s v="1 Dias 1 Horas 36 Minutos" u="1"/>
        <s v="1 Dias 2 Horas 36 Minutos" u="1"/>
        <s v="1 Dias 23 Horas 6 Minutos" u="1"/>
        <s v="1 Dias 8 Horas 56 Minutos" u="1"/>
        <s v="0 Dias 18 Horas 2 Minutos" u="1"/>
        <s v="0 Dias 8 Horas 12 Minutos" u="1"/>
        <s v="0 Dias 8 Horas 32 Minutos" u="1"/>
        <s v="7 Dias 2 Horas 9 Minutos" u="1"/>
        <s v="3 Dias 7 Horas 36 Minutos" u="1"/>
        <s v="2 Dias 2 Horas 22 Minutos" u="1"/>
        <s v="2 Dias 2 Horas 42 Minutos" u="1"/>
        <s v="2 Dias 2 Horas 52 Minutos" u="1"/>
        <s v="2 Dias 20 Horas 2 Minutos" u="1"/>
        <s v="2 Dias 3 Horas 12 Minutos" u="1"/>
        <s v="2 Dias 3 Horas 52 Minutos" u="1"/>
      </sharedItems>
    </cacheField>
    <cacheField name="Clasificacion" numFmtId="0">
      <sharedItems containsBlank="1"/>
    </cacheField>
    <cacheField name="AREA" numFmtId="0">
      <sharedItems containsBlank="1"/>
    </cacheField>
    <cacheField name="Tipo2" numFmtId="0">
      <sharedItems containsBlank="1"/>
    </cacheField>
    <cacheField name="Nivel de Servicio" numFmtId="0">
      <sharedItems containsBlank="1" count="5">
        <s v="No Liberados en PxLab"/>
        <s v="En Tiempo"/>
        <s v="Fuera de Tiempo"/>
        <s v="Monitoreo"/>
        <m/>
      </sharedItems>
    </cacheField>
    <cacheField name="Clasificacion2" numFmtId="0">
      <sharedItems containsBlank="1" count="7">
        <s v="HOSPITALIZADOS (90 Min.)"/>
        <s v="URGENCIAS (90 Min.)"/>
        <s v="ESTUDIOS DE EMERGENCIA (30 Min.)"/>
        <s v="EXTERNOS (240 min.)"/>
        <s v="TRIAGE RESPIRATORIO (90 Min.)"/>
        <s v="MONITOREOS"/>
        <m/>
      </sharedItems>
    </cacheField>
    <cacheField name="Estudios de Laboratorio" numFmtId="0">
      <sharedItems containsString="0" containsBlank="1" containsNumber="1" containsInteger="1" minValue="1" maxValue="15"/>
    </cacheField>
    <cacheField name="Turno" numFmtId="0">
      <sharedItems containsBlank="1" count="4">
        <s v="Nocturno"/>
        <s v="Matutino"/>
        <s v="Vespertino"/>
        <m/>
      </sharedItems>
    </cacheField>
    <cacheField name="Fecha Turno" numFmtId="14">
      <sharedItems containsNonDate="0" containsDate="1" containsString="0" containsBlank="1" minDate="2021-09-30T00:00:00" maxDate="2021-10-16T00:00:00" count="17"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m/>
      </sharedItems>
    </cacheField>
  </cacheFields>
  <extLst>
    <ext xmlns:x14="http://schemas.microsoft.com/office/spreadsheetml/2009/9/main" uri="{725AE2AE-9491-48be-B2B4-4EB974FC3084}">
      <x14:pivotCacheDefinition pivotCacheId="1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aboratorio" refreshedDate="44484.34701701389" createdVersion="4" refreshedVersion="4" minRefreshableVersion="3" recordCount="3678">
  <cacheSource type="worksheet">
    <worksheetSource ref="A1:AE1048576" sheet="CORTE DETALLADO"/>
  </cacheSource>
  <cacheFields count="31">
    <cacheField name="Fecha" numFmtId="14">
      <sharedItems containsNonDate="0" containsDate="1" containsString="0" containsBlank="1" minDate="2021-10-01T00:00:00" maxDate="2021-10-16T00:00:00"/>
    </cacheField>
    <cacheField name="Turno" numFmtId="21">
      <sharedItems containsDate="1" containsBlank="1" containsMixedTypes="1" minDate="1899-12-30T00:00:00" maxDate="1899-12-31T00:00:00" count="5">
        <s v="Nocturno"/>
        <s v="Matutino"/>
        <s v="Vespertino"/>
        <m/>
        <d v="1899-12-30T00:00:00" u="1"/>
      </sharedItems>
    </cacheField>
    <cacheField name="Tipo" numFmtId="21">
      <sharedItems containsBlank="1"/>
    </cacheField>
    <cacheField name="Nivel de Servicio" numFmtId="21">
      <sharedItems containsBlank="1"/>
    </cacheField>
    <cacheField name="Clasificacion" numFmtId="21">
      <sharedItems containsBlank="1"/>
    </cacheField>
    <cacheField name="Estatus Folio" numFmtId="21">
      <sharedItems containsBlank="1" count="3">
        <s v="Activo"/>
        <s v="Cancelado"/>
        <m/>
      </sharedItems>
    </cacheField>
    <cacheField name="Fecha Turno" numFmtId="0">
      <sharedItems containsDate="1" containsString="0" containsBlank="1" containsMixedTypes="1" minDate="1899-12-31T00:00:00" maxDate="2021-10-13T00:00:00" count="31">
        <n v="44469"/>
        <n v="44470"/>
        <n v="44471"/>
        <n v="44472"/>
        <n v="44473"/>
        <n v="44474"/>
        <n v="44475"/>
        <n v="44476"/>
        <n v="44477"/>
        <n v="44478"/>
        <n v="44479"/>
        <n v="44480"/>
        <n v="44481"/>
        <n v="44482"/>
        <n v="44483"/>
        <n v="44484"/>
        <m/>
        <n v="0" u="1"/>
        <d v="2021-10-06T00:00:00" u="1"/>
        <d v="2021-10-11T00:00:00" u="1"/>
        <d v="2021-10-04T00:00:00" u="1"/>
        <d v="2021-09-30T00:00:00" u="1"/>
        <d v="2021-10-09T00:00:00" u="1"/>
        <d v="2021-10-02T00:00:00" u="1"/>
        <d v="2021-10-07T00:00:00" u="1"/>
        <d v="2021-10-12T00:00:00" u="1"/>
        <d v="2021-10-05T00:00:00" u="1"/>
        <d v="2021-10-10T00:00:00" u="1"/>
        <d v="2021-10-03T00:00:00" u="1"/>
        <d v="2021-10-08T00:00:00" u="1"/>
        <d v="2021-10-01T00:00:00" u="1"/>
      </sharedItems>
    </cacheField>
    <cacheField name="Número" numFmtId="0">
      <sharedItems containsString="0" containsBlank="1" containsNumber="1" containsInteger="1" minValue="1" maxValue="369"/>
    </cacheField>
    <cacheField name="Código" numFmtId="0">
      <sharedItems containsBlank="1"/>
    </cacheField>
    <cacheField name="Fecha2" numFmtId="14">
      <sharedItems containsNonDate="0" containsDate="1" containsString="0" containsBlank="1" minDate="2021-10-01T00:00:00" maxDate="2021-10-16T00:00:00"/>
    </cacheField>
    <cacheField name="Nombre" numFmtId="0">
      <sharedItems containsBlank="1"/>
    </cacheField>
    <cacheField name="Paterno" numFmtId="0">
      <sharedItems containsBlank="1"/>
    </cacheField>
    <cacheField name="Materno" numFmtId="0">
      <sharedItems containsBlank="1"/>
    </cacheField>
    <cacheField name="Clave" numFmtId="0">
      <sharedItems containsString="0" containsBlank="1" containsNumber="1" containsInteger="1" minValue="1" maxValue="4125"/>
    </cacheField>
    <cacheField name="Prueba" numFmtId="0">
      <sharedItems containsBlank="1" count="200">
        <s v="Hemocultivo Aerobio"/>
        <s v="BIOMETRIA HEMATICA COMPLETA"/>
        <s v="PRUEBAS DE COAGULACION"/>
        <s v="PROTEINA C REACTIVA (PCR)"/>
        <s v="QUIMICA SANGUINEA 23 ELEMENTOS"/>
        <s v="Dimero D"/>
        <s v="EXAMEN GENERAL DE ORINA (EGO)"/>
        <s v="GASOMETRIA ARTERIAL"/>
        <s v="Creatinina"/>
        <s v="Electrolitos Sericos (Na, K, Cl)"/>
        <s v="Glucosa"/>
        <s v="Urea Sérica"/>
        <s v="Magnesio Serico"/>
        <s v="TROPONINA I CUANTITATIVA"/>
        <s v="CREATIN FOSFO CINASA MB (CPK-MB)"/>
        <s v="CREATIN FOSFO CINASA TOTAL (CPK)"/>
        <s v="PERFIL TIROIDEO"/>
        <s v="CURVA DE TOLERANCIA A LA GLUCOSA"/>
        <s v="HEMOGLOBINA GLICOSILADA A1c"/>
        <s v="PSA (Antigeno Prostático Especifico Total)"/>
        <s v="PERFIL DE LIPIDOS"/>
        <s v="QUIMICA SANGUINEA 30 ELEMENTOS"/>
        <s v="T4 LIBRE (Tiroxina Libre)"/>
        <s v="QUIMICA SANGUINEA 3 ELEMENTOS"/>
        <s v="GRUPO SANGUINEO Y FACTOR Rh"/>
        <s v="Ac. Anti SARS-CoV-2 IgG e IgM"/>
        <s v="PCR Sars-CoV-2"/>
        <s v="Acido Folico (Folatos)"/>
        <s v="Ac Anti Citomegalovirus IgG"/>
        <s v="Ac Anti Citomegalovirus IgM"/>
        <s v="Ac Anti Epstein BARR Ag Nuclear IgG"/>
        <s v="Ac Anti Epstein BARR Ag Nuclear IgM"/>
        <s v="Ac Anti HIV1/HIV2"/>
        <s v="ANTICUERPOS ANTINUCLEARES"/>
        <s v="PERFIL DE HEPATITIS"/>
        <s v="PERFIL DE INMUNOGLOBULINAS"/>
        <s v="REACCIONES FEBRILES"/>
        <s v="VDRL (Reacciones Seroluéticas)"/>
        <s v="Vitamina B12"/>
        <s v="PAPANICOLAOU CERVICO VAGINAL"/>
        <s v="QUIMICA SANGUINEA DE 6 ELEMENTOS"/>
        <s v="Perfil de Abuso de drogas"/>
        <s v="Antigeno SARS Cov 2"/>
        <s v="VELOCIDAD DE SEDIMENTACION GLOBULAR"/>
        <s v="BIOPSIA HEPATICA"/>
        <s v="COPROLOGICO (CPC/Azucares reductores/SOH)"/>
        <s v="Cultivo de Punta de Cateter"/>
        <s v="Hemocultivo  Anaerobio"/>
        <s v="Determinacion de Galactomanano"/>
        <s v="TIEMPO DE PROTOMBINA (TP)"/>
        <s v="TIEMPO PARCIAL DE TROMBOPLASTINA  (TPT)"/>
        <s v="Frotis de sangre periferica"/>
        <s v="PRUEBA DE EMBARAZO"/>
        <s v="PROCALCITONINA"/>
        <s v="AMILASA SERICA"/>
        <s v="LIPASA"/>
        <s v="Ac Anti Chlamydia Trachomatis IgM"/>
        <s v="Ac Anti Chlamydia Trachomatis IgG"/>
        <s v="PERFIL DE HERPES I Y II IgG E IgM"/>
        <s v="CULTIVO DE ORINA (Urocultivo)"/>
        <s v="Cultivo  de Herida"/>
        <s v="TINCION DE GRAM"/>
        <s v="Prueba de  KOH"/>
        <s v="Tinción de Ziehl Neelsen (BAAR)"/>
        <s v="GASOMETRIA VENOSA"/>
        <s v="Antígeno Carcinoembrionario (CEA)"/>
        <s v="Alfafetoproteína"/>
        <s v="Antígeno CA 19-9 (Pancreas-Colón)"/>
        <s v="TSH (Hormona Estimulante de la tiroides)"/>
        <s v="BIOPSIA HUESO"/>
        <s v="PSA TOTAL Y LIBRE"/>
        <s v="Ac  Anti Hepatitis C (HCV)"/>
        <s v="RETICULOCITOS"/>
        <s v="Prolactina 2 determinaciones"/>
        <s v="QUIMICA SANGUINEA 12 ELEMENTOS"/>
        <s v="COOMBS INDIRECTO (Ac Anti Rh Séricos)"/>
        <s v="T3 LIBRE (Triyodotironina Libre)"/>
        <s v="Insulina Basal"/>
        <s v="DEHIDROEPIANDROSTERONA (DHEA)"/>
        <s v="TESTOSTERONA LIBRE"/>
        <s v="ANDROSTENEDIONA"/>
        <s v="PERFIL GINECOLOGICO"/>
        <s v="COPROPARASITOSCOPICO (seriado/# de muestras)"/>
        <s v="Cultivo de Heces (Coprocultivo)"/>
        <s v="BIOPSIA DE QUISTE"/>
        <s v="Ferritina"/>
        <s v="CLORO LIBRE RESIDUAL EN AGUA POTABLE"/>
        <s v="Indice Internacional Normalizado (INR)"/>
        <s v="Estradiol (E2)"/>
        <s v="Hormona Luteinizante (HL)"/>
        <s v="Hormona Folículo Estimulante (FSH)"/>
        <s v="QUANTIFERON PARA TB"/>
        <s v="PRUEBAS DE FUNCIONAMIENTO HEPATICO"/>
        <s v="Trigliceridos"/>
        <s v="Colesterol Total"/>
        <s v="Cultivo Micologico (Hongos)"/>
        <s v="PRUEBA RAPIDA DE INFLUENZA"/>
        <s v="TOXINA CLOSTRIDIUM DIFFICILE Y ANTIGENO GDH"/>
        <s v="Ac Anti DNA Doble Cadena (Nativo)"/>
        <s v="Ac Anti LKM"/>
        <s v="AC. ANTI MITOCONDRIALES"/>
        <s v="AC. ANTI MUSCULO LISO"/>
        <s v="AC ANTI SMITH (SM)"/>
        <s v="Cultivo de Esputo"/>
        <s v="Amiba en Fresco"/>
        <s v="Resistencia a la insulina por indice HOMA"/>
        <s v="VITAMINA D (25 DI HIDROXI)"/>
        <s v="GLOBULINA FIJADORA DE HORMONAS SEXUALES (SHBG)"/>
        <s v="DEHIDROEPIANDROTERONA SULFATO (DHEA-S)"/>
        <s v="Hormona Anti muleriana (AMH/MIS)"/>
        <s v="Ac. Anti Peroxidasa (Microsomales) TPOAc"/>
        <s v="Ac Anti Tiroglobulinas (Tg Ac)"/>
        <s v="Ac Anti Rubeola IgG"/>
        <s v="Ac Anti Rubeola IgM"/>
        <s v="BIOPSIA DE TIROIDES (NODULO)"/>
        <s v="BIOPSIA GANGLIO"/>
        <s v="Cultivo de Aspirado Bronquial"/>
        <s v="BIOPSIA DE TEJIDO"/>
        <s v="BIOPSIA MUSCULO"/>
        <s v="Rotavirus en Heces"/>
        <s v="Fibrinógeno"/>
        <s v="FACTOR REUMATOIDE"/>
        <s v="Sangre oculta en heces"/>
        <s v="Perfil Reumático"/>
        <s v="DIGOXINA SERICA"/>
        <s v="Ac Anti Coccidioides IgG e IgM"/>
        <s v="Ag de Sup. de Hepatitis B(HBsAg)"/>
        <s v="BIOPSIA DE PIEL"/>
        <s v="Calcio Serico"/>
        <s v="Fosfatasa Alcalina"/>
        <s v="ANTIGENO CA 125 (Ovario)"/>
        <s v="Antígeno CA 15-3 (mama)"/>
        <s v="Fracción Beta de HGC Sérica"/>
        <s v="ANTICUERPOS ANTI BARTONELLA HENSELAE"/>
        <s v="Cultivo de Exudado Faríngeo"/>
        <s v="PROTEINAS TOTALES EN ORINA DE  24 hrs."/>
        <s v="COMPLEMENTO C3"/>
        <s v="COMPLEMENTO C4"/>
        <s v="Tamiz Metabólico Neonatal Ampliado"/>
        <s v="PROLACTINA SERICA"/>
        <s v="Antígeno de Helicobacter Pylori en Heces"/>
        <s v="ESPERMATOBIOSCOPIA"/>
        <s v="BAAF NODULO TIROIDEO"/>
        <s v="Carga Viral para HIV-1"/>
        <s v="BIOPSIA DE POLIPO"/>
        <s v="BIOPSIA GASTRICA"/>
        <s v="BIOPSIA MAMA (NODULO,FIBROADENOMA, LIPOMA, GANGLIO)"/>
        <s v="Cultivo de Lesión (donde)"/>
        <s v="Inmunoglobulina G IgG"/>
        <s v="Inmunoglobulina M IgM"/>
        <s v="BIOPSIA CERVIX"/>
        <s v="COPROPARASITOSCOPICO 3 MUESTRAS"/>
        <s v="Amonio"/>
        <s v="PERFIL DE HIERRO"/>
        <s v="ANTIGENO INFLUENZA TIPO A"/>
        <s v="ANTIGENO INFLUENZA TIPO B"/>
        <s v="Cultivo de Vibrio Cholerae"/>
        <s v="COPROPARASITOSCOPICO 2 MUESTRAS"/>
        <s v="Fosforo Sérico"/>
        <s v="Ac Anti Treponema Pallidum (FTA)"/>
        <s v="Acido Valproico"/>
        <s v="MIOGLOBINA EN SUERO"/>
        <s v="T4 Total (Tiroxina Total)"/>
        <s v="PATOLOGIA MIOMA UTERINO"/>
        <s v="PATOLOGIA DE APENDICE CECAL"/>
        <s v="Clostridium Difficile en Heces (Tóxina A y B)"/>
        <s v="QUIMICA SANGUINEA DE 5 ELEMENTOS"/>
        <s v="Bilirrubinas"/>
        <s v="PATOLOGIA DE VESICULA BILIAR"/>
        <s v="Ac Anti Hepatitis A IgM (HAVA-M)"/>
        <s v="Cultivo de Exudado Uretral"/>
        <s v="Péptido Natriuretico Cerebral (BNP)"/>
        <s v="PCR Mycobacterium Tuberculosis"/>
        <s v="PSA LIBRE"/>
        <s v="Tiempo de Sangrado"/>
        <s v="BIOPSIA DE MAMA"/>
        <s v="Cultivo de superficie inerte  (sitio de muestreo)"/>
        <s v="Bacteriologico de Agua"/>
        <s v="CITOQUIMICO DE LIQUIDO SINOVIAL"/>
        <s v="Cultivo de Líquido Sinovial"/>
        <s v="CITOLOGIA LIQUIDOS CORPORALES"/>
        <s v="Ac Anti Herpes I IgG"/>
        <s v="Ac Anti Herpes II IgM"/>
        <s v="Ac Anti Herpes II IgG"/>
        <s v="Antigeno de Superficie Hepatitis B"/>
        <s v="BIOPSIA TUMOR DE PARTES BLANDAS"/>
        <s v="BIOPSIA LIPOMA"/>
        <s v="Cariotipo en Sangre"/>
        <s v="Depuración de Creatinina en orina 24hrs"/>
        <s v="Ac Anti Tiroideos"/>
        <s v="MICROALBUMINURIA"/>
        <s v="Nitrógeno Ureico (BUN)"/>
        <s v="Cultivo de Exudado  Vaginal"/>
        <s v="TESTOSTERONA TOTAL SERICA"/>
        <s v="Ac Anti Herpes I IgM"/>
        <s v="PCR PARA NEISSERIA GONORREA"/>
        <s v="MYCOBACTERIUM TUBERCULOSIS COMPLEX DECTECTION RIFAMPIN RESISTANCE"/>
        <s v="PATOLOGIA DE RIÑON"/>
        <s v="BIOPSIA ENDOMETRIO"/>
        <m/>
      </sharedItems>
    </cacheField>
    <cacheField name="Precio" numFmtId="0">
      <sharedItems containsString="0" containsBlank="1" containsNumber="1" minValue="0" maxValue="8754"/>
    </cacheField>
    <cacheField name="Desc." numFmtId="0">
      <sharedItems containsString="0" containsBlank="1" containsNumber="1" containsInteger="1" minValue="0" maxValue="0"/>
    </cacheField>
    <cacheField name="Inc." numFmtId="0">
      <sharedItems containsString="0" containsBlank="1" containsNumber="1" containsInteger="1" minValue="0" maxValue="0"/>
    </cacheField>
    <cacheField name="Subtotal" numFmtId="0">
      <sharedItems containsString="0" containsBlank="1" containsNumber="1" minValue="0" maxValue="9434"/>
    </cacheField>
    <cacheField name="Total" numFmtId="0">
      <sharedItems containsString="0" containsBlank="1" containsNumber="1" minValue="0" maxValue="9434"/>
    </cacheField>
    <cacheField name="Saldo" numFmtId="0">
      <sharedItems containsString="0" containsBlank="1" containsNumber="1" minValue="0" maxValue="9434"/>
    </cacheField>
    <cacheField name="Autorización" numFmtId="0">
      <sharedItems containsNonDate="0" containsString="0" containsBlank="1"/>
    </cacheField>
    <cacheField name="Factura" numFmtId="0">
      <sharedItems containsBlank="1"/>
    </cacheField>
    <cacheField name="Estatus" numFmtId="0">
      <sharedItems containsBlank="1"/>
    </cacheField>
    <cacheField name="Ref.Paciente" numFmtId="0">
      <sharedItems containsBlank="1"/>
    </cacheField>
    <cacheField name="Ref.Orden" numFmtId="0">
      <sharedItems containsString="0" containsBlank="1" containsNumber="1" containsInteger="1" minValue="0" maxValue="30"/>
    </cacheField>
    <cacheField name="Cliente" numFmtId="0">
      <sharedItems containsBlank="1"/>
    </cacheField>
    <cacheField name="Clave Externa" numFmtId="0">
      <sharedItems containsNonDate="0" containsString="0" containsBlank="1"/>
    </cacheField>
    <cacheField name="Sinonimo 1" numFmtId="0">
      <sharedItems containsBlank="1"/>
    </cacheField>
    <cacheField name="Sinonimo 2" numFmtId="0">
      <sharedItems containsBlank="1" containsMixedTypes="1" containsNumber="1" containsInteger="1" minValue="4" maxValue="2131"/>
    </cacheField>
    <cacheField name="Médico" numFmtId="0">
      <sharedItems containsBlank="1"/>
    </cacheField>
  </cacheFields>
  <extLst>
    <ext xmlns:x14="http://schemas.microsoft.com/office/spreadsheetml/2009/9/main" uri="{725AE2AE-9491-48be-B2B4-4EB974FC3084}">
      <x14:pivotCacheDefinition pivotCacheId="1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42">
  <r>
    <n v="40"/>
    <s v="Viernes"/>
    <n v="2021"/>
    <s v="Octubre"/>
    <x v="0"/>
    <s v="CENTRO MEDICO EXCEL-HOSPITALIZADOS"/>
    <x v="0"/>
    <s v="REFERENCIA"/>
    <x v="0"/>
    <x v="0"/>
    <d v="1899-12-30T00:39:20"/>
    <d v="2021-10-05T00:00:00"/>
    <d v="1899-12-30T01:19:18"/>
    <m/>
    <m/>
    <m/>
    <m/>
    <d v="2021-10-01T00:39:20"/>
    <d v="2021-10-15T08:19:42"/>
    <x v="0"/>
    <s v="Estudios Sin Liberar en PxLab"/>
    <s v="CENTRO MEDICO EXCEL"/>
    <s v="HOSPITALIZADOS"/>
    <x v="0"/>
    <x v="0"/>
    <n v="1"/>
    <x v="0"/>
    <x v="0"/>
  </r>
  <r>
    <n v="40"/>
    <s v="Viernes"/>
    <n v="2021"/>
    <s v="Octubre"/>
    <x v="1"/>
    <s v="CENTRO MEDICO EXCEL-URGENCIAS"/>
    <x v="1"/>
    <s v="CHEQUEOS"/>
    <x v="0"/>
    <x v="0"/>
    <d v="1899-12-30T00:40:38"/>
    <d v="2021-10-01T00:00:00"/>
    <d v="1899-12-30T02:10:36"/>
    <d v="2021-10-01T00:00:00"/>
    <d v="1899-12-30T01:49:52"/>
    <n v="69"/>
    <n v="-21"/>
    <d v="2021-10-01T00:40:38"/>
    <d v="2021-10-01T01:49:52"/>
    <x v="1"/>
    <s v="Resultados Liberados 01:30 o Menos"/>
    <s v="CENTRO MEDICO EXCEL"/>
    <s v="URGENCIAS"/>
    <x v="1"/>
    <x v="1"/>
    <n v="5"/>
    <x v="0"/>
    <x v="0"/>
  </r>
  <r>
    <n v="40"/>
    <s v="Viernes"/>
    <n v="2021"/>
    <s v="Octubre"/>
    <x v="2"/>
    <s v="CENTRO MEDICO EXCEL-URGENCIAS"/>
    <x v="2"/>
    <s v="CHEQUEOS"/>
    <x v="0"/>
    <x v="0"/>
    <d v="1899-12-30T00:53:49"/>
    <d v="2021-10-01T00:00:00"/>
    <d v="1899-12-30T02:23:47"/>
    <d v="2021-10-01T00:00:00"/>
    <d v="1899-12-30T01:42:29"/>
    <n v="49"/>
    <n v="-41"/>
    <d v="2021-10-01T00:53:49"/>
    <d v="2021-10-01T01:42:29"/>
    <x v="2"/>
    <s v="Resultados Liberados en 1 Hora o Menos"/>
    <s v="CENTRO MEDICO EXCEL"/>
    <s v="URGENCIAS"/>
    <x v="1"/>
    <x v="1"/>
    <n v="3"/>
    <x v="0"/>
    <x v="0"/>
  </r>
  <r>
    <n v="40"/>
    <s v="Viernes"/>
    <n v="2021"/>
    <s v="Octubre"/>
    <x v="3"/>
    <s v="CENTRO MEDICO EXCEL-HOSPITALIZADOS"/>
    <x v="3"/>
    <s v="URGENCIA"/>
    <x v="0"/>
    <x v="0"/>
    <d v="1899-12-30T06:18:19"/>
    <d v="2021-10-01T00:00:00"/>
    <d v="1899-12-30T06:48:16"/>
    <d v="2021-10-01T00:00:00"/>
    <d v="1899-12-30T06:39:23"/>
    <n v="21"/>
    <n v="-9"/>
    <d v="2021-10-01T06:18:19"/>
    <d v="2021-10-01T06:39:23"/>
    <x v="3"/>
    <s v="Resultados Liberados en 30 Minutos o Menos"/>
    <s v="CENTRO MEDICO EXCEL"/>
    <s v="ESTUDIOS DE EMERGENCIA"/>
    <x v="1"/>
    <x v="2"/>
    <n v="1"/>
    <x v="1"/>
    <x v="1"/>
  </r>
  <r>
    <n v="40"/>
    <s v="Viernes"/>
    <n v="2021"/>
    <s v="Octubre"/>
    <x v="4"/>
    <s v="CENTRO MEDICO EXCEL-HOSPITALIZADOS"/>
    <x v="4"/>
    <s v="REFERENCIA"/>
    <x v="0"/>
    <x v="0"/>
    <d v="1899-12-30T06:19:05"/>
    <d v="2021-10-05T00:00:00"/>
    <d v="1899-12-30T06:59:02"/>
    <d v="2021-10-01T00:00:00"/>
    <d v="1899-12-30T06:40:17"/>
    <n v="21"/>
    <n v="-5779"/>
    <d v="2021-10-01T06:19:05"/>
    <d v="2021-10-01T06:40:17"/>
    <x v="3"/>
    <s v="Resultados Liberados en 30 Minutos o Menos"/>
    <s v="CENTRO MEDICO EXCEL"/>
    <s v="HOSPITALIZADOS"/>
    <x v="1"/>
    <x v="0"/>
    <n v="1"/>
    <x v="1"/>
    <x v="1"/>
  </r>
  <r>
    <n v="40"/>
    <s v="Viernes"/>
    <n v="2021"/>
    <s v="Octubre"/>
    <x v="5"/>
    <s v="CENTRO MEDICO EXCEL-HOSPITALIZADOS"/>
    <x v="5"/>
    <s v="CHEQUEOS"/>
    <x v="0"/>
    <x v="0"/>
    <d v="1899-12-30T06:21:00"/>
    <d v="2021-10-01T00:00:00"/>
    <d v="1899-12-30T07:50:57"/>
    <d v="2021-10-01T00:00:00"/>
    <d v="1899-12-30T07:33:46"/>
    <n v="72"/>
    <n v="-17"/>
    <d v="2021-10-01T06:21:00"/>
    <d v="2021-10-01T07:33:46"/>
    <x v="4"/>
    <s v="Resultados Liberados 01:30 o Menos"/>
    <s v="CENTRO MEDICO EXCEL"/>
    <s v="HOSPITALIZADOS"/>
    <x v="1"/>
    <x v="0"/>
    <n v="4"/>
    <x v="1"/>
    <x v="1"/>
  </r>
  <r>
    <n v="40"/>
    <s v="Viernes"/>
    <n v="2021"/>
    <s v="Octubre"/>
    <x v="6"/>
    <s v="CENTRO MEDICO EXCEL-HOSPITALIZADOS"/>
    <x v="6"/>
    <s v="CHEQUEOS"/>
    <x v="0"/>
    <x v="0"/>
    <d v="1899-12-30T06:21:48"/>
    <d v="2021-10-01T00:00:00"/>
    <d v="1899-12-30T07:51:46"/>
    <d v="2021-10-01T00:00:00"/>
    <d v="1899-12-30T08:19:21"/>
    <n v="118"/>
    <n v="28"/>
    <d v="2021-10-01T06:21:48"/>
    <d v="2021-10-01T08:19:21"/>
    <x v="5"/>
    <s v="Resultados Liberados en 4 Horas o Menos"/>
    <s v="CENTRO MEDICO EXCEL"/>
    <s v="HOSPITALIZADOS"/>
    <x v="2"/>
    <x v="0"/>
    <n v="4"/>
    <x v="1"/>
    <x v="1"/>
  </r>
  <r>
    <n v="40"/>
    <s v="Viernes"/>
    <n v="2021"/>
    <s v="Octubre"/>
    <x v="7"/>
    <s v="CENTRO MEDICO EXCEL-HOSPITALIZADOS"/>
    <x v="7"/>
    <s v="CHEQUEOS"/>
    <x v="0"/>
    <x v="0"/>
    <d v="1899-12-30T06:22:34"/>
    <d v="2021-10-01T00:00:00"/>
    <d v="1899-12-30T07:52:32"/>
    <d v="2021-10-01T00:00:00"/>
    <d v="1899-12-30T07:41:48"/>
    <n v="79"/>
    <n v="-11"/>
    <d v="2021-10-01T06:22:34"/>
    <d v="2021-10-01T07:41:48"/>
    <x v="6"/>
    <s v="Resultados Liberados 01:30 o Menos"/>
    <s v="CENTRO MEDICO EXCEL"/>
    <s v="HOSPITALIZADOS"/>
    <x v="1"/>
    <x v="0"/>
    <n v="2"/>
    <x v="1"/>
    <x v="1"/>
  </r>
  <r>
    <n v="40"/>
    <s v="Viernes"/>
    <n v="2021"/>
    <s v="Octubre"/>
    <x v="8"/>
    <s v="CENTRO MEDICO EXCEL-HOSPITALIZADOS"/>
    <x v="8"/>
    <s v="CHEQUEOS"/>
    <x v="0"/>
    <x v="0"/>
    <d v="1899-12-30T06:23:22"/>
    <d v="2021-10-01T00:00:00"/>
    <d v="1899-12-30T07:53:20"/>
    <d v="2021-10-01T00:00:00"/>
    <d v="1899-12-30T07:43:15"/>
    <n v="80"/>
    <n v="-10"/>
    <d v="2021-10-01T06:23:22"/>
    <d v="2021-10-01T07:43:15"/>
    <x v="6"/>
    <s v="Resultados Liberados 01:30 o Menos"/>
    <s v="CENTRO MEDICO EXCEL"/>
    <s v="HOSPITALIZADOS"/>
    <x v="1"/>
    <x v="0"/>
    <n v="3"/>
    <x v="1"/>
    <x v="1"/>
  </r>
  <r>
    <n v="40"/>
    <s v="Viernes"/>
    <n v="2021"/>
    <s v="Octubre"/>
    <x v="9"/>
    <s v="CENTRO MEDICO EXCEL-HOSPITALIZADOS"/>
    <x v="9"/>
    <s v="CHEQUEOS"/>
    <x v="0"/>
    <x v="0"/>
    <d v="1899-12-30T06:24:06"/>
    <d v="2021-10-01T00:00:00"/>
    <d v="1899-12-30T07:54:04"/>
    <d v="2021-10-01T00:00:00"/>
    <d v="1899-12-30T07:44:20"/>
    <n v="80"/>
    <n v="-10"/>
    <d v="2021-10-01T06:24:06"/>
    <d v="2021-10-01T07:44:20"/>
    <x v="7"/>
    <s v="Resultados Liberados 01:30 o Menos"/>
    <s v="CENTRO MEDICO EXCEL"/>
    <s v="HOSPITALIZADOS"/>
    <x v="1"/>
    <x v="0"/>
    <n v="1"/>
    <x v="1"/>
    <x v="1"/>
  </r>
  <r>
    <n v="40"/>
    <s v="Viernes"/>
    <n v="2021"/>
    <s v="Octubre"/>
    <x v="10"/>
    <s v="CENTRO MEDICO EXCEL-HOSPITALIZADOS"/>
    <x v="10"/>
    <s v="CHEQUEOS"/>
    <x v="0"/>
    <x v="0"/>
    <d v="1899-12-30T06:25:02"/>
    <d v="2021-10-01T00:00:00"/>
    <d v="1899-12-30T07:55:01"/>
    <d v="2021-10-01T00:00:00"/>
    <d v="1899-12-30T08:20:34"/>
    <n v="115"/>
    <n v="25"/>
    <d v="2021-10-01T06:25:02"/>
    <d v="2021-10-01T08:20:34"/>
    <x v="8"/>
    <s v="Resultados Liberados en 4 Horas o Menos"/>
    <s v="CENTRO MEDICO EXCEL"/>
    <s v="HOSPITALIZADOS"/>
    <x v="2"/>
    <x v="0"/>
    <n v="6"/>
    <x v="1"/>
    <x v="1"/>
  </r>
  <r>
    <n v="40"/>
    <s v="Viernes"/>
    <n v="2021"/>
    <s v="Octubre"/>
    <x v="11"/>
    <s v="CENTRO MEDICO EXCEL-HOSPITALIZADOS"/>
    <x v="3"/>
    <s v="CHEQUEOS"/>
    <x v="0"/>
    <x v="0"/>
    <d v="1899-12-30T06:25:52"/>
    <d v="2021-10-01T00:00:00"/>
    <d v="1899-12-30T07:55:50"/>
    <d v="2021-10-01T00:00:00"/>
    <d v="1899-12-30T07:48:21"/>
    <n v="83"/>
    <n v="-7"/>
    <d v="2021-10-01T06:25:52"/>
    <d v="2021-10-01T07:48:21"/>
    <x v="9"/>
    <s v="Resultados Liberados 01:30 o Menos"/>
    <s v="CENTRO MEDICO EXCEL"/>
    <s v="HOSPITALIZADOS"/>
    <x v="1"/>
    <x v="0"/>
    <n v="3"/>
    <x v="1"/>
    <x v="1"/>
  </r>
  <r>
    <n v="40"/>
    <s v="Viernes"/>
    <n v="2021"/>
    <s v="Octubre"/>
    <x v="12"/>
    <s v="CENTRO MEDICO EXCEL-HOSPITALIZADOS"/>
    <x v="4"/>
    <s v="CHEQUEOS"/>
    <x v="0"/>
    <x v="0"/>
    <d v="1899-12-30T06:26:35"/>
    <d v="2021-10-01T00:00:00"/>
    <d v="1899-12-30T07:56:33"/>
    <d v="2021-10-01T00:00:00"/>
    <d v="1899-12-30T07:49:50"/>
    <n v="83"/>
    <n v="-7"/>
    <d v="2021-10-01T06:26:35"/>
    <d v="2021-10-01T07:49:50"/>
    <x v="10"/>
    <s v="Resultados Liberados 01:30 o Menos"/>
    <s v="CENTRO MEDICO EXCEL"/>
    <s v="HOSPITALIZADOS"/>
    <x v="1"/>
    <x v="0"/>
    <n v="3"/>
    <x v="1"/>
    <x v="1"/>
  </r>
  <r>
    <n v="40"/>
    <s v="Viernes"/>
    <n v="2021"/>
    <s v="Octubre"/>
    <x v="13"/>
    <s v="CENTRO MEDICO EXCEL-HOSPITALIZADOS"/>
    <x v="11"/>
    <s v="CHEQUEOS"/>
    <x v="0"/>
    <x v="0"/>
    <d v="1899-12-30T06:33:13"/>
    <d v="2021-10-01T00:00:00"/>
    <d v="1899-12-30T08:03:11"/>
    <d v="2021-10-01T00:00:00"/>
    <d v="1899-12-30T06:50:35"/>
    <n v="17"/>
    <n v="-73"/>
    <d v="2021-10-01T06:33:13"/>
    <d v="2021-10-01T06:50:35"/>
    <x v="11"/>
    <s v="Resultados Liberados en 30 Minutos o Menos"/>
    <s v="CENTRO MEDICO EXCEL"/>
    <s v="HOSPITALIZADOS"/>
    <x v="1"/>
    <x v="0"/>
    <n v="1"/>
    <x v="1"/>
    <x v="1"/>
  </r>
  <r>
    <n v="40"/>
    <s v="Viernes"/>
    <n v="2021"/>
    <s v="Octubre"/>
    <x v="14"/>
    <s v="CENTRO MEDICO EXCEL-HOSPITALIZADOS"/>
    <x v="11"/>
    <s v="CHEQUEOS"/>
    <x v="0"/>
    <x v="0"/>
    <d v="1899-12-30T06:33:57"/>
    <d v="2021-10-01T00:00:00"/>
    <d v="1899-12-30T08:03:55"/>
    <d v="2021-10-01T00:00:00"/>
    <d v="1899-12-30T07:51:52"/>
    <n v="78"/>
    <n v="-12"/>
    <d v="2021-10-01T06:33:57"/>
    <d v="2021-10-01T07:51:52"/>
    <x v="12"/>
    <s v="Resultados Liberados 01:30 o Menos"/>
    <s v="CENTRO MEDICO EXCEL"/>
    <s v="HOSPITALIZADOS"/>
    <x v="1"/>
    <x v="0"/>
    <n v="3"/>
    <x v="1"/>
    <x v="1"/>
  </r>
  <r>
    <n v="40"/>
    <s v="Viernes"/>
    <n v="2021"/>
    <s v="Octubre"/>
    <x v="15"/>
    <s v="CENTRO MEDICO EXCEL-HOSPITALIZADOS"/>
    <x v="12"/>
    <s v="CHEQUEOS"/>
    <x v="0"/>
    <x v="0"/>
    <d v="1899-12-30T06:34:30"/>
    <d v="2021-10-01T00:00:00"/>
    <d v="1899-12-30T08:04:27"/>
    <d v="2021-10-01T00:00:00"/>
    <d v="1899-12-30T06:52:04"/>
    <n v="18"/>
    <n v="-72"/>
    <d v="2021-10-01T06:34:30"/>
    <d v="2021-10-01T06:52:04"/>
    <x v="11"/>
    <s v="Resultados Liberados en 30 Minutos o Menos"/>
    <s v="CENTRO MEDICO EXCEL"/>
    <s v="HOSPITALIZADOS"/>
    <x v="1"/>
    <x v="0"/>
    <n v="1"/>
    <x v="1"/>
    <x v="1"/>
  </r>
  <r>
    <n v="40"/>
    <s v="Viernes"/>
    <n v="2021"/>
    <s v="Octubre"/>
    <x v="16"/>
    <s v="CENTRO MEDICO EXCEL-HOSPITALIZADOS"/>
    <x v="12"/>
    <s v="CHEQUEOS"/>
    <x v="0"/>
    <x v="0"/>
    <d v="1899-12-30T06:35:06"/>
    <d v="2021-10-01T00:00:00"/>
    <d v="1899-12-30T08:05:05"/>
    <d v="2021-10-01T00:00:00"/>
    <d v="1899-12-30T07:56:10"/>
    <n v="81"/>
    <n v="-9"/>
    <d v="2021-10-01T06:35:06"/>
    <d v="2021-10-01T07:56:10"/>
    <x v="13"/>
    <s v="Resultados Liberados 01:30 o Menos"/>
    <s v="CENTRO MEDICO EXCEL"/>
    <s v="HOSPITALIZADOS"/>
    <x v="1"/>
    <x v="0"/>
    <n v="3"/>
    <x v="1"/>
    <x v="1"/>
  </r>
  <r>
    <n v="40"/>
    <s v="Viernes"/>
    <n v="2021"/>
    <s v="Octubre"/>
    <x v="17"/>
    <s v="CENTRO MEDICO EXCEL-HOSPITALIZADOS"/>
    <x v="13"/>
    <s v="CHEQUEOS"/>
    <x v="0"/>
    <x v="0"/>
    <d v="1899-12-30T06:35:39"/>
    <d v="2021-10-01T00:00:00"/>
    <d v="1899-12-30T08:05:36"/>
    <d v="2021-10-01T00:00:00"/>
    <d v="1899-12-30T07:01:19"/>
    <n v="26"/>
    <n v="-64"/>
    <d v="2021-10-01T06:35:39"/>
    <d v="2021-10-01T07:01:19"/>
    <x v="14"/>
    <s v="Resultados Liberados en 30 Minutos o Menos"/>
    <s v="CENTRO MEDICO EXCEL"/>
    <s v="HOSPITALIZADOS"/>
    <x v="1"/>
    <x v="0"/>
    <n v="1"/>
    <x v="1"/>
    <x v="1"/>
  </r>
  <r>
    <n v="40"/>
    <s v="Viernes"/>
    <n v="2021"/>
    <s v="Octubre"/>
    <x v="18"/>
    <s v="CENTRO MEDICO EXCEL-HOSPITALIZADOS"/>
    <x v="13"/>
    <s v="CHEQUEOS"/>
    <x v="0"/>
    <x v="0"/>
    <d v="1899-12-30T06:36:13"/>
    <d v="2021-10-01T00:00:00"/>
    <d v="1899-12-30T08:06:11"/>
    <d v="2021-10-01T00:00:00"/>
    <d v="1899-12-30T07:50:52"/>
    <n v="74"/>
    <n v="-16"/>
    <d v="2021-10-01T06:36:13"/>
    <d v="2021-10-01T07:50:52"/>
    <x v="15"/>
    <s v="Resultados Liberados 01:30 o Menos"/>
    <s v="CENTRO MEDICO EXCEL"/>
    <s v="HOSPITALIZADOS"/>
    <x v="1"/>
    <x v="0"/>
    <n v="3"/>
    <x v="1"/>
    <x v="1"/>
  </r>
  <r>
    <n v="40"/>
    <s v="Viernes"/>
    <n v="2021"/>
    <s v="Octubre"/>
    <x v="19"/>
    <s v="CENTRO MEDICO EXCEL-HOSPITALIZADOS"/>
    <x v="14"/>
    <s v="CHEQUEOS"/>
    <x v="0"/>
    <x v="0"/>
    <d v="1899-12-30T06:36:51"/>
    <d v="2021-10-01T00:00:00"/>
    <d v="1899-12-30T08:06:48"/>
    <d v="2021-10-01T00:00:00"/>
    <d v="1899-12-30T07:02:45"/>
    <n v="26"/>
    <n v="-64"/>
    <d v="2021-10-01T06:36:51"/>
    <d v="2021-10-01T07:02:45"/>
    <x v="14"/>
    <s v="Resultados Liberados en 30 Minutos o Menos"/>
    <s v="CENTRO MEDICO EXCEL"/>
    <s v="HOSPITALIZADOS"/>
    <x v="1"/>
    <x v="0"/>
    <n v="1"/>
    <x v="1"/>
    <x v="1"/>
  </r>
  <r>
    <n v="40"/>
    <s v="Viernes"/>
    <n v="2021"/>
    <s v="Octubre"/>
    <x v="20"/>
    <s v="CENTRO MEDICO EXCEL-HOSPITALIZADOS"/>
    <x v="14"/>
    <s v="CHEQUEOS"/>
    <x v="0"/>
    <x v="0"/>
    <d v="1899-12-30T06:37:34"/>
    <d v="2021-10-01T00:00:00"/>
    <d v="1899-12-30T08:07:32"/>
    <d v="2021-10-01T00:00:00"/>
    <d v="1899-12-30T07:58:31"/>
    <n v="81"/>
    <n v="-9"/>
    <d v="2021-10-01T06:37:34"/>
    <d v="2021-10-01T07:58:31"/>
    <x v="7"/>
    <s v="Resultados Liberados 01:30 o Menos"/>
    <s v="CENTRO MEDICO EXCEL"/>
    <s v="HOSPITALIZADOS"/>
    <x v="1"/>
    <x v="0"/>
    <n v="3"/>
    <x v="1"/>
    <x v="1"/>
  </r>
  <r>
    <n v="40"/>
    <s v="Viernes"/>
    <n v="2021"/>
    <s v="Octubre"/>
    <x v="21"/>
    <s v="MEDIEXCEL"/>
    <x v="15"/>
    <s v="EXTERNOS"/>
    <x v="0"/>
    <x v="0"/>
    <d v="1899-12-30T07:06:38"/>
    <d v="2021-10-01T00:00:00"/>
    <d v="1899-12-30T11:06:36"/>
    <d v="2021-10-01T00:00:00"/>
    <d v="1899-12-30T11:46:38"/>
    <n v="280"/>
    <n v="40"/>
    <d v="2021-10-01T07:06:38"/>
    <d v="2021-10-01T11:46:38"/>
    <x v="16"/>
    <s v="Resultados Liberados despues de 4 Horas"/>
    <s v="MEDIEXCEL"/>
    <s v="MEDIEXCEL"/>
    <x v="2"/>
    <x v="3"/>
    <n v="4"/>
    <x v="1"/>
    <x v="1"/>
  </r>
  <r>
    <n v="40"/>
    <s v="Viernes"/>
    <n v="2021"/>
    <s v="Octubre"/>
    <x v="22"/>
    <s v="MEDIEXCEL"/>
    <x v="16"/>
    <s v="EXTERNOS"/>
    <x v="0"/>
    <x v="0"/>
    <d v="1899-12-30T07:37:48"/>
    <d v="2021-10-01T00:00:00"/>
    <d v="1899-12-30T11:37:47"/>
    <d v="2021-10-01T00:00:00"/>
    <d v="1899-12-30T12:19:35"/>
    <n v="282"/>
    <n v="42"/>
    <d v="2021-10-01T07:37:48"/>
    <d v="2021-10-01T12:19:35"/>
    <x v="17"/>
    <s v="Resultados Liberados despues de 4 Horas"/>
    <s v="MEDIEXCEL"/>
    <s v="MEDIEXCEL"/>
    <x v="2"/>
    <x v="3"/>
    <n v="3"/>
    <x v="1"/>
    <x v="1"/>
  </r>
  <r>
    <n v="40"/>
    <s v="Viernes"/>
    <n v="2021"/>
    <s v="Octubre"/>
    <x v="23"/>
    <s v="MEDIEXCEL"/>
    <x v="17"/>
    <s v="EXTERNOS"/>
    <x v="0"/>
    <x v="0"/>
    <d v="1899-12-30T07:43:31"/>
    <d v="2021-10-01T00:00:00"/>
    <d v="1899-12-30T11:43:30"/>
    <d v="2021-10-01T00:00:00"/>
    <d v="1899-12-30T11:09:10"/>
    <n v="206"/>
    <n v="-34"/>
    <d v="2021-10-01T07:43:31"/>
    <d v="2021-10-01T11:09:10"/>
    <x v="18"/>
    <s v="Resultados Liberados en 4 Horas o Menos"/>
    <s v="MEDIEXCEL"/>
    <s v="MEDIEXCEL"/>
    <x v="1"/>
    <x v="3"/>
    <n v="3"/>
    <x v="1"/>
    <x v="1"/>
  </r>
  <r>
    <n v="40"/>
    <s v="Viernes"/>
    <n v="2021"/>
    <s v="Octubre"/>
    <x v="24"/>
    <s v="MEDIEXCEL"/>
    <x v="18"/>
    <s v="EXTERNOS"/>
    <x v="0"/>
    <x v="0"/>
    <d v="1899-12-30T07:49:22"/>
    <d v="2021-10-01T00:00:00"/>
    <d v="1899-12-30T11:49:20"/>
    <d v="2021-10-01T00:00:00"/>
    <d v="1899-12-30T12:52:54"/>
    <n v="303"/>
    <n v="63"/>
    <d v="2021-10-01T07:49:22"/>
    <d v="2021-10-01T12:52:54"/>
    <x v="19"/>
    <s v="Resultados Liberados despues de 4 Horas"/>
    <s v="MEDIEXCEL"/>
    <s v="MEDIEXCEL"/>
    <x v="2"/>
    <x v="3"/>
    <n v="4"/>
    <x v="1"/>
    <x v="1"/>
  </r>
  <r>
    <n v="40"/>
    <s v="Viernes"/>
    <n v="2021"/>
    <s v="Octubre"/>
    <x v="25"/>
    <s v="MEDIEXCEL"/>
    <x v="19"/>
    <s v="EXTERNOS"/>
    <x v="0"/>
    <x v="0"/>
    <d v="1899-12-30T07:54:42"/>
    <d v="2021-10-01T00:00:00"/>
    <d v="1899-12-30T11:54:41"/>
    <d v="2021-10-01T00:00:00"/>
    <d v="1899-12-30T12:36:46"/>
    <n v="282"/>
    <n v="42"/>
    <d v="2021-10-01T07:54:42"/>
    <d v="2021-10-01T12:36:46"/>
    <x v="20"/>
    <s v="Resultados Liberados despues de 4 Horas"/>
    <s v="MEDIEXCEL"/>
    <s v="MEDIEXCEL"/>
    <x v="2"/>
    <x v="3"/>
    <n v="7"/>
    <x v="1"/>
    <x v="1"/>
  </r>
  <r>
    <n v="40"/>
    <s v="Viernes"/>
    <n v="2021"/>
    <s v="Octubre"/>
    <x v="26"/>
    <s v="CENTRO MEDICO EXCEL - EXTERNO"/>
    <x v="20"/>
    <s v="EXTERNOS"/>
    <x v="0"/>
    <x v="0"/>
    <d v="1899-12-30T07:56:33"/>
    <d v="2021-10-01T00:00:00"/>
    <d v="1899-12-30T11:56:31"/>
    <d v="2021-10-01T00:00:00"/>
    <d v="1899-12-30T10:02:23"/>
    <n v="126"/>
    <n v="-114"/>
    <d v="2021-10-01T07:56:33"/>
    <d v="2021-10-01T10:02:23"/>
    <x v="21"/>
    <s v="Resultados Liberados en 4 Horas o Menos"/>
    <s v="CENTRO MEDICO EXCEL"/>
    <s v=" EXTERNO"/>
    <x v="1"/>
    <x v="3"/>
    <n v="1"/>
    <x v="1"/>
    <x v="1"/>
  </r>
  <r>
    <n v="40"/>
    <s v="Viernes"/>
    <n v="2021"/>
    <s v="Octubre"/>
    <x v="27"/>
    <s v="MEDIEXCEL"/>
    <x v="21"/>
    <s v="EXTERNOS"/>
    <x v="0"/>
    <x v="0"/>
    <d v="1899-12-30T08:05:49"/>
    <d v="2021-10-01T00:00:00"/>
    <d v="1899-12-30T12:05:44"/>
    <d v="2021-10-01T00:00:00"/>
    <d v="1899-12-30T12:54:23"/>
    <n v="289"/>
    <n v="49"/>
    <d v="2021-10-01T08:05:49"/>
    <d v="2021-10-01T12:54:23"/>
    <x v="22"/>
    <s v="Resultados Liberados despues de 4 Horas"/>
    <s v="MEDIEXCEL"/>
    <s v="MEDIEXCEL"/>
    <x v="2"/>
    <x v="3"/>
    <n v="5"/>
    <x v="1"/>
    <x v="1"/>
  </r>
  <r>
    <n v="40"/>
    <s v="Viernes"/>
    <n v="2021"/>
    <s v="Octubre"/>
    <x v="28"/>
    <s v="MEDIEXCEL"/>
    <x v="22"/>
    <s v="EXTERNOS"/>
    <x v="0"/>
    <x v="0"/>
    <d v="1899-12-30T08:14:21"/>
    <d v="2021-10-01T00:00:00"/>
    <d v="1899-12-30T12:14:20"/>
    <d v="2021-10-01T00:00:00"/>
    <d v="1899-12-30T11:50:19"/>
    <n v="216"/>
    <n v="-24"/>
    <d v="2021-10-01T08:14:21"/>
    <d v="2021-10-01T11:50:19"/>
    <x v="23"/>
    <s v="Resultados Liberados en 4 Horas o Menos"/>
    <s v="MEDIEXCEL"/>
    <s v="MEDIEXCEL"/>
    <x v="1"/>
    <x v="3"/>
    <n v="2"/>
    <x v="1"/>
    <x v="1"/>
  </r>
  <r>
    <n v="40"/>
    <s v="Viernes"/>
    <n v="2021"/>
    <s v="Octubre"/>
    <x v="29"/>
    <s v="MEDIEXCEL"/>
    <x v="23"/>
    <s v="EXTERNOS"/>
    <x v="0"/>
    <x v="0"/>
    <d v="1899-12-30T08:14:42"/>
    <d v="2021-10-01T00:00:00"/>
    <d v="1899-12-30T12:14:38"/>
    <d v="2021-10-01T00:00:00"/>
    <d v="1899-12-30T11:51:31"/>
    <n v="217"/>
    <n v="-23"/>
    <d v="2021-10-01T08:14:42"/>
    <d v="2021-10-01T11:51:31"/>
    <x v="24"/>
    <s v="Resultados Liberados en 4 Horas o Menos"/>
    <s v="MEDIEXCEL"/>
    <s v="MEDIEXCEL"/>
    <x v="1"/>
    <x v="3"/>
    <n v="3"/>
    <x v="1"/>
    <x v="1"/>
  </r>
  <r>
    <n v="40"/>
    <s v="Viernes"/>
    <n v="2021"/>
    <s v="Octubre"/>
    <x v="30"/>
    <s v="CENTRO MEDICO EXCEL-URGENCIAS"/>
    <x v="24"/>
    <s v="CHEQUEOS"/>
    <x v="0"/>
    <x v="0"/>
    <d v="1899-12-30T08:19:06"/>
    <d v="2021-10-01T00:00:00"/>
    <d v="1899-12-30T09:49:03"/>
    <d v="2021-10-01T00:00:00"/>
    <d v="1899-12-30T09:15:35"/>
    <n v="56"/>
    <n v="-34"/>
    <d v="2021-10-01T08:19:06"/>
    <d v="2021-10-01T09:15:35"/>
    <x v="25"/>
    <s v="Resultados Liberados en 1 Hora o Menos"/>
    <s v="CENTRO MEDICO EXCEL"/>
    <s v="URGENCIAS"/>
    <x v="1"/>
    <x v="1"/>
    <n v="3"/>
    <x v="1"/>
    <x v="1"/>
  </r>
  <r>
    <n v="40"/>
    <s v="Viernes"/>
    <n v="2021"/>
    <s v="Octubre"/>
    <x v="31"/>
    <s v="MEDIEXCEL"/>
    <x v="25"/>
    <s v="EXTERNOS"/>
    <x v="0"/>
    <x v="0"/>
    <d v="1899-12-30T08:30:14"/>
    <d v="2021-10-01T00:00:00"/>
    <d v="1899-12-30T12:30:11"/>
    <d v="2021-10-01T00:00:00"/>
    <d v="1899-12-30T11:06:29"/>
    <n v="156"/>
    <n v="-84"/>
    <d v="2021-10-01T08:30:14"/>
    <d v="2021-10-01T11:06:29"/>
    <x v="26"/>
    <s v="Resultados Liberados en 4 Horas o Menos"/>
    <s v="MEDIEXCEL"/>
    <s v="MEDIEXCEL"/>
    <x v="1"/>
    <x v="3"/>
    <n v="4"/>
    <x v="1"/>
    <x v="1"/>
  </r>
  <r>
    <n v="40"/>
    <s v="Viernes"/>
    <n v="2021"/>
    <s v="Octubre"/>
    <x v="32"/>
    <s v="CENTRO MEDICO EXCEL-HOSPITALIZADOS"/>
    <x v="7"/>
    <s v="CHEQUEOS"/>
    <x v="0"/>
    <x v="0"/>
    <d v="1899-12-30T08:32:13"/>
    <d v="2021-10-01T00:00:00"/>
    <d v="1899-12-30T10:02:12"/>
    <d v="2021-10-01T00:00:00"/>
    <d v="1899-12-30T10:04:54"/>
    <n v="92"/>
    <n v="2"/>
    <d v="2021-10-01T08:32:13"/>
    <d v="2021-10-01T10:04:54"/>
    <x v="27"/>
    <s v="Resultados Liberados en 4 Horas o Menos"/>
    <s v="CENTRO MEDICO EXCEL"/>
    <s v="HOSPITALIZADOS"/>
    <x v="2"/>
    <x v="0"/>
    <n v="1"/>
    <x v="1"/>
    <x v="1"/>
  </r>
  <r>
    <n v="40"/>
    <s v="Viernes"/>
    <n v="2021"/>
    <s v="Octubre"/>
    <x v="33"/>
    <s v="CENTRO MEDICO EXCEL-HOSPITALIZADOS"/>
    <x v="26"/>
    <s v="CHEQUEOS"/>
    <x v="0"/>
    <x v="0"/>
    <d v="1899-12-30T08:36:34"/>
    <d v="2021-10-01T00:00:00"/>
    <d v="1899-12-30T10:06:28"/>
    <d v="2021-10-01T00:00:00"/>
    <d v="1899-12-30T10:06:44"/>
    <n v="90"/>
    <n v="0"/>
    <d v="2021-10-01T08:36:34"/>
    <d v="2021-10-01T10:06:44"/>
    <x v="28"/>
    <s v="Resultados Liberados 01:30 o Menos"/>
    <s v="CENTRO MEDICO EXCEL"/>
    <s v="HOSPITALIZADOS"/>
    <x v="1"/>
    <x v="0"/>
    <n v="3"/>
    <x v="1"/>
    <x v="1"/>
  </r>
  <r>
    <n v="40"/>
    <s v="Viernes"/>
    <n v="2021"/>
    <s v="Octubre"/>
    <x v="34"/>
    <s v="CENTRO MEDICO EXCEL-HOSPITALIZADOS"/>
    <x v="26"/>
    <s v="URGENCIA"/>
    <x v="0"/>
    <x v="0"/>
    <d v="1899-12-30T08:37:16"/>
    <d v="2021-10-01T00:00:00"/>
    <d v="1899-12-30T09:07:13"/>
    <d v="2021-10-01T00:00:00"/>
    <d v="1899-12-30T08:45:15"/>
    <n v="8"/>
    <n v="-22"/>
    <d v="2021-10-01T08:37:16"/>
    <d v="2021-10-01T08:45:15"/>
    <x v="29"/>
    <s v="Resultados Liberados en 30 Minutos o Menos"/>
    <s v="CENTRO MEDICO EXCEL"/>
    <s v="ESTUDIOS DE EMERGENCIA"/>
    <x v="1"/>
    <x v="2"/>
    <n v="1"/>
    <x v="1"/>
    <x v="1"/>
  </r>
  <r>
    <n v="40"/>
    <s v="Viernes"/>
    <n v="2021"/>
    <s v="Octubre"/>
    <x v="35"/>
    <s v="CENTRO MEDICO EXCEL - EXTERNO"/>
    <x v="27"/>
    <s v="EXTERNOS"/>
    <x v="0"/>
    <x v="0"/>
    <d v="1899-12-30T08:37:30"/>
    <d v="2021-10-01T00:00:00"/>
    <d v="1899-12-30T12:37:29"/>
    <d v="2021-10-01T00:00:00"/>
    <d v="1899-12-30T08:56:47"/>
    <n v="19"/>
    <n v="-221"/>
    <d v="2021-10-01T08:37:30"/>
    <d v="2021-10-01T08:56:47"/>
    <x v="30"/>
    <s v="Resultados Liberados en 30 Minutos o Menos"/>
    <s v="CENTRO MEDICO EXCEL"/>
    <s v=" EXTERNO"/>
    <x v="1"/>
    <x v="3"/>
    <n v="1"/>
    <x v="1"/>
    <x v="1"/>
  </r>
  <r>
    <n v="40"/>
    <s v="Viernes"/>
    <n v="2021"/>
    <s v="Octubre"/>
    <x v="36"/>
    <s v="TUNEL - MEDIEXCEL"/>
    <x v="28"/>
    <s v="EXTERNOS"/>
    <x v="0"/>
    <x v="0"/>
    <d v="1899-12-30T08:47:43"/>
    <d v="2021-10-01T00:00:00"/>
    <d v="1899-12-30T12:47:42"/>
    <m/>
    <m/>
    <m/>
    <m/>
    <d v="2021-10-01T08:47:43"/>
    <d v="2021-10-15T08:19:33"/>
    <x v="31"/>
    <s v="Estudios Sin Liberar en PxLab"/>
    <s v="TUNEL "/>
    <s v="TUNEL MEDIEXCEL"/>
    <x v="0"/>
    <x v="3"/>
    <n v="1"/>
    <x v="1"/>
    <x v="1"/>
  </r>
  <r>
    <n v="40"/>
    <s v="Viernes"/>
    <n v="2021"/>
    <s v="Octubre"/>
    <x v="37"/>
    <s v="MEDIEXCEL"/>
    <x v="29"/>
    <s v="EXTERNOS"/>
    <x v="0"/>
    <x v="0"/>
    <d v="1899-12-30T08:57:38"/>
    <d v="2021-10-01T00:00:00"/>
    <d v="1899-12-30T12:57:37"/>
    <d v="2021-10-01T00:00:00"/>
    <d v="1899-12-30T13:03:11"/>
    <n v="246"/>
    <n v="6"/>
    <d v="2021-10-01T08:57:38"/>
    <d v="2021-10-01T13:03:11"/>
    <x v="32"/>
    <s v="Resultados Liberados despues de 4 Horas"/>
    <s v="MEDIEXCEL"/>
    <s v="MEDIEXCEL"/>
    <x v="2"/>
    <x v="3"/>
    <n v="15"/>
    <x v="1"/>
    <x v="1"/>
  </r>
  <r>
    <n v="40"/>
    <s v="Viernes"/>
    <n v="2021"/>
    <s v="Octubre"/>
    <x v="38"/>
    <s v="PRIVADOS"/>
    <x v="30"/>
    <s v="EXTERNOS"/>
    <x v="0"/>
    <x v="0"/>
    <d v="1899-12-30T08:58:20"/>
    <d v="2021-10-01T00:00:00"/>
    <d v="1899-12-30T12:58:19"/>
    <m/>
    <m/>
    <m/>
    <m/>
    <d v="2021-10-01T08:58:20"/>
    <d v="2021-10-15T08:19:33"/>
    <x v="33"/>
    <s v="Estudios Sin Liberar en PxLab"/>
    <s v="PRIVADOS"/>
    <s v="PRIVADOS"/>
    <x v="0"/>
    <x v="3"/>
    <n v="1"/>
    <x v="1"/>
    <x v="1"/>
  </r>
  <r>
    <n v="40"/>
    <s v="Viernes"/>
    <n v="2021"/>
    <s v="Octubre"/>
    <x v="39"/>
    <s v="MEDIEXCEL"/>
    <x v="31"/>
    <s v="EXTERNOS"/>
    <x v="0"/>
    <x v="0"/>
    <d v="1899-12-30T09:04:26"/>
    <d v="2021-10-01T00:00:00"/>
    <d v="1899-12-30T13:04:25"/>
    <d v="2021-10-01T00:00:00"/>
    <d v="1899-12-30T12:23:53"/>
    <n v="199"/>
    <n v="-41"/>
    <d v="2021-10-01T09:04:26"/>
    <d v="2021-10-01T12:23:53"/>
    <x v="34"/>
    <s v="Resultados Liberados en 4 Horas o Menos"/>
    <s v="MEDIEXCEL"/>
    <s v="MEDIEXCEL"/>
    <x v="1"/>
    <x v="3"/>
    <n v="4"/>
    <x v="1"/>
    <x v="1"/>
  </r>
  <r>
    <n v="40"/>
    <s v="Viernes"/>
    <n v="2021"/>
    <s v="Octubre"/>
    <x v="40"/>
    <s v="CENTRO MEDICO EXCEL-HOSPITALIZADOS"/>
    <x v="32"/>
    <s v="CHEQUEOS"/>
    <x v="0"/>
    <x v="0"/>
    <d v="1899-12-30T09:04:53"/>
    <d v="2021-10-01T00:00:00"/>
    <d v="1899-12-30T10:34:52"/>
    <d v="2021-10-01T00:00:00"/>
    <d v="1899-12-30T10:09:16"/>
    <n v="65"/>
    <n v="-25"/>
    <d v="2021-10-01T09:04:53"/>
    <d v="2021-10-01T10:09:16"/>
    <x v="35"/>
    <s v="Resultados Liberados 01:30 o Menos"/>
    <s v="CENTRO MEDICO EXCEL"/>
    <s v="HOSPITALIZADOS"/>
    <x v="1"/>
    <x v="0"/>
    <n v="3"/>
    <x v="1"/>
    <x v="1"/>
  </r>
  <r>
    <n v="40"/>
    <s v="Viernes"/>
    <n v="2021"/>
    <s v="Octubre"/>
    <x v="41"/>
    <s v="CENTRO MEDICO EXCEL-URGENCIAS"/>
    <x v="24"/>
    <s v="CHEQUEOS"/>
    <x v="0"/>
    <x v="0"/>
    <d v="1899-12-30T09:07:47"/>
    <d v="2021-10-01T00:00:00"/>
    <d v="1899-12-30T10:37:45"/>
    <d v="2021-10-01T00:00:00"/>
    <d v="1899-12-30T10:10:28"/>
    <n v="63"/>
    <n v="-27"/>
    <d v="2021-10-01T09:07:47"/>
    <d v="2021-10-01T10:10:28"/>
    <x v="36"/>
    <s v="Resultados Liberados 01:30 o Menos"/>
    <s v="CENTRO MEDICO EXCEL"/>
    <s v="URGENCIAS"/>
    <x v="1"/>
    <x v="1"/>
    <n v="1"/>
    <x v="1"/>
    <x v="1"/>
  </r>
  <r>
    <n v="40"/>
    <s v="Viernes"/>
    <n v="2021"/>
    <s v="Octubre"/>
    <x v="42"/>
    <s v="MEDIEXCEL"/>
    <x v="33"/>
    <s v="EXTERNOS"/>
    <x v="0"/>
    <x v="0"/>
    <d v="1899-12-30T09:08:03"/>
    <d v="2021-10-01T00:00:00"/>
    <s v="16.59:54"/>
    <d v="2021-10-01T00:00:00"/>
    <d v="1899-12-30T14:21:52"/>
    <n v="313"/>
    <n v="-158"/>
    <d v="2021-10-01T09:08:03"/>
    <d v="2021-10-01T14:21:52"/>
    <x v="37"/>
    <s v="Resultados Liberados despues de 4 Horas"/>
    <s v="MEDIEXCEL"/>
    <s v="MEDIEXCEL"/>
    <x v="2"/>
    <x v="3"/>
    <n v="3"/>
    <x v="1"/>
    <x v="1"/>
  </r>
  <r>
    <n v="40"/>
    <s v="Viernes"/>
    <n v="2021"/>
    <s v="Octubre"/>
    <x v="43"/>
    <s v="MEDIEXCEL"/>
    <x v="34"/>
    <s v="EXTERNOS"/>
    <x v="0"/>
    <x v="0"/>
    <d v="1899-12-30T09:10:52"/>
    <d v="2021-10-01T00:00:00"/>
    <d v="1899-12-30T13:10:51"/>
    <d v="2021-10-01T00:00:00"/>
    <d v="1899-12-30T13:06:05"/>
    <n v="236"/>
    <n v="-4"/>
    <d v="2021-10-01T09:10:52"/>
    <d v="2021-10-01T13:06:05"/>
    <x v="38"/>
    <s v="Resultados Liberados en 4 Horas o Menos"/>
    <s v="MEDIEXCEL"/>
    <s v="MEDIEXCEL"/>
    <x v="1"/>
    <x v="3"/>
    <n v="4"/>
    <x v="1"/>
    <x v="1"/>
  </r>
  <r>
    <n v="40"/>
    <s v="Viernes"/>
    <n v="2021"/>
    <s v="Octubre"/>
    <x v="44"/>
    <s v="CENTRO MEDICO EXCEL - EXTERNO"/>
    <x v="27"/>
    <s v="EXTERNOS"/>
    <x v="0"/>
    <x v="0"/>
    <d v="1899-12-30T09:11:02"/>
    <d v="2021-10-01T00:00:00"/>
    <d v="1899-12-30T13:11:01"/>
    <d v="2021-10-01T00:00:00"/>
    <d v="1899-12-30T10:58:53"/>
    <n v="107"/>
    <n v="-133"/>
    <d v="2021-10-01T09:11:02"/>
    <d v="2021-10-01T10:58:53"/>
    <x v="39"/>
    <s v="Resultados Liberados en 4 Horas o Menos"/>
    <s v="CENTRO MEDICO EXCEL"/>
    <s v=" EXTERNO"/>
    <x v="1"/>
    <x v="3"/>
    <n v="6"/>
    <x v="1"/>
    <x v="1"/>
  </r>
  <r>
    <n v="40"/>
    <s v="Viernes"/>
    <n v="2021"/>
    <s v="Octubre"/>
    <x v="45"/>
    <s v="MEDIEXCEL"/>
    <x v="35"/>
    <s v="EXTERNOS"/>
    <x v="0"/>
    <x v="0"/>
    <d v="1899-12-30T09:15:44"/>
    <d v="2021-10-01T00:00:00"/>
    <d v="1899-12-30T13:15:42"/>
    <d v="2021-10-01T00:00:00"/>
    <d v="1899-12-30T13:07:48"/>
    <n v="232"/>
    <n v="-8"/>
    <d v="2021-10-01T09:15:44"/>
    <d v="2021-10-01T13:07:48"/>
    <x v="40"/>
    <s v="Resultados Liberados en 4 Horas o Menos"/>
    <s v="MEDIEXCEL"/>
    <s v="MEDIEXCEL"/>
    <x v="1"/>
    <x v="3"/>
    <n v="5"/>
    <x v="1"/>
    <x v="1"/>
  </r>
  <r>
    <n v="40"/>
    <s v="Viernes"/>
    <n v="2021"/>
    <s v="Octubre"/>
    <x v="46"/>
    <s v="MEDIEXCEL"/>
    <x v="36"/>
    <s v="EXTERNOS"/>
    <x v="0"/>
    <x v="0"/>
    <d v="1899-12-30T09:19:33"/>
    <d v="2021-10-01T00:00:00"/>
    <d v="1899-12-30T13:19:32"/>
    <d v="2021-10-01T00:00:00"/>
    <d v="1899-12-30T11:02:16"/>
    <n v="103"/>
    <n v="-137"/>
    <d v="2021-10-01T09:19:33"/>
    <d v="2021-10-01T11:02:16"/>
    <x v="41"/>
    <s v="Resultados Liberados en 4 Horas o Menos"/>
    <s v="MEDIEXCEL"/>
    <s v="MEDIEXCEL"/>
    <x v="1"/>
    <x v="3"/>
    <n v="1"/>
    <x v="1"/>
    <x v="1"/>
  </r>
  <r>
    <n v="40"/>
    <s v="Viernes"/>
    <n v="2021"/>
    <s v="Octubre"/>
    <x v="47"/>
    <s v="MEDIEXCEL"/>
    <x v="37"/>
    <s v="EXTERNOS"/>
    <x v="0"/>
    <x v="0"/>
    <d v="1899-12-30T09:22:47"/>
    <d v="2021-10-01T00:00:00"/>
    <d v="1899-12-30T13:22:47"/>
    <d v="2021-10-01T00:00:00"/>
    <d v="1899-12-30T13:08:47"/>
    <n v="226"/>
    <n v="-14"/>
    <d v="2021-10-01T09:22:47"/>
    <d v="2021-10-01T13:08:47"/>
    <x v="42"/>
    <s v="Resultados Liberados en 4 Horas o Menos"/>
    <s v="MEDIEXCEL"/>
    <s v="MEDIEXCEL"/>
    <x v="1"/>
    <x v="3"/>
    <n v="2"/>
    <x v="1"/>
    <x v="1"/>
  </r>
  <r>
    <n v="40"/>
    <s v="Viernes"/>
    <n v="2021"/>
    <s v="Octubre"/>
    <x v="48"/>
    <s v="MEDIEXCEL"/>
    <x v="38"/>
    <s v="EXTERNOS"/>
    <x v="0"/>
    <x v="0"/>
    <d v="1899-12-30T09:24:03"/>
    <d v="2021-10-01T00:00:00"/>
    <d v="1899-12-30T13:24:02"/>
    <d v="2021-10-01T00:00:00"/>
    <d v="1899-12-30T13:09:32"/>
    <n v="225"/>
    <n v="-15"/>
    <d v="2021-10-01T09:24:03"/>
    <d v="2021-10-01T13:09:32"/>
    <x v="43"/>
    <s v="Resultados Liberados en 4 Horas o Menos"/>
    <s v="MEDIEXCEL"/>
    <s v="MEDIEXCEL"/>
    <x v="1"/>
    <x v="3"/>
    <n v="1"/>
    <x v="1"/>
    <x v="1"/>
  </r>
  <r>
    <n v="40"/>
    <s v="Viernes"/>
    <n v="2021"/>
    <s v="Octubre"/>
    <x v="49"/>
    <s v="MEDIEXCEL"/>
    <x v="39"/>
    <s v="EXTERNOS"/>
    <x v="0"/>
    <x v="0"/>
    <d v="1899-12-30T09:26:17"/>
    <d v="2021-10-01T00:00:00"/>
    <d v="1899-12-30T13:26:16"/>
    <d v="2021-10-01T00:00:00"/>
    <d v="1899-12-30T13:20:14"/>
    <n v="234"/>
    <n v="-6"/>
    <d v="2021-10-01T09:26:17"/>
    <d v="2021-10-01T13:20:14"/>
    <x v="44"/>
    <s v="Resultados Liberados en 4 Horas o Menos"/>
    <s v="MEDIEXCEL"/>
    <s v="MEDIEXCEL"/>
    <x v="1"/>
    <x v="3"/>
    <n v="2"/>
    <x v="1"/>
    <x v="1"/>
  </r>
  <r>
    <n v="40"/>
    <s v="Viernes"/>
    <n v="2021"/>
    <s v="Octubre"/>
    <x v="50"/>
    <s v="CENTRO MEDICO EXCEL-HOSPITALIZADOS"/>
    <x v="8"/>
    <s v="CHEQUEOS"/>
    <x v="0"/>
    <x v="0"/>
    <d v="1899-12-30T09:26:00"/>
    <d v="2021-10-01T00:00:00"/>
    <d v="1899-12-30T10:55:58"/>
    <d v="2021-10-01T00:00:00"/>
    <d v="1899-12-30T10:22:54"/>
    <n v="56"/>
    <n v="-33"/>
    <d v="2021-10-01T09:26:00"/>
    <d v="2021-10-01T10:22:54"/>
    <x v="25"/>
    <s v="Resultados Liberados en 1 Hora o Menos"/>
    <s v="CENTRO MEDICO EXCEL"/>
    <s v="HOSPITALIZADOS"/>
    <x v="1"/>
    <x v="0"/>
    <n v="1"/>
    <x v="1"/>
    <x v="1"/>
  </r>
  <r>
    <n v="40"/>
    <s v="Viernes"/>
    <n v="2021"/>
    <s v="Octubre"/>
    <x v="51"/>
    <s v="MEDIEXCEL"/>
    <x v="40"/>
    <s v="EXTERNOS"/>
    <x v="0"/>
    <x v="0"/>
    <d v="1899-12-30T09:26:55"/>
    <d v="2021-10-01T00:00:00"/>
    <d v="1899-12-30T13:26:54"/>
    <d v="2021-10-01T00:00:00"/>
    <d v="1899-12-30T13:23:16"/>
    <n v="237"/>
    <n v="-3"/>
    <d v="2021-10-01T09:26:55"/>
    <d v="2021-10-01T13:23:16"/>
    <x v="45"/>
    <s v="Resultados Liberados en 4 Horas o Menos"/>
    <s v="MEDIEXCEL"/>
    <s v="MEDIEXCEL"/>
    <x v="1"/>
    <x v="3"/>
    <n v="6"/>
    <x v="1"/>
    <x v="1"/>
  </r>
  <r>
    <n v="40"/>
    <s v="Viernes"/>
    <n v="2021"/>
    <s v="Octubre"/>
    <x v="52"/>
    <s v="MEDIEXCEL"/>
    <x v="41"/>
    <s v="EXTERNOS"/>
    <x v="0"/>
    <x v="0"/>
    <d v="1899-12-30T09:47:17"/>
    <d v="2021-10-01T00:00:00"/>
    <d v="1899-12-30T13:47:16"/>
    <d v="2021-10-01T00:00:00"/>
    <d v="1899-12-30T13:24:51"/>
    <n v="217"/>
    <n v="-23"/>
    <d v="2021-10-01T09:47:17"/>
    <d v="2021-10-01T13:24:51"/>
    <x v="46"/>
    <s v="Resultados Liberados en 4 Horas o Menos"/>
    <s v="MEDIEXCEL"/>
    <s v="MEDIEXCEL"/>
    <x v="1"/>
    <x v="3"/>
    <n v="4"/>
    <x v="1"/>
    <x v="1"/>
  </r>
  <r>
    <n v="40"/>
    <s v="Viernes"/>
    <n v="2021"/>
    <s v="Octubre"/>
    <x v="53"/>
    <s v="CENTRO MEDICO EXCEL-HOSPITALIZADOS"/>
    <x v="26"/>
    <s v="CHEQUEOS"/>
    <x v="0"/>
    <x v="0"/>
    <d v="1899-12-30T09:53:03"/>
    <d v="2021-10-01T00:00:00"/>
    <d v="1899-12-30T11:23:00"/>
    <d v="2021-10-01T00:00:00"/>
    <d v="1899-12-30T11:01:01"/>
    <n v="68"/>
    <n v="-22"/>
    <d v="2021-10-01T09:53:03"/>
    <d v="2021-10-01T11:01:01"/>
    <x v="47"/>
    <s v="Resultados Liberados 01:30 o Menos"/>
    <s v="CENTRO MEDICO EXCEL"/>
    <s v="HOSPITALIZADOS"/>
    <x v="1"/>
    <x v="0"/>
    <n v="1"/>
    <x v="1"/>
    <x v="1"/>
  </r>
  <r>
    <n v="40"/>
    <s v="Viernes"/>
    <n v="2021"/>
    <s v="Octubre"/>
    <x v="54"/>
    <s v="MEDIEXCEL"/>
    <x v="42"/>
    <s v="EXTERNOS"/>
    <x v="0"/>
    <x v="0"/>
    <d v="1899-12-30T09:58:59"/>
    <d v="2021-10-01T00:00:00"/>
    <d v="1899-12-30T13:58:58"/>
    <d v="2021-10-01T00:00:00"/>
    <d v="1899-12-30T13:28:33"/>
    <n v="210"/>
    <n v="-30"/>
    <d v="2021-10-01T09:58:59"/>
    <d v="2021-10-01T13:28:33"/>
    <x v="48"/>
    <s v="Resultados Liberados en 4 Horas o Menos"/>
    <s v="MEDIEXCEL"/>
    <s v="MEDIEXCEL"/>
    <x v="1"/>
    <x v="3"/>
    <n v="4"/>
    <x v="1"/>
    <x v="1"/>
  </r>
  <r>
    <n v="40"/>
    <s v="Viernes"/>
    <n v="2021"/>
    <s v="Octubre"/>
    <x v="55"/>
    <s v="PRIVADOS"/>
    <x v="43"/>
    <s v="EXTERNOS"/>
    <x v="0"/>
    <x v="0"/>
    <d v="1899-12-30T11:11:14"/>
    <d v="2021-10-01T00:00:00"/>
    <d v="1899-12-30T15:11:11"/>
    <d v="2021-10-01T00:00:00"/>
    <d v="1899-12-30T13:30:28"/>
    <n v="139"/>
    <n v="-101"/>
    <d v="2021-10-01T11:11:14"/>
    <d v="2021-10-01T13:30:28"/>
    <x v="49"/>
    <s v="Resultados Liberados en 4 Horas o Menos"/>
    <s v="PRIVADOS"/>
    <s v="PRIVADOS"/>
    <x v="1"/>
    <x v="3"/>
    <n v="1"/>
    <x v="1"/>
    <x v="1"/>
  </r>
  <r>
    <n v="40"/>
    <s v="Viernes"/>
    <n v="2021"/>
    <s v="Octubre"/>
    <x v="56"/>
    <s v="CENTRO MEDICO EXCEL-HOSPITALIZADOS"/>
    <x v="1"/>
    <s v="CHEQUEOS"/>
    <x v="0"/>
    <x v="0"/>
    <d v="1899-12-30T11:38:13"/>
    <d v="2021-10-01T00:00:00"/>
    <d v="1899-12-30T13:08:12"/>
    <d v="2021-10-01T00:00:00"/>
    <d v="1899-12-30T12:50:21"/>
    <n v="72"/>
    <n v="-18"/>
    <d v="2021-10-01T11:38:13"/>
    <d v="2021-10-01T12:50:21"/>
    <x v="4"/>
    <s v="Resultados Liberados 01:30 o Menos"/>
    <s v="CENTRO MEDICO EXCEL"/>
    <s v="HOSPITALIZADOS"/>
    <x v="1"/>
    <x v="0"/>
    <n v="3"/>
    <x v="1"/>
    <x v="1"/>
  </r>
  <r>
    <n v="40"/>
    <s v="Viernes"/>
    <n v="2021"/>
    <s v="Octubre"/>
    <x v="57"/>
    <s v="CENTRO MEDICO EXCEL-HOSPITALIZADOS"/>
    <x v="44"/>
    <s v="REFERENCIA"/>
    <x v="0"/>
    <x v="0"/>
    <d v="1899-12-30T11:45:54"/>
    <d v="2021-10-05T00:00:00"/>
    <d v="1899-12-30T12:25:50"/>
    <m/>
    <m/>
    <m/>
    <m/>
    <d v="2021-10-01T11:45:54"/>
    <d v="2021-10-15T08:19:33"/>
    <x v="50"/>
    <s v="Estudios Sin Liberar en PxLab"/>
    <s v="CENTRO MEDICO EXCEL"/>
    <s v="HOSPITALIZADOS"/>
    <x v="0"/>
    <x v="0"/>
    <n v="1"/>
    <x v="1"/>
    <x v="1"/>
  </r>
  <r>
    <n v="40"/>
    <s v="Viernes"/>
    <n v="2021"/>
    <s v="Octubre"/>
    <x v="58"/>
    <s v="VITAMEDICA"/>
    <x v="45"/>
    <s v="EXTERNOS"/>
    <x v="0"/>
    <x v="0"/>
    <d v="1899-12-30T11:48:19"/>
    <d v="2021-10-01T00:00:00"/>
    <d v="1899-12-30T15:48:17"/>
    <d v="2021-10-01T00:00:00"/>
    <d v="1899-12-30T13:31:50"/>
    <n v="103"/>
    <n v="-137"/>
    <d v="2021-10-01T11:48:19"/>
    <d v="2021-10-01T13:31:50"/>
    <x v="51"/>
    <s v="Resultados Liberados en 4 Horas o Menos"/>
    <s v="VITAMEDICA"/>
    <s v="VITAMEDICA"/>
    <x v="1"/>
    <x v="3"/>
    <n v="1"/>
    <x v="1"/>
    <x v="1"/>
  </r>
  <r>
    <n v="40"/>
    <s v="Viernes"/>
    <n v="2021"/>
    <s v="Octubre"/>
    <x v="59"/>
    <s v="CENTRO MEDICO EXCEL-HOSPITALIZADOS"/>
    <x v="0"/>
    <s v="CHEQUEOS"/>
    <x v="0"/>
    <x v="0"/>
    <d v="1899-12-30T11:55:37"/>
    <d v="2021-10-01T00:00:00"/>
    <s v="14.29:20"/>
    <d v="2021-10-01T00:00:00"/>
    <d v="1899-12-30T12:59:46"/>
    <n v="64"/>
    <n v="-90"/>
    <d v="2021-10-01T11:55:37"/>
    <d v="2021-10-01T12:59:46"/>
    <x v="35"/>
    <s v="Resultados Liberados 01:30 o Menos"/>
    <s v="CENTRO MEDICO EXCEL"/>
    <s v="HOSPITALIZADOS"/>
    <x v="1"/>
    <x v="0"/>
    <n v="1"/>
    <x v="1"/>
    <x v="1"/>
  </r>
  <r>
    <n v="40"/>
    <s v="Viernes"/>
    <n v="2021"/>
    <s v="Octubre"/>
    <x v="60"/>
    <s v="CENTRO MEDICO EXCEL-HOSPITALIZADOS"/>
    <x v="12"/>
    <s v="REFERENCIA"/>
    <x v="0"/>
    <x v="0"/>
    <d v="1899-12-30T12:08:11"/>
    <d v="2021-10-05T00:00:00"/>
    <d v="1899-12-30T12:48:06"/>
    <d v="2021-10-04T00:00:00"/>
    <d v="1899-12-30T09:32:59"/>
    <n v="4164"/>
    <n v="-1636"/>
    <d v="2021-10-01T12:08:11"/>
    <d v="2021-10-04T09:32:59"/>
    <x v="52"/>
    <s v="Mas de 1 Dia"/>
    <s v="CENTRO MEDICO EXCEL"/>
    <s v="HOSPITALIZADOS"/>
    <x v="2"/>
    <x v="0"/>
    <n v="1"/>
    <x v="1"/>
    <x v="1"/>
  </r>
  <r>
    <n v="40"/>
    <s v="Viernes"/>
    <n v="2021"/>
    <s v="Octubre"/>
    <x v="61"/>
    <s v="CENTRO MEDICO EXCEL-URGENCIAS"/>
    <x v="46"/>
    <s v="CHEQUEOS"/>
    <x v="0"/>
    <x v="0"/>
    <d v="1899-12-30T12:10:21"/>
    <d v="2021-10-03T00:00:00"/>
    <d v="1899-12-30T12:10:18"/>
    <d v="2021-10-01T00:00:00"/>
    <d v="1899-12-30T12:57:23"/>
    <n v="47"/>
    <n v="-2833"/>
    <d v="2021-10-01T12:10:21"/>
    <d v="2021-10-01T12:57:23"/>
    <x v="53"/>
    <s v="Resultados Liberados en 1 Hora o Menos"/>
    <s v="CENTRO MEDICO EXCEL"/>
    <s v="URGENCIAS"/>
    <x v="1"/>
    <x v="1"/>
    <n v="4"/>
    <x v="1"/>
    <x v="1"/>
  </r>
  <r>
    <n v="40"/>
    <s v="Viernes"/>
    <n v="2021"/>
    <s v="Octubre"/>
    <x v="62"/>
    <s v="CENTRO MEDICO EXCEL-HOSPITALIZADOS"/>
    <x v="7"/>
    <s v="REFERENCIA"/>
    <x v="0"/>
    <x v="0"/>
    <d v="1899-12-30T12:20:17"/>
    <d v="2021-10-05T00:00:00"/>
    <d v="1899-12-30T13:00:14"/>
    <d v="2021-10-06T00:00:00"/>
    <d v="1899-12-30T10:00:27"/>
    <n v="7060"/>
    <n v="1260"/>
    <d v="2021-10-01T12:20:17"/>
    <d v="2021-10-06T10:00:27"/>
    <x v="54"/>
    <s v="Mas de 1 Dia"/>
    <s v="CENTRO MEDICO EXCEL"/>
    <s v="HOSPITALIZADOS"/>
    <x v="2"/>
    <x v="0"/>
    <n v="2"/>
    <x v="1"/>
    <x v="1"/>
  </r>
  <r>
    <n v="40"/>
    <s v="Viernes"/>
    <n v="2021"/>
    <s v="Octubre"/>
    <x v="63"/>
    <s v="CENTRO MEDICO EXCEL - TRIAGE RESPIRATORIO"/>
    <x v="47"/>
    <s v="CHEQUEOS"/>
    <x v="0"/>
    <x v="0"/>
    <d v="1899-12-30T12:26:31"/>
    <d v="2021-10-01T00:00:00"/>
    <d v="1899-12-30T13:56:26"/>
    <d v="2021-10-01T00:00:00"/>
    <d v="1899-12-30T12:47:34"/>
    <n v="21"/>
    <n v="-69"/>
    <d v="2021-10-01T12:26:31"/>
    <d v="2021-10-01T12:47:34"/>
    <x v="3"/>
    <s v="Resultados Liberados en 30 Minutos o Menos"/>
    <s v="CENTRO MEDICO EXCEL"/>
    <s v="TRIAGE RESPIRATORIO"/>
    <x v="1"/>
    <x v="4"/>
    <n v="2"/>
    <x v="1"/>
    <x v="1"/>
  </r>
  <r>
    <n v="40"/>
    <s v="Viernes"/>
    <n v="2021"/>
    <s v="Octubre"/>
    <x v="64"/>
    <s v="MEDIEXCEL"/>
    <x v="48"/>
    <s v="EXTERNOS"/>
    <x v="0"/>
    <x v="0"/>
    <d v="1899-12-30T12:29:56"/>
    <d v="2021-10-01T00:00:00"/>
    <d v="1899-12-30T16:29:54"/>
    <d v="2021-10-01T00:00:00"/>
    <d v="1899-12-30T14:53:48"/>
    <n v="144"/>
    <n v="-96"/>
    <d v="2021-10-01T12:29:56"/>
    <d v="2021-10-01T14:53:48"/>
    <x v="55"/>
    <s v="Resultados Liberados en 4 Horas o Menos"/>
    <s v="MEDIEXCEL"/>
    <s v="MEDIEXCEL"/>
    <x v="1"/>
    <x v="3"/>
    <n v="2"/>
    <x v="1"/>
    <x v="1"/>
  </r>
  <r>
    <n v="40"/>
    <s v="Viernes"/>
    <n v="2021"/>
    <s v="Octubre"/>
    <x v="65"/>
    <s v="CENTRO MEDICO EXCEL-(EMPLEADOS)"/>
    <x v="49"/>
    <s v="EXTERNOS"/>
    <x v="0"/>
    <x v="0"/>
    <d v="1899-12-30T12:33:24"/>
    <d v="2021-10-01T00:00:00"/>
    <d v="1899-12-30T16:33:20"/>
    <d v="2021-10-01T00:00:00"/>
    <d v="1899-12-30T14:46:19"/>
    <n v="133"/>
    <n v="-107"/>
    <d v="2021-10-01T12:33:24"/>
    <d v="2021-10-01T14:46:19"/>
    <x v="56"/>
    <s v="Resultados Liberados en 4 Horas o Menos"/>
    <s v="CENTRO MEDICO EXCEL"/>
    <s v="EMPLEADOS"/>
    <x v="1"/>
    <x v="3"/>
    <n v="5"/>
    <x v="1"/>
    <x v="1"/>
  </r>
  <r>
    <n v="40"/>
    <s v="Viernes"/>
    <n v="2021"/>
    <s v="Octubre"/>
    <x v="66"/>
    <s v="TUNEL - MEDIEXCEL"/>
    <x v="33"/>
    <s v="EXTERNOS"/>
    <x v="0"/>
    <x v="0"/>
    <d v="1899-12-30T12:33:30"/>
    <d v="2021-10-01T00:00:00"/>
    <d v="1899-12-30T16:33:29"/>
    <d v="2021-10-01T00:00:00"/>
    <d v="1899-12-30T19:18:18"/>
    <n v="405"/>
    <n v="165"/>
    <d v="2021-10-01T12:33:30"/>
    <d v="2021-10-01T19:18:18"/>
    <x v="57"/>
    <s v="Resultados Liberados despues de 4 Horas"/>
    <s v="TUNEL "/>
    <s v="TUNEL MEDIEXCEL"/>
    <x v="2"/>
    <x v="3"/>
    <n v="2"/>
    <x v="1"/>
    <x v="1"/>
  </r>
  <r>
    <n v="40"/>
    <s v="Viernes"/>
    <n v="2021"/>
    <s v="Octubre"/>
    <x v="67"/>
    <s v="TUNEL - MEDIEXCEL"/>
    <x v="50"/>
    <s v="EXTERNOS"/>
    <x v="0"/>
    <x v="0"/>
    <d v="1899-12-30T12:41:02"/>
    <d v="2021-10-01T00:00:00"/>
    <d v="1899-12-30T16:41:01"/>
    <d v="2021-10-01T00:00:00"/>
    <d v="1899-12-30T15:02:08"/>
    <n v="141"/>
    <n v="-99"/>
    <d v="2021-10-01T12:41:02"/>
    <d v="2021-10-01T15:02:08"/>
    <x v="58"/>
    <s v="Resultados Liberados en 4 Horas o Menos"/>
    <s v="TUNEL "/>
    <s v="TUNEL MEDIEXCEL"/>
    <x v="1"/>
    <x v="3"/>
    <n v="1"/>
    <x v="1"/>
    <x v="1"/>
  </r>
  <r>
    <n v="40"/>
    <s v="Viernes"/>
    <n v="2021"/>
    <s v="Octubre"/>
    <x v="68"/>
    <s v="CENTRO MEDICO EXCEL-HOSPITALIZADOS"/>
    <x v="12"/>
    <s v="REFERENCIA"/>
    <x v="0"/>
    <x v="0"/>
    <d v="1899-12-30T13:23:37"/>
    <d v="2021-10-05T00:00:00"/>
    <s v="15.53:42"/>
    <m/>
    <m/>
    <m/>
    <m/>
    <d v="2021-10-01T13:23:37"/>
    <d v="2021-10-15T08:19:33"/>
    <x v="59"/>
    <s v="Estudios Sin Liberar en PxLab"/>
    <s v="CENTRO MEDICO EXCEL"/>
    <s v="HOSPITALIZADOS"/>
    <x v="0"/>
    <x v="0"/>
    <n v="1"/>
    <x v="1"/>
    <x v="1"/>
  </r>
  <r>
    <n v="40"/>
    <s v="Viernes"/>
    <n v="2021"/>
    <s v="Octubre"/>
    <x v="69"/>
    <s v="MEDIEXCEL"/>
    <x v="23"/>
    <s v="EXTERNOS"/>
    <x v="0"/>
    <x v="0"/>
    <d v="1899-12-30T13:39:30"/>
    <d v="2021-10-01T00:00:00"/>
    <d v="1899-12-30T17:39:28"/>
    <d v="2021-10-01T00:00:00"/>
    <d v="1899-12-30T23:43:54"/>
    <n v="604"/>
    <n v="364"/>
    <d v="2021-10-01T13:39:30"/>
    <d v="2021-10-01T23:43:54"/>
    <x v="60"/>
    <s v="Resultados Liberados despues de 4 Horas"/>
    <s v="MEDIEXCEL"/>
    <s v="MEDIEXCEL"/>
    <x v="2"/>
    <x v="3"/>
    <n v="1"/>
    <x v="1"/>
    <x v="1"/>
  </r>
  <r>
    <n v="40"/>
    <s v="Viernes"/>
    <n v="2021"/>
    <s v="Octubre"/>
    <x v="70"/>
    <s v="CENTRO MEDICO EXCEL-URGENCIAS"/>
    <x v="51"/>
    <m/>
    <x v="0"/>
    <x v="0"/>
    <d v="1899-12-30T13:39:11"/>
    <d v="2021-10-01T00:00:00"/>
    <s v="15.14:15"/>
    <d v="2021-10-01T00:00:00"/>
    <d v="1899-12-30T15:23:18"/>
    <n v="104"/>
    <n v="9"/>
    <d v="2021-10-01T13:39:11"/>
    <d v="2021-10-01T15:23:18"/>
    <x v="61"/>
    <s v="Resultados Liberados en 4 Horas o Menos"/>
    <s v="CENTRO MEDICO EXCEL"/>
    <s v="URGENCIAS"/>
    <x v="2"/>
    <x v="1"/>
    <n v="4"/>
    <x v="1"/>
    <x v="1"/>
  </r>
  <r>
    <n v="40"/>
    <s v="Viernes"/>
    <n v="2021"/>
    <s v="Octubre"/>
    <x v="71"/>
    <s v="CENTRO MEDICO EXCEL-HOSPITALIZADOS"/>
    <x v="11"/>
    <s v="CHEQUEOS"/>
    <x v="0"/>
    <x v="0"/>
    <d v="1899-12-30T13:43:57"/>
    <d v="2021-10-01T00:00:00"/>
    <d v="1899-12-30T15:13:54"/>
    <d v="2021-10-01T00:00:00"/>
    <d v="1899-12-30T13:49:33"/>
    <n v="6"/>
    <n v="-84"/>
    <d v="2021-10-01T13:43:57"/>
    <d v="2021-10-01T13:49:33"/>
    <x v="62"/>
    <s v="Resultados Liberados en 30 Minutos o Menos"/>
    <s v="CENTRO MEDICO EXCEL"/>
    <s v="HOSPITALIZADOS"/>
    <x v="1"/>
    <x v="0"/>
    <n v="1"/>
    <x v="1"/>
    <x v="1"/>
  </r>
  <r>
    <n v="40"/>
    <s v="Viernes"/>
    <n v="2021"/>
    <s v="Octubre"/>
    <x v="72"/>
    <s v="CENTRO MEDICO EXCEL-URGENCIAS"/>
    <x v="52"/>
    <s v="CHEQUEOS"/>
    <x v="0"/>
    <x v="0"/>
    <d v="1899-12-30T13:53:32"/>
    <d v="2021-10-01T00:00:00"/>
    <d v="1899-12-30T15:23:31"/>
    <d v="2021-10-01T00:00:00"/>
    <d v="1899-12-30T14:51:53"/>
    <n v="58"/>
    <n v="-32"/>
    <d v="2021-10-01T13:53:32"/>
    <d v="2021-10-01T14:51:53"/>
    <x v="63"/>
    <s v="Resultados Liberados en 1 Hora o Menos"/>
    <s v="CENTRO MEDICO EXCEL"/>
    <s v="URGENCIAS"/>
    <x v="1"/>
    <x v="1"/>
    <n v="3"/>
    <x v="1"/>
    <x v="1"/>
  </r>
  <r>
    <n v="40"/>
    <s v="Viernes"/>
    <n v="2021"/>
    <s v="Octubre"/>
    <x v="73"/>
    <s v="CENTRO MEDICO EXCEL-HOSPITALIZADOS"/>
    <x v="3"/>
    <s v="REFERENCIA"/>
    <x v="0"/>
    <x v="0"/>
    <d v="1899-12-30T13:59:32"/>
    <d v="2021-10-05T00:00:00"/>
    <d v="1899-12-30T14:39:30"/>
    <m/>
    <m/>
    <m/>
    <m/>
    <d v="2021-10-01T13:59:32"/>
    <d v="2021-10-15T08:19:33"/>
    <x v="64"/>
    <s v="Estudios Sin Liberar en PxLab"/>
    <s v="CENTRO MEDICO EXCEL"/>
    <s v="HOSPITALIZADOS"/>
    <x v="0"/>
    <x v="0"/>
    <n v="2"/>
    <x v="1"/>
    <x v="1"/>
  </r>
  <r>
    <n v="40"/>
    <s v="Viernes"/>
    <n v="2021"/>
    <s v="Octubre"/>
    <x v="74"/>
    <s v="CENTRO MEDICO EXCEL-HOSPITALIZADOS"/>
    <x v="1"/>
    <s v="CHEQUEOS"/>
    <x v="0"/>
    <x v="0"/>
    <d v="1899-12-30T14:00:19"/>
    <d v="2021-10-01T00:00:00"/>
    <s v="15.33:22"/>
    <d v="2021-10-01T00:00:00"/>
    <d v="1899-12-30T14:57:13"/>
    <n v="57"/>
    <n v="-36"/>
    <d v="2021-10-01T14:00:19"/>
    <d v="2021-10-01T14:57:13"/>
    <x v="25"/>
    <s v="Resultados Liberados en 1 Hora o Menos"/>
    <s v="CENTRO MEDICO EXCEL"/>
    <s v="HOSPITALIZADOS"/>
    <x v="1"/>
    <x v="0"/>
    <n v="1"/>
    <x v="1"/>
    <x v="1"/>
  </r>
  <r>
    <n v="40"/>
    <s v="Viernes"/>
    <n v="2021"/>
    <s v="Octubre"/>
    <x v="75"/>
    <s v="CENTRO MEDICO EXCEL-HOSPITALIZADOS"/>
    <x v="3"/>
    <s v="REFERENCIA"/>
    <x v="0"/>
    <x v="0"/>
    <d v="1899-12-30T14:01:04"/>
    <d v="2021-10-05T00:00:00"/>
    <d v="1899-12-30T14:41:02"/>
    <m/>
    <m/>
    <m/>
    <m/>
    <d v="2021-10-01T14:01:04"/>
    <d v="2021-10-15T08:19:33"/>
    <x v="65"/>
    <s v="Estudios Sin Liberar en PxLab"/>
    <s v="CENTRO MEDICO EXCEL"/>
    <s v="HOSPITALIZADOS"/>
    <x v="0"/>
    <x v="0"/>
    <n v="2"/>
    <x v="1"/>
    <x v="1"/>
  </r>
  <r>
    <n v="40"/>
    <s v="Viernes"/>
    <n v="2021"/>
    <s v="Octubre"/>
    <x v="76"/>
    <s v="CENTRO MEDICO EXCEL - EXTERNO"/>
    <x v="53"/>
    <s v="REFERENCIA"/>
    <x v="0"/>
    <x v="0"/>
    <d v="1899-12-30T14:32:22"/>
    <d v="2021-10-05T00:00:00"/>
    <d v="1899-12-30T15:12:19"/>
    <m/>
    <m/>
    <m/>
    <m/>
    <d v="2021-10-01T14:32:22"/>
    <d v="2021-10-15T08:19:33"/>
    <x v="66"/>
    <s v="Estudios Sin Liberar en PxLab"/>
    <s v="CENTRO MEDICO EXCEL"/>
    <s v=" EXTERNO"/>
    <x v="0"/>
    <x v="3"/>
    <n v="1"/>
    <x v="2"/>
    <x v="1"/>
  </r>
  <r>
    <n v="40"/>
    <s v="Viernes"/>
    <n v="2021"/>
    <s v="Octubre"/>
    <x v="77"/>
    <s v="MEDIEXCEL"/>
    <x v="54"/>
    <s v="REFERENCIA"/>
    <x v="0"/>
    <x v="0"/>
    <d v="1899-12-30T14:35:00"/>
    <d v="2021-10-05T00:00:00"/>
    <d v="1899-12-30T15:14:57"/>
    <m/>
    <m/>
    <m/>
    <m/>
    <d v="2021-10-01T14:35:00"/>
    <d v="2021-10-15T08:19:33"/>
    <x v="67"/>
    <s v="Estudios Sin Liberar en PxLab"/>
    <s v="MEDIEXCEL"/>
    <s v="MEDIEXCEL"/>
    <x v="0"/>
    <x v="3"/>
    <n v="1"/>
    <x v="2"/>
    <x v="1"/>
  </r>
  <r>
    <n v="40"/>
    <s v="Viernes"/>
    <n v="2021"/>
    <s v="Octubre"/>
    <x v="78"/>
    <s v="CENTRO MEDICO EXCEL - TRIAGE RESPIRATORIO"/>
    <x v="55"/>
    <m/>
    <x v="0"/>
    <x v="0"/>
    <d v="1899-12-30T14:41:54"/>
    <d v="2021-10-03T00:00:00"/>
    <s v="15.59:01"/>
    <d v="2021-10-01T00:00:00"/>
    <d v="1899-12-30T16:14:11"/>
    <n v="93"/>
    <n v="-2865"/>
    <d v="2021-10-01T14:41:54"/>
    <d v="2021-10-01T16:14:11"/>
    <x v="27"/>
    <s v="Resultados Liberados en 4 Horas o Menos"/>
    <s v="CENTRO MEDICO EXCEL"/>
    <s v="TRIAGE RESPIRATORIO"/>
    <x v="2"/>
    <x v="4"/>
    <n v="3"/>
    <x v="2"/>
    <x v="1"/>
  </r>
  <r>
    <n v="40"/>
    <s v="Viernes"/>
    <n v="2021"/>
    <s v="Octubre"/>
    <x v="79"/>
    <s v="CENTRO MEDICO EXCEL-(EMPLEADOS)"/>
    <x v="56"/>
    <s v="EXTERNOS"/>
    <x v="0"/>
    <x v="0"/>
    <d v="1899-12-30T14:46:57"/>
    <d v="2021-10-01T00:00:00"/>
    <d v="1899-12-30T18:46:55"/>
    <d v="2021-10-01T00:00:00"/>
    <d v="1899-12-30T16:32:20"/>
    <n v="106"/>
    <n v="-134"/>
    <d v="2021-10-01T14:46:57"/>
    <d v="2021-10-01T16:32:20"/>
    <x v="68"/>
    <s v="Resultados Liberados en 4 Horas o Menos"/>
    <s v="CENTRO MEDICO EXCEL"/>
    <s v="EMPLEADOS"/>
    <x v="1"/>
    <x v="3"/>
    <n v="6"/>
    <x v="2"/>
    <x v="1"/>
  </r>
  <r>
    <n v="40"/>
    <s v="Viernes"/>
    <n v="2021"/>
    <s v="Octubre"/>
    <x v="80"/>
    <s v="MEDIEXCEL"/>
    <x v="57"/>
    <s v="EXTERNOS"/>
    <x v="0"/>
    <x v="0"/>
    <d v="1899-12-30T15:34:12"/>
    <d v="2021-10-01T00:00:00"/>
    <d v="1899-12-30T19:34:10"/>
    <d v="2021-10-01T00:00:00"/>
    <d v="1899-12-30T17:04:14"/>
    <n v="90"/>
    <n v="-150"/>
    <d v="2021-10-01T15:34:12"/>
    <d v="2021-10-01T17:04:14"/>
    <x v="28"/>
    <s v="Resultados Liberados 01:30 o Menos"/>
    <s v="MEDIEXCEL"/>
    <s v="MEDIEXCEL"/>
    <x v="1"/>
    <x v="3"/>
    <n v="3"/>
    <x v="2"/>
    <x v="1"/>
  </r>
  <r>
    <n v="40"/>
    <s v="Viernes"/>
    <n v="2021"/>
    <s v="Octubre"/>
    <x v="81"/>
    <s v="CENTRO MEDICO EXCEL-URGENCIAS"/>
    <x v="51"/>
    <s v="CHEQUEOS"/>
    <x v="0"/>
    <x v="0"/>
    <d v="1899-12-30T15:46:08"/>
    <d v="2021-10-01T00:00:00"/>
    <d v="1899-12-30T17:16:02"/>
    <d v="2021-10-01T00:00:00"/>
    <d v="1899-12-30T16:15:34"/>
    <n v="29"/>
    <n v="-61"/>
    <d v="2021-10-01T15:46:08"/>
    <d v="2021-10-01T16:15:34"/>
    <x v="69"/>
    <s v="Resultados Liberados en 30 Minutos o Menos"/>
    <s v="CENTRO MEDICO EXCEL"/>
    <s v="URGENCIAS"/>
    <x v="1"/>
    <x v="1"/>
    <n v="1"/>
    <x v="2"/>
    <x v="1"/>
  </r>
  <r>
    <n v="40"/>
    <s v="Viernes"/>
    <n v="2021"/>
    <s v="Octubre"/>
    <x v="82"/>
    <s v="MEDIEXCEL"/>
    <x v="58"/>
    <s v="EXTERNOS"/>
    <x v="0"/>
    <x v="0"/>
    <d v="1899-12-30T16:13:23"/>
    <d v="2021-10-01T00:00:00"/>
    <d v="1899-12-30T20:13:20"/>
    <d v="2021-10-01T00:00:00"/>
    <d v="1899-12-30T17:56:58"/>
    <n v="103"/>
    <n v="-137"/>
    <d v="2021-10-01T16:13:23"/>
    <d v="2021-10-01T17:56:58"/>
    <x v="51"/>
    <s v="Resultados Liberados en 4 Horas o Menos"/>
    <s v="MEDIEXCEL"/>
    <s v="MEDIEXCEL"/>
    <x v="1"/>
    <x v="3"/>
    <n v="4"/>
    <x v="2"/>
    <x v="1"/>
  </r>
  <r>
    <n v="40"/>
    <s v="Viernes"/>
    <n v="2021"/>
    <s v="Octubre"/>
    <x v="83"/>
    <s v="MEDIEXCEL"/>
    <x v="59"/>
    <s v="EXTERNOS"/>
    <x v="0"/>
    <x v="0"/>
    <d v="1899-12-30T16:36:42"/>
    <d v="2021-10-01T00:00:00"/>
    <s v="20.45:03"/>
    <d v="2021-10-01T00:00:00"/>
    <d v="1899-12-30T17:11:42"/>
    <n v="35"/>
    <n v="-214"/>
    <d v="2021-10-01T16:36:42"/>
    <d v="2021-10-01T17:11:42"/>
    <x v="70"/>
    <s v="Resultados Liberados en 1 Hora o Menos"/>
    <s v="MEDIEXCEL"/>
    <s v="MEDIEXCEL"/>
    <x v="1"/>
    <x v="3"/>
    <n v="1"/>
    <x v="2"/>
    <x v="1"/>
  </r>
  <r>
    <n v="40"/>
    <s v="Viernes"/>
    <n v="2021"/>
    <s v="Octubre"/>
    <x v="84"/>
    <s v="MEDIEXCEL"/>
    <x v="58"/>
    <s v="EXTERNOS"/>
    <x v="0"/>
    <x v="0"/>
    <d v="1899-12-30T17:03:41"/>
    <d v="2021-10-01T00:00:00"/>
    <d v="1899-12-30T21:03:38"/>
    <d v="2021-10-01T00:00:00"/>
    <d v="1899-12-30T18:17:57"/>
    <n v="74"/>
    <n v="-166"/>
    <d v="2021-10-01T17:03:41"/>
    <d v="2021-10-01T18:17:57"/>
    <x v="15"/>
    <s v="Resultados Liberados 01:30 o Menos"/>
    <s v="MEDIEXCEL"/>
    <s v="MEDIEXCEL"/>
    <x v="1"/>
    <x v="3"/>
    <n v="1"/>
    <x v="2"/>
    <x v="1"/>
  </r>
  <r>
    <n v="40"/>
    <s v="Viernes"/>
    <n v="2021"/>
    <s v="Octubre"/>
    <x v="85"/>
    <s v="CENTRO MEDICO EXCEL-HOSPITALIZADOS"/>
    <x v="55"/>
    <s v="CHEQUEOS"/>
    <x v="0"/>
    <x v="0"/>
    <d v="1899-12-30T17:16:54"/>
    <d v="2021-10-01T00:00:00"/>
    <s v="19.47:04"/>
    <d v="2021-10-01T00:00:00"/>
    <d v="1899-12-30T18:31:59"/>
    <n v="75"/>
    <n v="-76"/>
    <d v="2021-10-01T17:16:54"/>
    <d v="2021-10-01T18:31:59"/>
    <x v="71"/>
    <s v="Resultados Liberados 01:30 o Menos"/>
    <s v="CENTRO MEDICO EXCEL"/>
    <s v="HOSPITALIZADOS"/>
    <x v="1"/>
    <x v="0"/>
    <n v="6"/>
    <x v="2"/>
    <x v="1"/>
  </r>
  <r>
    <n v="40"/>
    <s v="Viernes"/>
    <n v="2021"/>
    <s v="Octubre"/>
    <x v="86"/>
    <s v="CENTRO MEDICO EXCEL-URGENCIAS"/>
    <x v="60"/>
    <s v="CHEQUEOS"/>
    <x v="0"/>
    <x v="0"/>
    <d v="1899-12-30T17:35:37"/>
    <d v="2021-10-01T00:00:00"/>
    <d v="1899-12-30T17:35:35"/>
    <d v="2021-10-01T00:00:00"/>
    <d v="1899-12-30T18:37:48"/>
    <n v="62"/>
    <n v="62"/>
    <d v="2021-10-01T17:35:37"/>
    <d v="2021-10-01T18:37:48"/>
    <x v="36"/>
    <s v="Resultados Liberados 01:30 o Menos"/>
    <s v="CENTRO MEDICO EXCEL"/>
    <s v="URGENCIAS"/>
    <x v="1"/>
    <x v="1"/>
    <n v="3"/>
    <x v="2"/>
    <x v="1"/>
  </r>
  <r>
    <n v="40"/>
    <s v="Viernes"/>
    <n v="2021"/>
    <s v="Octubre"/>
    <x v="87"/>
    <s v="CENTRO MEDICO EXCEL-URGENCIAS"/>
    <x v="61"/>
    <s v="CHEQUEOS"/>
    <x v="0"/>
    <x v="0"/>
    <d v="1899-12-30T18:36:32"/>
    <d v="2021-10-03T00:00:00"/>
    <d v="1899-12-30T18:36:29"/>
    <d v="2021-10-01T00:00:00"/>
    <d v="1899-12-30T19:48:08"/>
    <n v="72"/>
    <n v="-2808"/>
    <d v="2021-10-01T18:36:32"/>
    <d v="2021-10-01T19:48:08"/>
    <x v="72"/>
    <s v="Resultados Liberados 01:30 o Menos"/>
    <s v="CENTRO MEDICO EXCEL"/>
    <s v="URGENCIAS"/>
    <x v="1"/>
    <x v="1"/>
    <n v="3"/>
    <x v="2"/>
    <x v="1"/>
  </r>
  <r>
    <n v="40"/>
    <s v="Viernes"/>
    <n v="2021"/>
    <s v="Octubre"/>
    <x v="88"/>
    <s v="CENTRO MEDICO EXCEL-URGENCIAS"/>
    <x v="62"/>
    <s v="CHEQUEOS"/>
    <x v="0"/>
    <x v="0"/>
    <d v="1899-12-30T18:39:55"/>
    <d v="2021-10-01T00:00:00"/>
    <d v="1899-12-30T18:39:51"/>
    <d v="2021-10-01T00:00:00"/>
    <d v="1899-12-30T19:32:46"/>
    <n v="53"/>
    <n v="53"/>
    <d v="2021-10-01T18:39:55"/>
    <d v="2021-10-01T19:32:46"/>
    <x v="73"/>
    <s v="Resultados Liberados en 1 Hora o Menos"/>
    <s v="CENTRO MEDICO EXCEL"/>
    <s v="URGENCIAS"/>
    <x v="1"/>
    <x v="1"/>
    <n v="4"/>
    <x v="2"/>
    <x v="1"/>
  </r>
  <r>
    <n v="40"/>
    <s v="Viernes"/>
    <n v="2021"/>
    <s v="Octubre"/>
    <x v="89"/>
    <s v="MEDIEXCEL"/>
    <x v="63"/>
    <s v="EXTERNOS"/>
    <x v="0"/>
    <x v="0"/>
    <d v="1899-12-30T19:22:53"/>
    <d v="2021-10-04T00:00:00"/>
    <s v="21.02:09"/>
    <d v="2021-10-01T00:00:00"/>
    <d v="1899-12-30T20:41:40"/>
    <n v="79"/>
    <n v="-4341"/>
    <d v="2021-10-01T19:22:53"/>
    <d v="2021-10-01T20:41:40"/>
    <x v="74"/>
    <s v="Resultados Liberados 01:30 o Menos"/>
    <s v="MEDIEXCEL"/>
    <s v="MEDIEXCEL"/>
    <x v="1"/>
    <x v="3"/>
    <n v="5"/>
    <x v="2"/>
    <x v="1"/>
  </r>
  <r>
    <n v="40"/>
    <s v="Viernes"/>
    <n v="2021"/>
    <s v="Octubre"/>
    <x v="90"/>
    <s v="MEDIEXCEL"/>
    <x v="64"/>
    <s v="REFERENCIA"/>
    <x v="0"/>
    <x v="0"/>
    <d v="1899-12-30T19:38:28"/>
    <d v="2021-10-05T00:00:00"/>
    <d v="1899-12-30T20:18:26"/>
    <m/>
    <m/>
    <m/>
    <m/>
    <d v="2021-10-01T19:38:28"/>
    <d v="2021-10-15T08:19:33"/>
    <x v="75"/>
    <s v="Estudios Sin Liberar en PxLab"/>
    <s v="MEDIEXCEL"/>
    <s v="MEDIEXCEL"/>
    <x v="0"/>
    <x v="3"/>
    <n v="1"/>
    <x v="2"/>
    <x v="1"/>
  </r>
  <r>
    <n v="40"/>
    <s v="Viernes"/>
    <n v="2021"/>
    <s v="Octubre"/>
    <x v="91"/>
    <s v="CENTRO MEDICO EXCEL-HOSPITALIZADOS"/>
    <x v="14"/>
    <s v="CHEQUEOS"/>
    <x v="0"/>
    <x v="0"/>
    <d v="1899-12-30T20:21:30"/>
    <d v="2021-10-01T00:00:00"/>
    <d v="1899-12-30T20:21:28"/>
    <d v="2021-10-01T00:00:00"/>
    <d v="1899-12-30T20:34:52"/>
    <n v="13"/>
    <n v="13"/>
    <d v="2021-10-01T20:21:30"/>
    <d v="2021-10-01T20:34:52"/>
    <x v="76"/>
    <s v="Resultados Liberados en 30 Minutos o Menos"/>
    <s v="CENTRO MEDICO EXCEL"/>
    <s v="HOSPITALIZADOS"/>
    <x v="1"/>
    <x v="0"/>
    <n v="1"/>
    <x v="0"/>
    <x v="1"/>
  </r>
  <r>
    <n v="40"/>
    <s v="Viernes"/>
    <n v="2021"/>
    <s v="Octubre"/>
    <x v="92"/>
    <s v="CENTRO MEDICO EXCEL-HOSPITALIZADOS"/>
    <x v="12"/>
    <s v="CHEQUEOS"/>
    <x v="0"/>
    <x v="0"/>
    <d v="1899-12-30T20:22:13"/>
    <d v="2021-10-01T00:00:00"/>
    <d v="1899-12-30T20:22:12"/>
    <d v="2021-10-01T00:00:00"/>
    <d v="1899-12-30T20:36:18"/>
    <n v="14"/>
    <n v="14"/>
    <d v="2021-10-01T20:22:13"/>
    <d v="2021-10-01T20:36:18"/>
    <x v="77"/>
    <s v="Resultados Liberados en 30 Minutos o Menos"/>
    <s v="CENTRO MEDICO EXCEL"/>
    <s v="HOSPITALIZADOS"/>
    <x v="1"/>
    <x v="0"/>
    <n v="1"/>
    <x v="0"/>
    <x v="1"/>
  </r>
  <r>
    <n v="40"/>
    <s v="Viernes"/>
    <n v="2021"/>
    <s v="Octubre"/>
    <x v="93"/>
    <s v="CENTRO MEDICO EXCEL-URGENCIAS"/>
    <x v="65"/>
    <s v="CHEQUEOS"/>
    <x v="0"/>
    <x v="0"/>
    <d v="1899-12-30T21:15:57"/>
    <d v="2021-10-01T00:00:00"/>
    <d v="1899-12-30T22:45:47"/>
    <d v="2021-10-01T00:00:00"/>
    <d v="1899-12-30T22:33:50"/>
    <n v="78"/>
    <n v="-12"/>
    <d v="2021-10-01T21:15:57"/>
    <d v="2021-10-01T22:33:50"/>
    <x v="12"/>
    <s v="Resultados Liberados 01:30 o Menos"/>
    <s v="CENTRO MEDICO EXCEL"/>
    <s v="URGENCIAS"/>
    <x v="1"/>
    <x v="1"/>
    <n v="4"/>
    <x v="0"/>
    <x v="1"/>
  </r>
  <r>
    <n v="40"/>
    <s v="Viernes"/>
    <n v="2021"/>
    <s v="Octubre"/>
    <x v="94"/>
    <s v="CENTRO MEDICO EXCEL-HOSPITALIZADOS"/>
    <x v="26"/>
    <s v="URGENCIA"/>
    <x v="0"/>
    <x v="0"/>
    <d v="1899-12-30T21:35:24"/>
    <d v="2021-10-01T00:00:00"/>
    <d v="1899-12-30T22:05:22"/>
    <d v="2021-10-01T00:00:00"/>
    <d v="1899-12-30T21:44:40"/>
    <n v="9"/>
    <n v="-21"/>
    <d v="2021-10-01T21:35:24"/>
    <d v="2021-10-01T21:44:40"/>
    <x v="78"/>
    <s v="Resultados Liberados en 30 Minutos o Menos"/>
    <s v="CENTRO MEDICO EXCEL"/>
    <s v="ESTUDIOS DE EMERGENCIA"/>
    <x v="1"/>
    <x v="2"/>
    <n v="1"/>
    <x v="0"/>
    <x v="1"/>
  </r>
  <r>
    <n v="40"/>
    <s v="Viernes"/>
    <n v="2021"/>
    <s v="Octubre"/>
    <x v="95"/>
    <s v="CENTRO MEDICO EXCEL-HOSPITALIZADOS"/>
    <x v="66"/>
    <s v="CHEQUEOS"/>
    <x v="0"/>
    <x v="0"/>
    <d v="1899-12-30T21:36:17"/>
    <d v="2021-10-01T00:00:00"/>
    <d v="1899-12-30T23:06:15"/>
    <d v="2021-10-01T00:00:00"/>
    <d v="1899-12-30T22:34:21"/>
    <n v="58"/>
    <n v="-32"/>
    <d v="2021-10-01T21:36:17"/>
    <d v="2021-10-01T22:34:21"/>
    <x v="63"/>
    <s v="Resultados Liberados en 1 Hora o Menos"/>
    <s v="CENTRO MEDICO EXCEL"/>
    <s v="HOSPITALIZADOS"/>
    <x v="1"/>
    <x v="0"/>
    <n v="3"/>
    <x v="0"/>
    <x v="1"/>
  </r>
  <r>
    <n v="40"/>
    <s v="Viernes"/>
    <n v="2021"/>
    <s v="Octubre"/>
    <x v="96"/>
    <s v="CENTRO MEDICO EXCEL-HOSPITALIZADOS"/>
    <x v="10"/>
    <s v="CHEQUEOS"/>
    <x v="0"/>
    <x v="0"/>
    <d v="1899-12-30T21:37:20"/>
    <d v="2021-10-01T00:00:00"/>
    <d v="1899-12-30T23:07:18"/>
    <d v="2021-10-01T00:00:00"/>
    <d v="1899-12-30T22:35:41"/>
    <n v="58"/>
    <n v="-32"/>
    <d v="2021-10-01T21:37:20"/>
    <d v="2021-10-01T22:35:41"/>
    <x v="63"/>
    <s v="Resultados Liberados en 1 Hora o Menos"/>
    <s v="CENTRO MEDICO EXCEL"/>
    <s v="HOSPITALIZADOS"/>
    <x v="1"/>
    <x v="0"/>
    <n v="1"/>
    <x v="0"/>
    <x v="1"/>
  </r>
  <r>
    <n v="40"/>
    <s v="Viernes"/>
    <n v="2021"/>
    <s v="Octubre"/>
    <x v="97"/>
    <s v="CENTRO MEDICO EXCEL-URGENCIAS"/>
    <x v="67"/>
    <s v="CHEQUEOS"/>
    <x v="0"/>
    <x v="0"/>
    <d v="1899-12-30T21:53:39"/>
    <d v="2021-10-01T00:00:00"/>
    <d v="1899-12-30T23:23:35"/>
    <d v="2021-10-01T00:00:00"/>
    <d v="1899-12-30T23:16:55"/>
    <n v="83"/>
    <n v="-7"/>
    <d v="2021-10-01T21:53:39"/>
    <d v="2021-10-01T23:16:55"/>
    <x v="10"/>
    <s v="Resultados Liberados 01:30 o Menos"/>
    <s v="CENTRO MEDICO EXCEL"/>
    <s v="URGENCIAS"/>
    <x v="1"/>
    <x v="1"/>
    <n v="2"/>
    <x v="0"/>
    <x v="1"/>
  </r>
  <r>
    <n v="40"/>
    <s v="Viernes"/>
    <n v="2021"/>
    <s v="Octubre"/>
    <x v="98"/>
    <s v="CENTRO MEDICO EXCEL-HOSPITALIZADOS"/>
    <x v="4"/>
    <s v="URGENCIA"/>
    <x v="0"/>
    <x v="0"/>
    <d v="1899-12-30T21:58:27"/>
    <d v="2021-10-01T00:00:00"/>
    <d v="1899-12-30T22:28:25"/>
    <d v="2021-10-01T00:00:00"/>
    <d v="1899-12-30T22:08:51"/>
    <n v="10"/>
    <n v="-20"/>
    <d v="2021-10-01T21:58:27"/>
    <d v="2021-10-01T22:08:51"/>
    <x v="79"/>
    <s v="Resultados Liberados en 30 Minutos o Menos"/>
    <s v="CENTRO MEDICO EXCEL"/>
    <s v="ESTUDIOS DE EMERGENCIA"/>
    <x v="1"/>
    <x v="2"/>
    <n v="1"/>
    <x v="0"/>
    <x v="1"/>
  </r>
  <r>
    <n v="40"/>
    <s v="Viernes"/>
    <n v="2021"/>
    <s v="Octubre"/>
    <x v="99"/>
    <s v="CENTRO MEDICO EXCEL-URGENCIAS"/>
    <x v="67"/>
    <s v="CHEQUEOS"/>
    <x v="0"/>
    <x v="0"/>
    <d v="1899-12-30T22:39:01"/>
    <d v="2021-10-02T00:00:00"/>
    <d v="1899-12-30T00:08:59"/>
    <d v="2021-10-01T00:00:00"/>
    <d v="1899-12-30T23:17:22"/>
    <n v="38"/>
    <n v="-51"/>
    <d v="2021-10-01T22:39:01"/>
    <d v="2021-10-01T23:17:22"/>
    <x v="80"/>
    <s v="Resultados Liberados en 1 Hora o Menos"/>
    <s v="CENTRO MEDICO EXCEL"/>
    <s v="URGENCIAS"/>
    <x v="1"/>
    <x v="1"/>
    <n v="1"/>
    <x v="0"/>
    <x v="1"/>
  </r>
  <r>
    <n v="40"/>
    <s v="Viernes"/>
    <n v="2021"/>
    <s v="Octubre"/>
    <x v="100"/>
    <s v="CENTRO MEDICO EXCEL-URGENCIAS"/>
    <x v="68"/>
    <s v="CHEQUEOS"/>
    <x v="0"/>
    <x v="0"/>
    <d v="1899-12-30T22:39:55"/>
    <d v="2021-10-02T00:00:00"/>
    <d v="1899-12-30T00:09:53"/>
    <d v="2021-10-01T00:00:00"/>
    <d v="1899-12-30T23:41:45"/>
    <n v="62"/>
    <n v="-28"/>
    <d v="2021-10-01T22:39:55"/>
    <d v="2021-10-01T23:41:45"/>
    <x v="81"/>
    <s v="Resultados Liberados 01:30 o Menos"/>
    <s v="CENTRO MEDICO EXCEL"/>
    <s v="URGENCIAS"/>
    <x v="1"/>
    <x v="1"/>
    <n v="3"/>
    <x v="0"/>
    <x v="1"/>
  </r>
  <r>
    <n v="40"/>
    <s v="Viernes"/>
    <n v="2021"/>
    <s v="Octubre"/>
    <x v="101"/>
    <s v="CENTRO MEDICO EXCEL-URGENCIAS"/>
    <x v="68"/>
    <s v="CHEQUEOS"/>
    <x v="0"/>
    <x v="0"/>
    <d v="1899-12-30T23:29:20"/>
    <d v="2021-10-02T00:00:00"/>
    <d v="1899-12-30T00:59:18"/>
    <d v="2021-10-01T00:00:00"/>
    <d v="1899-12-30T23:55:06"/>
    <n v="26"/>
    <n v="-64"/>
    <d v="2021-10-01T23:29:20"/>
    <d v="2021-10-01T23:55:06"/>
    <x v="14"/>
    <s v="Resultados Liberados en 30 Minutos o Menos"/>
    <s v="CENTRO MEDICO EXCEL"/>
    <s v="URGENCIAS"/>
    <x v="1"/>
    <x v="1"/>
    <n v="1"/>
    <x v="0"/>
    <x v="1"/>
  </r>
  <r>
    <n v="40"/>
    <s v="Sábado"/>
    <n v="2021"/>
    <s v="Octubre"/>
    <x v="102"/>
    <s v="CENTRO MEDICO EXCEL-URGENCIAS"/>
    <x v="67"/>
    <s v="URGENCIA"/>
    <x v="0"/>
    <x v="1"/>
    <d v="1899-12-30T00:18:48"/>
    <d v="2021-10-02T00:00:00"/>
    <d v="1899-12-30T00:48:46"/>
    <d v="2021-10-02T00:00:00"/>
    <d v="1899-12-30T00:23:56"/>
    <n v="5"/>
    <n v="-25"/>
    <d v="2021-10-02T00:18:48"/>
    <d v="2021-10-02T00:23:56"/>
    <x v="62"/>
    <s v="Resultados Liberados en 30 Minutos o Menos"/>
    <s v="CENTRO MEDICO EXCEL"/>
    <s v="ESTUDIOS DE EMERGENCIA"/>
    <x v="1"/>
    <x v="2"/>
    <n v="1"/>
    <x v="0"/>
    <x v="1"/>
  </r>
  <r>
    <n v="40"/>
    <s v="Sábado"/>
    <n v="2021"/>
    <s v="Octubre"/>
    <x v="103"/>
    <s v="CENTRO MEDICO EXCEL-HOSPITALIZADOS"/>
    <x v="3"/>
    <s v="CHEQUEOS"/>
    <x v="0"/>
    <x v="1"/>
    <d v="1899-12-30T01:27:46"/>
    <d v="2021-10-02T00:00:00"/>
    <d v="1899-12-30T02:57:43"/>
    <d v="2021-10-02T00:00:00"/>
    <d v="1899-12-30T02:12:10"/>
    <n v="45"/>
    <n v="-45"/>
    <d v="2021-10-02T01:27:46"/>
    <d v="2021-10-02T02:12:10"/>
    <x v="82"/>
    <s v="Resultados Liberados en 1 Hora o Menos"/>
    <s v="CENTRO MEDICO EXCEL"/>
    <s v="HOSPITALIZADOS"/>
    <x v="1"/>
    <x v="0"/>
    <n v="1"/>
    <x v="0"/>
    <x v="1"/>
  </r>
  <r>
    <n v="40"/>
    <s v="Sábado"/>
    <n v="2021"/>
    <s v="Octubre"/>
    <x v="104"/>
    <s v="CENTRO MEDICO EXCEL-HOSPITALIZADOS"/>
    <x v="3"/>
    <s v="REFERENCIA"/>
    <x v="0"/>
    <x v="1"/>
    <d v="1899-12-30T02:45:30"/>
    <d v="2021-10-06T00:00:00"/>
    <d v="1899-12-30T03:25:28"/>
    <d v="2021-10-05T00:00:00"/>
    <d v="1899-12-30T10:43:58"/>
    <n v="4798"/>
    <n v="-1002"/>
    <d v="2021-10-02T02:45:30"/>
    <d v="2021-10-05T10:43:58"/>
    <x v="83"/>
    <s v="Mas de 1 Dia"/>
    <s v="CENTRO MEDICO EXCEL"/>
    <s v="HOSPITALIZADOS"/>
    <x v="2"/>
    <x v="0"/>
    <n v="1"/>
    <x v="0"/>
    <x v="1"/>
  </r>
  <r>
    <n v="40"/>
    <s v="Sábado"/>
    <n v="2021"/>
    <s v="Octubre"/>
    <x v="105"/>
    <s v="CENTRO MEDICO EXCEL-HOSPITALIZADOS"/>
    <x v="3"/>
    <s v="REFERENCIA"/>
    <x v="0"/>
    <x v="1"/>
    <d v="1899-12-30T02:49:16"/>
    <d v="2021-10-06T00:00:00"/>
    <s v="08.17:47"/>
    <d v="2021-10-05T00:00:00"/>
    <d v="1899-12-30T10:43:19"/>
    <n v="4794"/>
    <n v="-1294"/>
    <d v="2021-10-02T02:49:16"/>
    <d v="2021-10-05T10:43:19"/>
    <x v="84"/>
    <s v="Mas de 1 Dia"/>
    <s v="CENTRO MEDICO EXCEL"/>
    <s v="HOSPITALIZADOS"/>
    <x v="2"/>
    <x v="0"/>
    <n v="4"/>
    <x v="0"/>
    <x v="1"/>
  </r>
  <r>
    <n v="40"/>
    <s v="Sábado"/>
    <n v="2021"/>
    <s v="Octubre"/>
    <x v="106"/>
    <s v="CENTRO MEDICO EXCEL-HOSPITALIZADOS"/>
    <x v="69"/>
    <s v="CHEQUEOS"/>
    <x v="0"/>
    <x v="1"/>
    <d v="1899-12-30T05:57:14"/>
    <d v="2021-10-02T00:00:00"/>
    <d v="1899-12-30T07:27:12"/>
    <d v="2021-10-02T00:00:00"/>
    <d v="1899-12-30T07:16:24"/>
    <n v="79"/>
    <n v="-11"/>
    <d v="2021-10-02T05:57:14"/>
    <d v="2021-10-02T07:16:24"/>
    <x v="6"/>
    <s v="Resultados Liberados 01:30 o Menos"/>
    <s v="CENTRO MEDICO EXCEL"/>
    <s v="HOSPITALIZADOS"/>
    <x v="1"/>
    <x v="0"/>
    <n v="3"/>
    <x v="0"/>
    <x v="1"/>
  </r>
  <r>
    <n v="40"/>
    <s v="Sábado"/>
    <n v="2021"/>
    <s v="Octubre"/>
    <x v="107"/>
    <s v="CENTRO MEDICO EXCEL-HOSPITALIZADOS"/>
    <x v="70"/>
    <s v="CHEQUEOS"/>
    <x v="0"/>
    <x v="1"/>
    <d v="1899-12-30T05:57:58"/>
    <d v="2021-10-02T00:00:00"/>
    <d v="1899-12-30T07:27:57"/>
    <d v="2021-10-02T00:00:00"/>
    <d v="1899-12-30T07:18:05"/>
    <n v="81"/>
    <n v="-9"/>
    <d v="2021-10-02T05:57:58"/>
    <d v="2021-10-02T07:18:05"/>
    <x v="7"/>
    <s v="Resultados Liberados 01:30 o Menos"/>
    <s v="CENTRO MEDICO EXCEL"/>
    <s v="HOSPITALIZADOS"/>
    <x v="1"/>
    <x v="0"/>
    <n v="2"/>
    <x v="0"/>
    <x v="1"/>
  </r>
  <r>
    <n v="40"/>
    <s v="Sábado"/>
    <n v="2021"/>
    <s v="Octubre"/>
    <x v="108"/>
    <s v="CENTRO MEDICO EXCEL-HOSPITALIZADOS"/>
    <x v="10"/>
    <s v="CHEQUEOS"/>
    <x v="0"/>
    <x v="1"/>
    <d v="1899-12-30T05:58:44"/>
    <d v="2021-10-02T00:00:00"/>
    <d v="1899-12-30T07:28:41"/>
    <d v="2021-10-02T00:00:00"/>
    <d v="1899-12-30T07:20:11"/>
    <n v="82"/>
    <n v="-8"/>
    <d v="2021-10-02T05:58:44"/>
    <d v="2021-10-02T07:20:11"/>
    <x v="13"/>
    <s v="Resultados Liberados 01:30 o Menos"/>
    <s v="CENTRO MEDICO EXCEL"/>
    <s v="HOSPITALIZADOS"/>
    <x v="1"/>
    <x v="0"/>
    <n v="3"/>
    <x v="0"/>
    <x v="1"/>
  </r>
  <r>
    <n v="40"/>
    <s v="Sábado"/>
    <n v="2021"/>
    <s v="Octubre"/>
    <x v="109"/>
    <s v="CENTRO MEDICO EXCEL-HOSPITALIZADOS"/>
    <x v="26"/>
    <s v="CHEQUEOS"/>
    <x v="0"/>
    <x v="1"/>
    <d v="1899-12-30T05:59:33"/>
    <d v="2021-10-02T00:00:00"/>
    <d v="1899-12-30T07:29:30"/>
    <d v="2021-10-02T00:00:00"/>
    <d v="1899-12-30T07:22:01"/>
    <n v="83"/>
    <n v="-7"/>
    <d v="2021-10-02T05:59:33"/>
    <d v="2021-10-02T07:22:01"/>
    <x v="9"/>
    <s v="Resultados Liberados 01:30 o Menos"/>
    <s v="CENTRO MEDICO EXCEL"/>
    <s v="HOSPITALIZADOS"/>
    <x v="1"/>
    <x v="0"/>
    <n v="2"/>
    <x v="0"/>
    <x v="1"/>
  </r>
  <r>
    <n v="40"/>
    <s v="Sábado"/>
    <n v="2021"/>
    <s v="Octubre"/>
    <x v="110"/>
    <s v="CENTRO MEDICO EXCEL-HOSPITALIZADOS"/>
    <x v="26"/>
    <s v="URGENCIA"/>
    <x v="0"/>
    <x v="1"/>
    <d v="1899-12-30T05:59:58"/>
    <d v="2021-10-02T00:00:00"/>
    <d v="1899-12-30T06:29:57"/>
    <d v="2021-10-02T00:00:00"/>
    <d v="1899-12-30T06:20:56"/>
    <n v="21"/>
    <n v="-9"/>
    <d v="2021-10-02T05:59:58"/>
    <d v="2021-10-02T06:20:56"/>
    <x v="85"/>
    <s v="Resultados Liberados en 30 Minutos o Menos"/>
    <s v="CENTRO MEDICO EXCEL"/>
    <s v="ESTUDIOS DE EMERGENCIA"/>
    <x v="1"/>
    <x v="2"/>
    <n v="1"/>
    <x v="0"/>
    <x v="1"/>
  </r>
  <r>
    <n v="40"/>
    <s v="Sábado"/>
    <n v="2021"/>
    <s v="Octubre"/>
    <x v="111"/>
    <s v="CENTRO MEDICO EXCEL-HOSPITALIZADOS"/>
    <x v="3"/>
    <s v="CHEQUEOS"/>
    <x v="0"/>
    <x v="1"/>
    <d v="1899-12-30T06:00:44"/>
    <d v="2021-10-02T00:00:00"/>
    <d v="1899-12-30T07:30:42"/>
    <d v="2021-10-02T00:00:00"/>
    <d v="1899-12-30T07:23:20"/>
    <n v="83"/>
    <n v="-7"/>
    <d v="2021-10-02T06:00:44"/>
    <d v="2021-10-02T07:23:20"/>
    <x v="9"/>
    <s v="Resultados Liberados 01:30 o Menos"/>
    <s v="CENTRO MEDICO EXCEL"/>
    <s v="HOSPITALIZADOS"/>
    <x v="1"/>
    <x v="0"/>
    <n v="4"/>
    <x v="1"/>
    <x v="2"/>
  </r>
  <r>
    <n v="40"/>
    <s v="Sábado"/>
    <n v="2021"/>
    <s v="Octubre"/>
    <x v="112"/>
    <s v="CENTRO MEDICO EXCEL-HOSPITALIZADOS"/>
    <x v="3"/>
    <s v="URGENCIA"/>
    <x v="0"/>
    <x v="1"/>
    <d v="1899-12-30T06:01:10"/>
    <d v="2021-10-02T00:00:00"/>
    <d v="1899-12-30T06:31:08"/>
    <d v="2021-10-02T00:00:00"/>
    <d v="1899-12-30T06:23:13"/>
    <n v="22"/>
    <n v="-8"/>
    <d v="2021-10-02T06:01:10"/>
    <d v="2021-10-02T06:23:13"/>
    <x v="86"/>
    <s v="Resultados Liberados en 30 Minutos o Menos"/>
    <s v="CENTRO MEDICO EXCEL"/>
    <s v="ESTUDIOS DE EMERGENCIA"/>
    <x v="1"/>
    <x v="2"/>
    <n v="1"/>
    <x v="1"/>
    <x v="2"/>
  </r>
  <r>
    <n v="40"/>
    <s v="Sábado"/>
    <n v="2021"/>
    <s v="Octubre"/>
    <x v="113"/>
    <s v="MEDIEXCEL"/>
    <x v="71"/>
    <s v="EXTERNOS"/>
    <x v="0"/>
    <x v="1"/>
    <d v="1899-12-30T06:29:33"/>
    <d v="2021-10-02T00:00:00"/>
    <d v="1899-12-30T10:29:32"/>
    <d v="2021-10-02T00:00:00"/>
    <d v="1899-12-30T09:16:31"/>
    <n v="167"/>
    <n v="-73"/>
    <d v="2021-10-02T06:29:33"/>
    <d v="2021-10-02T09:16:31"/>
    <x v="87"/>
    <s v="Resultados Liberados en 4 Horas o Menos"/>
    <s v="MEDIEXCEL"/>
    <s v="MEDIEXCEL"/>
    <x v="1"/>
    <x v="3"/>
    <n v="5"/>
    <x v="1"/>
    <x v="2"/>
  </r>
  <r>
    <n v="40"/>
    <s v="Sábado"/>
    <n v="2021"/>
    <s v="Octubre"/>
    <x v="114"/>
    <s v="MEDIEXCEL"/>
    <x v="72"/>
    <s v="EXTERNOS"/>
    <x v="0"/>
    <x v="1"/>
    <d v="1899-12-30T06:35:03"/>
    <d v="2021-10-02T00:00:00"/>
    <d v="1899-12-30T10:35:00"/>
    <d v="2021-10-02T00:00:00"/>
    <d v="1899-12-30T09:17:21"/>
    <n v="162"/>
    <n v="-78"/>
    <d v="2021-10-02T06:35:03"/>
    <d v="2021-10-02T09:17:21"/>
    <x v="88"/>
    <s v="Resultados Liberados en 4 Horas o Menos"/>
    <s v="MEDIEXCEL"/>
    <s v="MEDIEXCEL"/>
    <x v="1"/>
    <x v="3"/>
    <n v="4"/>
    <x v="1"/>
    <x v="2"/>
  </r>
  <r>
    <n v="40"/>
    <s v="Sábado"/>
    <n v="2021"/>
    <s v="Octubre"/>
    <x v="115"/>
    <s v="MEDIEXCEL"/>
    <x v="73"/>
    <s v="EXTERNOS"/>
    <x v="0"/>
    <x v="1"/>
    <d v="1899-12-30T06:40:55"/>
    <d v="2021-10-02T00:00:00"/>
    <d v="1899-12-30T10:40:52"/>
    <d v="2021-10-02T00:00:00"/>
    <d v="1899-12-30T09:18:17"/>
    <n v="158"/>
    <n v="-82"/>
    <d v="2021-10-02T06:40:55"/>
    <d v="2021-10-02T09:18:17"/>
    <x v="89"/>
    <s v="Resultados Liberados en 4 Horas o Menos"/>
    <s v="MEDIEXCEL"/>
    <s v="MEDIEXCEL"/>
    <x v="1"/>
    <x v="3"/>
    <n v="4"/>
    <x v="1"/>
    <x v="2"/>
  </r>
  <r>
    <n v="40"/>
    <s v="Sábado"/>
    <n v="2021"/>
    <s v="Octubre"/>
    <x v="116"/>
    <s v="CENTRO MEDICO EXCEL-HOSPITALIZADOS"/>
    <x v="12"/>
    <s v="CHEQUEOS"/>
    <x v="0"/>
    <x v="1"/>
    <d v="1899-12-30T06:56:43"/>
    <d v="2021-10-02T00:00:00"/>
    <d v="1899-12-30T08:26:41"/>
    <d v="2021-10-02T00:00:00"/>
    <d v="1899-12-30T07:24:00"/>
    <n v="28"/>
    <n v="-62"/>
    <d v="2021-10-02T06:56:43"/>
    <d v="2021-10-02T07:24:00"/>
    <x v="90"/>
    <s v="Resultados Liberados en 30 Minutos o Menos"/>
    <s v="CENTRO MEDICO EXCEL"/>
    <s v="HOSPITALIZADOS"/>
    <x v="1"/>
    <x v="0"/>
    <n v="1"/>
    <x v="1"/>
    <x v="2"/>
  </r>
  <r>
    <n v="40"/>
    <s v="Sábado"/>
    <n v="2021"/>
    <s v="Octubre"/>
    <x v="117"/>
    <s v="CENTRO MEDICO EXCEL-HOSPITALIZADOS"/>
    <x v="13"/>
    <s v="CHEQUEOS"/>
    <x v="0"/>
    <x v="1"/>
    <d v="1899-12-30T06:59:16"/>
    <d v="2021-10-02T00:00:00"/>
    <d v="1899-12-30T08:29:14"/>
    <d v="2021-10-02T00:00:00"/>
    <d v="1899-12-30T07:25:03"/>
    <n v="26"/>
    <n v="-64"/>
    <d v="2021-10-02T06:59:16"/>
    <d v="2021-10-02T07:25:03"/>
    <x v="14"/>
    <s v="Resultados Liberados en 30 Minutos o Menos"/>
    <s v="CENTRO MEDICO EXCEL"/>
    <s v="HOSPITALIZADOS"/>
    <x v="1"/>
    <x v="0"/>
    <n v="1"/>
    <x v="1"/>
    <x v="2"/>
  </r>
  <r>
    <n v="40"/>
    <s v="Sábado"/>
    <n v="2021"/>
    <s v="Octubre"/>
    <x v="118"/>
    <s v="CENTRO MEDICO EXCEL-HOSPITALIZADOS"/>
    <x v="4"/>
    <s v="CHEQUEOS"/>
    <x v="0"/>
    <x v="1"/>
    <d v="1899-12-30T06:59:57"/>
    <d v="2021-10-02T00:00:00"/>
    <d v="1899-12-30T08:29:55"/>
    <d v="2021-10-02T00:00:00"/>
    <d v="1899-12-30T07:21:40"/>
    <n v="22"/>
    <n v="-68"/>
    <d v="2021-10-02T06:59:57"/>
    <d v="2021-10-02T07:21:40"/>
    <x v="3"/>
    <s v="Resultados Liberados en 30 Minutos o Menos"/>
    <s v="CENTRO MEDICO EXCEL"/>
    <s v="HOSPITALIZADOS"/>
    <x v="1"/>
    <x v="0"/>
    <n v="1"/>
    <x v="1"/>
    <x v="2"/>
  </r>
  <r>
    <n v="40"/>
    <s v="Sábado"/>
    <n v="2021"/>
    <s v="Octubre"/>
    <x v="119"/>
    <s v="CENTRO MEDICO EXCEL-HOSPITALIZADOS"/>
    <x v="11"/>
    <s v="CHEQUEOS"/>
    <x v="0"/>
    <x v="1"/>
    <d v="1899-12-30T07:00:34"/>
    <d v="2021-10-02T00:00:00"/>
    <d v="1899-12-30T08:30:31"/>
    <d v="2021-10-02T00:00:00"/>
    <d v="1899-12-30T07:20:12"/>
    <n v="20"/>
    <n v="-70"/>
    <d v="2021-10-02T07:00:34"/>
    <d v="2021-10-02T07:20:12"/>
    <x v="30"/>
    <s v="Resultados Liberados en 30 Minutos o Menos"/>
    <s v="CENTRO MEDICO EXCEL"/>
    <s v="HOSPITALIZADOS"/>
    <x v="1"/>
    <x v="0"/>
    <n v="1"/>
    <x v="1"/>
    <x v="2"/>
  </r>
  <r>
    <n v="40"/>
    <s v="Sábado"/>
    <n v="2021"/>
    <s v="Octubre"/>
    <x v="120"/>
    <s v="CENTRO MEDICO EXCEL-HOSPITALIZADOS"/>
    <x v="14"/>
    <s v="CHEQUEOS"/>
    <x v="0"/>
    <x v="1"/>
    <d v="1899-12-30T07:01:11"/>
    <d v="2021-10-02T00:00:00"/>
    <d v="1899-12-30T08:31:09"/>
    <d v="2021-10-02T00:00:00"/>
    <d v="1899-12-30T07:22:50"/>
    <n v="21"/>
    <n v="-69"/>
    <d v="2021-10-02T07:01:11"/>
    <d v="2021-10-02T07:22:50"/>
    <x v="3"/>
    <s v="Resultados Liberados en 30 Minutos o Menos"/>
    <s v="CENTRO MEDICO EXCEL"/>
    <s v="HOSPITALIZADOS"/>
    <x v="1"/>
    <x v="0"/>
    <n v="1"/>
    <x v="1"/>
    <x v="2"/>
  </r>
  <r>
    <n v="40"/>
    <s v="Sábado"/>
    <n v="2021"/>
    <s v="Octubre"/>
    <x v="121"/>
    <s v="CENTRO MEDICO EXCEL-HOSPITALIZADOS"/>
    <x v="12"/>
    <s v="CHEQUEOS"/>
    <x v="0"/>
    <x v="1"/>
    <d v="1899-12-30T07:01:52"/>
    <d v="2021-10-02T00:00:00"/>
    <d v="1899-12-30T08:31:50"/>
    <d v="2021-10-02T00:00:00"/>
    <d v="1899-12-30T08:29:16"/>
    <n v="88"/>
    <n v="-2"/>
    <d v="2021-10-02T07:01:52"/>
    <d v="2021-10-02T08:29:16"/>
    <x v="91"/>
    <s v="Resultados Liberados 01:30 o Menos"/>
    <s v="CENTRO MEDICO EXCEL"/>
    <s v="HOSPITALIZADOS"/>
    <x v="1"/>
    <x v="0"/>
    <n v="3"/>
    <x v="1"/>
    <x v="2"/>
  </r>
  <r>
    <n v="40"/>
    <s v="Sábado"/>
    <n v="2021"/>
    <s v="Octubre"/>
    <x v="122"/>
    <s v="MEDIEXCEL"/>
    <x v="74"/>
    <s v="EXTERNOS"/>
    <x v="0"/>
    <x v="1"/>
    <d v="1899-12-30T07:03:37"/>
    <d v="2021-10-02T00:00:00"/>
    <d v="1899-12-30T11:03:32"/>
    <d v="2021-10-02T00:00:00"/>
    <d v="1899-12-30T09:19:05"/>
    <n v="136"/>
    <n v="-104"/>
    <d v="2021-10-02T07:03:37"/>
    <d v="2021-10-02T09:19:05"/>
    <x v="92"/>
    <s v="Resultados Liberados en 4 Horas o Menos"/>
    <s v="MEDIEXCEL"/>
    <s v="MEDIEXCEL"/>
    <x v="1"/>
    <x v="3"/>
    <n v="4"/>
    <x v="1"/>
    <x v="2"/>
  </r>
  <r>
    <n v="40"/>
    <s v="Sábado"/>
    <n v="2021"/>
    <s v="Octubre"/>
    <x v="123"/>
    <s v="CENTRO MEDICO EXCEL-HOSPITALIZADOS"/>
    <x v="13"/>
    <s v="CHEQUEOS"/>
    <x v="0"/>
    <x v="1"/>
    <d v="1899-12-30T07:04:52"/>
    <d v="2021-10-02T00:00:00"/>
    <d v="1899-12-30T08:34:50"/>
    <d v="2021-10-02T00:00:00"/>
    <d v="1899-12-30T08:30:53"/>
    <n v="86"/>
    <n v="-4"/>
    <d v="2021-10-02T07:04:52"/>
    <d v="2021-10-02T08:30:53"/>
    <x v="93"/>
    <s v="Resultados Liberados 01:30 o Menos"/>
    <s v="CENTRO MEDICO EXCEL"/>
    <s v="HOSPITALIZADOS"/>
    <x v="1"/>
    <x v="0"/>
    <n v="3"/>
    <x v="1"/>
    <x v="2"/>
  </r>
  <r>
    <n v="40"/>
    <s v="Sábado"/>
    <n v="2021"/>
    <s v="Octubre"/>
    <x v="124"/>
    <s v="CENTRO MEDICO EXCEL-HOSPITALIZADOS"/>
    <x v="4"/>
    <s v="CHEQUEOS"/>
    <x v="0"/>
    <x v="1"/>
    <d v="1899-12-30T07:05:39"/>
    <d v="2021-10-02T00:00:00"/>
    <d v="1899-12-30T08:35:37"/>
    <d v="2021-10-02T00:00:00"/>
    <d v="1899-12-30T08:33:38"/>
    <n v="88"/>
    <n v="-2"/>
    <d v="2021-10-02T07:05:39"/>
    <d v="2021-10-02T08:33:38"/>
    <x v="91"/>
    <s v="Resultados Liberados 01:30 o Menos"/>
    <s v="CENTRO MEDICO EXCEL"/>
    <s v="HOSPITALIZADOS"/>
    <x v="1"/>
    <x v="0"/>
    <n v="3"/>
    <x v="1"/>
    <x v="2"/>
  </r>
  <r>
    <n v="40"/>
    <s v="Sábado"/>
    <n v="2021"/>
    <s v="Octubre"/>
    <x v="125"/>
    <s v="VITAMEDICA"/>
    <x v="75"/>
    <s v="EXTERNOS"/>
    <x v="0"/>
    <x v="1"/>
    <d v="1899-12-30T07:05:53"/>
    <d v="2021-10-02T00:00:00"/>
    <d v="1899-12-30T11:05:52"/>
    <d v="2021-10-02T00:00:00"/>
    <d v="1899-12-30T09:19:57"/>
    <n v="134"/>
    <n v="-106"/>
    <d v="2021-10-02T07:05:53"/>
    <d v="2021-10-02T09:19:57"/>
    <x v="94"/>
    <s v="Resultados Liberados en 4 Horas o Menos"/>
    <s v="VITAMEDICA"/>
    <s v="VITAMEDICA"/>
    <x v="1"/>
    <x v="3"/>
    <n v="1"/>
    <x v="1"/>
    <x v="2"/>
  </r>
  <r>
    <n v="40"/>
    <s v="Sábado"/>
    <n v="2021"/>
    <s v="Octubre"/>
    <x v="126"/>
    <s v="CENTRO MEDICO EXCEL-HOSPITALIZADOS"/>
    <x v="11"/>
    <s v="CHEQUEOS"/>
    <x v="0"/>
    <x v="1"/>
    <d v="1899-12-30T07:06:19"/>
    <d v="2021-10-02T00:00:00"/>
    <d v="1899-12-30T08:36:17"/>
    <d v="2021-10-02T00:00:00"/>
    <d v="1899-12-30T08:36:35"/>
    <n v="90"/>
    <n v="0"/>
    <d v="2021-10-02T07:06:19"/>
    <d v="2021-10-02T08:36:35"/>
    <x v="28"/>
    <s v="Resultados Liberados 01:30 o Menos"/>
    <s v="CENTRO MEDICO EXCEL"/>
    <s v="HOSPITALIZADOS"/>
    <x v="1"/>
    <x v="0"/>
    <n v="3"/>
    <x v="1"/>
    <x v="2"/>
  </r>
  <r>
    <n v="40"/>
    <s v="Sábado"/>
    <n v="2021"/>
    <s v="Octubre"/>
    <x v="127"/>
    <s v="CENTRO MEDICO EXCEL-HOSPITALIZADOS"/>
    <x v="14"/>
    <s v="CHEQUEOS"/>
    <x v="0"/>
    <x v="1"/>
    <d v="1899-12-30T07:06:58"/>
    <d v="2021-10-02T00:00:00"/>
    <d v="1899-12-30T08:36:56"/>
    <d v="2021-10-02T00:00:00"/>
    <d v="1899-12-30T08:40:11"/>
    <n v="94"/>
    <n v="4"/>
    <d v="2021-10-02T07:06:58"/>
    <d v="2021-10-02T08:40:11"/>
    <x v="95"/>
    <s v="Resultados Liberados en 4 Horas o Menos"/>
    <s v="CENTRO MEDICO EXCEL"/>
    <s v="HOSPITALIZADOS"/>
    <x v="2"/>
    <x v="0"/>
    <n v="3"/>
    <x v="1"/>
    <x v="2"/>
  </r>
  <r>
    <n v="40"/>
    <s v="Sábado"/>
    <n v="2021"/>
    <s v="Octubre"/>
    <x v="128"/>
    <s v="VITAMEDICA"/>
    <x v="75"/>
    <s v="EXTERNOS"/>
    <x v="0"/>
    <x v="1"/>
    <d v="1899-12-30T07:11:08"/>
    <d v="2021-10-02T00:00:00"/>
    <s v="14.34:14"/>
    <d v="2021-10-02T00:00:00"/>
    <d v="1899-12-30T11:43:06"/>
    <n v="272"/>
    <n v="-171"/>
    <d v="2021-10-02T07:11:08"/>
    <d v="2021-10-02T11:43:06"/>
    <x v="96"/>
    <s v="Resultados Liberados despues de 4 Horas"/>
    <s v="VITAMEDICA"/>
    <s v="VITAMEDICA"/>
    <x v="2"/>
    <x v="3"/>
    <n v="4"/>
    <x v="1"/>
    <x v="2"/>
  </r>
  <r>
    <n v="40"/>
    <s v="Sábado"/>
    <n v="2021"/>
    <s v="Octubre"/>
    <x v="129"/>
    <s v="CENTRO MEDICO EXCEL-HOSPITALIZADOS"/>
    <x v="10"/>
    <s v="CHEQUEOS"/>
    <x v="0"/>
    <x v="1"/>
    <d v="1899-12-30T07:16:26"/>
    <d v="2021-10-02T00:00:00"/>
    <d v="1899-12-30T08:46:22"/>
    <d v="2021-10-02T00:00:00"/>
    <d v="1899-12-30T07:29:52"/>
    <n v="13"/>
    <n v="-77"/>
    <d v="2021-10-02T07:16:26"/>
    <d v="2021-10-02T07:29:52"/>
    <x v="76"/>
    <s v="Resultados Liberados en 30 Minutos o Menos"/>
    <s v="CENTRO MEDICO EXCEL"/>
    <s v="HOSPITALIZADOS"/>
    <x v="1"/>
    <x v="0"/>
    <n v="2"/>
    <x v="1"/>
    <x v="2"/>
  </r>
  <r>
    <n v="40"/>
    <s v="Sábado"/>
    <n v="2021"/>
    <s v="Octubre"/>
    <x v="130"/>
    <s v="MEDIEXCEL"/>
    <x v="76"/>
    <s v="EXTERNOS"/>
    <x v="0"/>
    <x v="1"/>
    <d v="1899-12-30T07:18:28"/>
    <d v="2021-10-02T00:00:00"/>
    <d v="1899-12-30T11:18:25"/>
    <d v="2021-10-02T00:00:00"/>
    <d v="1899-12-30T09:21:08"/>
    <n v="123"/>
    <n v="-117"/>
    <d v="2021-10-02T07:18:28"/>
    <d v="2021-10-02T09:21:08"/>
    <x v="97"/>
    <s v="Resultados Liberados en 4 Horas o Menos"/>
    <s v="MEDIEXCEL"/>
    <s v="MEDIEXCEL"/>
    <x v="1"/>
    <x v="3"/>
    <n v="5"/>
    <x v="1"/>
    <x v="2"/>
  </r>
  <r>
    <n v="40"/>
    <s v="Sábado"/>
    <n v="2021"/>
    <s v="Octubre"/>
    <x v="131"/>
    <s v="MEDIEXCEL"/>
    <x v="77"/>
    <s v="EXTERNOS"/>
    <x v="0"/>
    <x v="1"/>
    <d v="1899-12-30T07:19:17"/>
    <d v="2021-10-02T00:00:00"/>
    <d v="1899-12-30T11:19:15"/>
    <d v="2021-10-02T00:00:00"/>
    <d v="1899-12-30T09:41:27"/>
    <n v="142"/>
    <n v="-98"/>
    <d v="2021-10-02T07:19:17"/>
    <d v="2021-10-02T09:41:27"/>
    <x v="98"/>
    <s v="Resultados Liberados en 4 Horas o Menos"/>
    <s v="MEDIEXCEL"/>
    <s v="MEDIEXCEL"/>
    <x v="1"/>
    <x v="3"/>
    <n v="4"/>
    <x v="1"/>
    <x v="2"/>
  </r>
  <r>
    <n v="40"/>
    <s v="Sábado"/>
    <n v="2021"/>
    <s v="Octubre"/>
    <x v="132"/>
    <s v="MEDIEXCEL"/>
    <x v="78"/>
    <s v="EXTERNOS"/>
    <x v="0"/>
    <x v="1"/>
    <d v="1899-12-30T07:23:30"/>
    <d v="2021-10-02T00:00:00"/>
    <d v="1899-12-30T11:23:29"/>
    <d v="2021-10-02T00:00:00"/>
    <d v="1899-12-30T09:23:21"/>
    <n v="120"/>
    <n v="-120"/>
    <d v="2021-10-02T07:23:30"/>
    <d v="2021-10-02T09:23:21"/>
    <x v="99"/>
    <s v="Resultados Liberados en 4 Horas o Menos"/>
    <s v="MEDIEXCEL"/>
    <s v="MEDIEXCEL"/>
    <x v="1"/>
    <x v="3"/>
    <n v="3"/>
    <x v="1"/>
    <x v="2"/>
  </r>
  <r>
    <n v="40"/>
    <s v="Sábado"/>
    <n v="2021"/>
    <s v="Octubre"/>
    <x v="133"/>
    <s v="CENTRO MEDICO EXCEL-HOSPITALIZADOS"/>
    <x v="55"/>
    <s v="CHEQUEOS"/>
    <x v="0"/>
    <x v="1"/>
    <d v="1899-12-30T07:25:50"/>
    <d v="2021-10-02T00:00:00"/>
    <d v="1899-12-30T08:55:47"/>
    <d v="2021-10-05T00:00:00"/>
    <d v="1899-12-30T10:44:46"/>
    <n v="4519"/>
    <n v="4429"/>
    <d v="2021-10-02T07:25:50"/>
    <d v="2021-10-05T10:44:46"/>
    <x v="100"/>
    <s v="Mas de 1 Dia"/>
    <s v="CENTRO MEDICO EXCEL"/>
    <s v="HOSPITALIZADOS"/>
    <x v="2"/>
    <x v="0"/>
    <n v="2"/>
    <x v="1"/>
    <x v="2"/>
  </r>
  <r>
    <n v="40"/>
    <s v="Sábado"/>
    <n v="2021"/>
    <s v="Octubre"/>
    <x v="134"/>
    <s v="MEDIEXCEL"/>
    <x v="79"/>
    <s v="EXTERNOS"/>
    <x v="0"/>
    <x v="1"/>
    <d v="1899-12-30T07:26:09"/>
    <d v="2021-10-02T00:00:00"/>
    <d v="1899-12-30T11:26:06"/>
    <d v="2021-10-02T00:00:00"/>
    <d v="1899-12-30T09:24:23"/>
    <n v="118"/>
    <n v="-122"/>
    <d v="2021-10-02T07:26:09"/>
    <d v="2021-10-02T09:24:23"/>
    <x v="101"/>
    <s v="Resultados Liberados en 4 Horas o Menos"/>
    <s v="MEDIEXCEL"/>
    <s v="MEDIEXCEL"/>
    <x v="1"/>
    <x v="3"/>
    <n v="3"/>
    <x v="1"/>
    <x v="2"/>
  </r>
  <r>
    <n v="40"/>
    <s v="Sábado"/>
    <n v="2021"/>
    <s v="Octubre"/>
    <x v="135"/>
    <s v="MEDIEXCEL"/>
    <x v="80"/>
    <s v="EXTERNOS"/>
    <x v="0"/>
    <x v="1"/>
    <d v="1899-12-30T07:28:50"/>
    <d v="2021-10-02T00:00:00"/>
    <d v="1899-12-30T11:28:49"/>
    <d v="2021-10-02T00:00:00"/>
    <d v="1899-12-30T09:53:12"/>
    <n v="145"/>
    <n v="-95"/>
    <d v="2021-10-02T07:28:50"/>
    <d v="2021-10-02T09:53:12"/>
    <x v="102"/>
    <s v="Resultados Liberados en 4 Horas o Menos"/>
    <s v="MEDIEXCEL"/>
    <s v="MEDIEXCEL"/>
    <x v="1"/>
    <x v="3"/>
    <n v="3"/>
    <x v="1"/>
    <x v="2"/>
  </r>
  <r>
    <n v="40"/>
    <s v="Sábado"/>
    <n v="2021"/>
    <s v="Octubre"/>
    <x v="136"/>
    <s v="MEDIEXCEL"/>
    <x v="81"/>
    <s v="EXTERNOS"/>
    <x v="0"/>
    <x v="1"/>
    <d v="1899-12-30T07:33:43"/>
    <d v="2021-10-02T00:00:00"/>
    <d v="1899-12-30T11:33:40"/>
    <d v="2021-10-02T00:00:00"/>
    <d v="1899-12-30T10:15:15"/>
    <n v="162"/>
    <n v="-78"/>
    <d v="2021-10-02T07:33:43"/>
    <d v="2021-10-02T10:15:15"/>
    <x v="103"/>
    <s v="Resultados Liberados en 4 Horas o Menos"/>
    <s v="MEDIEXCEL"/>
    <s v="MEDIEXCEL"/>
    <x v="1"/>
    <x v="3"/>
    <n v="3"/>
    <x v="1"/>
    <x v="2"/>
  </r>
  <r>
    <n v="40"/>
    <s v="Sábado"/>
    <n v="2021"/>
    <s v="Octubre"/>
    <x v="137"/>
    <s v="MEDIEXCEL"/>
    <x v="82"/>
    <s v="EXTERNOS"/>
    <x v="0"/>
    <x v="1"/>
    <d v="1899-12-30T07:37:30"/>
    <d v="2021-10-02T00:00:00"/>
    <d v="1899-12-30T11:37:28"/>
    <d v="2021-10-02T00:00:00"/>
    <d v="1899-12-30T10:35:46"/>
    <n v="178"/>
    <n v="-62"/>
    <d v="2021-10-02T07:37:30"/>
    <d v="2021-10-02T10:35:46"/>
    <x v="104"/>
    <s v="Resultados Liberados en 4 Horas o Menos"/>
    <s v="MEDIEXCEL"/>
    <s v="MEDIEXCEL"/>
    <x v="1"/>
    <x v="3"/>
    <n v="6"/>
    <x v="1"/>
    <x v="2"/>
  </r>
  <r>
    <n v="40"/>
    <s v="Sábado"/>
    <n v="2021"/>
    <s v="Octubre"/>
    <x v="138"/>
    <s v="CENTRO MEDICO EXCEL-(EMPLEADOS)"/>
    <x v="83"/>
    <s v="EXTERNOS"/>
    <x v="0"/>
    <x v="1"/>
    <d v="1899-12-30T07:39:46"/>
    <d v="2021-10-02T00:00:00"/>
    <d v="1899-12-30T11:39:45"/>
    <d v="2021-10-02T00:00:00"/>
    <d v="1899-12-30T10:55:48"/>
    <n v="196"/>
    <n v="-44"/>
    <d v="2021-10-02T07:39:46"/>
    <d v="2021-10-02T10:55:48"/>
    <x v="105"/>
    <s v="Resultados Liberados en 4 Horas o Menos"/>
    <s v="CENTRO MEDICO EXCEL"/>
    <s v="EMPLEADOS"/>
    <x v="1"/>
    <x v="3"/>
    <n v="4"/>
    <x v="1"/>
    <x v="2"/>
  </r>
  <r>
    <n v="40"/>
    <s v="Sábado"/>
    <n v="2021"/>
    <s v="Octubre"/>
    <x v="139"/>
    <s v="CENTRO MEDICO EXCEL-HOSPITALIZADOS"/>
    <x v="66"/>
    <s v="REFERENCIA"/>
    <x v="0"/>
    <x v="1"/>
    <d v="1899-12-30T07:39:54"/>
    <d v="2021-10-06T00:00:00"/>
    <d v="1899-12-30T08:19:52"/>
    <m/>
    <m/>
    <m/>
    <m/>
    <d v="2021-10-02T07:39:54"/>
    <d v="2021-10-15T08:19:33"/>
    <x v="106"/>
    <s v="Estudios Sin Liberar en PxLab"/>
    <s v="CENTRO MEDICO EXCEL"/>
    <s v="HOSPITALIZADOS"/>
    <x v="0"/>
    <x v="0"/>
    <n v="1"/>
    <x v="1"/>
    <x v="2"/>
  </r>
  <r>
    <n v="40"/>
    <s v="Sábado"/>
    <n v="2021"/>
    <s v="Octubre"/>
    <x v="140"/>
    <s v="MEDIEXCEL"/>
    <x v="84"/>
    <s v="EXTERNOS"/>
    <x v="0"/>
    <x v="1"/>
    <d v="1899-12-30T07:41:30"/>
    <d v="2021-10-02T00:00:00"/>
    <d v="1899-12-30T11:41:29"/>
    <d v="2021-10-02T00:00:00"/>
    <d v="1899-12-30T10:37:06"/>
    <n v="176"/>
    <n v="-64"/>
    <d v="2021-10-02T07:41:30"/>
    <d v="2021-10-02T10:37:06"/>
    <x v="107"/>
    <s v="Resultados Liberados en 4 Horas o Menos"/>
    <s v="MEDIEXCEL"/>
    <s v="MEDIEXCEL"/>
    <x v="1"/>
    <x v="3"/>
    <n v="4"/>
    <x v="1"/>
    <x v="2"/>
  </r>
  <r>
    <n v="40"/>
    <s v="Sábado"/>
    <n v="2021"/>
    <s v="Octubre"/>
    <x v="141"/>
    <s v="MEDIEXCEL"/>
    <x v="85"/>
    <s v="EXTERNOS"/>
    <x v="0"/>
    <x v="1"/>
    <d v="1899-12-30T07:45:18"/>
    <d v="2021-10-02T00:00:00"/>
    <d v="1899-12-30T11:45:16"/>
    <d v="2021-10-02T00:00:00"/>
    <d v="1899-12-30T10:09:47"/>
    <n v="144"/>
    <n v="-96"/>
    <d v="2021-10-02T07:45:18"/>
    <d v="2021-10-02T10:09:47"/>
    <x v="102"/>
    <s v="Resultados Liberados en 4 Horas o Menos"/>
    <s v="MEDIEXCEL"/>
    <s v="MEDIEXCEL"/>
    <x v="1"/>
    <x v="3"/>
    <n v="5"/>
    <x v="1"/>
    <x v="2"/>
  </r>
  <r>
    <n v="40"/>
    <s v="Sábado"/>
    <n v="2021"/>
    <s v="Octubre"/>
    <x v="142"/>
    <s v="MEDIEXCEL"/>
    <x v="86"/>
    <s v="EXTERNOS"/>
    <x v="0"/>
    <x v="1"/>
    <d v="1899-12-30T07:49:56"/>
    <d v="2021-10-02T00:00:00"/>
    <d v="1899-12-30T11:49:55"/>
    <d v="2021-10-02T00:00:00"/>
    <d v="1899-12-30T10:11:13"/>
    <n v="142"/>
    <n v="-98"/>
    <d v="2021-10-02T07:49:56"/>
    <d v="2021-10-02T10:11:13"/>
    <x v="58"/>
    <s v="Resultados Liberados en 4 Horas o Menos"/>
    <s v="MEDIEXCEL"/>
    <s v="MEDIEXCEL"/>
    <x v="1"/>
    <x v="3"/>
    <n v="5"/>
    <x v="1"/>
    <x v="2"/>
  </r>
  <r>
    <n v="40"/>
    <s v="Sábado"/>
    <n v="2021"/>
    <s v="Octubre"/>
    <x v="143"/>
    <s v="MEDIEXCEL"/>
    <x v="87"/>
    <s v="EXTERNOS"/>
    <x v="0"/>
    <x v="1"/>
    <d v="1899-12-30T07:56:42"/>
    <d v="2021-10-04T00:00:00"/>
    <s v="18.07:45"/>
    <d v="2021-10-02T00:00:00"/>
    <d v="1899-12-30T10:57:45"/>
    <n v="181"/>
    <n v="-3310"/>
    <d v="2021-10-02T07:56:42"/>
    <d v="2021-10-02T10:57:45"/>
    <x v="108"/>
    <s v="Resultados Liberados en 4 Horas o Menos"/>
    <s v="MEDIEXCEL"/>
    <s v="MEDIEXCEL"/>
    <x v="1"/>
    <x v="3"/>
    <n v="7"/>
    <x v="1"/>
    <x v="2"/>
  </r>
  <r>
    <n v="40"/>
    <s v="Sábado"/>
    <n v="2021"/>
    <s v="Octubre"/>
    <x v="144"/>
    <s v="VITAMEDICA"/>
    <x v="88"/>
    <s v="EXTERNOS"/>
    <x v="0"/>
    <x v="1"/>
    <d v="1899-12-30T07:56:53"/>
    <d v="2021-10-02T00:00:00"/>
    <d v="1899-12-30T11:56:51"/>
    <d v="2021-10-02T00:00:00"/>
    <d v="1899-12-30T10:29:21"/>
    <n v="153"/>
    <n v="-87"/>
    <d v="2021-10-02T07:56:53"/>
    <d v="2021-10-02T10:29:21"/>
    <x v="109"/>
    <s v="Resultados Liberados en 4 Horas o Menos"/>
    <s v="VITAMEDICA"/>
    <s v="VITAMEDICA"/>
    <x v="1"/>
    <x v="3"/>
    <n v="1"/>
    <x v="1"/>
    <x v="2"/>
  </r>
  <r>
    <n v="40"/>
    <s v="Sábado"/>
    <n v="2021"/>
    <s v="Octubre"/>
    <x v="145"/>
    <s v="MEDIEXCEL"/>
    <x v="89"/>
    <s v="EXTERNOS"/>
    <x v="0"/>
    <x v="1"/>
    <d v="1899-12-30T08:01:29"/>
    <d v="2021-10-02T00:00:00"/>
    <d v="1899-12-30T12:01:28"/>
    <d v="2021-10-02T00:00:00"/>
    <d v="1899-12-30T10:12:25"/>
    <n v="131"/>
    <n v="-109"/>
    <d v="2021-10-02T08:01:29"/>
    <d v="2021-10-02T10:12:25"/>
    <x v="110"/>
    <s v="Resultados Liberados en 4 Horas o Menos"/>
    <s v="MEDIEXCEL"/>
    <s v="MEDIEXCEL"/>
    <x v="1"/>
    <x v="3"/>
    <n v="1"/>
    <x v="1"/>
    <x v="2"/>
  </r>
  <r>
    <n v="40"/>
    <s v="Sábado"/>
    <n v="2021"/>
    <s v="Octubre"/>
    <x v="146"/>
    <s v="MEDIEXCEL"/>
    <x v="90"/>
    <s v="EXTERNOS"/>
    <x v="0"/>
    <x v="1"/>
    <d v="1899-12-30T08:01:57"/>
    <d v="2021-10-02T00:00:00"/>
    <d v="1899-12-30T12:01:54"/>
    <d v="2021-10-02T00:00:00"/>
    <d v="1899-12-30T10:38:20"/>
    <n v="157"/>
    <n v="-83"/>
    <d v="2021-10-02T08:01:57"/>
    <d v="2021-10-02T10:38:20"/>
    <x v="26"/>
    <s v="Resultados Liberados en 4 Horas o Menos"/>
    <s v="MEDIEXCEL"/>
    <s v="MEDIEXCEL"/>
    <x v="1"/>
    <x v="3"/>
    <n v="3"/>
    <x v="1"/>
    <x v="2"/>
  </r>
  <r>
    <n v="40"/>
    <s v="Sábado"/>
    <n v="2021"/>
    <s v="Octubre"/>
    <x v="147"/>
    <s v="Tarjeta Lealtad"/>
    <x v="91"/>
    <s v="EXTERNOS"/>
    <x v="0"/>
    <x v="1"/>
    <d v="1899-12-30T08:03:55"/>
    <d v="2021-10-02T00:00:00"/>
    <d v="1899-12-30T12:03:53"/>
    <d v="2021-10-02T00:00:00"/>
    <d v="1899-12-30T10:58:49"/>
    <n v="175"/>
    <n v="-65"/>
    <d v="2021-10-02T08:03:55"/>
    <d v="2021-10-02T10:58:49"/>
    <x v="111"/>
    <s v="Resultados Liberados en 4 Horas o Menos"/>
    <s v="Tarjeta Lealtad"/>
    <s v=" EXTERNO"/>
    <x v="1"/>
    <x v="3"/>
    <n v="5"/>
    <x v="1"/>
    <x v="2"/>
  </r>
  <r>
    <n v="40"/>
    <s v="Sábado"/>
    <n v="2021"/>
    <s v="Octubre"/>
    <x v="148"/>
    <s v="PRIVADOS"/>
    <x v="91"/>
    <s v="EXTERNOS"/>
    <x v="0"/>
    <x v="1"/>
    <d v="1899-12-30T08:04:58"/>
    <d v="2021-10-02T00:00:00"/>
    <s v="15.45:24"/>
    <d v="2021-10-02T00:00:00"/>
    <d v="1899-12-30T11:47:28"/>
    <n v="223"/>
    <n v="-238"/>
    <d v="2021-10-02T08:04:58"/>
    <d v="2021-10-02T11:47:28"/>
    <x v="112"/>
    <s v="Resultados Liberados en 4 Horas o Menos"/>
    <s v="PRIVADOS"/>
    <s v="PRIVADOS"/>
    <x v="1"/>
    <x v="3"/>
    <n v="2"/>
    <x v="1"/>
    <x v="2"/>
  </r>
  <r>
    <n v="40"/>
    <s v="Sábado"/>
    <n v="2021"/>
    <s v="Octubre"/>
    <x v="149"/>
    <s v="MEDIEXCEL"/>
    <x v="92"/>
    <s v="EXTERNOS"/>
    <x v="0"/>
    <x v="1"/>
    <d v="1899-12-30T08:06:06"/>
    <d v="2021-10-02T00:00:00"/>
    <d v="1899-12-30T12:06:02"/>
    <d v="2021-10-02T00:00:00"/>
    <d v="1899-12-30T10:17:16"/>
    <n v="131"/>
    <n v="-109"/>
    <d v="2021-10-02T08:06:06"/>
    <d v="2021-10-02T10:17:16"/>
    <x v="113"/>
    <s v="Resultados Liberados en 4 Horas o Menos"/>
    <s v="MEDIEXCEL"/>
    <s v="MEDIEXCEL"/>
    <x v="1"/>
    <x v="3"/>
    <n v="1"/>
    <x v="1"/>
    <x v="2"/>
  </r>
  <r>
    <n v="40"/>
    <s v="Sábado"/>
    <n v="2021"/>
    <s v="Octubre"/>
    <x v="150"/>
    <s v="CENTRO MEDICO EXCEL-(EMPLEADOS)"/>
    <x v="93"/>
    <s v="EXTERNOS"/>
    <x v="0"/>
    <x v="1"/>
    <d v="1899-12-30T08:09:32"/>
    <d v="2021-10-02T00:00:00"/>
    <d v="1899-12-30T12:09:32"/>
    <d v="2021-10-02T00:00:00"/>
    <d v="1899-12-30T10:59:38"/>
    <n v="170"/>
    <n v="-70"/>
    <d v="2021-10-02T08:09:32"/>
    <d v="2021-10-02T10:59:38"/>
    <x v="114"/>
    <s v="Resultados Liberados en 4 Horas o Menos"/>
    <s v="CENTRO MEDICO EXCEL"/>
    <s v="EMPLEADOS"/>
    <x v="1"/>
    <x v="3"/>
    <n v="6"/>
    <x v="1"/>
    <x v="2"/>
  </r>
  <r>
    <n v="40"/>
    <s v="Sábado"/>
    <n v="2021"/>
    <s v="Octubre"/>
    <x v="151"/>
    <s v="CENTRO MEDICO EXCEL-(EMPLEADOS)"/>
    <x v="94"/>
    <s v="EXTERNOS"/>
    <x v="0"/>
    <x v="1"/>
    <d v="1899-12-30T08:10:47"/>
    <d v="2021-10-02T00:00:00"/>
    <d v="1899-12-30T12:10:46"/>
    <d v="2021-10-02T00:00:00"/>
    <d v="1899-12-30T11:00:32"/>
    <n v="170"/>
    <n v="-70"/>
    <d v="2021-10-02T08:10:47"/>
    <d v="2021-10-02T11:00:32"/>
    <x v="115"/>
    <s v="Resultados Liberados en 4 Horas o Menos"/>
    <s v="CENTRO MEDICO EXCEL"/>
    <s v="EMPLEADOS"/>
    <x v="1"/>
    <x v="3"/>
    <n v="5"/>
    <x v="1"/>
    <x v="2"/>
  </r>
  <r>
    <n v="40"/>
    <s v="Sábado"/>
    <n v="2021"/>
    <s v="Octubre"/>
    <x v="152"/>
    <s v="MEDIEXCEL"/>
    <x v="95"/>
    <s v="EXTERNOS"/>
    <x v="0"/>
    <x v="1"/>
    <d v="1899-12-30T08:11:34"/>
    <d v="2021-10-02T00:00:00"/>
    <d v="1899-12-30T12:11:32"/>
    <d v="2021-10-02T00:00:00"/>
    <d v="1899-12-30T11:02:04"/>
    <n v="171"/>
    <n v="-69"/>
    <d v="2021-10-02T08:11:34"/>
    <d v="2021-10-02T11:02:04"/>
    <x v="114"/>
    <s v="Resultados Liberados en 4 Horas o Menos"/>
    <s v="MEDIEXCEL"/>
    <s v="MEDIEXCEL"/>
    <x v="1"/>
    <x v="3"/>
    <n v="3"/>
    <x v="1"/>
    <x v="2"/>
  </r>
  <r>
    <n v="40"/>
    <s v="Sábado"/>
    <n v="2021"/>
    <s v="Octubre"/>
    <x v="153"/>
    <s v="MEDIEXCEL"/>
    <x v="96"/>
    <s v="EXTERNOS"/>
    <x v="0"/>
    <x v="1"/>
    <d v="1899-12-30T08:17:57"/>
    <d v="2021-10-02T00:00:00"/>
    <d v="1899-12-30T12:17:54"/>
    <d v="2021-10-02T00:00:00"/>
    <d v="1899-12-30T11:03:03"/>
    <n v="166"/>
    <n v="-74"/>
    <d v="2021-10-02T08:17:57"/>
    <d v="2021-10-02T11:03:03"/>
    <x v="116"/>
    <s v="Resultados Liberados en 4 Horas o Menos"/>
    <s v="MEDIEXCEL"/>
    <s v="MEDIEXCEL"/>
    <x v="1"/>
    <x v="3"/>
    <n v="3"/>
    <x v="1"/>
    <x v="2"/>
  </r>
  <r>
    <n v="40"/>
    <s v="Sábado"/>
    <n v="2021"/>
    <s v="Octubre"/>
    <x v="154"/>
    <s v="MEDIEXCEL"/>
    <x v="97"/>
    <s v="EXTERNOS"/>
    <x v="0"/>
    <x v="1"/>
    <d v="1899-12-30T08:19:17"/>
    <d v="2021-10-02T00:00:00"/>
    <d v="1899-12-30T12:19:15"/>
    <d v="2021-10-02T00:00:00"/>
    <d v="1899-12-30T11:18:50"/>
    <n v="179"/>
    <n v="-61"/>
    <d v="2021-10-02T08:19:17"/>
    <d v="2021-10-02T11:18:50"/>
    <x v="117"/>
    <s v="Resultados Liberados en 4 Horas o Menos"/>
    <s v="MEDIEXCEL"/>
    <s v="MEDIEXCEL"/>
    <x v="1"/>
    <x v="3"/>
    <n v="2"/>
    <x v="1"/>
    <x v="2"/>
  </r>
  <r>
    <n v="40"/>
    <s v="Sábado"/>
    <n v="2021"/>
    <s v="Octubre"/>
    <x v="155"/>
    <s v="MEDIEXCEL"/>
    <x v="98"/>
    <s v="EXTERNOS"/>
    <x v="0"/>
    <x v="1"/>
    <d v="1899-12-30T08:22:26"/>
    <d v="2021-10-02T00:00:00"/>
    <d v="1899-12-30T12:22:25"/>
    <d v="2021-10-02T00:00:00"/>
    <d v="1899-12-30T11:20:59"/>
    <n v="178"/>
    <n v="-62"/>
    <d v="2021-10-02T08:22:26"/>
    <d v="2021-10-02T11:20:59"/>
    <x v="104"/>
    <s v="Resultados Liberados en 4 Horas o Menos"/>
    <s v="MEDIEXCEL"/>
    <s v="MEDIEXCEL"/>
    <x v="1"/>
    <x v="3"/>
    <n v="3"/>
    <x v="1"/>
    <x v="2"/>
  </r>
  <r>
    <n v="40"/>
    <s v="Sábado"/>
    <n v="2021"/>
    <s v="Octubre"/>
    <x v="156"/>
    <s v="MEDIEXCEL"/>
    <x v="99"/>
    <s v="EXTERNOS"/>
    <x v="0"/>
    <x v="1"/>
    <d v="1899-12-30T08:23:01"/>
    <d v="2021-10-02T00:00:00"/>
    <d v="1899-12-30T12:22:58"/>
    <d v="2021-10-02T00:00:00"/>
    <d v="1899-12-30T11:48:02"/>
    <n v="205"/>
    <n v="-34"/>
    <d v="2021-10-02T08:23:01"/>
    <d v="2021-10-02T11:48:02"/>
    <x v="18"/>
    <s v="Resultados Liberados en 4 Horas o Menos"/>
    <s v="MEDIEXCEL"/>
    <s v="MEDIEXCEL"/>
    <x v="1"/>
    <x v="3"/>
    <n v="2"/>
    <x v="1"/>
    <x v="2"/>
  </r>
  <r>
    <n v="40"/>
    <s v="Sábado"/>
    <n v="2021"/>
    <s v="Octubre"/>
    <x v="157"/>
    <s v="MEDIEXCEL"/>
    <x v="100"/>
    <s v="EXTERNOS"/>
    <x v="0"/>
    <x v="1"/>
    <d v="1899-12-30T08:26:55"/>
    <d v="2021-10-02T00:00:00"/>
    <d v="1899-12-30T12:26:54"/>
    <d v="2021-10-02T00:00:00"/>
    <d v="1899-12-30T11:22:47"/>
    <n v="176"/>
    <n v="-64"/>
    <d v="2021-10-02T08:26:55"/>
    <d v="2021-10-02T11:22:47"/>
    <x v="107"/>
    <s v="Resultados Liberados en 4 Horas o Menos"/>
    <s v="MEDIEXCEL"/>
    <s v="MEDIEXCEL"/>
    <x v="1"/>
    <x v="3"/>
    <n v="4"/>
    <x v="1"/>
    <x v="2"/>
  </r>
  <r>
    <n v="40"/>
    <s v="Sábado"/>
    <n v="2021"/>
    <s v="Octubre"/>
    <x v="158"/>
    <s v="MEDIEXCEL"/>
    <x v="101"/>
    <s v="EXTERNOS"/>
    <x v="0"/>
    <x v="1"/>
    <d v="1899-12-30T08:33:04"/>
    <d v="2021-10-02T00:00:00"/>
    <d v="1899-12-30T12:33:02"/>
    <d v="2021-10-02T00:00:00"/>
    <d v="1899-12-30T11:23:44"/>
    <n v="170"/>
    <n v="-70"/>
    <d v="2021-10-02T08:33:04"/>
    <d v="2021-10-02T11:23:44"/>
    <x v="114"/>
    <s v="Resultados Liberados en 4 Horas o Menos"/>
    <s v="MEDIEXCEL"/>
    <s v="MEDIEXCEL"/>
    <x v="1"/>
    <x v="3"/>
    <n v="4"/>
    <x v="1"/>
    <x v="2"/>
  </r>
  <r>
    <n v="40"/>
    <s v="Sábado"/>
    <n v="2021"/>
    <s v="Octubre"/>
    <x v="159"/>
    <s v="MEDIEXCEL"/>
    <x v="102"/>
    <s v="EXTERNOS"/>
    <x v="0"/>
    <x v="1"/>
    <d v="1899-12-30T08:38:01"/>
    <d v="2021-10-02T00:00:00"/>
    <d v="1899-12-30T12:38:00"/>
    <d v="2021-10-02T00:00:00"/>
    <d v="1899-12-30T11:38:32"/>
    <n v="180"/>
    <n v="-60"/>
    <d v="2021-10-02T08:38:01"/>
    <d v="2021-10-02T11:38:32"/>
    <x v="118"/>
    <s v="Resultados Liberados en 4 Horas o Menos"/>
    <s v="MEDIEXCEL"/>
    <s v="MEDIEXCEL"/>
    <x v="1"/>
    <x v="3"/>
    <n v="3"/>
    <x v="1"/>
    <x v="2"/>
  </r>
  <r>
    <n v="40"/>
    <s v="Sábado"/>
    <n v="2021"/>
    <s v="Octubre"/>
    <x v="160"/>
    <s v="MEDIEXCEL"/>
    <x v="103"/>
    <s v="EXTERNOS"/>
    <x v="0"/>
    <x v="1"/>
    <d v="1899-12-30T08:41:43"/>
    <d v="2021-10-02T00:00:00"/>
    <d v="1899-12-30T12:41:42"/>
    <d v="2021-10-02T00:00:00"/>
    <d v="1899-12-30T11:39:46"/>
    <n v="178"/>
    <n v="-62"/>
    <d v="2021-10-02T08:41:43"/>
    <d v="2021-10-02T11:39:46"/>
    <x v="104"/>
    <s v="Resultados Liberados en 4 Horas o Menos"/>
    <s v="MEDIEXCEL"/>
    <s v="MEDIEXCEL"/>
    <x v="1"/>
    <x v="3"/>
    <n v="1"/>
    <x v="1"/>
    <x v="2"/>
  </r>
  <r>
    <n v="40"/>
    <s v="Sábado"/>
    <n v="2021"/>
    <s v="Octubre"/>
    <x v="161"/>
    <s v="MEDIEXCEL"/>
    <x v="104"/>
    <s v="EXTERNOS"/>
    <x v="0"/>
    <x v="1"/>
    <d v="1899-12-30T08:45:05"/>
    <d v="2021-10-02T00:00:00"/>
    <d v="1899-12-30T12:45:02"/>
    <d v="2021-10-02T00:00:00"/>
    <d v="1899-12-30T11:49:55"/>
    <n v="184"/>
    <n v="-56"/>
    <d v="2021-10-02T08:45:05"/>
    <d v="2021-10-02T11:49:55"/>
    <x v="119"/>
    <s v="Resultados Liberados en 4 Horas o Menos"/>
    <s v="MEDIEXCEL"/>
    <s v="MEDIEXCEL"/>
    <x v="1"/>
    <x v="3"/>
    <n v="4"/>
    <x v="1"/>
    <x v="2"/>
  </r>
  <r>
    <n v="40"/>
    <s v="Sábado"/>
    <n v="2021"/>
    <s v="Octubre"/>
    <x v="162"/>
    <s v="MEDIEXCEL"/>
    <x v="105"/>
    <s v="EXTERNOS"/>
    <x v="0"/>
    <x v="1"/>
    <d v="1899-12-30T08:45:52"/>
    <d v="2021-10-02T00:00:00"/>
    <d v="1899-12-30T12:45:51"/>
    <d v="2021-10-02T00:00:00"/>
    <d v="1899-12-30T11:51:07"/>
    <n v="186"/>
    <n v="-54"/>
    <d v="2021-10-02T08:45:52"/>
    <d v="2021-10-02T11:51:07"/>
    <x v="120"/>
    <s v="Resultados Liberados en 4 Horas o Menos"/>
    <s v="MEDIEXCEL"/>
    <s v="MEDIEXCEL"/>
    <x v="1"/>
    <x v="3"/>
    <n v="3"/>
    <x v="1"/>
    <x v="2"/>
  </r>
  <r>
    <n v="40"/>
    <s v="Sábado"/>
    <n v="2021"/>
    <s v="Octubre"/>
    <x v="163"/>
    <s v="Tarjeta Lealtad"/>
    <x v="106"/>
    <s v="EXTERNOS"/>
    <x v="0"/>
    <x v="1"/>
    <d v="1899-12-30T08:58:33"/>
    <d v="2021-10-02T00:00:00"/>
    <d v="1899-12-30T12:58:30"/>
    <d v="2021-10-02T00:00:00"/>
    <d v="1899-12-30T11:46:25"/>
    <n v="168"/>
    <n v="-72"/>
    <d v="2021-10-02T08:58:33"/>
    <d v="2021-10-02T11:46:25"/>
    <x v="121"/>
    <s v="Resultados Liberados en 4 Horas o Menos"/>
    <s v="Tarjeta Lealtad"/>
    <s v=" EXTERNO"/>
    <x v="1"/>
    <x v="3"/>
    <n v="4"/>
    <x v="1"/>
    <x v="2"/>
  </r>
  <r>
    <n v="40"/>
    <s v="Sábado"/>
    <n v="2021"/>
    <s v="Octubre"/>
    <x v="164"/>
    <s v="PRIVADOS"/>
    <x v="106"/>
    <s v="EXTERNOS"/>
    <x v="0"/>
    <x v="1"/>
    <d v="1899-12-30T08:59:46"/>
    <d v="2021-10-02T00:00:00"/>
    <s v="13.11:24"/>
    <d v="2021-10-02T00:00:00"/>
    <d v="1899-12-30T11:47:18"/>
    <n v="168"/>
    <n v="-84"/>
    <d v="2021-10-02T08:59:46"/>
    <d v="2021-10-02T11:47:18"/>
    <x v="121"/>
    <s v="Resultados Liberados en 4 Horas o Menos"/>
    <s v="PRIVADOS"/>
    <s v="PRIVADOS"/>
    <x v="1"/>
    <x v="3"/>
    <n v="1"/>
    <x v="1"/>
    <x v="2"/>
  </r>
  <r>
    <n v="40"/>
    <s v="Sábado"/>
    <n v="2021"/>
    <s v="Octubre"/>
    <x v="165"/>
    <s v="MEDIEXCEL"/>
    <x v="107"/>
    <s v="EXTERNOS"/>
    <x v="0"/>
    <x v="1"/>
    <d v="1899-12-30T09:11:45"/>
    <d v="2021-10-02T00:00:00"/>
    <d v="1899-12-30T13:11:44"/>
    <d v="2021-10-03T00:00:00"/>
    <d v="1899-12-30T11:25:11"/>
    <n v="1574"/>
    <n v="1334"/>
    <d v="2021-10-02T09:11:45"/>
    <d v="2021-10-03T11:25:11"/>
    <x v="122"/>
    <s v="Mas de 1 Dia"/>
    <s v="MEDIEXCEL"/>
    <s v="MEDIEXCEL"/>
    <x v="2"/>
    <x v="3"/>
    <n v="1"/>
    <x v="1"/>
    <x v="2"/>
  </r>
  <r>
    <n v="40"/>
    <s v="Sábado"/>
    <n v="2021"/>
    <s v="Octubre"/>
    <x v="166"/>
    <s v="CENTRO MEDICO EXCEL-(EMPLEADOS)"/>
    <x v="108"/>
    <s v="EXTERNOS"/>
    <x v="0"/>
    <x v="1"/>
    <d v="1899-12-30T09:19:17"/>
    <d v="2021-10-02T00:00:00"/>
    <d v="1899-12-30T13:19:16"/>
    <d v="2021-10-02T00:00:00"/>
    <d v="1899-12-30T11:48:20"/>
    <n v="149"/>
    <n v="-91"/>
    <d v="2021-10-02T09:19:17"/>
    <d v="2021-10-02T11:48:20"/>
    <x v="123"/>
    <s v="Resultados Liberados en 4 Horas o Menos"/>
    <s v="CENTRO MEDICO EXCEL"/>
    <s v="EMPLEADOS"/>
    <x v="1"/>
    <x v="3"/>
    <n v="5"/>
    <x v="1"/>
    <x v="2"/>
  </r>
  <r>
    <n v="40"/>
    <s v="Sábado"/>
    <n v="2021"/>
    <s v="Octubre"/>
    <x v="167"/>
    <s v="MEDIEXCEL"/>
    <x v="109"/>
    <s v="EXTERNOS"/>
    <x v="0"/>
    <x v="1"/>
    <d v="1899-12-30T09:21:14"/>
    <d v="2021-10-02T00:00:00"/>
    <d v="1899-12-30T13:21:13"/>
    <d v="2021-10-02T00:00:00"/>
    <d v="1899-12-30T13:03:17"/>
    <n v="222"/>
    <n v="-18"/>
    <d v="2021-10-02T09:21:14"/>
    <d v="2021-10-02T13:03:17"/>
    <x v="112"/>
    <s v="Resultados Liberados en 4 Horas o Menos"/>
    <s v="MEDIEXCEL"/>
    <s v="MEDIEXCEL"/>
    <x v="1"/>
    <x v="3"/>
    <n v="4"/>
    <x v="1"/>
    <x v="2"/>
  </r>
  <r>
    <n v="40"/>
    <s v="Sábado"/>
    <n v="2021"/>
    <s v="Octubre"/>
    <x v="168"/>
    <s v="MEDIEXCEL"/>
    <x v="110"/>
    <s v="EXTERNOS"/>
    <x v="0"/>
    <x v="1"/>
    <d v="1899-12-30T09:22:38"/>
    <d v="2021-10-02T00:00:00"/>
    <d v="1899-12-30T13:22:35"/>
    <d v="2021-10-02T00:00:00"/>
    <d v="1899-12-30T11:52:25"/>
    <n v="150"/>
    <n v="-90"/>
    <d v="2021-10-02T09:22:38"/>
    <d v="2021-10-02T11:52:25"/>
    <x v="123"/>
    <s v="Resultados Liberados en 4 Horas o Menos"/>
    <s v="MEDIEXCEL"/>
    <s v="MEDIEXCEL"/>
    <x v="1"/>
    <x v="3"/>
    <n v="2"/>
    <x v="1"/>
    <x v="2"/>
  </r>
  <r>
    <n v="40"/>
    <s v="Sábado"/>
    <n v="2021"/>
    <s v="Octubre"/>
    <x v="169"/>
    <s v="MEDIEXCEL"/>
    <x v="111"/>
    <s v="EXTERNOS"/>
    <x v="0"/>
    <x v="1"/>
    <d v="1899-12-30T09:25:31"/>
    <d v="2021-10-02T00:00:00"/>
    <d v="1899-12-30T13:25:30"/>
    <d v="2021-10-02T00:00:00"/>
    <d v="1899-12-30T11:53:37"/>
    <n v="148"/>
    <n v="-92"/>
    <d v="2021-10-02T09:25:31"/>
    <d v="2021-10-02T11:53:37"/>
    <x v="124"/>
    <s v="Resultados Liberados en 4 Horas o Menos"/>
    <s v="MEDIEXCEL"/>
    <s v="MEDIEXCEL"/>
    <x v="1"/>
    <x v="3"/>
    <n v="3"/>
    <x v="1"/>
    <x v="2"/>
  </r>
  <r>
    <n v="40"/>
    <s v="Sábado"/>
    <n v="2021"/>
    <s v="Octubre"/>
    <x v="170"/>
    <s v="MEDIEXCEL"/>
    <x v="112"/>
    <s v="EXTERNOS"/>
    <x v="0"/>
    <x v="1"/>
    <d v="1899-12-30T09:26:19"/>
    <d v="2021-10-02T00:00:00"/>
    <d v="1899-12-30T13:26:16"/>
    <d v="2021-10-02T00:00:00"/>
    <d v="1899-12-30T11:54:50"/>
    <n v="148"/>
    <n v="-92"/>
    <d v="2021-10-02T09:26:19"/>
    <d v="2021-10-02T11:54:50"/>
    <x v="124"/>
    <s v="Resultados Liberados en 4 Horas o Menos"/>
    <s v="MEDIEXCEL"/>
    <s v="MEDIEXCEL"/>
    <x v="1"/>
    <x v="3"/>
    <n v="3"/>
    <x v="1"/>
    <x v="2"/>
  </r>
  <r>
    <n v="40"/>
    <s v="Sábado"/>
    <n v="2021"/>
    <s v="Octubre"/>
    <x v="171"/>
    <s v="MEDIEXCEL"/>
    <x v="113"/>
    <s v="EXTERNOS"/>
    <x v="0"/>
    <x v="1"/>
    <d v="1899-12-30T09:28:03"/>
    <d v="2021-10-02T00:00:00"/>
    <d v="1899-12-30T13:28:00"/>
    <d v="2021-10-02T00:00:00"/>
    <d v="1899-12-30T12:27:06"/>
    <n v="179"/>
    <n v="-61"/>
    <d v="2021-10-02T09:28:03"/>
    <d v="2021-10-02T12:27:06"/>
    <x v="117"/>
    <s v="Resultados Liberados en 4 Horas o Menos"/>
    <s v="MEDIEXCEL"/>
    <s v="MEDIEXCEL"/>
    <x v="1"/>
    <x v="3"/>
    <n v="4"/>
    <x v="1"/>
    <x v="2"/>
  </r>
  <r>
    <n v="40"/>
    <s v="Sábado"/>
    <n v="2021"/>
    <s v="Octubre"/>
    <x v="172"/>
    <s v="MEDIEXCEL"/>
    <x v="114"/>
    <s v="EXTERNOS"/>
    <x v="0"/>
    <x v="1"/>
    <d v="1899-12-30T09:32:13"/>
    <d v="2021-10-02T00:00:00"/>
    <d v="1899-12-30T13:32:11"/>
    <d v="2021-10-02T00:00:00"/>
    <d v="1899-12-30T11:56:23"/>
    <n v="144"/>
    <n v="-96"/>
    <d v="2021-10-02T09:32:13"/>
    <d v="2021-10-02T11:56:23"/>
    <x v="102"/>
    <s v="Resultados Liberados en 4 Horas o Menos"/>
    <s v="MEDIEXCEL"/>
    <s v="MEDIEXCEL"/>
    <x v="1"/>
    <x v="3"/>
    <n v="3"/>
    <x v="1"/>
    <x v="2"/>
  </r>
  <r>
    <n v="40"/>
    <s v="Sábado"/>
    <n v="2021"/>
    <s v="Octubre"/>
    <x v="173"/>
    <s v="Tarjeta Lealtad"/>
    <x v="115"/>
    <s v="EXTERNOS"/>
    <x v="0"/>
    <x v="1"/>
    <d v="1899-12-30T09:38:11"/>
    <d v="2021-10-02T00:00:00"/>
    <d v="1899-12-30T13:38:11"/>
    <d v="2021-10-02T00:00:00"/>
    <d v="1899-12-30T12:54:45"/>
    <n v="196"/>
    <n v="-44"/>
    <d v="2021-10-02T09:38:11"/>
    <d v="2021-10-02T12:54:45"/>
    <x v="105"/>
    <s v="Resultados Liberados en 4 Horas o Menos"/>
    <s v="Tarjeta Lealtad"/>
    <s v=" EXTERNO"/>
    <x v="1"/>
    <x v="3"/>
    <n v="4"/>
    <x v="1"/>
    <x v="2"/>
  </r>
  <r>
    <n v="40"/>
    <s v="Sábado"/>
    <n v="2021"/>
    <s v="Octubre"/>
    <x v="174"/>
    <s v="MEDIEXCEL"/>
    <x v="116"/>
    <s v="EXTERNOS"/>
    <x v="0"/>
    <x v="1"/>
    <d v="1899-12-30T09:42:01"/>
    <d v="2021-10-02T00:00:00"/>
    <d v="1899-12-30T13:42:00"/>
    <m/>
    <m/>
    <m/>
    <m/>
    <d v="2021-10-02T09:42:01"/>
    <d v="2021-10-15T08:19:33"/>
    <x v="125"/>
    <s v="Estudios Sin Liberar en PxLab"/>
    <s v="MEDIEXCEL"/>
    <s v="MEDIEXCEL"/>
    <x v="0"/>
    <x v="3"/>
    <n v="1"/>
    <x v="1"/>
    <x v="2"/>
  </r>
  <r>
    <n v="40"/>
    <s v="Sábado"/>
    <n v="2021"/>
    <s v="Octubre"/>
    <x v="175"/>
    <s v="MEDIEXCEL"/>
    <x v="117"/>
    <s v="EXTERNOS"/>
    <x v="0"/>
    <x v="1"/>
    <d v="1899-12-30T09:42:58"/>
    <d v="2021-10-02T00:00:00"/>
    <d v="1899-12-30T13:42:54"/>
    <d v="2021-10-02T00:00:00"/>
    <d v="1899-12-30T11:58:05"/>
    <n v="136"/>
    <n v="-104"/>
    <d v="2021-10-02T09:42:58"/>
    <d v="2021-10-02T11:58:05"/>
    <x v="92"/>
    <s v="Resultados Liberados en 4 Horas o Menos"/>
    <s v="MEDIEXCEL"/>
    <s v="MEDIEXCEL"/>
    <x v="1"/>
    <x v="3"/>
    <n v="3"/>
    <x v="1"/>
    <x v="2"/>
  </r>
  <r>
    <n v="40"/>
    <s v="Sábado"/>
    <n v="2021"/>
    <s v="Octubre"/>
    <x v="176"/>
    <s v="MEDIEXCEL"/>
    <x v="118"/>
    <s v="EXTERNOS"/>
    <x v="0"/>
    <x v="1"/>
    <d v="1899-12-30T09:57:53"/>
    <d v="2021-10-02T00:00:00"/>
    <d v="1899-12-30T13:57:51"/>
    <d v="2021-10-02T00:00:00"/>
    <d v="1899-12-30T12:43:19"/>
    <n v="166"/>
    <n v="-74"/>
    <d v="2021-10-02T09:57:53"/>
    <d v="2021-10-02T12:43:19"/>
    <x v="116"/>
    <s v="Resultados Liberados en 4 Horas o Menos"/>
    <s v="MEDIEXCEL"/>
    <s v="MEDIEXCEL"/>
    <x v="1"/>
    <x v="3"/>
    <n v="8"/>
    <x v="1"/>
    <x v="2"/>
  </r>
  <r>
    <n v="40"/>
    <s v="Sábado"/>
    <n v="2021"/>
    <s v="Octubre"/>
    <x v="177"/>
    <s v="Tarjeta Lealtad"/>
    <x v="119"/>
    <s v="EXTERNOS"/>
    <x v="0"/>
    <x v="1"/>
    <d v="1899-12-30T10:05:51"/>
    <d v="2021-10-02T00:00:00"/>
    <d v="1899-12-30T14:05:48"/>
    <d v="2021-10-02T00:00:00"/>
    <d v="1899-12-30T12:48:28"/>
    <n v="163"/>
    <n v="-77"/>
    <d v="2021-10-02T10:05:51"/>
    <d v="2021-10-02T12:48:28"/>
    <x v="88"/>
    <s v="Resultados Liberados en 4 Horas o Menos"/>
    <s v="Tarjeta Lealtad"/>
    <s v=" EXTERNO"/>
    <x v="1"/>
    <x v="3"/>
    <n v="2"/>
    <x v="1"/>
    <x v="2"/>
  </r>
  <r>
    <n v="40"/>
    <s v="Sábado"/>
    <n v="2021"/>
    <s v="Octubre"/>
    <x v="178"/>
    <s v="MEDIEXCEL"/>
    <x v="120"/>
    <s v="EXTERNOS"/>
    <x v="0"/>
    <x v="1"/>
    <d v="1899-12-30T10:10:11"/>
    <d v="2021-10-02T00:00:00"/>
    <d v="1899-12-30T14:10:10"/>
    <m/>
    <m/>
    <m/>
    <m/>
    <d v="2021-10-02T10:10:11"/>
    <d v="2021-10-15T08:19:33"/>
    <x v="126"/>
    <s v="Estudios Sin Liberar en PxLab"/>
    <s v="MEDIEXCEL"/>
    <s v="MEDIEXCEL"/>
    <x v="0"/>
    <x v="3"/>
    <n v="4"/>
    <x v="1"/>
    <x v="2"/>
  </r>
  <r>
    <n v="40"/>
    <s v="Sábado"/>
    <n v="2021"/>
    <s v="Octubre"/>
    <x v="179"/>
    <s v="MEDIEXCEL"/>
    <x v="121"/>
    <s v="EXTERNOS"/>
    <x v="0"/>
    <x v="1"/>
    <d v="1899-12-30T10:22:07"/>
    <d v="2021-10-02T00:00:00"/>
    <d v="1899-12-30T14:22:04"/>
    <d v="2021-10-02T00:00:00"/>
    <d v="1899-12-30T13:01:25"/>
    <n v="159"/>
    <n v="-81"/>
    <d v="2021-10-02T10:22:07"/>
    <d v="2021-10-02T13:01:25"/>
    <x v="127"/>
    <s v="Resultados Liberados en 4 Horas o Menos"/>
    <s v="MEDIEXCEL"/>
    <s v="MEDIEXCEL"/>
    <x v="1"/>
    <x v="3"/>
    <n v="3"/>
    <x v="1"/>
    <x v="2"/>
  </r>
  <r>
    <n v="40"/>
    <s v="Sábado"/>
    <n v="2021"/>
    <s v="Octubre"/>
    <x v="180"/>
    <s v="CENTRO MEDICO EXCEL - EXTERNO"/>
    <x v="122"/>
    <s v="EXTERNOS"/>
    <x v="0"/>
    <x v="1"/>
    <d v="1899-12-30T10:24:55"/>
    <d v="2021-10-02T00:00:00"/>
    <d v="1899-12-30T14:24:54"/>
    <d v="2021-10-02T00:00:00"/>
    <d v="1899-12-30T13:17:11"/>
    <n v="173"/>
    <n v="-67"/>
    <d v="2021-10-02T10:24:55"/>
    <d v="2021-10-02T13:17:11"/>
    <x v="128"/>
    <s v="Resultados Liberados en 4 Horas o Menos"/>
    <s v="CENTRO MEDICO EXCEL"/>
    <s v=" EXTERNO"/>
    <x v="1"/>
    <x v="3"/>
    <n v="3"/>
    <x v="1"/>
    <x v="2"/>
  </r>
  <r>
    <n v="40"/>
    <s v="Sábado"/>
    <n v="2021"/>
    <s v="Octubre"/>
    <x v="181"/>
    <s v="TUNEL - MEDIEXCEL"/>
    <x v="123"/>
    <s v="EXTERNOS"/>
    <x v="0"/>
    <x v="1"/>
    <d v="1899-12-30T10:38:16"/>
    <d v="2021-10-02T00:00:00"/>
    <d v="1899-12-30T14:38:13"/>
    <d v="2021-10-02T00:00:00"/>
    <d v="1899-12-30T10:57:25"/>
    <n v="19"/>
    <n v="-221"/>
    <d v="2021-10-02T10:38:16"/>
    <d v="2021-10-02T10:57:25"/>
    <x v="30"/>
    <s v="Resultados Liberados en 30 Minutos o Menos"/>
    <s v="TUNEL "/>
    <s v="TUNEL MEDIEXCEL"/>
    <x v="1"/>
    <x v="3"/>
    <n v="1"/>
    <x v="1"/>
    <x v="2"/>
  </r>
  <r>
    <n v="40"/>
    <s v="Sábado"/>
    <n v="2021"/>
    <s v="Octubre"/>
    <x v="182"/>
    <s v="MEDIEXCEL"/>
    <x v="124"/>
    <s v="EXTERNOS"/>
    <x v="0"/>
    <x v="1"/>
    <d v="1899-12-30T10:54:31"/>
    <d v="2021-10-02T00:00:00"/>
    <d v="1899-12-30T14:54:30"/>
    <d v="2021-10-02T00:00:00"/>
    <d v="1899-12-30T13:17:15"/>
    <n v="143"/>
    <n v="-97"/>
    <d v="2021-10-02T10:54:31"/>
    <d v="2021-10-02T13:17:15"/>
    <x v="98"/>
    <s v="Resultados Liberados en 4 Horas o Menos"/>
    <s v="MEDIEXCEL"/>
    <s v="MEDIEXCEL"/>
    <x v="1"/>
    <x v="3"/>
    <n v="4"/>
    <x v="1"/>
    <x v="2"/>
  </r>
  <r>
    <n v="40"/>
    <s v="Sábado"/>
    <n v="2021"/>
    <s v="Octubre"/>
    <x v="183"/>
    <s v="MEDIEXCEL"/>
    <x v="125"/>
    <s v="EXTERNOS"/>
    <x v="0"/>
    <x v="1"/>
    <d v="1899-12-30T11:13:55"/>
    <d v="2021-10-02T00:00:00"/>
    <d v="1899-12-30T15:13:53"/>
    <d v="2021-10-02T00:00:00"/>
    <d v="1899-12-30T13:20:52"/>
    <n v="127"/>
    <n v="-113"/>
    <d v="2021-10-02T11:13:55"/>
    <d v="2021-10-02T13:20:52"/>
    <x v="129"/>
    <s v="Resultados Liberados en 4 Horas o Menos"/>
    <s v="MEDIEXCEL"/>
    <s v="MEDIEXCEL"/>
    <x v="1"/>
    <x v="3"/>
    <n v="4"/>
    <x v="1"/>
    <x v="2"/>
  </r>
  <r>
    <n v="40"/>
    <s v="Sábado"/>
    <n v="2021"/>
    <s v="Octubre"/>
    <x v="184"/>
    <s v="MEDIEXCEL"/>
    <x v="126"/>
    <s v="EXTERNOS"/>
    <x v="0"/>
    <x v="1"/>
    <d v="1899-12-30T11:28:19"/>
    <d v="2021-10-02T00:00:00"/>
    <d v="1899-12-30T15:28:16"/>
    <d v="2021-10-02T00:00:00"/>
    <d v="1899-12-30T13:25:07"/>
    <n v="117"/>
    <n v="-123"/>
    <d v="2021-10-02T11:28:19"/>
    <d v="2021-10-02T13:25:07"/>
    <x v="130"/>
    <s v="Resultados Liberados en 4 Horas o Menos"/>
    <s v="MEDIEXCEL"/>
    <s v="MEDIEXCEL"/>
    <x v="1"/>
    <x v="3"/>
    <n v="1"/>
    <x v="1"/>
    <x v="2"/>
  </r>
  <r>
    <n v="40"/>
    <s v="Sábado"/>
    <n v="2021"/>
    <s v="Octubre"/>
    <x v="185"/>
    <s v="MEDIEXCEL"/>
    <x v="127"/>
    <s v="EXTERNOS"/>
    <x v="0"/>
    <x v="1"/>
    <d v="1899-12-30T11:29:31"/>
    <d v="2021-10-02T00:00:00"/>
    <d v="1899-12-30T15:29:29"/>
    <d v="2021-10-02T00:00:00"/>
    <d v="1899-12-30T13:22:30"/>
    <n v="113"/>
    <n v="-127"/>
    <d v="2021-10-02T11:29:31"/>
    <d v="2021-10-02T13:22:30"/>
    <x v="131"/>
    <s v="Resultados Liberados en 4 Horas o Menos"/>
    <s v="MEDIEXCEL"/>
    <s v="MEDIEXCEL"/>
    <x v="1"/>
    <x v="3"/>
    <n v="4"/>
    <x v="1"/>
    <x v="2"/>
  </r>
  <r>
    <n v="40"/>
    <s v="Sábado"/>
    <n v="2021"/>
    <s v="Octubre"/>
    <x v="186"/>
    <s v="PRIVADOS"/>
    <x v="126"/>
    <s v="EXTERNOS"/>
    <x v="0"/>
    <x v="1"/>
    <d v="1899-12-30T11:29:32"/>
    <d v="2021-10-02T00:00:00"/>
    <d v="1899-12-30T15:29:29"/>
    <d v="2021-10-02T00:00:00"/>
    <d v="1899-12-30T12:25:00"/>
    <n v="56"/>
    <n v="-184"/>
    <d v="2021-10-02T11:29:32"/>
    <d v="2021-10-02T12:25:00"/>
    <x v="132"/>
    <s v="Resultados Liberados en 1 Hora o Menos"/>
    <s v="PRIVADOS"/>
    <s v="PRIVADOS"/>
    <x v="1"/>
    <x v="3"/>
    <n v="1"/>
    <x v="1"/>
    <x v="2"/>
  </r>
  <r>
    <n v="40"/>
    <s v="Sábado"/>
    <n v="2021"/>
    <s v="Octubre"/>
    <x v="187"/>
    <s v="CENTRO MEDICO EXCEL - TRIAGE RESPIRATORIO"/>
    <x v="128"/>
    <s v="CHEQUEOS"/>
    <x v="0"/>
    <x v="1"/>
    <d v="1899-12-30T11:39:02"/>
    <d v="2021-10-02T00:00:00"/>
    <d v="1899-12-30T13:09:00"/>
    <d v="2021-10-02T00:00:00"/>
    <d v="1899-12-30T12:12:39"/>
    <n v="33"/>
    <n v="-57"/>
    <d v="2021-10-02T11:39:02"/>
    <d v="2021-10-02T12:12:39"/>
    <x v="133"/>
    <s v="Resultados Liberados en 1 Hora o Menos"/>
    <s v="CENTRO MEDICO EXCEL"/>
    <s v="TRIAGE RESPIRATORIO"/>
    <x v="1"/>
    <x v="4"/>
    <n v="3"/>
    <x v="1"/>
    <x v="2"/>
  </r>
  <r>
    <n v="40"/>
    <s v="Sábado"/>
    <n v="2021"/>
    <s v="Octubre"/>
    <x v="188"/>
    <s v="MEDIEXCEL"/>
    <x v="129"/>
    <s v="EXTERNOS"/>
    <x v="0"/>
    <x v="1"/>
    <d v="1899-12-30T12:13:20"/>
    <d v="2021-10-02T00:00:00"/>
    <d v="1899-12-30T16:13:18"/>
    <d v="2021-10-05T00:00:00"/>
    <d v="1899-12-30T10:45:26"/>
    <n v="4232"/>
    <n v="3992"/>
    <d v="2021-10-02T12:13:20"/>
    <d v="2021-10-05T10:45:26"/>
    <x v="134"/>
    <s v="Mas de 1 Dia"/>
    <s v="MEDIEXCEL"/>
    <s v="MEDIEXCEL"/>
    <x v="2"/>
    <x v="3"/>
    <n v="2"/>
    <x v="1"/>
    <x v="2"/>
  </r>
  <r>
    <n v="40"/>
    <s v="Sábado"/>
    <n v="2021"/>
    <s v="Octubre"/>
    <x v="189"/>
    <s v="MEDIEXCEL"/>
    <x v="130"/>
    <s v="EXTERNOS"/>
    <x v="0"/>
    <x v="1"/>
    <d v="1899-12-30T12:25:41"/>
    <d v="2021-10-02T00:00:00"/>
    <d v="1899-12-30T16:25:40"/>
    <d v="2021-10-02T00:00:00"/>
    <d v="1899-12-30T13:10:02"/>
    <n v="45"/>
    <n v="-195"/>
    <d v="2021-10-02T12:25:41"/>
    <d v="2021-10-02T13:10:02"/>
    <x v="82"/>
    <s v="Resultados Liberados en 1 Hora o Menos"/>
    <s v="MEDIEXCEL"/>
    <s v="MEDIEXCEL"/>
    <x v="1"/>
    <x v="3"/>
    <n v="1"/>
    <x v="1"/>
    <x v="2"/>
  </r>
  <r>
    <n v="40"/>
    <s v="Sábado"/>
    <n v="2021"/>
    <s v="Octubre"/>
    <x v="190"/>
    <s v="PRIVADOS"/>
    <x v="131"/>
    <s v="EXTERNOS"/>
    <x v="0"/>
    <x v="1"/>
    <d v="1899-12-30T12:30:09"/>
    <d v="2021-10-02T00:00:00"/>
    <d v="1899-12-30T16:30:08"/>
    <d v="2021-10-02T00:00:00"/>
    <d v="1899-12-30T12:50:34"/>
    <n v="20"/>
    <n v="-220"/>
    <d v="2021-10-02T12:30:09"/>
    <d v="2021-10-02T12:50:34"/>
    <x v="85"/>
    <s v="Resultados Liberados en 30 Minutos o Menos"/>
    <s v="PRIVADOS"/>
    <s v="PRIVADOS"/>
    <x v="1"/>
    <x v="3"/>
    <n v="1"/>
    <x v="1"/>
    <x v="2"/>
  </r>
  <r>
    <n v="40"/>
    <s v="Sábado"/>
    <n v="2021"/>
    <s v="Octubre"/>
    <x v="191"/>
    <s v="PRIVADOS"/>
    <x v="132"/>
    <s v="EXTERNOS"/>
    <x v="0"/>
    <x v="1"/>
    <d v="1899-12-30T12:31:07"/>
    <d v="2021-10-02T00:00:00"/>
    <d v="1899-12-30T16:30:45"/>
    <d v="2021-10-02T00:00:00"/>
    <d v="1899-12-30T13:46:31"/>
    <n v="75"/>
    <n v="-164"/>
    <d v="2021-10-02T12:31:07"/>
    <d v="2021-10-02T13:46:31"/>
    <x v="71"/>
    <s v="Resultados Liberados 01:30 o Menos"/>
    <s v="PRIVADOS"/>
    <s v="PRIVADOS"/>
    <x v="1"/>
    <x v="3"/>
    <n v="4"/>
    <x v="1"/>
    <x v="2"/>
  </r>
  <r>
    <n v="40"/>
    <s v="Sábado"/>
    <n v="2021"/>
    <s v="Octubre"/>
    <x v="192"/>
    <s v="MEDIEXCEL"/>
    <x v="133"/>
    <s v="EXTERNOS"/>
    <x v="0"/>
    <x v="1"/>
    <d v="1899-12-30T12:51:21"/>
    <d v="2021-10-02T00:00:00"/>
    <d v="1899-12-30T16:51:19"/>
    <d v="2021-10-02T00:00:00"/>
    <d v="1899-12-30T14:39:21"/>
    <n v="108"/>
    <n v="-132"/>
    <d v="2021-10-02T12:51:21"/>
    <d v="2021-10-02T14:39:21"/>
    <x v="135"/>
    <s v="Resultados Liberados en 4 Horas o Menos"/>
    <s v="MEDIEXCEL"/>
    <s v="MEDIEXCEL"/>
    <x v="1"/>
    <x v="3"/>
    <n v="4"/>
    <x v="1"/>
    <x v="2"/>
  </r>
  <r>
    <n v="40"/>
    <s v="Sábado"/>
    <n v="2021"/>
    <s v="Octubre"/>
    <x v="193"/>
    <s v="TUNEL - MEDIEXCEL"/>
    <x v="134"/>
    <s v="EXTERNOS"/>
    <x v="0"/>
    <x v="1"/>
    <d v="1899-12-30T12:57:27"/>
    <d v="2021-10-02T00:00:00"/>
    <d v="1899-12-30T16:57:26"/>
    <d v="2021-10-02T00:00:00"/>
    <d v="1899-12-30T13:12:01"/>
    <n v="15"/>
    <n v="-225"/>
    <d v="2021-10-02T12:57:27"/>
    <d v="2021-10-02T13:12:01"/>
    <x v="77"/>
    <s v="Resultados Liberados en 30 Minutos o Menos"/>
    <s v="TUNEL "/>
    <s v="TUNEL MEDIEXCEL"/>
    <x v="1"/>
    <x v="3"/>
    <n v="1"/>
    <x v="1"/>
    <x v="2"/>
  </r>
  <r>
    <n v="40"/>
    <s v="Sábado"/>
    <n v="2021"/>
    <s v="Octubre"/>
    <x v="194"/>
    <s v="MEDIEXCEL"/>
    <x v="135"/>
    <s v="EXTERNOS"/>
    <x v="0"/>
    <x v="1"/>
    <d v="1899-12-30T13:02:53"/>
    <d v="2021-10-02T00:00:00"/>
    <d v="1899-12-30T17:02:43"/>
    <d v="2021-10-02T00:00:00"/>
    <d v="1899-12-30T13:49:44"/>
    <n v="47"/>
    <n v="-193"/>
    <d v="2021-10-02T13:02:53"/>
    <d v="2021-10-02T13:49:44"/>
    <x v="136"/>
    <s v="Resultados Liberados en 1 Hora o Menos"/>
    <s v="MEDIEXCEL"/>
    <s v="MEDIEXCEL"/>
    <x v="1"/>
    <x v="3"/>
    <n v="1"/>
    <x v="1"/>
    <x v="2"/>
  </r>
  <r>
    <n v="40"/>
    <s v="Sábado"/>
    <n v="2021"/>
    <s v="Octubre"/>
    <x v="195"/>
    <s v="MEDIEXCEL"/>
    <x v="136"/>
    <s v="EXTERNOS"/>
    <x v="0"/>
    <x v="1"/>
    <d v="1899-12-30T13:12:09"/>
    <d v="2021-10-02T00:00:00"/>
    <d v="1899-12-30T17:12:03"/>
    <d v="2021-10-02T00:00:00"/>
    <d v="1899-12-30T15:39:29"/>
    <n v="147"/>
    <n v="-93"/>
    <d v="2021-10-02T13:12:09"/>
    <d v="2021-10-02T15:39:29"/>
    <x v="137"/>
    <s v="Resultados Liberados en 4 Horas o Menos"/>
    <s v="MEDIEXCEL"/>
    <s v="MEDIEXCEL"/>
    <x v="1"/>
    <x v="3"/>
    <n v="7"/>
    <x v="1"/>
    <x v="2"/>
  </r>
  <r>
    <n v="40"/>
    <s v="Sábado"/>
    <n v="2021"/>
    <s v="Octubre"/>
    <x v="196"/>
    <s v="PRIVADOS"/>
    <x v="137"/>
    <s v="EXTERNOS"/>
    <x v="0"/>
    <x v="1"/>
    <d v="1899-12-30T13:37:22"/>
    <d v="2021-10-02T00:00:00"/>
    <d v="1899-12-30T17:37:21"/>
    <d v="2021-10-02T00:00:00"/>
    <d v="1899-12-30T13:42:57"/>
    <n v="5"/>
    <n v="-235"/>
    <d v="2021-10-02T13:37:22"/>
    <d v="2021-10-02T13:42:57"/>
    <x v="62"/>
    <s v="Resultados Liberados en 30 Minutos o Menos"/>
    <s v="PRIVADOS"/>
    <s v="PRIVADOS"/>
    <x v="1"/>
    <x v="3"/>
    <n v="1"/>
    <x v="1"/>
    <x v="2"/>
  </r>
  <r>
    <n v="40"/>
    <s v="Sábado"/>
    <n v="2021"/>
    <s v="Octubre"/>
    <x v="197"/>
    <s v="CENTRO MEDICO EXCEL - TRIAGE RESPIRATORIO"/>
    <x v="138"/>
    <s v="CHEQUEOS"/>
    <x v="0"/>
    <x v="1"/>
    <d v="1899-12-30T13:53:47"/>
    <d v="2021-10-02T00:00:00"/>
    <s v="15.35:33"/>
    <d v="2021-10-04T00:00:00"/>
    <d v="1899-12-30T09:23:37"/>
    <n v="2610"/>
    <n v="2508"/>
    <d v="2021-10-02T13:53:47"/>
    <d v="2021-10-04T09:23:37"/>
    <x v="138"/>
    <s v="Mas de 1 Dia"/>
    <s v="CENTRO MEDICO EXCEL"/>
    <s v="TRIAGE RESPIRATORIO"/>
    <x v="2"/>
    <x v="4"/>
    <n v="2"/>
    <x v="1"/>
    <x v="2"/>
  </r>
  <r>
    <n v="40"/>
    <s v="Sábado"/>
    <n v="2021"/>
    <s v="Octubre"/>
    <x v="198"/>
    <s v="CENTRO MEDICO EXCEL-HOSPITALIZADOS"/>
    <x v="67"/>
    <s v="CHEQUEOS"/>
    <x v="1"/>
    <x v="1"/>
    <d v="1899-12-30T14:14:32"/>
    <d v="2021-10-02T00:00:00"/>
    <d v="1899-12-30T15:44:30"/>
    <m/>
    <m/>
    <m/>
    <m/>
    <d v="2021-10-02T14:14:32"/>
    <d v="2021-10-15T08:19:33"/>
    <x v="139"/>
    <s v="Estudios Sin Liberar en PxLab"/>
    <s v="CENTRO MEDICO EXCEL"/>
    <s v="HOSPITALIZADOS"/>
    <x v="0"/>
    <x v="0"/>
    <n v="8"/>
    <x v="1"/>
    <x v="2"/>
  </r>
  <r>
    <n v="40"/>
    <s v="Sábado"/>
    <n v="2021"/>
    <s v="Octubre"/>
    <x v="199"/>
    <s v="MEDIEXCEL"/>
    <x v="139"/>
    <s v="REFERENCIA"/>
    <x v="0"/>
    <x v="1"/>
    <d v="1899-12-30T14:15:45"/>
    <d v="2021-10-06T00:00:00"/>
    <d v="1899-12-30T14:55:42"/>
    <m/>
    <m/>
    <m/>
    <m/>
    <d v="2021-10-02T14:15:45"/>
    <d v="2021-10-15T08:19:33"/>
    <x v="140"/>
    <s v="Estudios Sin Liberar en PxLab"/>
    <s v="MEDIEXCEL"/>
    <s v="MEDIEXCEL"/>
    <x v="0"/>
    <x v="3"/>
    <n v="1"/>
    <x v="1"/>
    <x v="2"/>
  </r>
  <r>
    <n v="40"/>
    <s v="Sábado"/>
    <n v="2021"/>
    <s v="Octubre"/>
    <x v="200"/>
    <s v="CENTRO MEDICO EXCEL - TRIAGE RESPIRATORIO"/>
    <x v="55"/>
    <s v="CHEQUEOS"/>
    <x v="0"/>
    <x v="1"/>
    <d v="1899-12-30T14:33:16"/>
    <d v="2021-10-02T00:00:00"/>
    <s v="16.08:39"/>
    <d v="2021-10-02T00:00:00"/>
    <d v="1899-12-30T15:57:31"/>
    <n v="84"/>
    <n v="-11"/>
    <d v="2021-10-02T14:33:16"/>
    <d v="2021-10-02T15:57:31"/>
    <x v="141"/>
    <s v="Resultados Liberados 01:30 o Menos"/>
    <s v="CENTRO MEDICO EXCEL"/>
    <s v="TRIAGE RESPIRATORIO"/>
    <x v="1"/>
    <x v="4"/>
    <n v="1"/>
    <x v="2"/>
    <x v="2"/>
  </r>
  <r>
    <n v="40"/>
    <s v="Sábado"/>
    <n v="2021"/>
    <s v="Octubre"/>
    <x v="201"/>
    <s v="CENTRO MEDICO EXCEL-HOSPITALIZADOS"/>
    <x v="67"/>
    <s v="CHEQUEOS"/>
    <x v="0"/>
    <x v="1"/>
    <d v="1899-12-30T14:35:50"/>
    <d v="2021-10-02T00:00:00"/>
    <d v="1899-12-30T16:05:45"/>
    <d v="2021-10-02T00:00:00"/>
    <d v="1899-12-30T15:16:38"/>
    <n v="41"/>
    <n v="-49"/>
    <d v="2021-10-02T14:35:50"/>
    <d v="2021-10-02T15:16:38"/>
    <x v="142"/>
    <s v="Resultados Liberados en 1 Hora o Menos"/>
    <s v="CENTRO MEDICO EXCEL"/>
    <s v="HOSPITALIZADOS"/>
    <x v="1"/>
    <x v="0"/>
    <n v="4"/>
    <x v="2"/>
    <x v="2"/>
  </r>
  <r>
    <n v="40"/>
    <s v="Sábado"/>
    <n v="2021"/>
    <s v="Octubre"/>
    <x v="202"/>
    <s v="CENTRO MEDICO EXCEL - TRIAGE RESPIRATORIO"/>
    <x v="55"/>
    <s v="REFERENCIA"/>
    <x v="0"/>
    <x v="1"/>
    <d v="1899-12-30T14:40:29"/>
    <d v="2021-10-06T00:00:00"/>
    <d v="1899-12-30T15:20:25"/>
    <m/>
    <m/>
    <m/>
    <m/>
    <d v="2021-10-02T14:40:29"/>
    <d v="2021-10-15T08:19:33"/>
    <x v="143"/>
    <s v="Estudios Sin Liberar en PxLab"/>
    <s v="CENTRO MEDICO EXCEL"/>
    <s v="TRIAGE RESPIRATORIO"/>
    <x v="0"/>
    <x v="4"/>
    <n v="1"/>
    <x v="2"/>
    <x v="2"/>
  </r>
  <r>
    <n v="40"/>
    <s v="Sábado"/>
    <n v="2021"/>
    <s v="Octubre"/>
    <x v="203"/>
    <s v="MEDIEXCEL"/>
    <x v="140"/>
    <s v="REFERENCIA"/>
    <x v="0"/>
    <x v="1"/>
    <d v="1899-12-30T14:44:04"/>
    <d v="2021-10-06T00:00:00"/>
    <d v="1899-12-30T15:24:00"/>
    <m/>
    <m/>
    <m/>
    <m/>
    <d v="2021-10-02T14:44:04"/>
    <d v="2021-10-15T08:19:33"/>
    <x v="144"/>
    <s v="Estudios Sin Liberar en PxLab"/>
    <s v="MEDIEXCEL"/>
    <s v="MEDIEXCEL"/>
    <x v="0"/>
    <x v="3"/>
    <n v="1"/>
    <x v="2"/>
    <x v="2"/>
  </r>
  <r>
    <n v="40"/>
    <s v="Sábado"/>
    <n v="2021"/>
    <s v="Octubre"/>
    <x v="204"/>
    <s v="MEDIEXCEL"/>
    <x v="141"/>
    <s v="REFERENCIA"/>
    <x v="0"/>
    <x v="1"/>
    <d v="1899-12-30T14:45:32"/>
    <d v="2021-10-06T00:00:00"/>
    <d v="1899-12-30T15:25:28"/>
    <m/>
    <m/>
    <m/>
    <m/>
    <d v="2021-10-02T14:45:32"/>
    <d v="2021-10-15T08:19:33"/>
    <x v="145"/>
    <s v="Estudios Sin Liberar en PxLab"/>
    <s v="MEDIEXCEL"/>
    <s v="MEDIEXCEL"/>
    <x v="0"/>
    <x v="3"/>
    <n v="1"/>
    <x v="2"/>
    <x v="2"/>
  </r>
  <r>
    <n v="40"/>
    <s v="Sábado"/>
    <n v="2021"/>
    <s v="Octubre"/>
    <x v="205"/>
    <s v="MEDIEXCEL"/>
    <x v="142"/>
    <s v="REFERENCIA"/>
    <x v="0"/>
    <x v="1"/>
    <d v="1899-12-30T14:48:00"/>
    <d v="2021-10-06T00:00:00"/>
    <d v="1899-12-30T15:27:54"/>
    <m/>
    <m/>
    <m/>
    <m/>
    <d v="2021-10-02T14:48:00"/>
    <d v="2021-10-15T08:19:33"/>
    <x v="146"/>
    <s v="Estudios Sin Liberar en PxLab"/>
    <s v="MEDIEXCEL"/>
    <s v="MEDIEXCEL"/>
    <x v="0"/>
    <x v="3"/>
    <n v="1"/>
    <x v="2"/>
    <x v="2"/>
  </r>
  <r>
    <n v="40"/>
    <s v="Sábado"/>
    <n v="2021"/>
    <s v="Octubre"/>
    <x v="206"/>
    <s v="MEDIEXCEL"/>
    <x v="143"/>
    <s v="REFERENCIA"/>
    <x v="0"/>
    <x v="1"/>
    <d v="1899-12-30T14:49:10"/>
    <d v="2021-10-06T00:00:00"/>
    <d v="1899-12-30T15:29:08"/>
    <m/>
    <m/>
    <m/>
    <m/>
    <d v="2021-10-02T14:49:10"/>
    <d v="2021-10-15T08:19:33"/>
    <x v="147"/>
    <s v="Estudios Sin Liberar en PxLab"/>
    <s v="MEDIEXCEL"/>
    <s v="MEDIEXCEL"/>
    <x v="0"/>
    <x v="3"/>
    <n v="1"/>
    <x v="2"/>
    <x v="2"/>
  </r>
  <r>
    <n v="40"/>
    <s v="Sábado"/>
    <n v="2021"/>
    <s v="Octubre"/>
    <x v="207"/>
    <s v="CENTRO MEDICO EXCEL - EXTERNO"/>
    <x v="144"/>
    <s v="REFERENCIA"/>
    <x v="0"/>
    <x v="1"/>
    <d v="1899-12-30T14:49:47"/>
    <d v="2021-10-06T00:00:00"/>
    <d v="1899-12-30T15:29:44"/>
    <m/>
    <m/>
    <m/>
    <m/>
    <d v="2021-10-02T14:49:47"/>
    <d v="2021-10-15T08:19:33"/>
    <x v="148"/>
    <s v="Estudios Sin Liberar en PxLab"/>
    <s v="CENTRO MEDICO EXCEL"/>
    <s v=" EXTERNO"/>
    <x v="0"/>
    <x v="3"/>
    <n v="1"/>
    <x v="2"/>
    <x v="2"/>
  </r>
  <r>
    <n v="40"/>
    <s v="Sábado"/>
    <n v="2021"/>
    <s v="Octubre"/>
    <x v="208"/>
    <s v="CENTRO MEDICO EXCEL-URGENCIAS"/>
    <x v="145"/>
    <s v="REFERENCIA"/>
    <x v="0"/>
    <x v="1"/>
    <d v="1899-12-30T14:54:47"/>
    <d v="2021-10-06T00:00:00"/>
    <s v="16.03:59"/>
    <d v="2021-10-02T00:00:00"/>
    <d v="1899-12-30T16:04:09"/>
    <n v="70"/>
    <n v="-5759"/>
    <d v="2021-10-02T14:54:47"/>
    <d v="2021-10-02T16:04:09"/>
    <x v="1"/>
    <s v="Resultados Liberados 01:30 o Menos"/>
    <s v="CENTRO MEDICO EXCEL"/>
    <s v="URGENCIAS"/>
    <x v="1"/>
    <x v="1"/>
    <n v="7"/>
    <x v="2"/>
    <x v="2"/>
  </r>
  <r>
    <n v="40"/>
    <s v="Sábado"/>
    <n v="2021"/>
    <s v="Octubre"/>
    <x v="209"/>
    <s v="CENTRO MEDICO EXCEL-URGENCIAS"/>
    <x v="146"/>
    <s v="CHEQUEOS"/>
    <x v="0"/>
    <x v="1"/>
    <d v="1899-12-30T14:59:25"/>
    <d v="2021-10-02T00:00:00"/>
    <d v="1899-12-30T16:29:22"/>
    <d v="2021-10-02T00:00:00"/>
    <d v="1899-12-30T15:54:36"/>
    <n v="55"/>
    <n v="-35"/>
    <d v="2021-10-02T14:59:25"/>
    <d v="2021-10-02T15:54:36"/>
    <x v="132"/>
    <s v="Resultados Liberados en 1 Hora o Menos"/>
    <s v="CENTRO MEDICO EXCEL"/>
    <s v="URGENCIAS"/>
    <x v="1"/>
    <x v="1"/>
    <n v="1"/>
    <x v="2"/>
    <x v="2"/>
  </r>
  <r>
    <n v="40"/>
    <s v="Sábado"/>
    <n v="2021"/>
    <s v="Octubre"/>
    <x v="210"/>
    <s v="CENTRO MEDICO EXCEL-HOSPITALIZADOS"/>
    <x v="3"/>
    <s v="REFERENCIA"/>
    <x v="0"/>
    <x v="1"/>
    <d v="1899-12-30T15:21:42"/>
    <d v="2021-10-06T00:00:00"/>
    <d v="1899-12-30T16:01:39"/>
    <d v="2021-10-05T00:00:00"/>
    <d v="1899-12-30T10:46:39"/>
    <n v="4045"/>
    <n v="-1755"/>
    <d v="2021-10-02T15:21:42"/>
    <d v="2021-10-05T10:46:39"/>
    <x v="149"/>
    <s v="Mas de 1 Dia"/>
    <s v="CENTRO MEDICO EXCEL"/>
    <s v="HOSPITALIZADOS"/>
    <x v="2"/>
    <x v="0"/>
    <n v="1"/>
    <x v="2"/>
    <x v="2"/>
  </r>
  <r>
    <n v="40"/>
    <s v="Sábado"/>
    <n v="2021"/>
    <s v="Octubre"/>
    <x v="211"/>
    <s v="MEDIEXCEL"/>
    <x v="147"/>
    <s v="REFERENCIA"/>
    <x v="0"/>
    <x v="1"/>
    <d v="1899-12-30T15:23:27"/>
    <d v="2021-10-06T00:00:00"/>
    <d v="1899-12-30T16:03:24"/>
    <m/>
    <m/>
    <m/>
    <m/>
    <d v="2021-10-02T15:23:27"/>
    <d v="2021-10-15T08:19:33"/>
    <x v="150"/>
    <s v="Estudios Sin Liberar en PxLab"/>
    <s v="MEDIEXCEL"/>
    <s v="MEDIEXCEL"/>
    <x v="0"/>
    <x v="3"/>
    <n v="1"/>
    <x v="2"/>
    <x v="2"/>
  </r>
  <r>
    <n v="40"/>
    <s v="Sábado"/>
    <n v="2021"/>
    <s v="Octubre"/>
    <x v="212"/>
    <s v="CENTRO MEDICO EXCEL - TRIAGE RESPIRATORIO"/>
    <x v="148"/>
    <s v="CHEQUEOS"/>
    <x v="0"/>
    <x v="1"/>
    <d v="1899-12-30T15:27:08"/>
    <d v="2021-10-02T00:00:00"/>
    <d v="1899-12-30T16:57:04"/>
    <d v="2021-10-02T00:00:00"/>
    <d v="1899-12-30T16:07:16"/>
    <n v="40"/>
    <n v="-50"/>
    <d v="2021-10-02T15:27:08"/>
    <d v="2021-10-02T16:07:16"/>
    <x v="142"/>
    <s v="Resultados Liberados en 1 Hora o Menos"/>
    <s v="CENTRO MEDICO EXCEL"/>
    <s v="TRIAGE RESPIRATORIO"/>
    <x v="1"/>
    <x v="4"/>
    <n v="3"/>
    <x v="2"/>
    <x v="2"/>
  </r>
  <r>
    <n v="40"/>
    <s v="Sábado"/>
    <n v="2021"/>
    <s v="Octubre"/>
    <x v="213"/>
    <s v="CENTRO MEDICO EXCEL - TRIAGE RESPIRATORIO"/>
    <x v="149"/>
    <s v="CHEQUEOS"/>
    <x v="0"/>
    <x v="1"/>
    <d v="1899-12-30T15:28:23"/>
    <d v="2021-10-02T00:00:00"/>
    <d v="1899-12-30T16:58:21"/>
    <d v="2021-10-02T00:00:00"/>
    <d v="1899-12-30T16:08:54"/>
    <n v="40"/>
    <n v="-50"/>
    <d v="2021-10-02T15:28:23"/>
    <d v="2021-10-02T16:08:54"/>
    <x v="142"/>
    <s v="Resultados Liberados en 1 Hora o Menos"/>
    <s v="CENTRO MEDICO EXCEL"/>
    <s v="TRIAGE RESPIRATORIO"/>
    <x v="1"/>
    <x v="4"/>
    <n v="3"/>
    <x v="2"/>
    <x v="2"/>
  </r>
  <r>
    <n v="40"/>
    <s v="Sábado"/>
    <n v="2021"/>
    <s v="Octubre"/>
    <x v="214"/>
    <s v="MEDIEXCEL"/>
    <x v="150"/>
    <s v="EXTERNOS"/>
    <x v="0"/>
    <x v="1"/>
    <d v="1899-12-30T15:41:32"/>
    <d v="2021-10-02T00:00:00"/>
    <d v="1899-12-30T19:41:29"/>
    <d v="2021-10-02T00:00:00"/>
    <d v="1899-12-30T16:14:43"/>
    <n v="33"/>
    <n v="-207"/>
    <d v="2021-10-02T15:41:32"/>
    <d v="2021-10-02T16:14:43"/>
    <x v="133"/>
    <s v="Resultados Liberados en 1 Hora o Menos"/>
    <s v="MEDIEXCEL"/>
    <s v="MEDIEXCEL"/>
    <x v="1"/>
    <x v="3"/>
    <n v="1"/>
    <x v="2"/>
    <x v="2"/>
  </r>
  <r>
    <n v="40"/>
    <s v="Sábado"/>
    <n v="2021"/>
    <s v="Octubre"/>
    <x v="215"/>
    <s v="CENTRO MEDICO EXCEL - TRIAGE RESPIRATORIO"/>
    <x v="151"/>
    <s v="CHEQUEOS"/>
    <x v="0"/>
    <x v="1"/>
    <d v="1899-12-30T15:46:42"/>
    <d v="2021-10-02T00:00:00"/>
    <s v="19.58:08"/>
    <d v="2021-10-02T00:00:00"/>
    <d v="1899-12-30T18:41:11"/>
    <n v="175"/>
    <n v="-77"/>
    <d v="2021-10-02T15:46:42"/>
    <d v="2021-10-02T18:41:11"/>
    <x v="111"/>
    <s v="Resultados Liberados en 4 Horas o Menos"/>
    <s v="CENTRO MEDICO EXCEL"/>
    <s v="TRIAGE RESPIRATORIO"/>
    <x v="2"/>
    <x v="4"/>
    <n v="1"/>
    <x v="2"/>
    <x v="2"/>
  </r>
  <r>
    <n v="40"/>
    <s v="Sábado"/>
    <n v="2021"/>
    <s v="Octubre"/>
    <x v="216"/>
    <s v="MEDIEXCEL"/>
    <x v="152"/>
    <s v="EXTERNOS"/>
    <x v="0"/>
    <x v="1"/>
    <d v="1899-12-30T16:09:14"/>
    <d v="2021-10-02T00:00:00"/>
    <d v="1899-12-30T20:09:12"/>
    <d v="2021-10-02T00:00:00"/>
    <d v="1899-12-30T16:52:28"/>
    <n v="43"/>
    <n v="-197"/>
    <d v="2021-10-02T16:09:14"/>
    <d v="2021-10-02T16:52:28"/>
    <x v="151"/>
    <s v="Resultados Liberados en 1 Hora o Menos"/>
    <s v="MEDIEXCEL"/>
    <s v="MEDIEXCEL"/>
    <x v="1"/>
    <x v="3"/>
    <n v="3"/>
    <x v="2"/>
    <x v="2"/>
  </r>
  <r>
    <n v="40"/>
    <s v="Sábado"/>
    <n v="2021"/>
    <s v="Octubre"/>
    <x v="217"/>
    <s v="CENTRO MEDICO EXCEL-URGENCIAS"/>
    <x v="153"/>
    <s v="CHEQUEOS"/>
    <x v="0"/>
    <x v="1"/>
    <d v="1899-12-30T17:04:09"/>
    <d v="2021-10-02T00:00:00"/>
    <d v="1899-12-30T18:34:07"/>
    <d v="2021-10-02T00:00:00"/>
    <d v="1899-12-30T18:10:04"/>
    <n v="66"/>
    <n v="-24"/>
    <d v="2021-10-02T17:04:09"/>
    <d v="2021-10-02T18:10:04"/>
    <x v="152"/>
    <s v="Resultados Liberados 01:30 o Menos"/>
    <s v="CENTRO MEDICO EXCEL"/>
    <s v="URGENCIAS"/>
    <x v="1"/>
    <x v="1"/>
    <n v="7"/>
    <x v="2"/>
    <x v="2"/>
  </r>
  <r>
    <n v="40"/>
    <s v="Sábado"/>
    <n v="2021"/>
    <s v="Octubre"/>
    <x v="218"/>
    <s v="CENTRO MEDICO EXCEL-URGENCIAS"/>
    <x v="145"/>
    <s v="CHEQUEOS"/>
    <x v="0"/>
    <x v="1"/>
    <d v="1899-12-30T18:31:09"/>
    <d v="2021-10-02T00:00:00"/>
    <d v="1899-12-30T20:01:04"/>
    <d v="2021-10-02T00:00:00"/>
    <d v="1899-12-30T18:40:48"/>
    <n v="9"/>
    <n v="-81"/>
    <d v="2021-10-02T18:31:09"/>
    <d v="2021-10-02T18:40:48"/>
    <x v="78"/>
    <s v="Resultados Liberados en 30 Minutos o Menos"/>
    <s v="CENTRO MEDICO EXCEL"/>
    <s v="URGENCIAS"/>
    <x v="1"/>
    <x v="1"/>
    <n v="1"/>
    <x v="2"/>
    <x v="2"/>
  </r>
  <r>
    <n v="40"/>
    <s v="Sábado"/>
    <n v="2021"/>
    <s v="Octubre"/>
    <x v="219"/>
    <s v="CENTRO MEDICO EXCEL-HOSPITALIZADOS"/>
    <x v="10"/>
    <s v="URGENCIA"/>
    <x v="0"/>
    <x v="1"/>
    <d v="1899-12-30T18:32:29"/>
    <d v="2021-10-02T00:00:00"/>
    <d v="1899-12-30T19:02:17"/>
    <d v="2021-10-02T00:00:00"/>
    <d v="1899-12-30T18:40:20"/>
    <n v="8"/>
    <n v="-22"/>
    <d v="2021-10-02T18:32:29"/>
    <d v="2021-10-02T18:40:20"/>
    <x v="29"/>
    <s v="Resultados Liberados en 30 Minutos o Menos"/>
    <s v="CENTRO MEDICO EXCEL"/>
    <s v="ESTUDIOS DE EMERGENCIA"/>
    <x v="1"/>
    <x v="2"/>
    <n v="1"/>
    <x v="2"/>
    <x v="2"/>
  </r>
  <r>
    <n v="40"/>
    <s v="Sábado"/>
    <n v="2021"/>
    <s v="Octubre"/>
    <x v="220"/>
    <s v="CENTRO MEDICO EXCEL (MONITOREOS)"/>
    <x v="154"/>
    <s v="EXTERNOS"/>
    <x v="0"/>
    <x v="1"/>
    <d v="1899-12-30T19:46:58"/>
    <d v="2021-10-02T00:00:00"/>
    <d v="1899-12-30T23:46:29"/>
    <d v="2021-10-02T00:00:00"/>
    <d v="1899-12-30T19:54:22"/>
    <n v="8"/>
    <n v="-232"/>
    <d v="2021-10-02T19:46:58"/>
    <d v="2021-10-02T19:54:22"/>
    <x v="29"/>
    <s v="Resultados Liberados en 30 Minutos o Menos"/>
    <s v="CENTRO MEDICO EXCEL"/>
    <s v="MONITOREOS"/>
    <x v="3"/>
    <x v="5"/>
    <n v="1"/>
    <x v="2"/>
    <x v="2"/>
  </r>
  <r>
    <n v="40"/>
    <s v="Sábado"/>
    <n v="2021"/>
    <s v="Octubre"/>
    <x v="221"/>
    <s v="CENTRO MEDICO EXCEL - TRIAGE RESPIRATORIO"/>
    <x v="155"/>
    <s v="CHEQUEOS"/>
    <x v="0"/>
    <x v="1"/>
    <d v="1899-12-30T20:03:40"/>
    <d v="2021-10-02T00:00:00"/>
    <d v="1899-12-30T21:33:33"/>
    <d v="2021-10-02T00:00:00"/>
    <d v="1899-12-30T20:43:48"/>
    <n v="40"/>
    <n v="-50"/>
    <d v="2021-10-02T20:03:40"/>
    <d v="2021-10-02T20:43:48"/>
    <x v="142"/>
    <s v="Resultados Liberados en 1 Hora o Menos"/>
    <s v="CENTRO MEDICO EXCEL"/>
    <s v="TRIAGE RESPIRATORIO"/>
    <x v="1"/>
    <x v="4"/>
    <n v="5"/>
    <x v="0"/>
    <x v="2"/>
  </r>
  <r>
    <n v="40"/>
    <s v="Sábado"/>
    <n v="2021"/>
    <s v="Octubre"/>
    <x v="222"/>
    <s v="MEDIEXCEL"/>
    <x v="156"/>
    <s v="REFERENCIA"/>
    <x v="0"/>
    <x v="1"/>
    <d v="1899-12-30T20:40:01"/>
    <d v="2021-10-06T00:00:00"/>
    <d v="1899-12-30T21:19:59"/>
    <m/>
    <m/>
    <m/>
    <m/>
    <d v="2021-10-02T20:40:01"/>
    <d v="2021-10-15T08:19:33"/>
    <x v="153"/>
    <s v="Estudios Sin Liberar en PxLab"/>
    <s v="MEDIEXCEL"/>
    <s v="MEDIEXCEL"/>
    <x v="0"/>
    <x v="3"/>
    <n v="1"/>
    <x v="0"/>
    <x v="2"/>
  </r>
  <r>
    <n v="40"/>
    <s v="Sábado"/>
    <n v="2021"/>
    <s v="Octubre"/>
    <x v="223"/>
    <s v="MEDIEXCEL"/>
    <x v="157"/>
    <s v="EXTERNOS"/>
    <x v="0"/>
    <x v="1"/>
    <d v="1899-12-30T20:40:50"/>
    <d v="2021-10-03T00:00:00"/>
    <d v="1899-12-30T00:40:48"/>
    <m/>
    <m/>
    <m/>
    <m/>
    <d v="2021-10-02T20:40:50"/>
    <d v="2021-10-15T08:19:33"/>
    <x v="154"/>
    <s v="Estudios Sin Liberar en PxLab"/>
    <s v="MEDIEXCEL"/>
    <s v="MEDIEXCEL"/>
    <x v="0"/>
    <x v="3"/>
    <n v="1"/>
    <x v="0"/>
    <x v="2"/>
  </r>
  <r>
    <n v="40"/>
    <s v="Sábado"/>
    <n v="2021"/>
    <s v="Octubre"/>
    <x v="224"/>
    <s v="CENTRO MEDICO EXCEL-URGENCIAS"/>
    <x v="158"/>
    <s v="CHEQUEOS"/>
    <x v="0"/>
    <x v="1"/>
    <d v="1899-12-30T22:18:04"/>
    <d v="2021-10-02T00:00:00"/>
    <d v="1899-12-30T23:48:02"/>
    <d v="2021-10-02T00:00:00"/>
    <d v="1899-12-30T22:43:03"/>
    <n v="25"/>
    <n v="-65"/>
    <d v="2021-10-02T22:18:04"/>
    <d v="2021-10-02T22:43:03"/>
    <x v="155"/>
    <s v="Resultados Liberados en 30 Minutos o Menos"/>
    <s v="CENTRO MEDICO EXCEL"/>
    <s v="URGENCIAS"/>
    <x v="1"/>
    <x v="1"/>
    <n v="1"/>
    <x v="0"/>
    <x v="2"/>
  </r>
  <r>
    <n v="40"/>
    <s v="Sábado"/>
    <n v="2021"/>
    <s v="Octubre"/>
    <x v="225"/>
    <s v="CENTRO MEDICO EXCEL-HOSPITALIZADOS"/>
    <x v="0"/>
    <s v="CHEQUEOS"/>
    <x v="0"/>
    <x v="1"/>
    <d v="1899-12-30T23:08:48"/>
    <d v="2021-10-03T00:00:00"/>
    <d v="1899-12-30T00:38:47"/>
    <d v="2021-10-02T00:00:00"/>
    <d v="1899-12-30T23:46:40"/>
    <n v="38"/>
    <n v="-52"/>
    <d v="2021-10-02T23:08:48"/>
    <d v="2021-10-02T23:46:40"/>
    <x v="156"/>
    <s v="Resultados Liberados en 1 Hora o Menos"/>
    <s v="CENTRO MEDICO EXCEL"/>
    <s v="HOSPITALIZADOS"/>
    <x v="1"/>
    <x v="0"/>
    <n v="1"/>
    <x v="0"/>
    <x v="2"/>
  </r>
  <r>
    <n v="41"/>
    <s v="Domingo"/>
    <n v="2021"/>
    <s v="Octubre"/>
    <x v="226"/>
    <s v="CENTRO MEDICO EXCEL-URGENCIAS"/>
    <x v="159"/>
    <s v="CHEQUEOS"/>
    <x v="0"/>
    <x v="2"/>
    <d v="1899-12-30T03:44:55"/>
    <d v="2021-10-03T00:00:00"/>
    <d v="1899-12-30T05:14:50"/>
    <d v="2021-10-03T00:00:00"/>
    <d v="1899-12-30T04:26:52"/>
    <n v="42"/>
    <n v="-48"/>
    <d v="2021-10-03T03:44:55"/>
    <d v="2021-10-03T04:26:52"/>
    <x v="157"/>
    <s v="Resultados Liberados en 1 Hora o Menos"/>
    <s v="CENTRO MEDICO EXCEL"/>
    <s v="URGENCIAS"/>
    <x v="1"/>
    <x v="1"/>
    <n v="5"/>
    <x v="0"/>
    <x v="2"/>
  </r>
  <r>
    <n v="41"/>
    <s v="Domingo"/>
    <n v="2021"/>
    <s v="Octubre"/>
    <x v="227"/>
    <s v="CENTRO MEDICO EXCEL-HOSPITALIZADOS"/>
    <x v="67"/>
    <s v="URGENCIA"/>
    <x v="0"/>
    <x v="2"/>
    <d v="1899-12-30T06:15:01"/>
    <d v="2021-10-03T00:00:00"/>
    <d v="1899-12-30T06:44:59"/>
    <d v="2021-10-03T00:00:00"/>
    <d v="1899-12-30T06:41:46"/>
    <n v="26"/>
    <n v="-3"/>
    <d v="2021-10-03T06:15:01"/>
    <d v="2021-10-03T06:41:46"/>
    <x v="158"/>
    <s v="Resultados Liberados en 30 Minutos o Menos"/>
    <s v="CENTRO MEDICO EXCEL"/>
    <s v="ESTUDIOS DE EMERGENCIA"/>
    <x v="1"/>
    <x v="2"/>
    <n v="1"/>
    <x v="1"/>
    <x v="3"/>
  </r>
  <r>
    <n v="41"/>
    <s v="Domingo"/>
    <n v="2021"/>
    <s v="Octubre"/>
    <x v="228"/>
    <s v="CENTRO MEDICO EXCEL-HOSPITALIZADOS"/>
    <x v="26"/>
    <s v="URGENCIA"/>
    <x v="0"/>
    <x v="2"/>
    <d v="1899-12-30T06:18:51"/>
    <d v="2021-10-03T00:00:00"/>
    <d v="1899-12-30T06:48:49"/>
    <d v="2021-10-03T00:00:00"/>
    <d v="1899-12-30T06:45:35"/>
    <n v="27"/>
    <n v="-3"/>
    <d v="2021-10-03T06:18:51"/>
    <d v="2021-10-03T06:45:35"/>
    <x v="158"/>
    <s v="Resultados Liberados en 30 Minutos o Menos"/>
    <s v="CENTRO MEDICO EXCEL"/>
    <s v="ESTUDIOS DE EMERGENCIA"/>
    <x v="1"/>
    <x v="2"/>
    <n v="1"/>
    <x v="1"/>
    <x v="3"/>
  </r>
  <r>
    <n v="41"/>
    <s v="Domingo"/>
    <n v="2021"/>
    <s v="Octubre"/>
    <x v="229"/>
    <s v="CENTRO MEDICO EXCEL-HOSPITALIZADOS"/>
    <x v="10"/>
    <s v="URGENCIA"/>
    <x v="0"/>
    <x v="2"/>
    <d v="1899-12-30T06:19:34"/>
    <d v="2021-10-03T00:00:00"/>
    <d v="1899-12-30T06:49:32"/>
    <d v="2021-10-03T00:00:00"/>
    <d v="1899-12-30T06:46:50"/>
    <n v="27"/>
    <n v="-3"/>
    <d v="2021-10-03T06:19:34"/>
    <d v="2021-10-03T06:46:50"/>
    <x v="90"/>
    <s v="Resultados Liberados en 30 Minutos o Menos"/>
    <s v="CENTRO MEDICO EXCEL"/>
    <s v="ESTUDIOS DE EMERGENCIA"/>
    <x v="1"/>
    <x v="2"/>
    <n v="2"/>
    <x v="1"/>
    <x v="3"/>
  </r>
  <r>
    <n v="41"/>
    <s v="Domingo"/>
    <n v="2021"/>
    <s v="Octubre"/>
    <x v="230"/>
    <s v="CENTRO MEDICO EXCEL-HOSPITALIZADOS"/>
    <x v="14"/>
    <s v="CHEQUEOS"/>
    <x v="0"/>
    <x v="2"/>
    <d v="1899-12-30T06:20:11"/>
    <d v="2021-10-03T00:00:00"/>
    <d v="1899-12-30T07:50:09"/>
    <d v="2021-10-03T00:00:00"/>
    <d v="1899-12-30T06:47:25"/>
    <n v="27"/>
    <n v="-63"/>
    <d v="2021-10-03T06:20:11"/>
    <d v="2021-10-03T06:47:25"/>
    <x v="90"/>
    <s v="Resultados Liberados en 30 Minutos o Menos"/>
    <s v="CENTRO MEDICO EXCEL"/>
    <s v="HOSPITALIZADOS"/>
    <x v="1"/>
    <x v="0"/>
    <n v="1"/>
    <x v="1"/>
    <x v="3"/>
  </r>
  <r>
    <n v="41"/>
    <s v="Domingo"/>
    <n v="2021"/>
    <s v="Octubre"/>
    <x v="231"/>
    <s v="CENTRO MEDICO EXCEL-HOSPITALIZADOS"/>
    <x v="4"/>
    <s v="URGENCIA"/>
    <x v="0"/>
    <x v="2"/>
    <d v="1899-12-30T06:20:45"/>
    <d v="2021-10-03T00:00:00"/>
    <d v="1899-12-30T06:50:43"/>
    <d v="2021-10-03T00:00:00"/>
    <d v="1899-12-30T06:48:03"/>
    <n v="28"/>
    <n v="-2"/>
    <d v="2021-10-03T06:20:45"/>
    <d v="2021-10-03T06:48:03"/>
    <x v="90"/>
    <s v="Resultados Liberados en 30 Minutos o Menos"/>
    <s v="CENTRO MEDICO EXCEL"/>
    <s v="ESTUDIOS DE EMERGENCIA"/>
    <x v="1"/>
    <x v="2"/>
    <n v="1"/>
    <x v="1"/>
    <x v="3"/>
  </r>
  <r>
    <n v="41"/>
    <s v="Domingo"/>
    <n v="2021"/>
    <s v="Octubre"/>
    <x v="232"/>
    <s v="CENTRO MEDICO EXCEL - TRIAGE RESPIRATORIO"/>
    <x v="160"/>
    <s v="CHEQUEOS"/>
    <x v="0"/>
    <x v="2"/>
    <d v="1899-12-30T06:28:14"/>
    <d v="2021-10-03T00:00:00"/>
    <d v="1899-12-30T07:58:10"/>
    <d v="2021-10-03T00:00:00"/>
    <d v="1899-12-30T07:30:33"/>
    <n v="62"/>
    <n v="-28"/>
    <d v="2021-10-03T06:28:14"/>
    <d v="2021-10-03T07:30:33"/>
    <x v="36"/>
    <s v="Resultados Liberados 01:30 o Menos"/>
    <s v="CENTRO MEDICO EXCEL"/>
    <s v="TRIAGE RESPIRATORIO"/>
    <x v="1"/>
    <x v="4"/>
    <n v="5"/>
    <x v="1"/>
    <x v="3"/>
  </r>
  <r>
    <n v="41"/>
    <s v="Domingo"/>
    <n v="2021"/>
    <s v="Octubre"/>
    <x v="233"/>
    <s v="CENTRO MEDICO EXCEL-HOSPITALIZADOS"/>
    <x v="14"/>
    <s v="CHEQUEOS"/>
    <x v="0"/>
    <x v="2"/>
    <d v="1899-12-30T06:31:28"/>
    <d v="2021-10-03T00:00:00"/>
    <d v="1899-12-30T08:01:26"/>
    <d v="2021-10-03T00:00:00"/>
    <d v="1899-12-30T08:04:34"/>
    <n v="93"/>
    <n v="3"/>
    <d v="2021-10-03T06:31:28"/>
    <d v="2021-10-03T08:04:34"/>
    <x v="95"/>
    <s v="Resultados Liberados en 4 Horas o Menos"/>
    <s v="CENTRO MEDICO EXCEL"/>
    <s v="HOSPITALIZADOS"/>
    <x v="2"/>
    <x v="0"/>
    <n v="3"/>
    <x v="1"/>
    <x v="3"/>
  </r>
  <r>
    <n v="41"/>
    <s v="Domingo"/>
    <n v="2021"/>
    <s v="Octubre"/>
    <x v="234"/>
    <s v="CENTRO MEDICO EXCEL-HOSPITALIZADOS"/>
    <x v="10"/>
    <s v="CHEQUEOS"/>
    <x v="0"/>
    <x v="2"/>
    <d v="1899-12-30T06:32:57"/>
    <d v="2021-10-03T00:00:00"/>
    <d v="1899-12-30T08:02:54"/>
    <d v="2021-10-03T00:00:00"/>
    <d v="1899-12-30T08:11:27"/>
    <n v="99"/>
    <n v="9"/>
    <d v="2021-10-03T06:32:57"/>
    <d v="2021-10-03T08:11:27"/>
    <x v="159"/>
    <s v="Resultados Liberados en 4 Horas o Menos"/>
    <s v="CENTRO MEDICO EXCEL"/>
    <s v="HOSPITALIZADOS"/>
    <x v="2"/>
    <x v="0"/>
    <n v="6"/>
    <x v="1"/>
    <x v="3"/>
  </r>
  <r>
    <n v="41"/>
    <s v="Domingo"/>
    <n v="2021"/>
    <s v="Octubre"/>
    <x v="235"/>
    <s v="CENTRO MEDICO EXCEL-HOSPITALIZADOS"/>
    <x v="26"/>
    <s v="CHEQUEOS"/>
    <x v="0"/>
    <x v="2"/>
    <d v="1899-12-30T06:34:06"/>
    <d v="2021-10-03T00:00:00"/>
    <d v="1899-12-30T08:04:03"/>
    <d v="2021-10-03T00:00:00"/>
    <d v="1899-12-30T08:12:38"/>
    <n v="98"/>
    <n v="8"/>
    <d v="2021-10-03T06:34:06"/>
    <d v="2021-10-03T08:12:38"/>
    <x v="159"/>
    <s v="Resultados Liberados en 4 Horas o Menos"/>
    <s v="CENTRO MEDICO EXCEL"/>
    <s v="HOSPITALIZADOS"/>
    <x v="2"/>
    <x v="0"/>
    <n v="3"/>
    <x v="1"/>
    <x v="3"/>
  </r>
  <r>
    <n v="41"/>
    <s v="Domingo"/>
    <n v="2021"/>
    <s v="Octubre"/>
    <x v="236"/>
    <s v="CENTRO MEDICO EXCEL-HOSPITALIZADOS"/>
    <x v="67"/>
    <s v="CHEQUEOS"/>
    <x v="0"/>
    <x v="2"/>
    <d v="1899-12-30T06:35:04"/>
    <d v="2021-10-03T00:00:00"/>
    <s v="08.31:29"/>
    <d v="2021-10-03T00:00:00"/>
    <d v="1899-12-30T08:06:05"/>
    <n v="91"/>
    <n v="-25"/>
    <d v="2021-10-03T06:35:04"/>
    <d v="2021-10-03T08:06:05"/>
    <x v="160"/>
    <s v="Resultados Liberados en 4 Horas o Menos"/>
    <s v="CENTRO MEDICO EXCEL"/>
    <s v="HOSPITALIZADOS"/>
    <x v="2"/>
    <x v="0"/>
    <n v="3"/>
    <x v="1"/>
    <x v="3"/>
  </r>
  <r>
    <n v="41"/>
    <s v="Domingo"/>
    <n v="2021"/>
    <s v="Octubre"/>
    <x v="237"/>
    <s v="CENTRO MEDICO EXCEL-HOSPITALIZADOS"/>
    <x v="4"/>
    <s v="CHEQUEOS"/>
    <x v="0"/>
    <x v="2"/>
    <d v="1899-12-30T06:35:49"/>
    <d v="2021-10-03T00:00:00"/>
    <d v="1899-12-30T08:05:47"/>
    <d v="2021-10-03T00:00:00"/>
    <d v="1899-12-30T08:27:44"/>
    <n v="112"/>
    <n v="22"/>
    <d v="2021-10-03T06:35:49"/>
    <d v="2021-10-03T08:27:44"/>
    <x v="161"/>
    <s v="Resultados Liberados en 4 Horas o Menos"/>
    <s v="CENTRO MEDICO EXCEL"/>
    <s v="HOSPITALIZADOS"/>
    <x v="2"/>
    <x v="0"/>
    <n v="3"/>
    <x v="1"/>
    <x v="3"/>
  </r>
  <r>
    <n v="41"/>
    <s v="Domingo"/>
    <n v="2021"/>
    <s v="Octubre"/>
    <x v="238"/>
    <s v="CENTRO MEDICO EXCEL-HOSPITALIZADOS"/>
    <x v="3"/>
    <s v="CHEQUEOS"/>
    <x v="0"/>
    <x v="2"/>
    <d v="1899-12-30T06:36:59"/>
    <d v="2021-10-03T00:00:00"/>
    <d v="1899-12-30T08:06:57"/>
    <d v="2021-10-03T00:00:00"/>
    <d v="1899-12-30T08:15:32"/>
    <n v="99"/>
    <n v="9"/>
    <d v="2021-10-03T06:36:59"/>
    <d v="2021-10-03T08:15:32"/>
    <x v="159"/>
    <s v="Resultados Liberados en 4 Horas o Menos"/>
    <s v="CENTRO MEDICO EXCEL"/>
    <s v="HOSPITALIZADOS"/>
    <x v="2"/>
    <x v="0"/>
    <n v="3"/>
    <x v="1"/>
    <x v="3"/>
  </r>
  <r>
    <n v="41"/>
    <s v="Domingo"/>
    <n v="2021"/>
    <s v="Octubre"/>
    <x v="239"/>
    <s v="CENTRO MEDICO EXCEL-HOSPITALIZADOS"/>
    <x v="1"/>
    <s v="CHEQUEOS"/>
    <x v="0"/>
    <x v="2"/>
    <d v="1899-12-30T06:38:31"/>
    <d v="2021-10-03T00:00:00"/>
    <d v="1899-12-30T08:08:29"/>
    <d v="2021-10-03T00:00:00"/>
    <d v="1899-12-30T08:09:33"/>
    <n v="91"/>
    <n v="1"/>
    <d v="2021-10-03T06:38:31"/>
    <d v="2021-10-03T08:09:33"/>
    <x v="160"/>
    <s v="Resultados Liberados en 4 Horas o Menos"/>
    <s v="CENTRO MEDICO EXCEL"/>
    <s v="HOSPITALIZADOS"/>
    <x v="2"/>
    <x v="0"/>
    <n v="4"/>
    <x v="1"/>
    <x v="3"/>
  </r>
  <r>
    <n v="41"/>
    <s v="Domingo"/>
    <n v="2021"/>
    <s v="Octubre"/>
    <x v="240"/>
    <s v="CENTRO MEDICO EXCEL-HOSPITALIZADOS"/>
    <x v="46"/>
    <s v="CHEQUEOS"/>
    <x v="0"/>
    <x v="2"/>
    <d v="1899-12-30T06:39:18"/>
    <d v="2021-10-03T00:00:00"/>
    <d v="1899-12-30T08:09:16"/>
    <d v="2021-10-03T00:00:00"/>
    <d v="1899-12-30T07:48:41"/>
    <n v="69"/>
    <n v="-21"/>
    <d v="2021-10-03T06:39:18"/>
    <d v="2021-10-03T07:48:41"/>
    <x v="1"/>
    <s v="Resultados Liberados 01:30 o Menos"/>
    <s v="CENTRO MEDICO EXCEL"/>
    <s v="HOSPITALIZADOS"/>
    <x v="1"/>
    <x v="0"/>
    <n v="1"/>
    <x v="1"/>
    <x v="3"/>
  </r>
  <r>
    <n v="41"/>
    <s v="Domingo"/>
    <n v="2021"/>
    <s v="Octubre"/>
    <x v="241"/>
    <s v="CENTRO MEDICO EXCEL-HOSPITALIZADOS"/>
    <x v="145"/>
    <s v="CHEQUEOS"/>
    <x v="0"/>
    <x v="2"/>
    <d v="1899-12-30T06:40:14"/>
    <d v="2021-10-03T00:00:00"/>
    <d v="1899-12-30T08:10:11"/>
    <d v="2021-10-03T00:00:00"/>
    <d v="1899-12-30T07:53:51"/>
    <n v="73"/>
    <n v="-17"/>
    <d v="2021-10-03T06:40:14"/>
    <d v="2021-10-03T07:53:51"/>
    <x v="162"/>
    <s v="Resultados Liberados 01:30 o Menos"/>
    <s v="CENTRO MEDICO EXCEL"/>
    <s v="HOSPITALIZADOS"/>
    <x v="1"/>
    <x v="0"/>
    <n v="1"/>
    <x v="1"/>
    <x v="3"/>
  </r>
  <r>
    <n v="41"/>
    <s v="Domingo"/>
    <n v="2021"/>
    <s v="Octubre"/>
    <x v="242"/>
    <s v="CENTRO MEDICO EXCEL-HOSPITALIZADOS"/>
    <x v="153"/>
    <s v="CHEQUEOS"/>
    <x v="0"/>
    <x v="2"/>
    <d v="1899-12-30T06:41:25"/>
    <d v="2021-10-03T00:00:00"/>
    <d v="1899-12-30T08:11:23"/>
    <d v="2021-10-03T00:00:00"/>
    <d v="1899-12-30T07:41:27"/>
    <n v="60"/>
    <n v="-30"/>
    <d v="2021-10-03T06:41:25"/>
    <d v="2021-10-03T07:41:27"/>
    <x v="163"/>
    <s v="Resultados Liberados en 1 Hora o Menos"/>
    <s v="CENTRO MEDICO EXCEL"/>
    <s v="HOSPITALIZADOS"/>
    <x v="1"/>
    <x v="0"/>
    <n v="1"/>
    <x v="1"/>
    <x v="3"/>
  </r>
  <r>
    <n v="41"/>
    <s v="Domingo"/>
    <n v="2021"/>
    <s v="Octubre"/>
    <x v="243"/>
    <s v="MEDIEXCEL"/>
    <x v="161"/>
    <s v="EXTERNOS"/>
    <x v="0"/>
    <x v="2"/>
    <d v="1899-12-30T06:55:19"/>
    <d v="2021-10-03T00:00:00"/>
    <d v="1899-12-30T10:55:16"/>
    <d v="2021-10-03T00:00:00"/>
    <d v="1899-12-30T08:59:47"/>
    <n v="124"/>
    <n v="-116"/>
    <d v="2021-10-03T06:55:19"/>
    <d v="2021-10-03T08:59:47"/>
    <x v="164"/>
    <s v="Resultados Liberados en 4 Horas o Menos"/>
    <s v="MEDIEXCEL"/>
    <s v="MEDIEXCEL"/>
    <x v="1"/>
    <x v="3"/>
    <n v="2"/>
    <x v="1"/>
    <x v="3"/>
  </r>
  <r>
    <n v="41"/>
    <s v="Domingo"/>
    <n v="2021"/>
    <s v="Octubre"/>
    <x v="244"/>
    <s v="MEDIEXCEL"/>
    <x v="162"/>
    <s v="EXTERNOS"/>
    <x v="0"/>
    <x v="2"/>
    <d v="1899-12-30T07:01:30"/>
    <d v="2021-10-03T00:00:00"/>
    <d v="1899-12-30T11:01:25"/>
    <d v="2021-10-03T00:00:00"/>
    <d v="1899-12-30T09:35:39"/>
    <n v="154"/>
    <n v="-86"/>
    <d v="2021-10-03T07:01:30"/>
    <d v="2021-10-03T09:35:39"/>
    <x v="165"/>
    <s v="Resultados Liberados en 4 Horas o Menos"/>
    <s v="MEDIEXCEL"/>
    <s v="MEDIEXCEL"/>
    <x v="1"/>
    <x v="3"/>
    <n v="4"/>
    <x v="1"/>
    <x v="3"/>
  </r>
  <r>
    <n v="41"/>
    <s v="Domingo"/>
    <n v="2021"/>
    <s v="Octubre"/>
    <x v="245"/>
    <s v="MEDIEXCEL"/>
    <x v="163"/>
    <s v="EXTERNOS"/>
    <x v="0"/>
    <x v="2"/>
    <d v="1899-12-30T07:04:58"/>
    <d v="2021-10-03T00:00:00"/>
    <d v="1899-12-30T11:04:56"/>
    <d v="2021-10-03T00:00:00"/>
    <d v="1899-12-30T09:02:12"/>
    <n v="118"/>
    <n v="-122"/>
    <d v="2021-10-03T07:04:58"/>
    <d v="2021-10-03T09:02:12"/>
    <x v="5"/>
    <s v="Resultados Liberados en 4 Horas o Menos"/>
    <s v="MEDIEXCEL"/>
    <s v="MEDIEXCEL"/>
    <x v="1"/>
    <x v="3"/>
    <n v="1"/>
    <x v="1"/>
    <x v="3"/>
  </r>
  <r>
    <n v="41"/>
    <s v="Domingo"/>
    <n v="2021"/>
    <s v="Octubre"/>
    <x v="246"/>
    <s v="CENTRO MEDICO EXCEL-HOSPITALIZADOS"/>
    <x v="11"/>
    <m/>
    <x v="0"/>
    <x v="2"/>
    <d v="1899-12-30T07:05:52"/>
    <d v="2021-10-03T00:00:00"/>
    <s v="08.36:15"/>
    <d v="2021-10-03T00:00:00"/>
    <d v="1899-12-30T07:37:56"/>
    <n v="32"/>
    <n v="-59"/>
    <d v="2021-10-03T07:05:52"/>
    <d v="2021-10-03T07:37:56"/>
    <x v="166"/>
    <s v="Resultados Liberados en 1 Hora o Menos"/>
    <s v="CENTRO MEDICO EXCEL"/>
    <s v="HOSPITALIZADOS"/>
    <x v="1"/>
    <x v="0"/>
    <n v="1"/>
    <x v="1"/>
    <x v="3"/>
  </r>
  <r>
    <n v="41"/>
    <s v="Domingo"/>
    <n v="2021"/>
    <s v="Octubre"/>
    <x v="247"/>
    <s v="PRIVADOS"/>
    <x v="164"/>
    <s v="EXTERNOS"/>
    <x v="0"/>
    <x v="2"/>
    <d v="1899-12-30T07:08:05"/>
    <d v="2021-10-03T00:00:00"/>
    <d v="1899-12-30T11:08:02"/>
    <d v="2021-10-03T00:00:00"/>
    <d v="1899-12-30T10:00:01"/>
    <n v="172"/>
    <n v="-68"/>
    <d v="2021-10-03T07:08:05"/>
    <d v="2021-10-03T10:00:01"/>
    <x v="167"/>
    <s v="Resultados Liberados en 4 Horas o Menos"/>
    <s v="PRIVADOS"/>
    <s v="PRIVADOS"/>
    <x v="1"/>
    <x v="3"/>
    <n v="3"/>
    <x v="1"/>
    <x v="3"/>
  </r>
  <r>
    <n v="41"/>
    <s v="Domingo"/>
    <n v="2021"/>
    <s v="Octubre"/>
    <x v="248"/>
    <s v="CENTRO MEDICO EXCEL-HOSPITALIZADOS"/>
    <x v="12"/>
    <m/>
    <x v="0"/>
    <x v="2"/>
    <d v="1899-12-30T07:08:45"/>
    <d v="2021-10-03T00:00:00"/>
    <s v="08.33:34"/>
    <d v="2021-10-03T00:00:00"/>
    <d v="1899-12-30T07:38:43"/>
    <n v="30"/>
    <n v="-55"/>
    <d v="2021-10-03T07:08:45"/>
    <d v="2021-10-03T07:38:43"/>
    <x v="69"/>
    <s v="Resultados Liberados en 30 Minutos o Menos"/>
    <s v="CENTRO MEDICO EXCEL"/>
    <s v="HOSPITALIZADOS"/>
    <x v="1"/>
    <x v="0"/>
    <n v="1"/>
    <x v="1"/>
    <x v="3"/>
  </r>
  <r>
    <n v="41"/>
    <s v="Domingo"/>
    <n v="2021"/>
    <s v="Octubre"/>
    <x v="249"/>
    <s v="CENTRO MEDICO EXCEL-HOSPITALIZADOS"/>
    <x v="13"/>
    <s v="CHEQUEOS"/>
    <x v="0"/>
    <x v="2"/>
    <d v="1899-12-30T07:10:15"/>
    <d v="2021-10-03T00:00:00"/>
    <d v="1899-12-30T08:40:14"/>
    <d v="2021-10-03T00:00:00"/>
    <d v="1899-12-30T08:18:54"/>
    <n v="68"/>
    <n v="-22"/>
    <d v="2021-10-03T07:10:15"/>
    <d v="2021-10-03T08:18:54"/>
    <x v="168"/>
    <s v="Resultados Liberados 01:30 o Menos"/>
    <s v="CENTRO MEDICO EXCEL"/>
    <s v="HOSPITALIZADOS"/>
    <x v="1"/>
    <x v="0"/>
    <n v="3"/>
    <x v="1"/>
    <x v="3"/>
  </r>
  <r>
    <n v="41"/>
    <s v="Domingo"/>
    <n v="2021"/>
    <s v="Octubre"/>
    <x v="250"/>
    <s v="MEDIEXCEL"/>
    <x v="165"/>
    <s v="EXTERNOS"/>
    <x v="0"/>
    <x v="2"/>
    <d v="1899-12-30T07:12:56"/>
    <d v="2021-10-03T00:00:00"/>
    <d v="1899-12-30T11:12:53"/>
    <d v="2021-10-03T00:00:00"/>
    <d v="1899-12-30T09:19:12"/>
    <n v="127"/>
    <n v="-113"/>
    <d v="2021-10-03T07:12:56"/>
    <d v="2021-10-03T09:19:12"/>
    <x v="129"/>
    <s v="Resultados Liberados en 4 Horas o Menos"/>
    <s v="MEDIEXCEL"/>
    <s v="MEDIEXCEL"/>
    <x v="1"/>
    <x v="3"/>
    <n v="4"/>
    <x v="1"/>
    <x v="3"/>
  </r>
  <r>
    <n v="41"/>
    <s v="Domingo"/>
    <n v="2021"/>
    <s v="Octubre"/>
    <x v="251"/>
    <s v="MEDIEXCEL"/>
    <x v="166"/>
    <s v="EXTERNOS"/>
    <x v="0"/>
    <x v="2"/>
    <d v="1899-12-30T07:13:12"/>
    <d v="2021-10-03T00:00:00"/>
    <d v="1899-12-30T11:13:09"/>
    <d v="2021-10-03T00:00:00"/>
    <d v="1899-12-30T09:20:16"/>
    <n v="127"/>
    <n v="-113"/>
    <d v="2021-10-03T07:13:12"/>
    <d v="2021-10-03T09:20:16"/>
    <x v="169"/>
    <s v="Resultados Liberados en 4 Horas o Menos"/>
    <s v="MEDIEXCEL"/>
    <s v="MEDIEXCEL"/>
    <x v="1"/>
    <x v="3"/>
    <n v="4"/>
    <x v="1"/>
    <x v="3"/>
  </r>
  <r>
    <n v="41"/>
    <s v="Domingo"/>
    <n v="2021"/>
    <s v="Octubre"/>
    <x v="252"/>
    <s v="MEDIEXCEL"/>
    <x v="167"/>
    <s v="EXTERNOS"/>
    <x v="0"/>
    <x v="2"/>
    <d v="1899-12-30T07:19:04"/>
    <d v="2021-10-04T00:00:00"/>
    <s v="22.58:13"/>
    <d v="2021-10-05T00:00:00"/>
    <d v="1899-12-30T18:38:51"/>
    <n v="3559"/>
    <n v="1180"/>
    <d v="2021-10-03T07:19:04"/>
    <d v="2021-10-05T18:38:51"/>
    <x v="170"/>
    <s v="Mas de 1 Dia"/>
    <s v="MEDIEXCEL"/>
    <s v="MEDIEXCEL"/>
    <x v="2"/>
    <x v="3"/>
    <n v="4"/>
    <x v="1"/>
    <x v="3"/>
  </r>
  <r>
    <n v="41"/>
    <s v="Domingo"/>
    <n v="2021"/>
    <s v="Octubre"/>
    <x v="253"/>
    <s v="MEDIEXCEL"/>
    <x v="168"/>
    <s v="EXTERNOS"/>
    <x v="0"/>
    <x v="2"/>
    <d v="1899-12-30T07:21:19"/>
    <d v="2021-10-03T00:00:00"/>
    <d v="1899-12-30T11:21:16"/>
    <d v="2021-10-03T00:00:00"/>
    <d v="1899-12-30T09:17:43"/>
    <n v="116"/>
    <n v="-124"/>
    <d v="2021-10-03T07:21:19"/>
    <d v="2021-10-03T09:17:43"/>
    <x v="130"/>
    <s v="Resultados Liberados en 4 Horas o Menos"/>
    <s v="MEDIEXCEL"/>
    <s v="MEDIEXCEL"/>
    <x v="1"/>
    <x v="3"/>
    <n v="1"/>
    <x v="1"/>
    <x v="3"/>
  </r>
  <r>
    <n v="41"/>
    <s v="Domingo"/>
    <n v="2021"/>
    <s v="Octubre"/>
    <x v="254"/>
    <s v="MEDIEXCEL"/>
    <x v="169"/>
    <s v="EXTERNOS"/>
    <x v="0"/>
    <x v="2"/>
    <d v="1899-12-30T07:22:13"/>
    <d v="2021-10-03T00:00:00"/>
    <d v="1899-12-30T11:22:11"/>
    <d v="2021-10-03T00:00:00"/>
    <d v="1899-12-30T09:39:49"/>
    <n v="137"/>
    <n v="-103"/>
    <d v="2021-10-03T07:22:13"/>
    <d v="2021-10-03T09:39:49"/>
    <x v="171"/>
    <s v="Resultados Liberados en 4 Horas o Menos"/>
    <s v="MEDIEXCEL"/>
    <s v="MEDIEXCEL"/>
    <x v="1"/>
    <x v="3"/>
    <n v="4"/>
    <x v="1"/>
    <x v="3"/>
  </r>
  <r>
    <n v="41"/>
    <s v="Domingo"/>
    <n v="2021"/>
    <s v="Octubre"/>
    <x v="255"/>
    <s v="MEDIEXCEL"/>
    <x v="79"/>
    <s v="EXTERNOS"/>
    <x v="0"/>
    <x v="2"/>
    <d v="1899-12-30T07:26:59"/>
    <d v="2021-10-03T00:00:00"/>
    <d v="1899-12-30T11:26:57"/>
    <d v="2021-10-03T00:00:00"/>
    <d v="1899-12-30T10:27:04"/>
    <n v="181"/>
    <n v="-59"/>
    <d v="2021-10-03T07:26:59"/>
    <d v="2021-10-03T10:27:04"/>
    <x v="118"/>
    <s v="Resultados Liberados en 4 Horas o Menos"/>
    <s v="MEDIEXCEL"/>
    <s v="MEDIEXCEL"/>
    <x v="1"/>
    <x v="3"/>
    <n v="5"/>
    <x v="1"/>
    <x v="3"/>
  </r>
  <r>
    <n v="41"/>
    <s v="Domingo"/>
    <n v="2021"/>
    <s v="Octubre"/>
    <x v="256"/>
    <s v="MEDIEXCEL"/>
    <x v="170"/>
    <s v="EXTERNOS"/>
    <x v="0"/>
    <x v="2"/>
    <d v="1899-12-30T07:33:24"/>
    <d v="2021-10-03T00:00:00"/>
    <d v="1899-12-30T11:33:22"/>
    <d v="2021-10-03T00:00:00"/>
    <d v="1899-12-30T09:46:58"/>
    <n v="133"/>
    <n v="-107"/>
    <d v="2021-10-03T07:33:24"/>
    <d v="2021-10-03T09:46:58"/>
    <x v="172"/>
    <s v="Resultados Liberados en 4 Horas o Menos"/>
    <s v="MEDIEXCEL"/>
    <s v="MEDIEXCEL"/>
    <x v="1"/>
    <x v="3"/>
    <n v="6"/>
    <x v="1"/>
    <x v="3"/>
  </r>
  <r>
    <n v="41"/>
    <s v="Domingo"/>
    <n v="2021"/>
    <s v="Octubre"/>
    <x v="257"/>
    <s v="CENTRO MEDICO EXCEL-HOSPITALIZADOS"/>
    <x v="12"/>
    <s v="CHEQUEOS"/>
    <x v="0"/>
    <x v="2"/>
    <d v="1899-12-30T07:34:33"/>
    <d v="2021-10-03T00:00:00"/>
    <d v="1899-12-30T09:04:29"/>
    <d v="2021-10-03T00:00:00"/>
    <d v="1899-12-30T08:42:49"/>
    <n v="68"/>
    <n v="-22"/>
    <d v="2021-10-03T07:34:33"/>
    <d v="2021-10-03T08:42:49"/>
    <x v="168"/>
    <s v="Resultados Liberados 01:30 o Menos"/>
    <s v="CENTRO MEDICO EXCEL"/>
    <s v="HOSPITALIZADOS"/>
    <x v="1"/>
    <x v="0"/>
    <n v="3"/>
    <x v="1"/>
    <x v="3"/>
  </r>
  <r>
    <n v="41"/>
    <s v="Domingo"/>
    <n v="2021"/>
    <s v="Octubre"/>
    <x v="258"/>
    <s v="CENTRO MEDICO EXCEL-HOSPITALIZADOS"/>
    <x v="11"/>
    <s v="CHEQUEOS"/>
    <x v="0"/>
    <x v="2"/>
    <d v="1899-12-30T07:39:09"/>
    <d v="2021-10-03T00:00:00"/>
    <d v="1899-12-30T09:09:07"/>
    <d v="2021-10-03T00:00:00"/>
    <d v="1899-12-30T08:20:39"/>
    <n v="41"/>
    <n v="-49"/>
    <d v="2021-10-03T07:39:09"/>
    <d v="2021-10-03T08:20:39"/>
    <x v="157"/>
    <s v="Resultados Liberados en 1 Hora o Menos"/>
    <s v="CENTRO MEDICO EXCEL"/>
    <s v="HOSPITALIZADOS"/>
    <x v="1"/>
    <x v="0"/>
    <n v="3"/>
    <x v="1"/>
    <x v="3"/>
  </r>
  <r>
    <n v="41"/>
    <s v="Domingo"/>
    <n v="2021"/>
    <s v="Octubre"/>
    <x v="259"/>
    <s v="MEDIEXCEL"/>
    <x v="171"/>
    <s v="EXTERNOS"/>
    <x v="0"/>
    <x v="2"/>
    <d v="1899-12-30T07:41:16"/>
    <d v="2021-10-03T00:00:00"/>
    <d v="1899-12-30T11:41:14"/>
    <d v="2021-10-03T00:00:00"/>
    <d v="1899-12-30T09:48:29"/>
    <n v="127"/>
    <n v="-113"/>
    <d v="2021-10-03T07:41:16"/>
    <d v="2021-10-03T09:48:29"/>
    <x v="169"/>
    <s v="Resultados Liberados en 4 Horas o Menos"/>
    <s v="MEDIEXCEL"/>
    <s v="MEDIEXCEL"/>
    <x v="1"/>
    <x v="3"/>
    <n v="7"/>
    <x v="1"/>
    <x v="3"/>
  </r>
  <r>
    <n v="41"/>
    <s v="Domingo"/>
    <n v="2021"/>
    <s v="Octubre"/>
    <x v="260"/>
    <s v="MEDIEXCEL"/>
    <x v="172"/>
    <s v="EXTERNOS"/>
    <x v="0"/>
    <x v="2"/>
    <d v="1899-12-30T07:52:15"/>
    <d v="2021-10-03T00:00:00"/>
    <d v="1899-12-30T11:52:13"/>
    <d v="2021-10-03T00:00:00"/>
    <d v="1899-12-30T11:07:48"/>
    <n v="195"/>
    <n v="-45"/>
    <d v="2021-10-03T07:52:15"/>
    <d v="2021-10-03T11:07:48"/>
    <x v="173"/>
    <s v="Resultados Liberados en 4 Horas o Menos"/>
    <s v="MEDIEXCEL"/>
    <s v="MEDIEXCEL"/>
    <x v="1"/>
    <x v="3"/>
    <n v="3"/>
    <x v="1"/>
    <x v="3"/>
  </r>
  <r>
    <n v="41"/>
    <s v="Domingo"/>
    <n v="2021"/>
    <s v="Octubre"/>
    <x v="261"/>
    <s v="MEDIEXCEL"/>
    <x v="173"/>
    <s v="EXTERNOS"/>
    <x v="0"/>
    <x v="2"/>
    <d v="1899-12-30T08:09:29"/>
    <d v="2021-10-03T00:00:00"/>
    <d v="1899-12-30T12:09:25"/>
    <d v="2021-10-03T00:00:00"/>
    <d v="1899-12-30T11:16:10"/>
    <n v="187"/>
    <n v="-53"/>
    <d v="2021-10-03T08:09:29"/>
    <d v="2021-10-03T11:16:10"/>
    <x v="174"/>
    <s v="Resultados Liberados en 4 Horas o Menos"/>
    <s v="MEDIEXCEL"/>
    <s v="MEDIEXCEL"/>
    <x v="1"/>
    <x v="3"/>
    <n v="6"/>
    <x v="1"/>
    <x v="3"/>
  </r>
  <r>
    <n v="41"/>
    <s v="Domingo"/>
    <n v="2021"/>
    <s v="Octubre"/>
    <x v="262"/>
    <s v="MEDIEXCEL"/>
    <x v="174"/>
    <s v="EXTERNOS"/>
    <x v="0"/>
    <x v="2"/>
    <d v="1899-12-30T08:26:38"/>
    <d v="2021-10-03T00:00:00"/>
    <d v="1899-12-30T12:26:37"/>
    <d v="2021-10-03T00:00:00"/>
    <d v="1899-12-30T10:32:37"/>
    <n v="126"/>
    <n v="-114"/>
    <d v="2021-10-03T08:26:38"/>
    <d v="2021-10-03T10:32:37"/>
    <x v="21"/>
    <s v="Resultados Liberados en 4 Horas o Menos"/>
    <s v="MEDIEXCEL"/>
    <s v="MEDIEXCEL"/>
    <x v="1"/>
    <x v="3"/>
    <n v="5"/>
    <x v="1"/>
    <x v="3"/>
  </r>
  <r>
    <n v="41"/>
    <s v="Domingo"/>
    <n v="2021"/>
    <s v="Octubre"/>
    <x v="263"/>
    <s v="MEDIEXCEL"/>
    <x v="175"/>
    <s v="EXTERNOS"/>
    <x v="0"/>
    <x v="2"/>
    <d v="1899-12-30T08:29:05"/>
    <d v="2021-10-03T00:00:00"/>
    <d v="1899-12-30T12:29:02"/>
    <d v="2021-10-03T00:00:00"/>
    <d v="1899-12-30T10:34:14"/>
    <n v="125"/>
    <n v="-115"/>
    <d v="2021-10-03T08:29:05"/>
    <d v="2021-10-03T10:34:14"/>
    <x v="21"/>
    <s v="Resultados Liberados en 4 Horas o Menos"/>
    <s v="MEDIEXCEL"/>
    <s v="MEDIEXCEL"/>
    <x v="1"/>
    <x v="3"/>
    <n v="6"/>
    <x v="1"/>
    <x v="3"/>
  </r>
  <r>
    <n v="41"/>
    <s v="Domingo"/>
    <n v="2021"/>
    <s v="Octubre"/>
    <x v="264"/>
    <s v="CENTRO MEDICO EXCEL-URGENCIAS"/>
    <x v="160"/>
    <s v="CHEQUEOS"/>
    <x v="0"/>
    <x v="2"/>
    <d v="1899-12-30T08:29:39"/>
    <d v="2021-10-03T00:00:00"/>
    <d v="1899-12-30T09:59:35"/>
    <d v="2021-10-03T00:00:00"/>
    <d v="1899-12-30T09:02:46"/>
    <n v="33"/>
    <n v="-57"/>
    <d v="2021-10-03T08:29:39"/>
    <d v="2021-10-03T09:02:46"/>
    <x v="133"/>
    <s v="Resultados Liberados en 1 Hora o Menos"/>
    <s v="CENTRO MEDICO EXCEL"/>
    <s v="URGENCIAS"/>
    <x v="1"/>
    <x v="1"/>
    <n v="1"/>
    <x v="1"/>
    <x v="3"/>
  </r>
  <r>
    <n v="41"/>
    <s v="Domingo"/>
    <n v="2021"/>
    <s v="Octubre"/>
    <x v="265"/>
    <s v="MEDIEXCEL"/>
    <x v="176"/>
    <s v="EXTERNOS"/>
    <x v="0"/>
    <x v="2"/>
    <d v="1899-12-30T08:33:26"/>
    <d v="2021-10-03T00:00:00"/>
    <d v="1899-12-30T12:33:25"/>
    <d v="2021-10-03T00:00:00"/>
    <d v="1899-12-30T11:10:13"/>
    <n v="157"/>
    <n v="-83"/>
    <d v="2021-10-03T08:33:26"/>
    <d v="2021-10-03T11:10:13"/>
    <x v="26"/>
    <s v="Resultados Liberados en 4 Horas o Menos"/>
    <s v="MEDIEXCEL"/>
    <s v="MEDIEXCEL"/>
    <x v="1"/>
    <x v="3"/>
    <n v="3"/>
    <x v="1"/>
    <x v="3"/>
  </r>
  <r>
    <n v="41"/>
    <s v="Domingo"/>
    <n v="2021"/>
    <s v="Octubre"/>
    <x v="266"/>
    <s v="MEDIEXCEL"/>
    <x v="177"/>
    <s v="EXTERNOS"/>
    <x v="0"/>
    <x v="2"/>
    <d v="1899-12-30T08:35:15"/>
    <d v="2021-10-03T00:00:00"/>
    <d v="1899-12-30T12:35:12"/>
    <d v="2021-10-03T00:00:00"/>
    <d v="1899-12-30T11:11:00"/>
    <n v="156"/>
    <n v="-84"/>
    <d v="2021-10-03T08:35:15"/>
    <d v="2021-10-03T11:11:00"/>
    <x v="175"/>
    <s v="Resultados Liberados en 4 Horas o Menos"/>
    <s v="MEDIEXCEL"/>
    <s v="MEDIEXCEL"/>
    <x v="1"/>
    <x v="3"/>
    <n v="4"/>
    <x v="1"/>
    <x v="3"/>
  </r>
  <r>
    <n v="41"/>
    <s v="Domingo"/>
    <n v="2021"/>
    <s v="Octubre"/>
    <x v="267"/>
    <s v="MEDIEXCEL"/>
    <x v="178"/>
    <s v="EXTERNOS"/>
    <x v="0"/>
    <x v="2"/>
    <d v="1899-12-30T08:39:32"/>
    <d v="2021-10-03T00:00:00"/>
    <d v="1899-12-30T12:39:30"/>
    <d v="2021-10-03T00:00:00"/>
    <d v="1899-12-30T11:11:47"/>
    <n v="152"/>
    <n v="-88"/>
    <d v="2021-10-03T08:39:32"/>
    <d v="2021-10-03T11:11:47"/>
    <x v="109"/>
    <s v="Resultados Liberados en 4 Horas o Menos"/>
    <s v="MEDIEXCEL"/>
    <s v="MEDIEXCEL"/>
    <x v="1"/>
    <x v="3"/>
    <n v="3"/>
    <x v="1"/>
    <x v="3"/>
  </r>
  <r>
    <n v="41"/>
    <s v="Domingo"/>
    <n v="2021"/>
    <s v="Octubre"/>
    <x v="268"/>
    <s v="MEDIEXCEL"/>
    <x v="179"/>
    <s v="EXTERNOS"/>
    <x v="0"/>
    <x v="2"/>
    <d v="1899-12-30T08:41:07"/>
    <d v="2021-10-03T00:00:00"/>
    <d v="1899-12-30T12:41:05"/>
    <d v="2021-10-03T00:00:00"/>
    <d v="1899-12-30T11:33:39"/>
    <n v="172"/>
    <n v="-68"/>
    <d v="2021-10-03T08:41:07"/>
    <d v="2021-10-03T11:33:39"/>
    <x v="128"/>
    <s v="Resultados Liberados en 4 Horas o Menos"/>
    <s v="MEDIEXCEL"/>
    <s v="MEDIEXCEL"/>
    <x v="1"/>
    <x v="3"/>
    <n v="3"/>
    <x v="1"/>
    <x v="3"/>
  </r>
  <r>
    <n v="41"/>
    <s v="Domingo"/>
    <n v="2021"/>
    <s v="Octubre"/>
    <x v="269"/>
    <s v="MEDIEXCEL"/>
    <x v="180"/>
    <s v="EXTERNOS"/>
    <x v="0"/>
    <x v="2"/>
    <d v="1899-12-30T09:02:24"/>
    <d v="2021-10-03T00:00:00"/>
    <d v="1899-12-30T13:02:20"/>
    <d v="2021-10-03T00:00:00"/>
    <d v="1899-12-30T11:19:28"/>
    <n v="137"/>
    <n v="-103"/>
    <d v="2021-10-03T09:02:24"/>
    <d v="2021-10-03T11:19:28"/>
    <x v="171"/>
    <s v="Resultados Liberados en 4 Horas o Menos"/>
    <s v="MEDIEXCEL"/>
    <s v="MEDIEXCEL"/>
    <x v="1"/>
    <x v="3"/>
    <n v="3"/>
    <x v="1"/>
    <x v="3"/>
  </r>
  <r>
    <n v="41"/>
    <s v="Domingo"/>
    <n v="2021"/>
    <s v="Octubre"/>
    <x v="270"/>
    <s v="MEDIEXCEL"/>
    <x v="181"/>
    <s v="EXTERNOS"/>
    <x v="0"/>
    <x v="2"/>
    <d v="1899-12-30T09:21:39"/>
    <d v="2021-10-03T00:00:00"/>
    <d v="1899-12-30T13:21:37"/>
    <d v="2021-10-03T00:00:00"/>
    <d v="1899-12-30T11:51:45"/>
    <n v="150"/>
    <n v="-90"/>
    <d v="2021-10-03T09:21:39"/>
    <d v="2021-10-03T11:51:45"/>
    <x v="176"/>
    <s v="Resultados Liberados en 4 Horas o Menos"/>
    <s v="MEDIEXCEL"/>
    <s v="MEDIEXCEL"/>
    <x v="1"/>
    <x v="3"/>
    <n v="4"/>
    <x v="1"/>
    <x v="3"/>
  </r>
  <r>
    <n v="41"/>
    <s v="Domingo"/>
    <n v="2021"/>
    <s v="Octubre"/>
    <x v="271"/>
    <s v="MEDIEXCEL"/>
    <x v="182"/>
    <s v="EXTERNOS"/>
    <x v="0"/>
    <x v="2"/>
    <d v="1899-12-30T09:24:10"/>
    <d v="2021-10-03T00:00:00"/>
    <s v="13.32:04"/>
    <d v="2021-10-03T00:00:00"/>
    <d v="1899-12-30T12:00:41"/>
    <n v="156"/>
    <n v="-92"/>
    <d v="2021-10-03T09:24:10"/>
    <d v="2021-10-03T12:00:41"/>
    <x v="26"/>
    <s v="Resultados Liberados en 4 Horas o Menos"/>
    <s v="MEDIEXCEL"/>
    <s v="MEDIEXCEL"/>
    <x v="1"/>
    <x v="3"/>
    <n v="5"/>
    <x v="1"/>
    <x v="3"/>
  </r>
  <r>
    <n v="41"/>
    <s v="Domingo"/>
    <n v="2021"/>
    <s v="Octubre"/>
    <x v="272"/>
    <s v="MEDIEXCEL"/>
    <x v="183"/>
    <s v="EXTERNOS"/>
    <x v="0"/>
    <x v="2"/>
    <d v="1899-12-30T09:51:12"/>
    <d v="2021-10-03T00:00:00"/>
    <d v="1899-12-30T13:51:10"/>
    <d v="2021-10-03T00:00:00"/>
    <d v="1899-12-30T11:35:53"/>
    <n v="104"/>
    <n v="-136"/>
    <d v="2021-10-03T09:51:12"/>
    <d v="2021-10-03T11:35:53"/>
    <x v="61"/>
    <s v="Resultados Liberados en 4 Horas o Menos"/>
    <s v="MEDIEXCEL"/>
    <s v="MEDIEXCEL"/>
    <x v="1"/>
    <x v="3"/>
    <n v="2"/>
    <x v="1"/>
    <x v="3"/>
  </r>
  <r>
    <n v="41"/>
    <s v="Domingo"/>
    <n v="2021"/>
    <s v="Octubre"/>
    <x v="273"/>
    <s v="MEDIEXCEL"/>
    <x v="184"/>
    <s v="EXTERNOS"/>
    <x v="0"/>
    <x v="2"/>
    <d v="1899-12-30T09:53:14"/>
    <d v="2021-10-03T00:00:00"/>
    <s v="14.03:23"/>
    <d v="2021-10-08T00:00:00"/>
    <d v="1899-12-30T10:31:37"/>
    <n v="7238"/>
    <n v="6988"/>
    <d v="2021-10-03T09:53:14"/>
    <d v="2021-10-08T10:31:37"/>
    <x v="177"/>
    <s v="Mas de 1 Dia"/>
    <s v="MEDIEXCEL"/>
    <s v="MEDIEXCEL"/>
    <x v="2"/>
    <x v="3"/>
    <n v="7"/>
    <x v="1"/>
    <x v="3"/>
  </r>
  <r>
    <n v="41"/>
    <s v="Domingo"/>
    <n v="2021"/>
    <s v="Octubre"/>
    <x v="274"/>
    <s v="MEDIEXCEL"/>
    <x v="185"/>
    <s v="EXTERNOS"/>
    <x v="0"/>
    <x v="2"/>
    <d v="1899-12-30T09:56:29"/>
    <d v="2021-10-03T00:00:00"/>
    <d v="1899-12-30T13:56:26"/>
    <d v="2021-10-03T00:00:00"/>
    <d v="1899-12-30T12:28:43"/>
    <n v="152"/>
    <n v="-88"/>
    <d v="2021-10-03T09:56:29"/>
    <d v="2021-10-03T12:28:43"/>
    <x v="109"/>
    <s v="Resultados Liberados en 4 Horas o Menos"/>
    <s v="MEDIEXCEL"/>
    <s v="MEDIEXCEL"/>
    <x v="1"/>
    <x v="3"/>
    <n v="5"/>
    <x v="1"/>
    <x v="3"/>
  </r>
  <r>
    <n v="41"/>
    <s v="Domingo"/>
    <n v="2021"/>
    <s v="Octubre"/>
    <x v="275"/>
    <s v="CENTRO MEDICO EXCEL - TRIAGE RESPIRATORIO"/>
    <x v="186"/>
    <s v="CHEQUEOS"/>
    <x v="0"/>
    <x v="2"/>
    <d v="1899-12-30T11:37:00"/>
    <d v="2021-10-03T00:00:00"/>
    <d v="1899-12-30T13:06:59"/>
    <d v="2021-10-03T00:00:00"/>
    <d v="1899-12-30T11:43:50"/>
    <n v="6"/>
    <n v="-83"/>
    <d v="2021-10-03T11:37:00"/>
    <d v="2021-10-03T11:43:50"/>
    <x v="178"/>
    <s v="Resultados Liberados en 30 Minutos o Menos"/>
    <s v="CENTRO MEDICO EXCEL"/>
    <s v="TRIAGE RESPIRATORIO"/>
    <x v="1"/>
    <x v="4"/>
    <n v="1"/>
    <x v="1"/>
    <x v="3"/>
  </r>
  <r>
    <n v="41"/>
    <s v="Domingo"/>
    <n v="2021"/>
    <s v="Octubre"/>
    <x v="276"/>
    <s v="CENTRO MEDICO EXCEL - TRIAGE RESPIRATORIO"/>
    <x v="186"/>
    <s v="REFERENCIA"/>
    <x v="0"/>
    <x v="2"/>
    <d v="1899-12-30T11:38:04"/>
    <d v="2021-10-07T00:00:00"/>
    <d v="1899-12-30T12:18:00"/>
    <m/>
    <m/>
    <m/>
    <m/>
    <d v="2021-10-03T11:38:04"/>
    <d v="2021-10-15T08:19:33"/>
    <x v="179"/>
    <s v="Estudios Sin Liberar en PxLab"/>
    <s v="CENTRO MEDICO EXCEL"/>
    <s v="TRIAGE RESPIRATORIO"/>
    <x v="0"/>
    <x v="4"/>
    <n v="1"/>
    <x v="1"/>
    <x v="3"/>
  </r>
  <r>
    <n v="41"/>
    <s v="Domingo"/>
    <n v="2021"/>
    <s v="Octubre"/>
    <x v="277"/>
    <s v="CENTRO MEDICO EXCEL - TRIAGE RESPIRATORIO"/>
    <x v="187"/>
    <s v="CHEQUEOS"/>
    <x v="0"/>
    <x v="2"/>
    <d v="1899-12-30T12:54:22"/>
    <d v="2021-10-03T00:00:00"/>
    <d v="1899-12-30T14:24:20"/>
    <d v="2021-10-03T00:00:00"/>
    <d v="1899-12-30T13:19:30"/>
    <n v="25"/>
    <n v="-65"/>
    <d v="2021-10-03T12:54:22"/>
    <d v="2021-10-03T13:19:30"/>
    <x v="14"/>
    <s v="Resultados Liberados en 30 Minutos o Menos"/>
    <s v="CENTRO MEDICO EXCEL"/>
    <s v="TRIAGE RESPIRATORIO"/>
    <x v="1"/>
    <x v="4"/>
    <n v="3"/>
    <x v="1"/>
    <x v="3"/>
  </r>
  <r>
    <n v="41"/>
    <s v="Domingo"/>
    <n v="2021"/>
    <s v="Octubre"/>
    <x v="278"/>
    <s v="CENTRO MEDICO EXCEL - TRIAGE RESPIRATORIO"/>
    <x v="188"/>
    <s v="CHEQUEOS"/>
    <x v="0"/>
    <x v="2"/>
    <d v="1899-12-30T13:03:13"/>
    <d v="2021-10-03T00:00:00"/>
    <d v="1899-12-30T14:33:09"/>
    <d v="2021-10-03T00:00:00"/>
    <d v="1899-12-30T13:04:00"/>
    <n v="1"/>
    <n v="-89"/>
    <d v="2021-10-03T13:03:13"/>
    <d v="2021-10-03T13:04:00"/>
    <x v="180"/>
    <s v="Resultados Liberados en 30 Minutos o Menos"/>
    <s v="CENTRO MEDICO EXCEL"/>
    <s v="TRIAGE RESPIRATORIO"/>
    <x v="1"/>
    <x v="4"/>
    <n v="1"/>
    <x v="1"/>
    <x v="3"/>
  </r>
  <r>
    <n v="41"/>
    <s v="Domingo"/>
    <n v="2021"/>
    <s v="Octubre"/>
    <x v="279"/>
    <s v="CENTRO MEDICO EXCEL-HOSPITALIZADOS"/>
    <x v="55"/>
    <s v="CHEQUEOS"/>
    <x v="0"/>
    <x v="2"/>
    <d v="1899-12-30T13:50:37"/>
    <d v="2021-10-03T00:00:00"/>
    <d v="1899-12-30T15:20:35"/>
    <d v="2021-10-03T00:00:00"/>
    <d v="1899-12-30T14:22:49"/>
    <n v="32"/>
    <n v="-58"/>
    <d v="2021-10-03T13:50:37"/>
    <d v="2021-10-03T14:22:49"/>
    <x v="166"/>
    <s v="Resultados Liberados en 1 Hora o Menos"/>
    <s v="CENTRO MEDICO EXCEL"/>
    <s v="HOSPITALIZADOS"/>
    <x v="1"/>
    <x v="0"/>
    <n v="2"/>
    <x v="1"/>
    <x v="3"/>
  </r>
  <r>
    <n v="41"/>
    <s v="Domingo"/>
    <n v="2021"/>
    <s v="Octubre"/>
    <x v="280"/>
    <s v="CENTRO MEDICO EXCEL - TRIAGE RESPIRATORIO"/>
    <x v="189"/>
    <s v="CHEQUEOS"/>
    <x v="0"/>
    <x v="2"/>
    <d v="1899-12-30T14:17:12"/>
    <d v="2021-10-03T00:00:00"/>
    <d v="1899-12-30T15:47:08"/>
    <d v="2021-10-03T00:00:00"/>
    <d v="1899-12-30T14:21:21"/>
    <n v="4"/>
    <n v="-86"/>
    <d v="2021-10-03T14:17:12"/>
    <d v="2021-10-03T14:21:21"/>
    <x v="181"/>
    <s v="Resultados Liberados en 30 Minutos o Menos"/>
    <s v="CENTRO MEDICO EXCEL"/>
    <s v="TRIAGE RESPIRATORIO"/>
    <x v="1"/>
    <x v="4"/>
    <n v="2"/>
    <x v="1"/>
    <x v="3"/>
  </r>
  <r>
    <n v="41"/>
    <s v="Domingo"/>
    <n v="2021"/>
    <s v="Octubre"/>
    <x v="281"/>
    <s v="CENTRO MEDICO EXCEL (MONITOREOS)"/>
    <x v="154"/>
    <s v="EXTERNOS"/>
    <x v="0"/>
    <x v="2"/>
    <d v="1899-12-30T14:19:24"/>
    <d v="2021-10-03T00:00:00"/>
    <s v="18.20:25"/>
    <d v="2021-10-03T00:00:00"/>
    <d v="1899-12-30T14:42:02"/>
    <n v="23"/>
    <n v="-218"/>
    <d v="2021-10-03T14:19:24"/>
    <d v="2021-10-03T14:42:02"/>
    <x v="86"/>
    <s v="Resultados Liberados en 30 Minutos o Menos"/>
    <s v="CENTRO MEDICO EXCEL"/>
    <s v="MONITOREOS"/>
    <x v="3"/>
    <x v="5"/>
    <n v="1"/>
    <x v="1"/>
    <x v="3"/>
  </r>
  <r>
    <n v="41"/>
    <s v="Domingo"/>
    <n v="2021"/>
    <s v="Octubre"/>
    <x v="282"/>
    <s v="CENTRO MEDICO EXCEL (MONITOREOS)"/>
    <x v="154"/>
    <s v="EXTERNOS"/>
    <x v="0"/>
    <x v="2"/>
    <d v="1899-12-30T14:29:19"/>
    <d v="2021-10-03T00:00:00"/>
    <d v="1899-12-30T18:29:14"/>
    <d v="2021-10-03T00:00:00"/>
    <d v="1899-12-30T14:46:51"/>
    <n v="17"/>
    <n v="-223"/>
    <d v="2021-10-03T14:29:19"/>
    <d v="2021-10-03T14:46:51"/>
    <x v="11"/>
    <s v="Resultados Liberados en 30 Minutos o Menos"/>
    <s v="CENTRO MEDICO EXCEL"/>
    <s v="MONITOREOS"/>
    <x v="3"/>
    <x v="5"/>
    <n v="1"/>
    <x v="1"/>
    <x v="3"/>
  </r>
  <r>
    <n v="41"/>
    <s v="Domingo"/>
    <n v="2021"/>
    <s v="Octubre"/>
    <x v="283"/>
    <s v="CENTRO MEDICO EXCEL-URGENCIAS"/>
    <x v="190"/>
    <s v="CHEQUEOS"/>
    <x v="0"/>
    <x v="2"/>
    <d v="1899-12-30T16:39:06"/>
    <d v="2021-10-03T00:00:00"/>
    <d v="1899-12-30T18:09:04"/>
    <d v="2021-10-03T00:00:00"/>
    <d v="1899-12-30T17:11:29"/>
    <n v="32"/>
    <n v="-58"/>
    <d v="2021-10-03T16:39:06"/>
    <d v="2021-10-03T17:11:29"/>
    <x v="166"/>
    <s v="Resultados Liberados en 1 Hora o Menos"/>
    <s v="CENTRO MEDICO EXCEL"/>
    <s v="URGENCIAS"/>
    <x v="1"/>
    <x v="1"/>
    <n v="1"/>
    <x v="2"/>
    <x v="3"/>
  </r>
  <r>
    <n v="41"/>
    <s v="Domingo"/>
    <n v="2021"/>
    <s v="Octubre"/>
    <x v="284"/>
    <s v="CENTRO MEDICO EXCEL - TRIAGE RESPIRATORIO"/>
    <x v="191"/>
    <s v="CHEQUEOS"/>
    <x v="0"/>
    <x v="2"/>
    <d v="1899-12-30T17:37:31"/>
    <d v="2021-10-03T00:00:00"/>
    <d v="1899-12-30T19:07:29"/>
    <d v="2021-10-03T00:00:00"/>
    <d v="1899-12-30T18:25:24"/>
    <n v="48"/>
    <n v="-42"/>
    <d v="2021-10-03T17:37:31"/>
    <d v="2021-10-03T18:25:24"/>
    <x v="53"/>
    <s v="Resultados Liberados en 1 Hora o Menos"/>
    <s v="CENTRO MEDICO EXCEL"/>
    <s v="TRIAGE RESPIRATORIO"/>
    <x v="1"/>
    <x v="4"/>
    <n v="5"/>
    <x v="2"/>
    <x v="3"/>
  </r>
  <r>
    <n v="41"/>
    <s v="Domingo"/>
    <n v="2021"/>
    <s v="Octubre"/>
    <x v="285"/>
    <s v="CENTRO MEDICO EXCEL-URGENCIAS"/>
    <x v="192"/>
    <s v="CHEQUEOS"/>
    <x v="0"/>
    <x v="2"/>
    <d v="1899-12-30T18:53:19"/>
    <d v="2021-10-03T00:00:00"/>
    <s v="20.43:24"/>
    <d v="2021-10-03T00:00:00"/>
    <d v="1899-12-30T19:40:51"/>
    <n v="47"/>
    <n v="-63"/>
    <d v="2021-10-03T18:53:19"/>
    <d v="2021-10-03T19:40:51"/>
    <x v="53"/>
    <s v="Resultados Liberados en 1 Hora o Menos"/>
    <s v="CENTRO MEDICO EXCEL"/>
    <s v="URGENCIAS"/>
    <x v="1"/>
    <x v="1"/>
    <n v="4"/>
    <x v="2"/>
    <x v="3"/>
  </r>
  <r>
    <n v="41"/>
    <s v="Domingo"/>
    <n v="2021"/>
    <s v="Octubre"/>
    <x v="286"/>
    <s v="CENTRO MEDICO EXCEL - TRIAGE RESPIRATORIO"/>
    <x v="191"/>
    <s v="CHEQUEOS"/>
    <x v="0"/>
    <x v="2"/>
    <d v="1899-12-30T19:24:51"/>
    <d v="2021-10-03T00:00:00"/>
    <s v="20.56:49"/>
    <d v="2021-10-03T00:00:00"/>
    <d v="1899-12-30T20:35:40"/>
    <n v="71"/>
    <n v="-21"/>
    <d v="2021-10-03T19:24:51"/>
    <d v="2021-10-03T20:35:40"/>
    <x v="182"/>
    <s v="Resultados Liberados 01:30 o Menos"/>
    <s v="CENTRO MEDICO EXCEL"/>
    <s v="TRIAGE RESPIRATORIO"/>
    <x v="1"/>
    <x v="4"/>
    <n v="6"/>
    <x v="2"/>
    <x v="3"/>
  </r>
  <r>
    <n v="41"/>
    <s v="Domingo"/>
    <n v="2021"/>
    <s v="Octubre"/>
    <x v="287"/>
    <s v="CENTRO MEDICO EXCEL-HOSPITALIZADOS"/>
    <x v="193"/>
    <s v="REFERENCIA"/>
    <x v="0"/>
    <x v="2"/>
    <d v="1899-12-30T19:37:51"/>
    <d v="2021-10-07T00:00:00"/>
    <d v="1899-12-30T20:17:49"/>
    <d v="2021-10-06T00:00:00"/>
    <d v="1899-12-30T10:02:13"/>
    <n v="3745"/>
    <n v="-2055"/>
    <d v="2021-10-03T19:37:51"/>
    <d v="2021-10-06T10:02:13"/>
    <x v="183"/>
    <s v="Mas de 1 Dia"/>
    <s v="CENTRO MEDICO EXCEL"/>
    <s v="HOSPITALIZADOS"/>
    <x v="2"/>
    <x v="0"/>
    <n v="3"/>
    <x v="2"/>
    <x v="3"/>
  </r>
  <r>
    <n v="41"/>
    <s v="Domingo"/>
    <n v="2021"/>
    <s v="Octubre"/>
    <x v="288"/>
    <s v="CENTRO MEDICO EXCEL-HOSPITALIZADOS"/>
    <x v="14"/>
    <s v="URGENCIA"/>
    <x v="0"/>
    <x v="2"/>
    <d v="1899-12-30T20:01:47"/>
    <d v="2021-10-03T00:00:00"/>
    <d v="1899-12-30T20:31:46"/>
    <d v="2021-10-03T00:00:00"/>
    <d v="1899-12-30T20:07:17"/>
    <n v="6"/>
    <n v="-24"/>
    <d v="2021-10-03T20:01:47"/>
    <d v="2021-10-03T20:07:17"/>
    <x v="62"/>
    <s v="Resultados Liberados en 30 Minutos o Menos"/>
    <s v="CENTRO MEDICO EXCEL"/>
    <s v="ESTUDIOS DE EMERGENCIA"/>
    <x v="1"/>
    <x v="2"/>
    <n v="1"/>
    <x v="0"/>
    <x v="3"/>
  </r>
  <r>
    <n v="41"/>
    <s v="Domingo"/>
    <n v="2021"/>
    <s v="Octubre"/>
    <x v="289"/>
    <s v="CENTRO MEDICO EXCEL-HOSPITALIZADOS"/>
    <x v="4"/>
    <s v="URGENCIA"/>
    <x v="0"/>
    <x v="2"/>
    <d v="1899-12-30T20:04:53"/>
    <d v="2021-10-03T00:00:00"/>
    <d v="1899-12-30T20:34:48"/>
    <d v="2021-10-03T00:00:00"/>
    <d v="1899-12-30T20:09:56"/>
    <n v="5"/>
    <n v="-25"/>
    <d v="2021-10-03T20:04:53"/>
    <d v="2021-10-03T20:09:56"/>
    <x v="62"/>
    <s v="Resultados Liberados en 30 Minutos o Menos"/>
    <s v="CENTRO MEDICO EXCEL"/>
    <s v="ESTUDIOS DE EMERGENCIA"/>
    <x v="1"/>
    <x v="2"/>
    <n v="1"/>
    <x v="0"/>
    <x v="3"/>
  </r>
  <r>
    <n v="41"/>
    <s v="Domingo"/>
    <n v="2021"/>
    <s v="Octubre"/>
    <x v="290"/>
    <s v="CENTRO MEDICO EXCEL-HOSPITALIZADOS"/>
    <x v="12"/>
    <s v="URGENCIA"/>
    <x v="0"/>
    <x v="2"/>
    <d v="1899-12-30T20:06:01"/>
    <d v="2021-10-03T00:00:00"/>
    <d v="1899-12-30T20:35:59"/>
    <d v="2021-10-03T00:00:00"/>
    <d v="1899-12-30T20:31:31"/>
    <n v="25"/>
    <n v="-4"/>
    <d v="2021-10-03T20:06:01"/>
    <d v="2021-10-03T20:31:31"/>
    <x v="14"/>
    <s v="Resultados Liberados en 30 Minutos o Menos"/>
    <s v="CENTRO MEDICO EXCEL"/>
    <s v="ESTUDIOS DE EMERGENCIA"/>
    <x v="1"/>
    <x v="2"/>
    <n v="1"/>
    <x v="0"/>
    <x v="3"/>
  </r>
  <r>
    <n v="41"/>
    <s v="Domingo"/>
    <n v="2021"/>
    <s v="Octubre"/>
    <x v="291"/>
    <s v="CENTRO MEDICO EXCEL - TRIAGE RESPIRATORIO"/>
    <x v="31"/>
    <s v="CHEQUEOS"/>
    <x v="0"/>
    <x v="2"/>
    <d v="1899-12-30T20:25:51"/>
    <d v="2021-10-03T00:00:00"/>
    <d v="1899-12-30T21:55:48"/>
    <d v="2021-10-03T00:00:00"/>
    <d v="1899-12-30T20:26:26"/>
    <n v="1"/>
    <n v="-89"/>
    <d v="2021-10-03T20:25:51"/>
    <d v="2021-10-03T20:26:26"/>
    <x v="180"/>
    <s v="Resultados Liberados en 30 Minutos o Menos"/>
    <s v="CENTRO MEDICO EXCEL"/>
    <s v="TRIAGE RESPIRATORIO"/>
    <x v="1"/>
    <x v="4"/>
    <n v="1"/>
    <x v="0"/>
    <x v="3"/>
  </r>
  <r>
    <n v="41"/>
    <s v="Domingo"/>
    <n v="2021"/>
    <s v="Octubre"/>
    <x v="292"/>
    <s v="CENTRO MEDICO EXCEL - TRIAGE RESPIRATORIO"/>
    <x v="31"/>
    <s v="CHEQUEOS"/>
    <x v="0"/>
    <x v="2"/>
    <d v="1899-12-30T20:29:54"/>
    <d v="2021-10-03T00:00:00"/>
    <d v="1899-12-30T21:59:52"/>
    <d v="2021-10-03T00:00:00"/>
    <d v="1899-12-30T21:21:23"/>
    <n v="52"/>
    <n v="-38"/>
    <d v="2021-10-03T20:29:54"/>
    <d v="2021-10-03T21:21:23"/>
    <x v="184"/>
    <s v="Resultados Liberados en 1 Hora o Menos"/>
    <s v="CENTRO MEDICO EXCEL"/>
    <s v="TRIAGE RESPIRATORIO"/>
    <x v="1"/>
    <x v="4"/>
    <n v="5"/>
    <x v="0"/>
    <x v="3"/>
  </r>
  <r>
    <n v="41"/>
    <s v="Domingo"/>
    <n v="2021"/>
    <s v="Octubre"/>
    <x v="293"/>
    <s v="CENTRO MEDICO EXCEL - TRIAGE RESPIRATORIO"/>
    <x v="194"/>
    <s v="CHEQUEOS"/>
    <x v="0"/>
    <x v="2"/>
    <d v="1899-12-30T21:56:04"/>
    <d v="2021-10-03T00:00:00"/>
    <d v="1899-12-30T23:25:59"/>
    <d v="2021-10-03T00:00:00"/>
    <d v="1899-12-30T21:57:15"/>
    <n v="1"/>
    <n v="-88"/>
    <d v="2021-10-03T21:56:04"/>
    <d v="2021-10-03T21:57:15"/>
    <x v="185"/>
    <s v="Resultados Liberados en 30 Minutos o Menos"/>
    <s v="CENTRO MEDICO EXCEL"/>
    <s v="TRIAGE RESPIRATORIO"/>
    <x v="1"/>
    <x v="4"/>
    <n v="1"/>
    <x v="0"/>
    <x v="3"/>
  </r>
  <r>
    <n v="41"/>
    <s v="Domingo"/>
    <n v="2021"/>
    <s v="Octubre"/>
    <x v="294"/>
    <s v="CENTRO MEDICO EXCEL-HOSPITALIZADOS"/>
    <x v="191"/>
    <s v="CHEQUEOS"/>
    <x v="0"/>
    <x v="2"/>
    <d v="1899-12-30T22:24:58"/>
    <d v="2021-10-03T00:00:00"/>
    <d v="1899-12-30T23:54:36"/>
    <d v="2021-10-03T00:00:00"/>
    <d v="1899-12-30T22:45:40"/>
    <n v="21"/>
    <n v="-69"/>
    <d v="2021-10-03T22:24:58"/>
    <d v="2021-10-03T22:45:40"/>
    <x v="85"/>
    <s v="Resultados Liberados en 30 Minutos o Menos"/>
    <s v="CENTRO MEDICO EXCEL"/>
    <s v="HOSPITALIZADOS"/>
    <x v="1"/>
    <x v="0"/>
    <n v="1"/>
    <x v="0"/>
    <x v="3"/>
  </r>
  <r>
    <n v="41"/>
    <s v="Domingo"/>
    <n v="2021"/>
    <s v="Octubre"/>
    <x v="295"/>
    <s v="CENTRO MEDICO EXCEL - TRIAGE RESPIRATORIO"/>
    <x v="195"/>
    <s v="URGENCIA"/>
    <x v="0"/>
    <x v="2"/>
    <d v="1899-12-30T23:30:40"/>
    <d v="2021-10-04T00:00:00"/>
    <d v="1899-12-30T00:00:24"/>
    <d v="2021-10-03T00:00:00"/>
    <d v="1899-12-30T23:37:33"/>
    <n v="7"/>
    <n v="-23"/>
    <d v="2021-10-03T23:30:40"/>
    <d v="2021-10-03T23:37:33"/>
    <x v="178"/>
    <s v="Resultados Liberados en 30 Minutos o Menos"/>
    <s v="CENTRO MEDICO EXCEL"/>
    <s v="ESTUDIOS DE EMERGENCIA"/>
    <x v="1"/>
    <x v="2"/>
    <n v="1"/>
    <x v="0"/>
    <x v="3"/>
  </r>
  <r>
    <n v="41"/>
    <s v="Domingo"/>
    <n v="2021"/>
    <s v="Octubre"/>
    <x v="296"/>
    <s v="CENTRO MEDICO EXCEL - TRIAGE RESPIRATORIO"/>
    <x v="195"/>
    <s v="CHEQUEOS"/>
    <x v="0"/>
    <x v="2"/>
    <d v="1899-12-30T23:31:17"/>
    <d v="2021-10-04T00:00:00"/>
    <d v="1899-12-30T01:01:15"/>
    <d v="2021-10-04T00:00:00"/>
    <d v="1899-12-30T00:05:35"/>
    <n v="34"/>
    <n v="-56"/>
    <d v="2021-10-03T23:31:17"/>
    <d v="2021-10-04T00:05:35"/>
    <x v="186"/>
    <s v="Resultados Liberados en 1 Hora o Menos"/>
    <s v="CENTRO MEDICO EXCEL"/>
    <s v="TRIAGE RESPIRATORIO"/>
    <x v="1"/>
    <x v="4"/>
    <n v="5"/>
    <x v="0"/>
    <x v="3"/>
  </r>
  <r>
    <n v="41"/>
    <s v="Lunes"/>
    <n v="2021"/>
    <s v="Octubre"/>
    <x v="297"/>
    <s v="MEDIEXCEL"/>
    <x v="196"/>
    <s v="EXTERNOS"/>
    <x v="0"/>
    <x v="3"/>
    <d v="1899-12-30T06:08:03"/>
    <d v="2021-10-04T00:00:00"/>
    <d v="1899-12-30T10:08:02"/>
    <d v="2021-10-07T00:00:00"/>
    <d v="1899-12-30T14:05:45"/>
    <n v="4797"/>
    <n v="4557"/>
    <d v="2021-10-04T06:08:03"/>
    <d v="2021-10-07T14:05:45"/>
    <x v="187"/>
    <s v="Mas de 1 Dia"/>
    <s v="MEDIEXCEL"/>
    <s v="MEDIEXCEL"/>
    <x v="2"/>
    <x v="3"/>
    <n v="4"/>
    <x v="1"/>
    <x v="4"/>
  </r>
  <r>
    <n v="41"/>
    <s v="Lunes"/>
    <n v="2021"/>
    <s v="Octubre"/>
    <x v="298"/>
    <s v="CENTRO MEDICO EXCEL-HOSPITALIZADOS"/>
    <x v="10"/>
    <s v="URGENCIA"/>
    <x v="0"/>
    <x v="3"/>
    <d v="1899-12-30T06:15:26"/>
    <d v="2021-10-04T00:00:00"/>
    <d v="1899-12-30T06:45:25"/>
    <d v="2021-10-04T00:00:00"/>
    <d v="1899-12-30T06:33:48"/>
    <n v="18"/>
    <n v="-12"/>
    <d v="2021-10-04T06:15:26"/>
    <d v="2021-10-04T06:33:48"/>
    <x v="188"/>
    <s v="Resultados Liberados en 30 Minutos o Menos"/>
    <s v="CENTRO MEDICO EXCEL"/>
    <s v="ESTUDIOS DE EMERGENCIA"/>
    <x v="1"/>
    <x v="2"/>
    <n v="2"/>
    <x v="1"/>
    <x v="4"/>
  </r>
  <r>
    <n v="41"/>
    <s v="Lunes"/>
    <n v="2021"/>
    <s v="Octubre"/>
    <x v="299"/>
    <s v="CENTRO MEDICO EXCEL-HOSPITALIZADOS"/>
    <x v="191"/>
    <s v="URGENCIA"/>
    <x v="0"/>
    <x v="3"/>
    <d v="1899-12-30T06:16:21"/>
    <d v="2021-10-04T00:00:00"/>
    <d v="1899-12-30T06:46:07"/>
    <d v="2021-10-04T00:00:00"/>
    <d v="1899-12-30T06:46:16"/>
    <n v="30"/>
    <n v="0"/>
    <d v="2021-10-04T06:16:21"/>
    <d v="2021-10-04T06:46:16"/>
    <x v="69"/>
    <s v="Resultados Liberados en 30 Minutos o Menos"/>
    <s v="CENTRO MEDICO EXCEL"/>
    <s v="ESTUDIOS DE EMERGENCIA"/>
    <x v="1"/>
    <x v="2"/>
    <n v="1"/>
    <x v="1"/>
    <x v="4"/>
  </r>
  <r>
    <n v="41"/>
    <s v="Lunes"/>
    <n v="2021"/>
    <s v="Octubre"/>
    <x v="300"/>
    <s v="CENTRO MEDICO EXCEL-HOSPITALIZADOS"/>
    <x v="10"/>
    <s v="CHEQUEOS"/>
    <x v="0"/>
    <x v="3"/>
    <d v="1899-12-30T06:18:40"/>
    <d v="2021-10-04T00:00:00"/>
    <d v="1899-12-30T07:48:37"/>
    <d v="2021-10-04T00:00:00"/>
    <d v="1899-12-30T07:13:02"/>
    <n v="55"/>
    <n v="-35"/>
    <d v="2021-10-04T06:18:40"/>
    <d v="2021-10-04T07:13:02"/>
    <x v="189"/>
    <s v="Resultados Liberados en 1 Hora o Menos"/>
    <s v="CENTRO MEDICO EXCEL"/>
    <s v="HOSPITALIZADOS"/>
    <x v="1"/>
    <x v="0"/>
    <n v="4"/>
    <x v="1"/>
    <x v="4"/>
  </r>
  <r>
    <n v="41"/>
    <s v="Lunes"/>
    <n v="2021"/>
    <s v="Octubre"/>
    <x v="301"/>
    <s v="CENTRO MEDICO EXCEL-HOSPITALIZADOS"/>
    <x v="191"/>
    <s v="CHEQUEOS"/>
    <x v="0"/>
    <x v="3"/>
    <d v="1899-12-30T06:19:33"/>
    <d v="2021-10-04T00:00:00"/>
    <d v="1899-12-30T07:49:30"/>
    <d v="2021-10-04T00:00:00"/>
    <d v="1899-12-30T07:14:20"/>
    <n v="55"/>
    <n v="-35"/>
    <d v="2021-10-04T06:19:33"/>
    <d v="2021-10-04T07:14:20"/>
    <x v="189"/>
    <s v="Resultados Liberados en 1 Hora o Menos"/>
    <s v="CENTRO MEDICO EXCEL"/>
    <s v="HOSPITALIZADOS"/>
    <x v="1"/>
    <x v="0"/>
    <n v="3"/>
    <x v="1"/>
    <x v="4"/>
  </r>
  <r>
    <n v="41"/>
    <s v="Lunes"/>
    <n v="2021"/>
    <s v="Octubre"/>
    <x v="302"/>
    <s v="CENTRO MEDICO EXCEL-HOSPITALIZADOS"/>
    <x v="3"/>
    <s v="CHEQUEOS"/>
    <x v="0"/>
    <x v="3"/>
    <d v="1899-12-30T06:20:36"/>
    <d v="2021-10-04T00:00:00"/>
    <d v="1899-12-30T07:50:33"/>
    <d v="2021-10-04T00:00:00"/>
    <d v="1899-12-30T07:17:00"/>
    <n v="57"/>
    <n v="-33"/>
    <d v="2021-10-04T06:20:36"/>
    <d v="2021-10-04T07:17:00"/>
    <x v="25"/>
    <s v="Resultados Liberados en 1 Hora o Menos"/>
    <s v="CENTRO MEDICO EXCEL"/>
    <s v="HOSPITALIZADOS"/>
    <x v="1"/>
    <x v="0"/>
    <n v="3"/>
    <x v="1"/>
    <x v="4"/>
  </r>
  <r>
    <n v="41"/>
    <s v="Lunes"/>
    <n v="2021"/>
    <s v="Octubre"/>
    <x v="303"/>
    <s v="CENTRO MEDICO EXCEL-HOSPITALIZADOS"/>
    <x v="65"/>
    <s v="CHEQUEOS"/>
    <x v="0"/>
    <x v="3"/>
    <d v="1899-12-30T06:21:46"/>
    <d v="2021-10-04T00:00:00"/>
    <d v="1899-12-30T07:51:44"/>
    <d v="2021-10-04T00:00:00"/>
    <d v="1899-12-30T07:20:12"/>
    <n v="59"/>
    <n v="-31"/>
    <d v="2021-10-04T06:21:46"/>
    <d v="2021-10-04T07:20:12"/>
    <x v="63"/>
    <s v="Resultados Liberados en 1 Hora o Menos"/>
    <s v="CENTRO MEDICO EXCEL"/>
    <s v="HOSPITALIZADOS"/>
    <x v="1"/>
    <x v="0"/>
    <n v="2"/>
    <x v="1"/>
    <x v="4"/>
  </r>
  <r>
    <n v="41"/>
    <s v="Lunes"/>
    <n v="2021"/>
    <s v="Octubre"/>
    <x v="304"/>
    <s v="CENTRO MEDICO EXCEL-HOSPITALIZADOS"/>
    <x v="70"/>
    <s v="REFERENCIA"/>
    <x v="0"/>
    <x v="3"/>
    <d v="1899-12-30T06:24:08"/>
    <d v="2021-10-08T00:00:00"/>
    <d v="1899-12-30T07:04:04"/>
    <m/>
    <m/>
    <m/>
    <m/>
    <d v="2021-10-04T06:24:08"/>
    <d v="2021-10-15T08:19:33"/>
    <x v="190"/>
    <s v="Estudios Sin Liberar en PxLab"/>
    <s v="CENTRO MEDICO EXCEL"/>
    <s v="HOSPITALIZADOS"/>
    <x v="0"/>
    <x v="0"/>
    <n v="5"/>
    <x v="1"/>
    <x v="4"/>
  </r>
  <r>
    <n v="41"/>
    <s v="Lunes"/>
    <n v="2021"/>
    <s v="Octubre"/>
    <x v="305"/>
    <s v="CENTRO MEDICO EXCEL-HOSPITALIZADOS"/>
    <x v="4"/>
    <s v="URGENCIA"/>
    <x v="0"/>
    <x v="3"/>
    <d v="1899-12-30T06:49:46"/>
    <d v="2021-10-04T00:00:00"/>
    <d v="1899-12-30T07:19:44"/>
    <d v="2021-10-04T00:00:00"/>
    <d v="1899-12-30T07:01:39"/>
    <n v="12"/>
    <n v="-18"/>
    <d v="2021-10-04T06:49:46"/>
    <d v="2021-10-04T07:01:39"/>
    <x v="191"/>
    <s v="Resultados Liberados en 30 Minutos o Menos"/>
    <s v="CENTRO MEDICO EXCEL"/>
    <s v="ESTUDIOS DE EMERGENCIA"/>
    <x v="1"/>
    <x v="2"/>
    <n v="1"/>
    <x v="1"/>
    <x v="4"/>
  </r>
  <r>
    <n v="41"/>
    <s v="Lunes"/>
    <n v="2021"/>
    <s v="Octubre"/>
    <x v="306"/>
    <s v="CENTRO MEDICO EXCEL-HOSPITALIZADOS"/>
    <x v="14"/>
    <s v="URGENCIA"/>
    <x v="0"/>
    <x v="3"/>
    <d v="1899-12-30T06:50:40"/>
    <d v="2021-10-04T00:00:00"/>
    <m/>
    <d v="2021-10-04T00:00:00"/>
    <d v="1899-12-30T06:59:52"/>
    <n v="9"/>
    <n v="419"/>
    <d v="2021-10-04T06:50:40"/>
    <d v="2021-10-04T06:59:52"/>
    <x v="78"/>
    <s v="Resultados Liberados en 30 Minutos o Menos"/>
    <s v="CENTRO MEDICO EXCEL"/>
    <s v="ESTUDIOS DE EMERGENCIA"/>
    <x v="1"/>
    <x v="2"/>
    <n v="1"/>
    <x v="1"/>
    <x v="4"/>
  </r>
  <r>
    <n v="41"/>
    <s v="Lunes"/>
    <n v="2021"/>
    <s v="Octubre"/>
    <x v="307"/>
    <s v="CENTRO MEDICO EXCEL-HOSPITALIZADOS"/>
    <x v="12"/>
    <s v="URGENCIA"/>
    <x v="0"/>
    <x v="3"/>
    <d v="1899-12-30T06:55:23"/>
    <d v="2021-10-04T00:00:00"/>
    <d v="1899-12-30T07:25:22"/>
    <d v="2021-10-04T00:00:00"/>
    <d v="1899-12-30T06:57:01"/>
    <n v="2"/>
    <n v="-28"/>
    <d v="2021-10-04T06:55:23"/>
    <d v="2021-10-04T06:57:01"/>
    <x v="185"/>
    <s v="Resultados Liberados en 30 Minutos o Menos"/>
    <s v="CENTRO MEDICO EXCEL"/>
    <s v="ESTUDIOS DE EMERGENCIA"/>
    <x v="1"/>
    <x v="2"/>
    <n v="1"/>
    <x v="1"/>
    <x v="4"/>
  </r>
  <r>
    <n v="41"/>
    <s v="Lunes"/>
    <n v="2021"/>
    <s v="Octubre"/>
    <x v="308"/>
    <s v="MEDIEXCEL"/>
    <x v="197"/>
    <s v="EXTERNOS"/>
    <x v="0"/>
    <x v="3"/>
    <d v="1899-12-30T06:57:01"/>
    <d v="2021-10-04T00:00:00"/>
    <d v="1899-12-30T10:57:00"/>
    <d v="2021-10-04T00:00:00"/>
    <d v="1899-12-30T09:42:32"/>
    <n v="165"/>
    <n v="-75"/>
    <d v="2021-10-04T06:57:01"/>
    <d v="2021-10-04T09:42:32"/>
    <x v="116"/>
    <s v="Resultados Liberados en 4 Horas o Menos"/>
    <s v="MEDIEXCEL"/>
    <s v="MEDIEXCEL"/>
    <x v="1"/>
    <x v="3"/>
    <n v="3"/>
    <x v="1"/>
    <x v="4"/>
  </r>
  <r>
    <n v="41"/>
    <s v="Lunes"/>
    <n v="2021"/>
    <s v="Octubre"/>
    <x v="309"/>
    <s v="MEDIEXCEL"/>
    <x v="198"/>
    <s v="EXTERNOS"/>
    <x v="0"/>
    <x v="3"/>
    <d v="1899-12-30T06:58:43"/>
    <d v="2021-10-04T00:00:00"/>
    <d v="1899-12-30T10:58:40"/>
    <d v="2021-10-04T00:00:00"/>
    <d v="1899-12-30T09:47:53"/>
    <n v="169"/>
    <n v="-71"/>
    <d v="2021-10-04T06:58:43"/>
    <d v="2021-10-04T09:47:53"/>
    <x v="115"/>
    <s v="Resultados Liberados en 4 Horas o Menos"/>
    <s v="MEDIEXCEL"/>
    <s v="MEDIEXCEL"/>
    <x v="1"/>
    <x v="3"/>
    <n v="2"/>
    <x v="1"/>
    <x v="4"/>
  </r>
  <r>
    <n v="41"/>
    <s v="Lunes"/>
    <n v="2021"/>
    <s v="Octubre"/>
    <x v="310"/>
    <s v="CENTRO MEDICO EXCEL-HOSPITALIZADOS"/>
    <x v="11"/>
    <s v="CHEQUEOS"/>
    <x v="0"/>
    <x v="3"/>
    <d v="1899-12-30T07:00:01"/>
    <d v="2021-10-04T00:00:00"/>
    <d v="1899-12-30T08:29:57"/>
    <d v="2021-10-04T00:00:00"/>
    <d v="1899-12-30T07:50:55"/>
    <n v="50"/>
    <n v="-39"/>
    <d v="2021-10-04T07:00:01"/>
    <d v="2021-10-04T07:50:55"/>
    <x v="192"/>
    <s v="Resultados Liberados en 1 Hora o Menos"/>
    <s v="CENTRO MEDICO EXCEL"/>
    <s v="HOSPITALIZADOS"/>
    <x v="1"/>
    <x v="0"/>
    <n v="3"/>
    <x v="1"/>
    <x v="4"/>
  </r>
  <r>
    <n v="41"/>
    <s v="Lunes"/>
    <n v="2021"/>
    <s v="Octubre"/>
    <x v="311"/>
    <s v="CENTRO MEDICO EXCEL-HOSPITALIZADOS"/>
    <x v="13"/>
    <s v="CHEQUEOS"/>
    <x v="0"/>
    <x v="3"/>
    <d v="1899-12-30T07:02:01"/>
    <d v="2021-10-04T00:00:00"/>
    <d v="1899-12-30T08:31:59"/>
    <d v="2021-10-04T00:00:00"/>
    <d v="1899-12-30T07:53:20"/>
    <n v="51"/>
    <n v="-38"/>
    <d v="2021-10-04T07:02:01"/>
    <d v="2021-10-04T07:53:20"/>
    <x v="184"/>
    <s v="Resultados Liberados en 1 Hora o Menos"/>
    <s v="CENTRO MEDICO EXCEL"/>
    <s v="HOSPITALIZADOS"/>
    <x v="1"/>
    <x v="0"/>
    <n v="3"/>
    <x v="1"/>
    <x v="4"/>
  </r>
  <r>
    <n v="41"/>
    <s v="Lunes"/>
    <n v="2021"/>
    <s v="Octubre"/>
    <x v="312"/>
    <s v="CENTRO MEDICO EXCEL-HOSPITALIZADOS"/>
    <x v="191"/>
    <s v="REFERENCIA"/>
    <x v="0"/>
    <x v="3"/>
    <d v="1899-12-30T07:02:41"/>
    <d v="2021-10-08T00:00:00"/>
    <d v="1899-12-30T07:42:38"/>
    <d v="2021-10-07T00:00:00"/>
    <d v="1899-12-30T14:09:25"/>
    <n v="4747"/>
    <n v="-1053"/>
    <d v="2021-10-04T07:02:41"/>
    <d v="2021-10-07T14:09:25"/>
    <x v="193"/>
    <s v="Mas de 1 Dia"/>
    <s v="CENTRO MEDICO EXCEL"/>
    <s v="HOSPITALIZADOS"/>
    <x v="2"/>
    <x v="0"/>
    <n v="1"/>
    <x v="1"/>
    <x v="4"/>
  </r>
  <r>
    <n v="41"/>
    <s v="Lunes"/>
    <n v="2021"/>
    <s v="Octubre"/>
    <x v="313"/>
    <s v="CENTRO MEDICO EXCEL-HOSPITALIZADOS"/>
    <x v="4"/>
    <s v="CHEQUEOS"/>
    <x v="0"/>
    <x v="3"/>
    <d v="1899-12-30T07:09:11"/>
    <d v="2021-10-04T00:00:00"/>
    <d v="1899-12-30T08:39:08"/>
    <d v="2021-10-04T00:00:00"/>
    <d v="1899-12-30T07:55:04"/>
    <n v="46"/>
    <n v="-44"/>
    <d v="2021-10-04T07:09:11"/>
    <d v="2021-10-04T07:55:04"/>
    <x v="194"/>
    <s v="Resultados Liberados en 1 Hora o Menos"/>
    <s v="CENTRO MEDICO EXCEL"/>
    <s v="HOSPITALIZADOS"/>
    <x v="1"/>
    <x v="0"/>
    <n v="3"/>
    <x v="1"/>
    <x v="4"/>
  </r>
  <r>
    <n v="41"/>
    <s v="Lunes"/>
    <n v="2021"/>
    <s v="Octubre"/>
    <x v="314"/>
    <s v="CENTRO MEDICO EXCEL-HOSPITALIZADOS"/>
    <x v="14"/>
    <s v="CHEQUEOS"/>
    <x v="0"/>
    <x v="3"/>
    <d v="1899-12-30T07:10:23"/>
    <d v="2021-10-04T00:00:00"/>
    <d v="1899-12-30T08:40:21"/>
    <d v="2021-10-04T00:00:00"/>
    <d v="1899-12-30T07:58:35"/>
    <n v="48"/>
    <n v="-42"/>
    <d v="2021-10-04T07:10:23"/>
    <d v="2021-10-04T07:58:35"/>
    <x v="2"/>
    <s v="Resultados Liberados en 1 Hora o Menos"/>
    <s v="CENTRO MEDICO EXCEL"/>
    <s v="HOSPITALIZADOS"/>
    <x v="1"/>
    <x v="0"/>
    <n v="3"/>
    <x v="1"/>
    <x v="4"/>
  </r>
  <r>
    <n v="41"/>
    <s v="Lunes"/>
    <n v="2021"/>
    <s v="Octubre"/>
    <x v="315"/>
    <s v="CENTRO MEDICO EXCEL-HOSPITALIZADOS"/>
    <x v="12"/>
    <s v="CHEQUEOS"/>
    <x v="0"/>
    <x v="3"/>
    <d v="1899-12-30T07:11:18"/>
    <d v="2021-10-04T00:00:00"/>
    <d v="1899-12-30T08:41:16"/>
    <d v="2021-10-04T00:00:00"/>
    <d v="1899-12-30T07:59:52"/>
    <n v="48"/>
    <n v="-42"/>
    <d v="2021-10-04T07:11:18"/>
    <d v="2021-10-04T07:59:52"/>
    <x v="2"/>
    <s v="Resultados Liberados en 1 Hora o Menos"/>
    <s v="CENTRO MEDICO EXCEL"/>
    <s v="HOSPITALIZADOS"/>
    <x v="1"/>
    <x v="0"/>
    <n v="3"/>
    <x v="1"/>
    <x v="4"/>
  </r>
  <r>
    <n v="41"/>
    <s v="Lunes"/>
    <n v="2021"/>
    <s v="Octubre"/>
    <x v="316"/>
    <s v="CENTRO MEDICO EXCEL-HOSPITALIZADOS"/>
    <x v="0"/>
    <s v="CHEQUEOS"/>
    <x v="0"/>
    <x v="3"/>
    <d v="1899-12-30T07:16:18"/>
    <d v="2021-10-04T00:00:00"/>
    <d v="1899-12-30T08:46:16"/>
    <d v="2021-10-04T00:00:00"/>
    <d v="1899-12-30T08:01:11"/>
    <n v="45"/>
    <n v="-45"/>
    <d v="2021-10-04T07:16:18"/>
    <d v="2021-10-04T08:01:11"/>
    <x v="82"/>
    <s v="Resultados Liberados en 1 Hora o Menos"/>
    <s v="CENTRO MEDICO EXCEL"/>
    <s v="HOSPITALIZADOS"/>
    <x v="1"/>
    <x v="0"/>
    <n v="4"/>
    <x v="1"/>
    <x v="4"/>
  </r>
  <r>
    <n v="41"/>
    <s v="Lunes"/>
    <n v="2021"/>
    <s v="Octubre"/>
    <x v="317"/>
    <s v="CENTRO MEDICO EXCEL-HOSPITALIZADOS"/>
    <x v="4"/>
    <s v="REFERENCIA"/>
    <x v="0"/>
    <x v="3"/>
    <d v="1899-12-30T07:25:55"/>
    <d v="2021-10-08T00:00:00"/>
    <d v="1899-12-30T08:05:52"/>
    <d v="2021-10-07T00:00:00"/>
    <d v="1899-12-30T14:07:43"/>
    <n v="4722"/>
    <n v="-1078"/>
    <d v="2021-10-04T07:25:55"/>
    <d v="2021-10-07T14:07:43"/>
    <x v="195"/>
    <s v="Mas de 1 Dia"/>
    <s v="CENTRO MEDICO EXCEL"/>
    <s v="HOSPITALIZADOS"/>
    <x v="2"/>
    <x v="0"/>
    <n v="1"/>
    <x v="1"/>
    <x v="4"/>
  </r>
  <r>
    <n v="41"/>
    <s v="Lunes"/>
    <n v="2021"/>
    <s v="Octubre"/>
    <x v="318"/>
    <s v="CENTRO MEDICO EXCEL-HOSPITALIZADOS"/>
    <x v="12"/>
    <s v="REFERENCIA"/>
    <x v="0"/>
    <x v="3"/>
    <d v="1899-12-30T07:27:00"/>
    <d v="2021-10-08T00:00:00"/>
    <d v="1899-12-30T08:06:58"/>
    <d v="2021-10-07T00:00:00"/>
    <d v="1899-12-30T14:02:59"/>
    <n v="4715"/>
    <n v="-1084"/>
    <d v="2021-10-04T07:27:00"/>
    <d v="2021-10-07T14:02:59"/>
    <x v="196"/>
    <s v="Mas de 1 Dia"/>
    <s v="CENTRO MEDICO EXCEL"/>
    <s v="HOSPITALIZADOS"/>
    <x v="2"/>
    <x v="0"/>
    <n v="1"/>
    <x v="1"/>
    <x v="4"/>
  </r>
  <r>
    <n v="41"/>
    <s v="Lunes"/>
    <n v="2021"/>
    <s v="Octubre"/>
    <x v="319"/>
    <s v="PRIVADOS"/>
    <x v="199"/>
    <s v="EXTERNOS"/>
    <x v="0"/>
    <x v="3"/>
    <d v="1899-12-30T07:42:21"/>
    <d v="2021-10-04T00:00:00"/>
    <d v="1899-12-30T11:42:18"/>
    <d v="2021-10-04T00:00:00"/>
    <d v="1899-12-30T08:37:55"/>
    <n v="55"/>
    <n v="-185"/>
    <d v="2021-10-04T07:42:21"/>
    <d v="2021-10-04T08:37:55"/>
    <x v="132"/>
    <s v="Resultados Liberados en 1 Hora o Menos"/>
    <s v="PRIVADOS"/>
    <s v="PRIVADOS"/>
    <x v="1"/>
    <x v="3"/>
    <n v="1"/>
    <x v="1"/>
    <x v="4"/>
  </r>
  <r>
    <n v="41"/>
    <s v="Lunes"/>
    <n v="2021"/>
    <s v="Octubre"/>
    <x v="320"/>
    <s v="PRIVADOS"/>
    <x v="200"/>
    <s v="EXTERNOS"/>
    <x v="0"/>
    <x v="3"/>
    <d v="1899-12-30T07:44:09"/>
    <d v="2021-10-04T00:00:00"/>
    <d v="1899-12-30T11:44:05"/>
    <d v="2021-10-04T00:00:00"/>
    <d v="1899-12-30T08:38:35"/>
    <n v="54"/>
    <n v="-186"/>
    <d v="2021-10-04T07:44:09"/>
    <d v="2021-10-04T08:38:35"/>
    <x v="189"/>
    <s v="Resultados Liberados en 1 Hora o Menos"/>
    <s v="PRIVADOS"/>
    <s v="PRIVADOS"/>
    <x v="1"/>
    <x v="3"/>
    <n v="1"/>
    <x v="1"/>
    <x v="4"/>
  </r>
  <r>
    <n v="41"/>
    <s v="Lunes"/>
    <n v="2021"/>
    <s v="Octubre"/>
    <x v="321"/>
    <s v="MEDIEXCEL"/>
    <x v="201"/>
    <s v="EXTERNOS"/>
    <x v="0"/>
    <x v="3"/>
    <d v="1899-12-30T07:50:57"/>
    <d v="2021-10-04T00:00:00"/>
    <d v="1899-12-30T11:50:56"/>
    <d v="2021-10-04T00:00:00"/>
    <d v="1899-12-30T10:20:28"/>
    <n v="150"/>
    <n v="-90"/>
    <d v="2021-10-04T07:50:57"/>
    <d v="2021-10-04T10:20:28"/>
    <x v="123"/>
    <s v="Resultados Liberados en 4 Horas o Menos"/>
    <s v="MEDIEXCEL"/>
    <s v="MEDIEXCEL"/>
    <x v="1"/>
    <x v="3"/>
    <n v="4"/>
    <x v="1"/>
    <x v="4"/>
  </r>
  <r>
    <n v="41"/>
    <s v="Lunes"/>
    <n v="2021"/>
    <s v="Octubre"/>
    <x v="322"/>
    <s v="MEDIEXCEL"/>
    <x v="202"/>
    <s v="EXTERNOS"/>
    <x v="0"/>
    <x v="3"/>
    <d v="1899-12-30T08:05:07"/>
    <d v="2021-10-04T00:00:00"/>
    <d v="1899-12-30T12:05:06"/>
    <d v="2021-10-04T00:00:00"/>
    <d v="1899-12-30T10:21:42"/>
    <n v="136"/>
    <n v="-104"/>
    <d v="2021-10-04T08:05:07"/>
    <d v="2021-10-04T10:21:42"/>
    <x v="197"/>
    <s v="Resultados Liberados en 4 Horas o Menos"/>
    <s v="MEDIEXCEL"/>
    <s v="MEDIEXCEL"/>
    <x v="1"/>
    <x v="3"/>
    <n v="4"/>
    <x v="1"/>
    <x v="4"/>
  </r>
  <r>
    <n v="41"/>
    <s v="Lunes"/>
    <n v="2021"/>
    <s v="Octubre"/>
    <x v="323"/>
    <s v="MEDIEXCEL"/>
    <x v="203"/>
    <s v="EXTERNOS"/>
    <x v="0"/>
    <x v="3"/>
    <d v="1899-12-30T08:09:17"/>
    <d v="2021-10-04T00:00:00"/>
    <d v="1899-12-30T12:09:16"/>
    <d v="2021-10-04T00:00:00"/>
    <d v="1899-12-30T11:36:19"/>
    <n v="207"/>
    <n v="-33"/>
    <d v="2021-10-04T08:09:17"/>
    <d v="2021-10-04T11:36:19"/>
    <x v="198"/>
    <s v="Resultados Liberados en 4 Horas o Menos"/>
    <s v="MEDIEXCEL"/>
    <s v="MEDIEXCEL"/>
    <x v="1"/>
    <x v="3"/>
    <n v="7"/>
    <x v="1"/>
    <x v="4"/>
  </r>
  <r>
    <n v="41"/>
    <s v="Lunes"/>
    <n v="2021"/>
    <s v="Octubre"/>
    <x v="324"/>
    <s v="CENTRO MEDICO EXCEL-HOSPITALIZADOS"/>
    <x v="65"/>
    <s v="CHEQUEOS"/>
    <x v="0"/>
    <x v="3"/>
    <d v="1899-12-30T08:12:01"/>
    <d v="2021-10-04T00:00:00"/>
    <d v="1899-12-30T09:42:00"/>
    <d v="2021-10-04T00:00:00"/>
    <d v="1899-12-30T09:48:55"/>
    <n v="96"/>
    <n v="6"/>
    <d v="2021-10-04T08:12:01"/>
    <d v="2021-10-04T09:48:55"/>
    <x v="199"/>
    <s v="Resultados Liberados en 4 Horas o Menos"/>
    <s v="CENTRO MEDICO EXCEL"/>
    <s v="HOSPITALIZADOS"/>
    <x v="2"/>
    <x v="0"/>
    <n v="1"/>
    <x v="1"/>
    <x v="4"/>
  </r>
  <r>
    <n v="41"/>
    <s v="Lunes"/>
    <n v="2021"/>
    <s v="Octubre"/>
    <x v="325"/>
    <s v="MEDIEXCEL"/>
    <x v="204"/>
    <s v="EXTERNOS"/>
    <x v="0"/>
    <x v="3"/>
    <d v="1899-12-30T08:19:41"/>
    <d v="2021-10-04T00:00:00"/>
    <d v="1899-12-30T12:19:38"/>
    <d v="2021-10-04T00:00:00"/>
    <d v="1899-12-30T11:05:08"/>
    <n v="166"/>
    <n v="-74"/>
    <d v="2021-10-04T08:19:41"/>
    <d v="2021-10-04T11:05:08"/>
    <x v="116"/>
    <s v="Resultados Liberados en 4 Horas o Menos"/>
    <s v="MEDIEXCEL"/>
    <s v="MEDIEXCEL"/>
    <x v="1"/>
    <x v="3"/>
    <n v="2"/>
    <x v="1"/>
    <x v="4"/>
  </r>
  <r>
    <n v="41"/>
    <s v="Lunes"/>
    <n v="2021"/>
    <s v="Octubre"/>
    <x v="326"/>
    <s v="MEDIEXCEL"/>
    <x v="205"/>
    <s v="EXTERNOS"/>
    <x v="0"/>
    <x v="3"/>
    <d v="1899-12-30T08:51:28"/>
    <d v="2021-10-04T00:00:00"/>
    <d v="1899-12-30T12:51:25"/>
    <d v="2021-10-04T00:00:00"/>
    <d v="1899-12-30T11:37:46"/>
    <n v="166"/>
    <n v="-74"/>
    <d v="2021-10-04T08:51:28"/>
    <d v="2021-10-04T11:37:46"/>
    <x v="87"/>
    <s v="Resultados Liberados en 4 Horas o Menos"/>
    <s v="MEDIEXCEL"/>
    <s v="MEDIEXCEL"/>
    <x v="1"/>
    <x v="3"/>
    <n v="3"/>
    <x v="1"/>
    <x v="4"/>
  </r>
  <r>
    <n v="41"/>
    <s v="Lunes"/>
    <n v="2021"/>
    <s v="Octubre"/>
    <x v="327"/>
    <s v="MEDIEXCEL"/>
    <x v="206"/>
    <s v="EXTERNOS"/>
    <x v="0"/>
    <x v="3"/>
    <d v="1899-12-30T08:54:44"/>
    <d v="2021-10-04T00:00:00"/>
    <d v="1899-12-30T12:54:42"/>
    <d v="2021-10-04T00:00:00"/>
    <d v="1899-12-30T11:12:59"/>
    <n v="138"/>
    <n v="-102"/>
    <d v="2021-10-04T08:54:44"/>
    <d v="2021-10-04T11:12:59"/>
    <x v="200"/>
    <s v="Resultados Liberados en 4 Horas o Menos"/>
    <s v="MEDIEXCEL"/>
    <s v="MEDIEXCEL"/>
    <x v="1"/>
    <x v="3"/>
    <n v="3"/>
    <x v="1"/>
    <x v="4"/>
  </r>
  <r>
    <n v="41"/>
    <s v="Lunes"/>
    <n v="2021"/>
    <s v="Octubre"/>
    <x v="328"/>
    <s v="CENTRO MEDICO EXCEL - TRIAGE RESPIRATORIO"/>
    <x v="55"/>
    <s v="CHEQUEOS"/>
    <x v="0"/>
    <x v="3"/>
    <d v="1899-12-30T09:02:23"/>
    <d v="2021-10-04T00:00:00"/>
    <d v="1899-12-30T10:32:20"/>
    <d v="2021-10-07T00:00:00"/>
    <d v="1899-12-30T14:08:34"/>
    <n v="4626"/>
    <n v="4536"/>
    <d v="2021-10-04T09:02:23"/>
    <d v="2021-10-07T14:08:34"/>
    <x v="201"/>
    <s v="Mas de 1 Dia"/>
    <s v="CENTRO MEDICO EXCEL"/>
    <s v="TRIAGE RESPIRATORIO"/>
    <x v="2"/>
    <x v="4"/>
    <n v="4"/>
    <x v="1"/>
    <x v="4"/>
  </r>
  <r>
    <n v="41"/>
    <s v="Lunes"/>
    <n v="2021"/>
    <s v="Octubre"/>
    <x v="329"/>
    <s v="MEDIEXCEL"/>
    <x v="207"/>
    <s v="EXTERNOS"/>
    <x v="0"/>
    <x v="3"/>
    <d v="1899-12-30T09:22:46"/>
    <d v="2021-10-04T00:00:00"/>
    <d v="1899-12-30T13:22:45"/>
    <d v="2021-10-04T00:00:00"/>
    <d v="1899-12-30T12:30:54"/>
    <n v="188"/>
    <n v="-52"/>
    <d v="2021-10-04T09:22:46"/>
    <d v="2021-10-04T12:30:54"/>
    <x v="202"/>
    <s v="Resultados Liberados en 4 Horas o Menos"/>
    <s v="MEDIEXCEL"/>
    <s v="MEDIEXCEL"/>
    <x v="1"/>
    <x v="3"/>
    <n v="3"/>
    <x v="1"/>
    <x v="4"/>
  </r>
  <r>
    <n v="41"/>
    <s v="Lunes"/>
    <n v="2021"/>
    <s v="Octubre"/>
    <x v="330"/>
    <s v="MEDIEXCEL"/>
    <x v="208"/>
    <s v="EXTERNOS"/>
    <x v="0"/>
    <x v="3"/>
    <d v="1899-12-30T09:37:51"/>
    <d v="2021-10-04T00:00:00"/>
    <s v="13.39:10"/>
    <d v="2021-10-04T00:00:00"/>
    <d v="1899-12-30T13:37:17"/>
    <n v="240"/>
    <n v="-2"/>
    <d v="2021-10-04T09:37:51"/>
    <d v="2021-10-04T13:37:17"/>
    <x v="203"/>
    <s v="Resultados Liberados en 4 Horas o Menos"/>
    <s v="MEDIEXCEL"/>
    <s v="MEDIEXCEL"/>
    <x v="1"/>
    <x v="3"/>
    <n v="2"/>
    <x v="1"/>
    <x v="4"/>
  </r>
  <r>
    <n v="41"/>
    <s v="Lunes"/>
    <n v="2021"/>
    <s v="Octubre"/>
    <x v="331"/>
    <s v="MEDIEXCEL"/>
    <x v="209"/>
    <s v="EXTERNOS"/>
    <x v="0"/>
    <x v="3"/>
    <d v="1899-12-30T09:38:17"/>
    <d v="2021-10-04T00:00:00"/>
    <d v="1899-12-30T13:38:16"/>
    <d v="2021-10-04T00:00:00"/>
    <d v="1899-12-30T11:14:50"/>
    <n v="96"/>
    <n v="-144"/>
    <d v="2021-10-04T09:38:17"/>
    <d v="2021-10-04T11:14:50"/>
    <x v="199"/>
    <s v="Resultados Liberados en 4 Horas o Menos"/>
    <s v="MEDIEXCEL"/>
    <s v="MEDIEXCEL"/>
    <x v="1"/>
    <x v="3"/>
    <n v="2"/>
    <x v="1"/>
    <x v="4"/>
  </r>
  <r>
    <n v="41"/>
    <s v="Lunes"/>
    <n v="2021"/>
    <s v="Octubre"/>
    <x v="332"/>
    <s v="MEDIEXCEL"/>
    <x v="210"/>
    <s v="EXTERNOS"/>
    <x v="0"/>
    <x v="3"/>
    <d v="1899-12-30T09:41:18"/>
    <d v="2021-10-04T00:00:00"/>
    <d v="1899-12-30T13:41:17"/>
    <d v="2021-10-04T00:00:00"/>
    <d v="1899-12-30T12:32:38"/>
    <n v="171"/>
    <n v="-69"/>
    <d v="2021-10-04T09:41:18"/>
    <d v="2021-10-04T12:32:38"/>
    <x v="167"/>
    <s v="Resultados Liberados en 4 Horas o Menos"/>
    <s v="MEDIEXCEL"/>
    <s v="MEDIEXCEL"/>
    <x v="1"/>
    <x v="3"/>
    <n v="4"/>
    <x v="1"/>
    <x v="4"/>
  </r>
  <r>
    <n v="41"/>
    <s v="Lunes"/>
    <n v="2021"/>
    <s v="Octubre"/>
    <x v="333"/>
    <s v="MEDIEXCEL"/>
    <x v="211"/>
    <s v="EXTERNOS"/>
    <x v="0"/>
    <x v="3"/>
    <d v="1899-12-30T09:41:59"/>
    <d v="2021-10-04T00:00:00"/>
    <d v="1899-12-30T13:41:57"/>
    <d v="2021-10-04T00:00:00"/>
    <d v="1899-12-30T11:41:10"/>
    <n v="120"/>
    <n v="-120"/>
    <d v="2021-10-04T09:41:59"/>
    <d v="2021-10-04T11:41:10"/>
    <x v="99"/>
    <s v="Resultados Liberados en 4 Horas o Menos"/>
    <s v="MEDIEXCEL"/>
    <s v="MEDIEXCEL"/>
    <x v="1"/>
    <x v="3"/>
    <n v="3"/>
    <x v="1"/>
    <x v="4"/>
  </r>
  <r>
    <n v="41"/>
    <s v="Lunes"/>
    <n v="2021"/>
    <s v="Octubre"/>
    <x v="334"/>
    <s v="TUNEL - MEDIEXCEL"/>
    <x v="211"/>
    <s v="EXTERNOS"/>
    <x v="0"/>
    <x v="3"/>
    <d v="1899-12-30T09:46:13"/>
    <d v="2021-10-04T00:00:00"/>
    <d v="1899-12-30T13:46:10"/>
    <d v="2021-10-04T00:00:00"/>
    <d v="1899-12-30T10:18:16"/>
    <n v="32"/>
    <n v="-208"/>
    <d v="2021-10-04T09:46:13"/>
    <d v="2021-10-04T10:18:16"/>
    <x v="166"/>
    <s v="Resultados Liberados en 1 Hora o Menos"/>
    <s v="TUNEL "/>
    <s v="TUNEL MEDIEXCEL"/>
    <x v="1"/>
    <x v="3"/>
    <n v="1"/>
    <x v="1"/>
    <x v="4"/>
  </r>
  <r>
    <n v="41"/>
    <s v="Lunes"/>
    <n v="2021"/>
    <s v="Octubre"/>
    <x v="335"/>
    <s v="MEDIEXCEL"/>
    <x v="212"/>
    <s v="EXTERNOS"/>
    <x v="0"/>
    <x v="3"/>
    <d v="1899-12-30T09:49:28"/>
    <d v="2021-10-04T00:00:00"/>
    <d v="1899-12-30T13:49:27"/>
    <d v="2021-10-04T00:00:00"/>
    <d v="1899-12-30T14:16:20"/>
    <n v="267"/>
    <n v="27"/>
    <d v="2021-10-04T09:49:28"/>
    <d v="2021-10-04T14:16:20"/>
    <x v="204"/>
    <s v="Resultados Liberados despues de 4 Horas"/>
    <s v="MEDIEXCEL"/>
    <s v="MEDIEXCEL"/>
    <x v="2"/>
    <x v="3"/>
    <n v="5"/>
    <x v="1"/>
    <x v="4"/>
  </r>
  <r>
    <n v="41"/>
    <s v="Lunes"/>
    <n v="2021"/>
    <s v="Octubre"/>
    <x v="336"/>
    <s v="CORTESIAS"/>
    <x v="213"/>
    <s v="EXTERNOS"/>
    <x v="0"/>
    <x v="3"/>
    <d v="1899-12-30T09:50:07"/>
    <d v="2021-10-04T00:00:00"/>
    <s v="13.50:39"/>
    <d v="2021-10-04T00:00:00"/>
    <d v="1899-12-30T11:07:13"/>
    <n v="77"/>
    <n v="-163"/>
    <d v="2021-10-04T09:50:07"/>
    <d v="2021-10-04T11:07:13"/>
    <x v="12"/>
    <s v="Resultados Liberados 01:30 o Menos"/>
    <s v="CORTESIAS"/>
    <s v="CORTESIAS"/>
    <x v="1"/>
    <x v="3"/>
    <n v="4"/>
    <x v="1"/>
    <x v="4"/>
  </r>
  <r>
    <n v="41"/>
    <s v="Lunes"/>
    <n v="2021"/>
    <s v="Octubre"/>
    <x v="337"/>
    <s v="PRIVADOS"/>
    <x v="214"/>
    <s v="EXTERNOS"/>
    <x v="0"/>
    <x v="3"/>
    <d v="1899-12-30T10:04:11"/>
    <d v="2021-10-04T00:00:00"/>
    <d v="1899-12-30T14:04:09"/>
    <d v="2021-10-04T00:00:00"/>
    <d v="1899-12-30T15:48:43"/>
    <n v="344"/>
    <n v="104"/>
    <d v="2021-10-04T10:04:11"/>
    <d v="2021-10-04T15:48:43"/>
    <x v="205"/>
    <s v="Resultados Liberados despues de 4 Horas"/>
    <s v="PRIVADOS"/>
    <s v="PRIVADOS"/>
    <x v="2"/>
    <x v="3"/>
    <n v="11"/>
    <x v="1"/>
    <x v="4"/>
  </r>
  <r>
    <n v="41"/>
    <s v="Lunes"/>
    <n v="2021"/>
    <s v="Octubre"/>
    <x v="338"/>
    <s v="MEDIEXCEL"/>
    <x v="215"/>
    <s v="EXTERNOS"/>
    <x v="0"/>
    <x v="3"/>
    <d v="1899-12-30T10:10:16"/>
    <d v="2021-10-04T00:00:00"/>
    <d v="1899-12-30T14:10:15"/>
    <d v="2021-10-04T00:00:00"/>
    <d v="1899-12-30T15:53:48"/>
    <n v="343"/>
    <n v="103"/>
    <d v="2021-10-04T10:10:16"/>
    <d v="2021-10-04T15:53:48"/>
    <x v="206"/>
    <s v="Resultados Liberados despues de 4 Horas"/>
    <s v="MEDIEXCEL"/>
    <s v="MEDIEXCEL"/>
    <x v="2"/>
    <x v="3"/>
    <n v="11"/>
    <x v="1"/>
    <x v="4"/>
  </r>
  <r>
    <n v="41"/>
    <s v="Lunes"/>
    <n v="2021"/>
    <s v="Octubre"/>
    <x v="339"/>
    <s v="CENTRO MEDICO EXCEL-(EMPLEADOS)"/>
    <x v="216"/>
    <s v="EXTERNOS"/>
    <x v="0"/>
    <x v="3"/>
    <d v="1899-12-30T10:29:41"/>
    <d v="2021-10-04T00:00:00"/>
    <d v="1899-12-30T14:29:40"/>
    <d v="2021-10-04T00:00:00"/>
    <d v="1899-12-30T14:19:14"/>
    <n v="230"/>
    <n v="-10"/>
    <d v="2021-10-04T10:29:41"/>
    <d v="2021-10-04T14:19:14"/>
    <x v="207"/>
    <s v="Resultados Liberados en 4 Horas o Menos"/>
    <s v="CENTRO MEDICO EXCEL"/>
    <s v="EMPLEADOS"/>
    <x v="1"/>
    <x v="3"/>
    <n v="5"/>
    <x v="1"/>
    <x v="4"/>
  </r>
  <r>
    <n v="41"/>
    <s v="Lunes"/>
    <n v="2021"/>
    <s v="Octubre"/>
    <x v="340"/>
    <s v="MEDIEXCEL"/>
    <x v="217"/>
    <s v="EXTERNOS"/>
    <x v="0"/>
    <x v="3"/>
    <d v="1899-12-30T10:32:23"/>
    <d v="2021-10-04T00:00:00"/>
    <d v="1899-12-30T14:32:22"/>
    <d v="2021-10-04T00:00:00"/>
    <d v="1899-12-30T15:01:12"/>
    <n v="269"/>
    <n v="29"/>
    <d v="2021-10-04T10:32:23"/>
    <d v="2021-10-04T15:01:12"/>
    <x v="208"/>
    <s v="Resultados Liberados despues de 4 Horas"/>
    <s v="MEDIEXCEL"/>
    <s v="MEDIEXCEL"/>
    <x v="2"/>
    <x v="3"/>
    <n v="3"/>
    <x v="1"/>
    <x v="4"/>
  </r>
  <r>
    <n v="41"/>
    <s v="Lunes"/>
    <n v="2021"/>
    <s v="Octubre"/>
    <x v="341"/>
    <s v="CENTRO MEDICO EXCEL - TRIAGE RESPIRATORIO"/>
    <x v="218"/>
    <s v="CHEQUEOS"/>
    <x v="0"/>
    <x v="3"/>
    <d v="1899-12-30T10:34:07"/>
    <d v="2021-10-04T00:00:00"/>
    <s v="12.15:30"/>
    <d v="2021-10-04T00:00:00"/>
    <d v="1899-12-30T10:46:24"/>
    <n v="12"/>
    <n v="-89"/>
    <d v="2021-10-04T10:34:07"/>
    <d v="2021-10-04T10:46:24"/>
    <x v="209"/>
    <s v="Resultados Liberados en 30 Minutos o Menos"/>
    <s v="CENTRO MEDICO EXCEL"/>
    <s v="TRIAGE RESPIRATORIO"/>
    <x v="1"/>
    <x v="4"/>
    <n v="1"/>
    <x v="1"/>
    <x v="4"/>
  </r>
  <r>
    <n v="41"/>
    <s v="Lunes"/>
    <n v="2021"/>
    <s v="Octubre"/>
    <x v="342"/>
    <s v="CENTRO MEDICO EXCEL-URGENCIAS"/>
    <x v="219"/>
    <s v="CHEQUEOS"/>
    <x v="0"/>
    <x v="3"/>
    <d v="1899-12-30T10:39:37"/>
    <d v="2021-10-04T00:00:00"/>
    <d v="1899-12-30T12:09:34"/>
    <d v="2021-10-04T00:00:00"/>
    <d v="1899-12-30T11:25:58"/>
    <n v="46"/>
    <n v="-44"/>
    <d v="2021-10-04T10:39:37"/>
    <d v="2021-10-04T11:25:58"/>
    <x v="136"/>
    <s v="Resultados Liberados en 1 Hora o Menos"/>
    <s v="CENTRO MEDICO EXCEL"/>
    <s v="URGENCIAS"/>
    <x v="1"/>
    <x v="1"/>
    <n v="5"/>
    <x v="1"/>
    <x v="4"/>
  </r>
  <r>
    <n v="41"/>
    <s v="Lunes"/>
    <n v="2021"/>
    <s v="Octubre"/>
    <x v="343"/>
    <s v="TUNEL - MEDIEXCEL"/>
    <x v="220"/>
    <s v="EXTERNOS"/>
    <x v="0"/>
    <x v="3"/>
    <d v="1899-12-30T10:40:14"/>
    <d v="2021-10-04T00:00:00"/>
    <d v="1899-12-30T14:40:04"/>
    <d v="2021-10-04T00:00:00"/>
    <d v="1899-12-30T16:10:07"/>
    <n v="330"/>
    <n v="90"/>
    <d v="2021-10-04T10:40:14"/>
    <d v="2021-10-04T16:10:07"/>
    <x v="210"/>
    <s v="Resultados Liberados despues de 4 Horas"/>
    <s v="TUNEL "/>
    <s v="TUNEL MEDIEXCEL"/>
    <x v="2"/>
    <x v="3"/>
    <n v="1"/>
    <x v="1"/>
    <x v="4"/>
  </r>
  <r>
    <n v="41"/>
    <s v="Lunes"/>
    <n v="2021"/>
    <s v="Octubre"/>
    <x v="344"/>
    <s v="TUNEL - MEDIEXCEL"/>
    <x v="220"/>
    <s v="REFERENCIA"/>
    <x v="0"/>
    <x v="3"/>
    <d v="1899-12-30T10:42:34"/>
    <d v="2021-10-08T00:00:00"/>
    <d v="1899-12-30T11:22:29"/>
    <m/>
    <m/>
    <m/>
    <m/>
    <d v="2021-10-04T10:42:34"/>
    <d v="2021-10-15T08:19:33"/>
    <x v="211"/>
    <s v="Estudios Sin Liberar en PxLab"/>
    <s v="TUNEL "/>
    <s v="TUNEL MEDIEXCEL"/>
    <x v="0"/>
    <x v="3"/>
    <n v="1"/>
    <x v="1"/>
    <x v="4"/>
  </r>
  <r>
    <n v="41"/>
    <s v="Lunes"/>
    <n v="2021"/>
    <s v="Octubre"/>
    <x v="345"/>
    <s v="TUNEL - MEDIEXCEL"/>
    <x v="221"/>
    <s v="EXTERNOS"/>
    <x v="0"/>
    <x v="3"/>
    <d v="1899-12-30T10:46:20"/>
    <d v="2021-10-04T00:00:00"/>
    <d v="1899-12-30T14:46:16"/>
    <d v="2021-10-04T00:00:00"/>
    <d v="1899-12-30T16:11:09"/>
    <n v="325"/>
    <n v="85"/>
    <d v="2021-10-04T10:46:20"/>
    <d v="2021-10-04T16:11:09"/>
    <x v="212"/>
    <s v="Resultados Liberados despues de 4 Horas"/>
    <s v="TUNEL "/>
    <s v="TUNEL MEDIEXCEL"/>
    <x v="2"/>
    <x v="3"/>
    <n v="1"/>
    <x v="1"/>
    <x v="4"/>
  </r>
  <r>
    <n v="41"/>
    <s v="Lunes"/>
    <n v="2021"/>
    <s v="Octubre"/>
    <x v="346"/>
    <s v="CENTRO MEDICO EXCEL-HOSPITALIZADOS"/>
    <x v="11"/>
    <s v="REFERENCIA"/>
    <x v="0"/>
    <x v="3"/>
    <d v="1899-12-30T10:47:06"/>
    <d v="2021-10-08T00:00:00"/>
    <d v="1899-12-30T11:27:03"/>
    <d v="2021-10-06T00:00:00"/>
    <d v="1899-12-30T10:01:05"/>
    <n v="2834"/>
    <n v="-2966"/>
    <d v="2021-10-04T10:47:06"/>
    <d v="2021-10-06T10:01:05"/>
    <x v="213"/>
    <s v="Mas de 1 Dia"/>
    <s v="CENTRO MEDICO EXCEL"/>
    <s v="HOSPITALIZADOS"/>
    <x v="2"/>
    <x v="0"/>
    <n v="1"/>
    <x v="1"/>
    <x v="4"/>
  </r>
  <r>
    <n v="41"/>
    <s v="Lunes"/>
    <n v="2021"/>
    <s v="Octubre"/>
    <x v="347"/>
    <s v="TUNEL - MEDIEXCEL"/>
    <x v="221"/>
    <s v="REFERENCIA"/>
    <x v="0"/>
    <x v="3"/>
    <d v="1899-12-30T10:47:41"/>
    <d v="2021-10-08T00:00:00"/>
    <d v="1899-12-30T11:27:39"/>
    <m/>
    <m/>
    <m/>
    <m/>
    <d v="2021-10-04T10:47:41"/>
    <d v="2021-10-15T08:19:33"/>
    <x v="214"/>
    <s v="Estudios Sin Liberar en PxLab"/>
    <s v="TUNEL "/>
    <s v="TUNEL MEDIEXCEL"/>
    <x v="0"/>
    <x v="3"/>
    <n v="1"/>
    <x v="1"/>
    <x v="4"/>
  </r>
  <r>
    <n v="41"/>
    <s v="Lunes"/>
    <n v="2021"/>
    <s v="Octubre"/>
    <x v="348"/>
    <s v="PRIVADOS"/>
    <x v="222"/>
    <s v="EXTERNOS"/>
    <x v="0"/>
    <x v="3"/>
    <d v="1899-12-30T11:19:53"/>
    <d v="2021-10-04T00:00:00"/>
    <d v="1899-12-30T15:19:50"/>
    <d v="2021-10-04T00:00:00"/>
    <d v="1899-12-30T16:12:40"/>
    <n v="293"/>
    <n v="53"/>
    <d v="2021-10-04T11:19:53"/>
    <d v="2021-10-04T16:12:40"/>
    <x v="215"/>
    <s v="Resultados Liberados despues de 4 Horas"/>
    <s v="PRIVADOS"/>
    <s v="PRIVADOS"/>
    <x v="2"/>
    <x v="3"/>
    <n v="1"/>
    <x v="1"/>
    <x v="4"/>
  </r>
  <r>
    <n v="41"/>
    <s v="Lunes"/>
    <n v="2021"/>
    <s v="Octubre"/>
    <x v="349"/>
    <s v="CENTRO MEDICO EXCEL-HOSPITALIZADOS"/>
    <x v="55"/>
    <s v="REFERENCIA"/>
    <x v="0"/>
    <x v="3"/>
    <d v="1899-12-30T11:23:32"/>
    <d v="2021-10-08T00:00:00"/>
    <d v="1899-12-30T12:03:29"/>
    <m/>
    <m/>
    <m/>
    <m/>
    <d v="2021-10-04T11:23:32"/>
    <d v="2021-10-15T08:19:33"/>
    <x v="216"/>
    <s v="Estudios Sin Liberar en PxLab"/>
    <s v="CENTRO MEDICO EXCEL"/>
    <s v="HOSPITALIZADOS"/>
    <x v="0"/>
    <x v="0"/>
    <n v="1"/>
    <x v="1"/>
    <x v="4"/>
  </r>
  <r>
    <n v="41"/>
    <s v="Lunes"/>
    <n v="2021"/>
    <s v="Octubre"/>
    <x v="350"/>
    <s v="CENTRO MEDICO EXCEL - TRIAGE RESPIRATORIO"/>
    <x v="223"/>
    <s v="CHEQUEOS"/>
    <x v="0"/>
    <x v="3"/>
    <d v="1899-12-30T11:41:14"/>
    <d v="2021-10-04T00:00:00"/>
    <d v="1899-12-30T13:11:13"/>
    <d v="2021-10-04T00:00:00"/>
    <d v="1899-12-30T13:26:30"/>
    <n v="105"/>
    <n v="15"/>
    <d v="2021-10-04T11:41:14"/>
    <d v="2021-10-04T13:26:30"/>
    <x v="68"/>
    <s v="Resultados Liberados en 4 Horas o Menos"/>
    <s v="CENTRO MEDICO EXCEL"/>
    <s v="TRIAGE RESPIRATORIO"/>
    <x v="2"/>
    <x v="4"/>
    <n v="5"/>
    <x v="1"/>
    <x v="4"/>
  </r>
  <r>
    <n v="41"/>
    <s v="Lunes"/>
    <n v="2021"/>
    <s v="Octubre"/>
    <x v="351"/>
    <s v="PRIVADOS"/>
    <x v="224"/>
    <s v="EXTERNOS"/>
    <x v="0"/>
    <x v="3"/>
    <d v="1899-12-30T12:19:54"/>
    <d v="2021-10-04T00:00:00"/>
    <d v="1899-12-30T16:19:52"/>
    <d v="2021-10-04T00:00:00"/>
    <d v="1899-12-30T14:01:52"/>
    <n v="102"/>
    <n v="-138"/>
    <d v="2021-10-04T12:19:54"/>
    <d v="2021-10-04T14:01:52"/>
    <x v="217"/>
    <s v="Resultados Liberados en 4 Horas o Menos"/>
    <s v="PRIVADOS"/>
    <s v="PRIVADOS"/>
    <x v="1"/>
    <x v="3"/>
    <n v="1"/>
    <x v="1"/>
    <x v="4"/>
  </r>
  <r>
    <n v="41"/>
    <s v="Lunes"/>
    <n v="2021"/>
    <s v="Octubre"/>
    <x v="352"/>
    <s v="CENTRO MEDICO EXCEL-HOSPITALIZADOS"/>
    <x v="225"/>
    <s v="REFERENCIA"/>
    <x v="0"/>
    <x v="3"/>
    <d v="1899-12-30T12:56:11"/>
    <d v="2021-10-08T00:00:00"/>
    <d v="1899-12-30T13:36:07"/>
    <m/>
    <m/>
    <m/>
    <m/>
    <d v="2021-10-04T12:56:11"/>
    <d v="2021-10-15T08:19:33"/>
    <x v="218"/>
    <s v="Estudios Sin Liberar en PxLab"/>
    <s v="CENTRO MEDICO EXCEL"/>
    <s v="HOSPITALIZADOS"/>
    <x v="0"/>
    <x v="0"/>
    <n v="1"/>
    <x v="1"/>
    <x v="4"/>
  </r>
  <r>
    <n v="41"/>
    <s v="Lunes"/>
    <n v="2021"/>
    <s v="Octubre"/>
    <x v="353"/>
    <s v="CENTRO MEDICO EXCEL-HOSPITALIZADOS"/>
    <x v="226"/>
    <s v="REFERENCIA"/>
    <x v="0"/>
    <x v="3"/>
    <d v="1899-12-30T12:59:08"/>
    <d v="2021-10-08T00:00:00"/>
    <d v="1899-12-30T13:39:04"/>
    <m/>
    <m/>
    <m/>
    <m/>
    <d v="2021-10-04T12:59:08"/>
    <d v="2021-10-15T08:19:33"/>
    <x v="219"/>
    <s v="Estudios Sin Liberar en PxLab"/>
    <s v="CENTRO MEDICO EXCEL"/>
    <s v="HOSPITALIZADOS"/>
    <x v="0"/>
    <x v="0"/>
    <n v="1"/>
    <x v="1"/>
    <x v="4"/>
  </r>
  <r>
    <n v="41"/>
    <s v="Lunes"/>
    <n v="2021"/>
    <s v="Octubre"/>
    <x v="354"/>
    <s v="TUNEL - MEDIEXCEL"/>
    <x v="227"/>
    <s v="EXTERNOS"/>
    <x v="0"/>
    <x v="3"/>
    <d v="1899-12-30T13:08:49"/>
    <d v="2021-10-04T00:00:00"/>
    <d v="1899-12-30T17:08:46"/>
    <d v="2021-10-04T00:00:00"/>
    <d v="1899-12-30T14:02:52"/>
    <n v="54"/>
    <n v="-186"/>
    <d v="2021-10-04T13:08:49"/>
    <d v="2021-10-04T14:02:52"/>
    <x v="189"/>
    <s v="Resultados Liberados en 1 Hora o Menos"/>
    <s v="TUNEL "/>
    <s v="TUNEL MEDIEXCEL"/>
    <x v="1"/>
    <x v="3"/>
    <n v="1"/>
    <x v="1"/>
    <x v="4"/>
  </r>
  <r>
    <n v="41"/>
    <s v="Lunes"/>
    <n v="2021"/>
    <s v="Octubre"/>
    <x v="355"/>
    <s v="CENTRO MEDICO EXCEL - TRIAGE RESPIRATORIO"/>
    <x v="228"/>
    <s v="CHEQUEOS"/>
    <x v="0"/>
    <x v="3"/>
    <d v="1899-12-30T13:15:25"/>
    <d v="2021-10-04T00:00:00"/>
    <d v="1899-12-30T14:45:22"/>
    <d v="2021-10-04T00:00:00"/>
    <d v="1899-12-30T13:48:39"/>
    <n v="33"/>
    <n v="-57"/>
    <d v="2021-10-04T13:15:25"/>
    <d v="2021-10-04T13:48:39"/>
    <x v="133"/>
    <s v="Resultados Liberados en 1 Hora o Menos"/>
    <s v="CENTRO MEDICO EXCEL"/>
    <s v="TRIAGE RESPIRATORIO"/>
    <x v="1"/>
    <x v="4"/>
    <n v="3"/>
    <x v="1"/>
    <x v="4"/>
  </r>
  <r>
    <n v="41"/>
    <s v="Lunes"/>
    <n v="2021"/>
    <s v="Octubre"/>
    <x v="356"/>
    <s v="TUNEL - MEDIEXCEL"/>
    <x v="229"/>
    <s v="EXTERNOS"/>
    <x v="0"/>
    <x v="3"/>
    <d v="1899-12-30T13:18:45"/>
    <d v="2021-10-04T00:00:00"/>
    <d v="1899-12-30T17:18:42"/>
    <d v="2021-10-04T00:00:00"/>
    <d v="1899-12-30T14:07:47"/>
    <n v="49"/>
    <n v="-191"/>
    <d v="2021-10-04T13:18:45"/>
    <d v="2021-10-04T14:07:47"/>
    <x v="220"/>
    <s v="Resultados Liberados en 1 Hora o Menos"/>
    <s v="TUNEL "/>
    <s v="TUNEL MEDIEXCEL"/>
    <x v="1"/>
    <x v="3"/>
    <n v="1"/>
    <x v="1"/>
    <x v="4"/>
  </r>
  <r>
    <n v="41"/>
    <s v="Lunes"/>
    <n v="2021"/>
    <s v="Octubre"/>
    <x v="357"/>
    <s v="TUNEL - MEDIEXCEL"/>
    <x v="230"/>
    <s v="EXTERNOS"/>
    <x v="0"/>
    <x v="3"/>
    <d v="1899-12-30T13:27:30"/>
    <d v="2021-10-04T00:00:00"/>
    <d v="1899-12-30T17:26:53"/>
    <d v="2021-10-04T00:00:00"/>
    <d v="1899-12-30T14:09:08"/>
    <n v="42"/>
    <n v="-197"/>
    <d v="2021-10-04T13:27:30"/>
    <d v="2021-10-04T14:09:08"/>
    <x v="157"/>
    <s v="Resultados Liberados en 1 Hora o Menos"/>
    <s v="TUNEL "/>
    <s v="TUNEL MEDIEXCEL"/>
    <x v="1"/>
    <x v="3"/>
    <n v="1"/>
    <x v="1"/>
    <x v="4"/>
  </r>
  <r>
    <n v="41"/>
    <s v="Lunes"/>
    <n v="2021"/>
    <s v="Octubre"/>
    <x v="358"/>
    <s v="CENTRO MEDICO EXCEL-HOSPITALIZADOS"/>
    <x v="14"/>
    <s v="REFERENCIA"/>
    <x v="0"/>
    <x v="3"/>
    <d v="1899-12-30T13:54:02"/>
    <d v="2021-10-08T00:00:00"/>
    <d v="1899-12-30T14:33:59"/>
    <d v="2021-10-06T00:00:00"/>
    <d v="1899-12-30T09:58:27"/>
    <n v="2644"/>
    <n v="-3155"/>
    <d v="2021-10-04T13:54:02"/>
    <d v="2021-10-06T09:58:27"/>
    <x v="221"/>
    <s v="Mas de 1 Dia"/>
    <s v="CENTRO MEDICO EXCEL"/>
    <s v="HOSPITALIZADOS"/>
    <x v="2"/>
    <x v="0"/>
    <n v="1"/>
    <x v="1"/>
    <x v="4"/>
  </r>
  <r>
    <n v="41"/>
    <s v="Lunes"/>
    <n v="2021"/>
    <s v="Octubre"/>
    <x v="359"/>
    <s v="CENTRO MEDICO EXCEL - TRIAGE RESPIRATORIO"/>
    <x v="231"/>
    <s v="CHEQUEOS"/>
    <x v="0"/>
    <x v="3"/>
    <d v="1899-12-30T14:09:10"/>
    <d v="2021-10-04T00:00:00"/>
    <d v="1899-12-30T15:39:08"/>
    <d v="2021-10-04T00:00:00"/>
    <d v="1899-12-30T14:53:52"/>
    <n v="44"/>
    <n v="-46"/>
    <d v="2021-10-04T14:09:10"/>
    <d v="2021-10-04T14:53:52"/>
    <x v="82"/>
    <s v="Resultados Liberados en 1 Hora o Menos"/>
    <s v="CENTRO MEDICO EXCEL"/>
    <s v="TRIAGE RESPIRATORIO"/>
    <x v="1"/>
    <x v="4"/>
    <n v="5"/>
    <x v="1"/>
    <x v="4"/>
  </r>
  <r>
    <n v="41"/>
    <s v="Lunes"/>
    <n v="2021"/>
    <s v="Octubre"/>
    <x v="360"/>
    <s v="CENTRO MEDICO EXCEL-URGENCIAS"/>
    <x v="232"/>
    <s v="CHEQUEOS"/>
    <x v="0"/>
    <x v="3"/>
    <d v="1899-12-30T14:10:37"/>
    <d v="2021-10-04T00:00:00"/>
    <d v="1899-12-30T15:40:34"/>
    <d v="2021-10-04T00:00:00"/>
    <d v="1899-12-30T14:55:45"/>
    <n v="45"/>
    <n v="-45"/>
    <d v="2021-10-04T14:10:37"/>
    <d v="2021-10-04T14:55:45"/>
    <x v="194"/>
    <s v="Resultados Liberados en 1 Hora o Menos"/>
    <s v="CENTRO MEDICO EXCEL"/>
    <s v="URGENCIAS"/>
    <x v="1"/>
    <x v="1"/>
    <n v="2"/>
    <x v="1"/>
    <x v="4"/>
  </r>
  <r>
    <n v="41"/>
    <s v="Lunes"/>
    <n v="2021"/>
    <s v="Octubre"/>
    <x v="361"/>
    <s v="MEDIEXCEL"/>
    <x v="59"/>
    <s v="EXTERNOS"/>
    <x v="0"/>
    <x v="3"/>
    <d v="1899-12-30T14:37:34"/>
    <d v="2021-10-04T00:00:00"/>
    <d v="1899-12-30T18:37:29"/>
    <d v="2021-10-07T00:00:00"/>
    <d v="1899-12-30T14:09:57"/>
    <n v="4292"/>
    <n v="4052"/>
    <d v="2021-10-04T14:37:34"/>
    <d v="2021-10-07T14:09:57"/>
    <x v="222"/>
    <s v="Mas de 1 Dia"/>
    <s v="MEDIEXCEL"/>
    <s v="MEDIEXCEL"/>
    <x v="2"/>
    <x v="3"/>
    <n v="1"/>
    <x v="2"/>
    <x v="4"/>
  </r>
  <r>
    <n v="41"/>
    <s v="Lunes"/>
    <n v="2021"/>
    <s v="Octubre"/>
    <x v="362"/>
    <s v="MEDIEXCEL"/>
    <x v="233"/>
    <s v="REFERENCIA"/>
    <x v="0"/>
    <x v="3"/>
    <d v="1899-12-30T14:46:05"/>
    <d v="2021-10-08T00:00:00"/>
    <d v="1899-12-30T15:26:03"/>
    <m/>
    <m/>
    <m/>
    <m/>
    <d v="2021-10-04T14:46:05"/>
    <d v="2021-10-15T08:19:33"/>
    <x v="223"/>
    <s v="Estudios Sin Liberar en PxLab"/>
    <s v="MEDIEXCEL"/>
    <s v="MEDIEXCEL"/>
    <x v="0"/>
    <x v="3"/>
    <n v="1"/>
    <x v="2"/>
    <x v="4"/>
  </r>
  <r>
    <n v="41"/>
    <s v="Lunes"/>
    <n v="2021"/>
    <s v="Octubre"/>
    <x v="363"/>
    <s v="CENTRO MEDICO EXCEL-HOSPITALIZADOS"/>
    <x v="234"/>
    <s v="REFERENCIA"/>
    <x v="0"/>
    <x v="3"/>
    <d v="1899-12-30T14:49:29"/>
    <d v="2021-10-08T00:00:00"/>
    <d v="1899-12-30T15:29:26"/>
    <m/>
    <m/>
    <m/>
    <m/>
    <d v="2021-10-04T14:49:29"/>
    <d v="2021-10-15T08:19:33"/>
    <x v="224"/>
    <s v="Estudios Sin Liberar en PxLab"/>
    <s v="CENTRO MEDICO EXCEL"/>
    <s v="HOSPITALIZADOS"/>
    <x v="0"/>
    <x v="0"/>
    <n v="1"/>
    <x v="2"/>
    <x v="4"/>
  </r>
  <r>
    <n v="41"/>
    <s v="Lunes"/>
    <n v="2021"/>
    <s v="Octubre"/>
    <x v="364"/>
    <s v="CENTRO MEDICO EXCEL-HOSPITALIZADOS"/>
    <x v="234"/>
    <s v="REFERENCIA"/>
    <x v="0"/>
    <x v="3"/>
    <d v="1899-12-30T14:59:07"/>
    <d v="2021-10-08T00:00:00"/>
    <s v="17.35:10"/>
    <m/>
    <m/>
    <m/>
    <m/>
    <d v="2021-10-04T14:59:07"/>
    <d v="2021-10-15T08:19:33"/>
    <x v="225"/>
    <s v="Estudios Sin Liberar en PxLab"/>
    <s v="CENTRO MEDICO EXCEL"/>
    <s v="HOSPITALIZADOS"/>
    <x v="0"/>
    <x v="0"/>
    <n v="1"/>
    <x v="2"/>
    <x v="4"/>
  </r>
  <r>
    <n v="41"/>
    <s v="Lunes"/>
    <n v="2021"/>
    <s v="Octubre"/>
    <x v="365"/>
    <s v="PRIVADOS"/>
    <x v="235"/>
    <s v="EXTERNOS"/>
    <x v="0"/>
    <x v="3"/>
    <d v="1899-12-30T15:13:24"/>
    <d v="2021-10-04T00:00:00"/>
    <d v="1899-12-30T19:13:22"/>
    <d v="2021-10-04T00:00:00"/>
    <d v="1899-12-30T15:47:44"/>
    <n v="34"/>
    <n v="-206"/>
    <d v="2021-10-04T15:13:24"/>
    <d v="2021-10-04T15:47:44"/>
    <x v="186"/>
    <s v="Resultados Liberados en 1 Hora o Menos"/>
    <s v="PRIVADOS"/>
    <s v="PRIVADOS"/>
    <x v="1"/>
    <x v="3"/>
    <n v="1"/>
    <x v="2"/>
    <x v="4"/>
  </r>
  <r>
    <n v="41"/>
    <s v="Lunes"/>
    <n v="2021"/>
    <s v="Octubre"/>
    <x v="366"/>
    <s v="CENTRO MEDICO EXCEL-URGENCIAS"/>
    <x v="236"/>
    <s v="CHEQUEOS"/>
    <x v="0"/>
    <x v="3"/>
    <d v="1899-12-30T15:33:01"/>
    <d v="2021-10-04T00:00:00"/>
    <d v="1899-12-30T17:02:57"/>
    <d v="2021-10-04T00:00:00"/>
    <d v="1899-12-30T16:00:46"/>
    <n v="27"/>
    <n v="-62"/>
    <d v="2021-10-04T15:33:01"/>
    <d v="2021-10-04T16:00:46"/>
    <x v="90"/>
    <s v="Resultados Liberados en 30 Minutos o Menos"/>
    <s v="CENTRO MEDICO EXCEL"/>
    <s v="URGENCIAS"/>
    <x v="1"/>
    <x v="1"/>
    <n v="2"/>
    <x v="2"/>
    <x v="4"/>
  </r>
  <r>
    <n v="41"/>
    <s v="Lunes"/>
    <n v="2021"/>
    <s v="Octubre"/>
    <x v="367"/>
    <s v="CENTRO MEDICO EXCEL-HOSPITALIZADOS"/>
    <x v="3"/>
    <s v="CHEQUEOS"/>
    <x v="0"/>
    <x v="3"/>
    <d v="1899-12-30T16:32:36"/>
    <d v="2021-10-04T00:00:00"/>
    <d v="1899-12-30T18:02:32"/>
    <d v="2021-10-04T00:00:00"/>
    <d v="1899-12-30T17:32:00"/>
    <n v="60"/>
    <n v="-30"/>
    <d v="2021-10-04T16:32:36"/>
    <d v="2021-10-04T17:32:00"/>
    <x v="226"/>
    <s v="Resultados Liberados en 1 Hora o Menos"/>
    <s v="CENTRO MEDICO EXCEL"/>
    <s v="HOSPITALIZADOS"/>
    <x v="1"/>
    <x v="0"/>
    <n v="1"/>
    <x v="2"/>
    <x v="4"/>
  </r>
  <r>
    <n v="41"/>
    <s v="Lunes"/>
    <n v="2021"/>
    <s v="Octubre"/>
    <x v="368"/>
    <s v="CENTRO MEDICO EXCEL-URGENCIAS"/>
    <x v="236"/>
    <s v="CHEQUEOS"/>
    <x v="0"/>
    <x v="3"/>
    <d v="1899-12-30T16:37:33"/>
    <d v="2021-10-04T00:00:00"/>
    <d v="1899-12-30T18:07:31"/>
    <d v="2021-10-04T00:00:00"/>
    <d v="1899-12-30T17:15:32"/>
    <n v="38"/>
    <n v="-52"/>
    <d v="2021-10-04T16:37:33"/>
    <d v="2021-10-04T17:15:32"/>
    <x v="156"/>
    <s v="Resultados Liberados en 1 Hora o Menos"/>
    <s v="CENTRO MEDICO EXCEL"/>
    <s v="URGENCIAS"/>
    <x v="1"/>
    <x v="1"/>
    <n v="1"/>
    <x v="2"/>
    <x v="4"/>
  </r>
  <r>
    <n v="41"/>
    <s v="Lunes"/>
    <n v="2021"/>
    <s v="Octubre"/>
    <x v="369"/>
    <s v="CENTRO MEDICO EXCEL-HOSPITALIZADOS"/>
    <x v="31"/>
    <s v="REFERENCIA"/>
    <x v="0"/>
    <x v="3"/>
    <d v="1899-12-30T16:41:39"/>
    <d v="2021-10-08T00:00:00"/>
    <d v="1899-12-30T17:21:32"/>
    <d v="2021-10-07T00:00:00"/>
    <d v="1899-12-30T14:07:07"/>
    <n v="4166"/>
    <n v="-1634"/>
    <d v="2021-10-04T16:41:39"/>
    <d v="2021-10-07T14:07:07"/>
    <x v="227"/>
    <s v="Mas de 1 Dia"/>
    <s v="CENTRO MEDICO EXCEL"/>
    <s v="HOSPITALIZADOS"/>
    <x v="2"/>
    <x v="0"/>
    <n v="1"/>
    <x v="2"/>
    <x v="4"/>
  </r>
  <r>
    <n v="41"/>
    <s v="Lunes"/>
    <n v="2021"/>
    <s v="Octubre"/>
    <x v="370"/>
    <s v="CENTRO MEDICO EXCEL-HOSPITALIZADOS"/>
    <x v="237"/>
    <s v="CHEQUEOS"/>
    <x v="0"/>
    <x v="3"/>
    <d v="1899-12-30T16:49:53"/>
    <d v="2021-10-04T00:00:00"/>
    <d v="1899-12-30T18:19:48"/>
    <d v="2021-10-04T00:00:00"/>
    <d v="1899-12-30T17:22:28"/>
    <n v="33"/>
    <n v="-57"/>
    <d v="2021-10-04T16:49:53"/>
    <d v="2021-10-04T17:22:28"/>
    <x v="166"/>
    <s v="Resultados Liberados en 1 Hora o Menos"/>
    <s v="CENTRO MEDICO EXCEL"/>
    <s v="HOSPITALIZADOS"/>
    <x v="1"/>
    <x v="0"/>
    <n v="1"/>
    <x v="2"/>
    <x v="4"/>
  </r>
  <r>
    <n v="41"/>
    <s v="Lunes"/>
    <n v="2021"/>
    <s v="Octubre"/>
    <x v="371"/>
    <s v="CENTRO MEDICO EXCEL - TRIAGE RESPIRATORIO"/>
    <x v="238"/>
    <s v="CHEQUEOS"/>
    <x v="0"/>
    <x v="3"/>
    <d v="1899-12-30T17:03:34"/>
    <d v="2021-10-04T00:00:00"/>
    <d v="1899-12-30T18:33:32"/>
    <d v="2021-10-04T00:00:00"/>
    <d v="1899-12-30T17:29:45"/>
    <n v="26"/>
    <n v="-64"/>
    <d v="2021-10-04T17:03:34"/>
    <d v="2021-10-04T17:29:45"/>
    <x v="158"/>
    <s v="Resultados Liberados en 30 Minutos o Menos"/>
    <s v="CENTRO MEDICO EXCEL"/>
    <s v="TRIAGE RESPIRATORIO"/>
    <x v="1"/>
    <x v="4"/>
    <n v="5"/>
    <x v="2"/>
    <x v="4"/>
  </r>
  <r>
    <n v="41"/>
    <s v="Lunes"/>
    <n v="2021"/>
    <s v="Octubre"/>
    <x v="372"/>
    <s v="CENTRO MEDICO EXCEL - TRIAGE RESPIRATORIO"/>
    <x v="239"/>
    <s v="CHEQUEOS"/>
    <x v="0"/>
    <x v="3"/>
    <d v="1899-12-30T17:51:56"/>
    <d v="2021-10-04T00:00:00"/>
    <d v="1899-12-30T19:21:52"/>
    <d v="2021-10-04T00:00:00"/>
    <d v="1899-12-30T17:53:14"/>
    <n v="2"/>
    <n v="-88"/>
    <d v="2021-10-04T17:51:56"/>
    <d v="2021-10-04T17:53:14"/>
    <x v="185"/>
    <s v="Resultados Liberados en 30 Minutos o Menos"/>
    <s v="CENTRO MEDICO EXCEL"/>
    <s v="TRIAGE RESPIRATORIO"/>
    <x v="1"/>
    <x v="4"/>
    <n v="1"/>
    <x v="2"/>
    <x v="4"/>
  </r>
  <r>
    <n v="41"/>
    <s v="Lunes"/>
    <n v="2021"/>
    <s v="Octubre"/>
    <x v="373"/>
    <s v="CENTRO MEDICO EXCEL-URGENCIAS"/>
    <x v="240"/>
    <s v="CHEQUEOS"/>
    <x v="0"/>
    <x v="3"/>
    <d v="1899-12-30T17:56:53"/>
    <d v="2021-10-06T00:00:00"/>
    <d v="1899-12-30T17:56:50"/>
    <d v="2021-10-04T00:00:00"/>
    <d v="1899-12-30T20:06:39"/>
    <n v="130"/>
    <n v="-2750"/>
    <d v="2021-10-04T17:56:53"/>
    <d v="2021-10-04T20:06:39"/>
    <x v="228"/>
    <s v="Resultados Liberados en 4 Horas o Menos"/>
    <s v="CENTRO MEDICO EXCEL"/>
    <s v="URGENCIAS"/>
    <x v="2"/>
    <x v="1"/>
    <n v="3"/>
    <x v="2"/>
    <x v="4"/>
  </r>
  <r>
    <n v="41"/>
    <s v="Lunes"/>
    <n v="2021"/>
    <s v="Octubre"/>
    <x v="374"/>
    <s v="CENTRO MEDICO EXCEL - TRIAGE RESPIRATORIO"/>
    <x v="239"/>
    <s v="CHEQUEOS"/>
    <x v="0"/>
    <x v="3"/>
    <d v="1899-12-30T17:57:58"/>
    <d v="2021-10-04T00:00:00"/>
    <d v="1899-12-30T19:27:53"/>
    <d v="2021-10-04T00:00:00"/>
    <d v="1899-12-30T19:30:12"/>
    <n v="93"/>
    <n v="3"/>
    <d v="2021-10-04T17:57:58"/>
    <d v="2021-10-04T19:30:12"/>
    <x v="27"/>
    <s v="Resultados Liberados en 4 Horas o Menos"/>
    <s v="CENTRO MEDICO EXCEL"/>
    <s v="TRIAGE RESPIRATORIO"/>
    <x v="2"/>
    <x v="4"/>
    <n v="12"/>
    <x v="2"/>
    <x v="4"/>
  </r>
  <r>
    <n v="41"/>
    <s v="Lunes"/>
    <n v="2021"/>
    <s v="Octubre"/>
    <x v="375"/>
    <s v="CENTRO MEDICO EXCEL-URGENCIAS"/>
    <x v="241"/>
    <s v="CHEQUEOS"/>
    <x v="0"/>
    <x v="3"/>
    <d v="1899-12-30T18:10:49"/>
    <d v="2021-10-04T00:00:00"/>
    <s v="20.06:52"/>
    <d v="2021-10-04T00:00:00"/>
    <d v="1899-12-30T19:37:56"/>
    <n v="87"/>
    <n v="-29"/>
    <d v="2021-10-04T18:10:49"/>
    <d v="2021-10-04T19:37:56"/>
    <x v="91"/>
    <s v="Resultados Liberados 01:30 o Menos"/>
    <s v="CENTRO MEDICO EXCEL"/>
    <s v="URGENCIAS"/>
    <x v="1"/>
    <x v="1"/>
    <n v="3"/>
    <x v="2"/>
    <x v="4"/>
  </r>
  <r>
    <n v="41"/>
    <s v="Lunes"/>
    <n v="2021"/>
    <s v="Octubre"/>
    <x v="376"/>
    <s v="MEDIEXCEL"/>
    <x v="242"/>
    <s v="REFERENCIA"/>
    <x v="0"/>
    <x v="3"/>
    <d v="1899-12-30T19:43:59"/>
    <d v="2021-10-08T00:00:00"/>
    <d v="1899-12-30T20:23:57"/>
    <d v="2021-10-07T00:00:00"/>
    <d v="1899-12-30T14:06:26"/>
    <n v="3983"/>
    <n v="-1817"/>
    <d v="2021-10-04T19:43:59"/>
    <d v="2021-10-07T14:06:26"/>
    <x v="229"/>
    <s v="Mas de 1 Dia"/>
    <s v="MEDIEXCEL"/>
    <s v="MEDIEXCEL"/>
    <x v="2"/>
    <x v="3"/>
    <n v="2"/>
    <x v="2"/>
    <x v="4"/>
  </r>
  <r>
    <n v="41"/>
    <s v="Lunes"/>
    <n v="2021"/>
    <s v="Octubre"/>
    <x v="377"/>
    <s v="MEDIEXCEL"/>
    <x v="179"/>
    <s v="EXTERNOS"/>
    <x v="0"/>
    <x v="3"/>
    <d v="1899-12-30T19:58:10"/>
    <d v="2021-10-04T00:00:00"/>
    <d v="1899-12-30T23:58:08"/>
    <d v="2021-10-04T00:00:00"/>
    <d v="1899-12-30T20:53:57"/>
    <n v="55"/>
    <n v="-185"/>
    <d v="2021-10-04T19:58:10"/>
    <d v="2021-10-04T20:53:57"/>
    <x v="132"/>
    <s v="Resultados Liberados en 1 Hora o Menos"/>
    <s v="MEDIEXCEL"/>
    <s v="MEDIEXCEL"/>
    <x v="1"/>
    <x v="3"/>
    <n v="3"/>
    <x v="2"/>
    <x v="4"/>
  </r>
  <r>
    <n v="41"/>
    <s v="Lunes"/>
    <n v="2021"/>
    <s v="Octubre"/>
    <x v="378"/>
    <s v="MEDIEXCEL"/>
    <x v="243"/>
    <s v="REFERENCIA"/>
    <x v="0"/>
    <x v="3"/>
    <d v="1899-12-30T20:00:18"/>
    <d v="2021-10-08T00:00:00"/>
    <d v="1899-12-30T20:40:16"/>
    <m/>
    <m/>
    <m/>
    <m/>
    <d v="2021-10-04T20:00:18"/>
    <d v="2021-10-15T08:19:33"/>
    <x v="230"/>
    <s v="Estudios Sin Liberar en PxLab"/>
    <s v="MEDIEXCEL"/>
    <s v="MEDIEXCEL"/>
    <x v="0"/>
    <x v="3"/>
    <n v="1"/>
    <x v="0"/>
    <x v="4"/>
  </r>
  <r>
    <n v="41"/>
    <s v="Lunes"/>
    <n v="2021"/>
    <s v="Octubre"/>
    <x v="379"/>
    <s v="CENTRO MEDICO EXCEL - TRIAGE RESPIRATORIO"/>
    <x v="244"/>
    <s v="CHEQUEOS"/>
    <x v="0"/>
    <x v="3"/>
    <d v="1899-12-30T20:16:48"/>
    <d v="2021-10-04T00:00:00"/>
    <d v="1899-12-30T20:16:45"/>
    <d v="2021-10-04T00:00:00"/>
    <d v="1899-12-30T21:00:11"/>
    <n v="44"/>
    <n v="44"/>
    <d v="2021-10-04T20:16:48"/>
    <d v="2021-10-04T21:00:11"/>
    <x v="151"/>
    <s v="Resultados Liberados en 1 Hora o Menos"/>
    <s v="CENTRO MEDICO EXCEL"/>
    <s v="TRIAGE RESPIRATORIO"/>
    <x v="1"/>
    <x v="4"/>
    <n v="5"/>
    <x v="0"/>
    <x v="4"/>
  </r>
  <r>
    <n v="41"/>
    <s v="Lunes"/>
    <n v="2021"/>
    <s v="Octubre"/>
    <x v="380"/>
    <s v="CENTRO MEDICO EXCEL-HOSPITALIZADOS"/>
    <x v="55"/>
    <s v="REFERENCIA"/>
    <x v="0"/>
    <x v="3"/>
    <d v="1899-12-30T21:19:55"/>
    <d v="2021-10-08T00:00:00"/>
    <d v="1899-12-30T21:59:45"/>
    <m/>
    <m/>
    <m/>
    <m/>
    <d v="2021-10-04T21:19:55"/>
    <d v="2021-10-15T08:19:33"/>
    <x v="231"/>
    <s v="Estudios Sin Liberar en PxLab"/>
    <s v="CENTRO MEDICO EXCEL"/>
    <s v="HOSPITALIZADOS"/>
    <x v="0"/>
    <x v="0"/>
    <n v="2"/>
    <x v="0"/>
    <x v="4"/>
  </r>
  <r>
    <n v="41"/>
    <s v="Lunes"/>
    <n v="2021"/>
    <s v="Octubre"/>
    <x v="381"/>
    <s v="CENTRO MEDICO EXCEL-HOSPITALIZADOS"/>
    <x v="10"/>
    <s v="URGENCIA"/>
    <x v="0"/>
    <x v="3"/>
    <d v="1899-12-30T21:55:55"/>
    <d v="2021-10-04T00:00:00"/>
    <d v="1899-12-30T22:25:49"/>
    <d v="2021-10-04T00:00:00"/>
    <d v="1899-12-30T21:57:48"/>
    <n v="2"/>
    <n v="-28"/>
    <d v="2021-10-04T21:55:55"/>
    <d v="2021-10-04T21:57:48"/>
    <x v="185"/>
    <s v="Resultados Liberados en 30 Minutos o Menos"/>
    <s v="CENTRO MEDICO EXCEL"/>
    <s v="ESTUDIOS DE EMERGENCIA"/>
    <x v="1"/>
    <x v="2"/>
    <n v="1"/>
    <x v="0"/>
    <x v="4"/>
  </r>
  <r>
    <n v="41"/>
    <s v="Lunes"/>
    <n v="2021"/>
    <s v="Octubre"/>
    <x v="382"/>
    <s v="CENTRO MEDICO EXCEL-HOSPITALIZADOS"/>
    <x v="4"/>
    <s v="URGENCIA"/>
    <x v="0"/>
    <x v="3"/>
    <d v="1899-12-30T22:35:47"/>
    <d v="2021-10-04T00:00:00"/>
    <d v="1899-12-30T23:05:46"/>
    <d v="2021-10-04T00:00:00"/>
    <d v="1899-12-30T22:37:01"/>
    <n v="2"/>
    <n v="-28"/>
    <d v="2021-10-04T22:35:47"/>
    <d v="2021-10-04T22:37:01"/>
    <x v="185"/>
    <s v="Resultados Liberados en 30 Minutos o Menos"/>
    <s v="CENTRO MEDICO EXCEL"/>
    <s v="ESTUDIOS DE EMERGENCIA"/>
    <x v="1"/>
    <x v="2"/>
    <n v="1"/>
    <x v="0"/>
    <x v="4"/>
  </r>
  <r>
    <n v="41"/>
    <s v="Lunes"/>
    <n v="2021"/>
    <s v="Octubre"/>
    <x v="383"/>
    <s v="CENTRO MEDICO EXCEL-HOSPITALIZADOS"/>
    <x v="14"/>
    <s v="URGENCIA"/>
    <x v="0"/>
    <x v="3"/>
    <d v="1899-12-30T22:36:20"/>
    <d v="2021-10-04T00:00:00"/>
    <d v="1899-12-30T23:06:19"/>
    <d v="2021-10-04T00:00:00"/>
    <d v="1899-12-30T22:38:31"/>
    <n v="2"/>
    <n v="-28"/>
    <d v="2021-10-04T22:36:20"/>
    <d v="2021-10-04T22:38:31"/>
    <x v="232"/>
    <s v="Resultados Liberados en 30 Minutos o Menos"/>
    <s v="CENTRO MEDICO EXCEL"/>
    <s v="ESTUDIOS DE EMERGENCIA"/>
    <x v="1"/>
    <x v="2"/>
    <n v="1"/>
    <x v="0"/>
    <x v="4"/>
  </r>
  <r>
    <n v="41"/>
    <s v="Lunes"/>
    <n v="2021"/>
    <s v="Octubre"/>
    <x v="384"/>
    <s v="CENTRO MEDICO EXCEL-HOSPITALIZADOS"/>
    <x v="12"/>
    <s v="URGENCIA"/>
    <x v="0"/>
    <x v="3"/>
    <d v="1899-12-30T23:06:39"/>
    <d v="2021-10-04T00:00:00"/>
    <d v="1899-12-30T23:36:37"/>
    <d v="2021-10-04T00:00:00"/>
    <d v="1899-12-30T23:07:47"/>
    <n v="1"/>
    <n v="-29"/>
    <d v="2021-10-04T23:06:39"/>
    <d v="2021-10-04T23:07:47"/>
    <x v="185"/>
    <s v="Resultados Liberados en 30 Minutos o Menos"/>
    <s v="CENTRO MEDICO EXCEL"/>
    <s v="ESTUDIOS DE EMERGENCIA"/>
    <x v="1"/>
    <x v="2"/>
    <n v="1"/>
    <x v="0"/>
    <x v="4"/>
  </r>
  <r>
    <n v="41"/>
    <s v="Lunes"/>
    <n v="2021"/>
    <s v="Octubre"/>
    <x v="385"/>
    <s v="CENTRO MEDICO EXCEL - TRIAGE RESPIRATORIO"/>
    <x v="245"/>
    <s v="URGENCIA"/>
    <x v="0"/>
    <x v="3"/>
    <d v="1899-12-30T23:57:43"/>
    <d v="2021-10-05T00:00:00"/>
    <d v="1899-12-30T00:27:40"/>
    <d v="2021-10-05T00:00:00"/>
    <d v="1899-12-30T00:00:16"/>
    <n v="3"/>
    <n v="-27"/>
    <d v="2021-10-04T23:57:43"/>
    <d v="2021-10-05T00:00:16"/>
    <x v="232"/>
    <s v="Resultados Liberados en 30 Minutos o Menos"/>
    <s v="CENTRO MEDICO EXCEL"/>
    <s v="ESTUDIOS DE EMERGENCIA"/>
    <x v="1"/>
    <x v="2"/>
    <n v="1"/>
    <x v="0"/>
    <x v="4"/>
  </r>
  <r>
    <n v="41"/>
    <s v="Lunes"/>
    <n v="2021"/>
    <s v="Octubre"/>
    <x v="386"/>
    <s v="CENTRO MEDICO EXCEL - TRIAGE RESPIRATORIO"/>
    <x v="245"/>
    <s v="CHEQUEOS"/>
    <x v="0"/>
    <x v="3"/>
    <d v="1899-12-30T23:58:47"/>
    <d v="2021-10-05T00:00:00"/>
    <d v="1899-12-30T01:28:46"/>
    <d v="2021-10-05T00:00:00"/>
    <d v="1899-12-30T01:27:27"/>
    <n v="89"/>
    <n v="-1"/>
    <d v="2021-10-04T23:58:47"/>
    <d v="2021-10-05T01:27:27"/>
    <x v="233"/>
    <s v="Resultados Liberados 01:30 o Menos"/>
    <s v="CENTRO MEDICO EXCEL"/>
    <s v="TRIAGE RESPIRATORIO"/>
    <x v="1"/>
    <x v="4"/>
    <n v="10"/>
    <x v="0"/>
    <x v="4"/>
  </r>
  <r>
    <n v="41"/>
    <s v="Lunes"/>
    <n v="2021"/>
    <s v="Octubre"/>
    <x v="387"/>
    <s v="CENTRO MEDICO EXCEL - TRIAGE RESPIRATORIO"/>
    <x v="245"/>
    <s v="REFERENCIA"/>
    <x v="0"/>
    <x v="3"/>
    <d v="1899-12-30T23:59:13"/>
    <d v="2021-10-09T00:00:00"/>
    <d v="1899-12-30T00:39:11"/>
    <m/>
    <m/>
    <m/>
    <m/>
    <d v="2021-10-04T23:59:13"/>
    <d v="2021-10-15T08:19:33"/>
    <x v="234"/>
    <s v="Estudios Sin Liberar en PxLab"/>
    <s v="CENTRO MEDICO EXCEL"/>
    <s v="TRIAGE RESPIRATORIO"/>
    <x v="0"/>
    <x v="4"/>
    <n v="1"/>
    <x v="0"/>
    <x v="4"/>
  </r>
  <r>
    <n v="41"/>
    <s v="Martes"/>
    <n v="2021"/>
    <s v="Octubre"/>
    <x v="388"/>
    <s v="CENTRO MEDICO EXCEL - TRIAGE RESPIRATORIO"/>
    <x v="246"/>
    <s v="URGENCIA"/>
    <x v="0"/>
    <x v="4"/>
    <d v="1899-12-30T02:27:53"/>
    <d v="2021-10-05T00:00:00"/>
    <d v="1899-12-30T02:57:52"/>
    <d v="2021-10-05T00:00:00"/>
    <d v="1899-12-30T02:37:07"/>
    <n v="10"/>
    <n v="-20"/>
    <d v="2021-10-05T02:27:53"/>
    <d v="2021-10-05T02:37:07"/>
    <x v="78"/>
    <s v="Resultados Liberados en 30 Minutos o Menos"/>
    <s v="CENTRO MEDICO EXCEL"/>
    <s v="ESTUDIOS DE EMERGENCIA"/>
    <x v="1"/>
    <x v="2"/>
    <n v="1"/>
    <x v="0"/>
    <x v="4"/>
  </r>
  <r>
    <n v="41"/>
    <s v="Martes"/>
    <n v="2021"/>
    <s v="Octubre"/>
    <x v="389"/>
    <s v="CENTRO MEDICO EXCEL - TRIAGE RESPIRATORIO"/>
    <x v="246"/>
    <s v="CHEQUEOS"/>
    <x v="0"/>
    <x v="4"/>
    <d v="1899-12-30T02:29:44"/>
    <d v="2021-10-05T00:00:00"/>
    <d v="1899-12-30T03:59:43"/>
    <d v="2021-10-05T00:00:00"/>
    <d v="1899-12-30T03:38:46"/>
    <n v="69"/>
    <n v="-21"/>
    <d v="2021-10-05T02:29:44"/>
    <d v="2021-10-05T03:38:46"/>
    <x v="1"/>
    <s v="Resultados Liberados 01:30 o Menos"/>
    <s v="CENTRO MEDICO EXCEL"/>
    <s v="TRIAGE RESPIRATORIO"/>
    <x v="1"/>
    <x v="4"/>
    <n v="10"/>
    <x v="0"/>
    <x v="4"/>
  </r>
  <r>
    <n v="41"/>
    <s v="Martes"/>
    <n v="2021"/>
    <s v="Octubre"/>
    <x v="390"/>
    <s v="CENTRO MEDICO EXCEL-HOSPITALIZADOS"/>
    <x v="246"/>
    <s v="REFERENCIA"/>
    <x v="0"/>
    <x v="4"/>
    <d v="1899-12-30T02:30:15"/>
    <d v="2021-10-09T00:00:00"/>
    <d v="1899-12-30T03:10:11"/>
    <m/>
    <m/>
    <m/>
    <m/>
    <d v="2021-10-05T02:30:15"/>
    <d v="2021-10-15T08:19:33"/>
    <x v="235"/>
    <s v="Estudios Sin Liberar en PxLab"/>
    <s v="CENTRO MEDICO EXCEL"/>
    <s v="HOSPITALIZADOS"/>
    <x v="0"/>
    <x v="0"/>
    <n v="1"/>
    <x v="0"/>
    <x v="4"/>
  </r>
  <r>
    <n v="41"/>
    <s v="Martes"/>
    <n v="2021"/>
    <s v="Octubre"/>
    <x v="391"/>
    <s v="CENTRO MEDICO EXCEL-HOSPITALIZADOS"/>
    <x v="245"/>
    <s v="REFERENCIA"/>
    <x v="0"/>
    <x v="4"/>
    <d v="1899-12-30T04:22:11"/>
    <d v="2021-10-09T00:00:00"/>
    <d v="1899-12-30T05:02:08"/>
    <d v="2021-10-08T00:00:00"/>
    <d v="1899-12-30T09:42:14"/>
    <n v="4640"/>
    <n v="-1160"/>
    <d v="2021-10-05T04:22:11"/>
    <d v="2021-10-08T09:42:14"/>
    <x v="236"/>
    <s v="Mas de 1 Dia"/>
    <s v="CENTRO MEDICO EXCEL"/>
    <s v="HOSPITALIZADOS"/>
    <x v="2"/>
    <x v="0"/>
    <n v="2"/>
    <x v="0"/>
    <x v="4"/>
  </r>
  <r>
    <n v="41"/>
    <s v="Martes"/>
    <n v="2021"/>
    <s v="Octubre"/>
    <x v="392"/>
    <s v="CENTRO MEDICO EXCEL-HOSPITALIZADOS"/>
    <x v="245"/>
    <s v="URGENCIA"/>
    <x v="0"/>
    <x v="4"/>
    <d v="1899-12-30T05:02:14"/>
    <d v="2021-10-05T00:00:00"/>
    <d v="1899-12-30T05:32:12"/>
    <d v="2021-10-05T00:00:00"/>
    <d v="1899-12-30T05:03:44"/>
    <n v="1"/>
    <n v="-29"/>
    <d v="2021-10-05T05:02:14"/>
    <d v="2021-10-05T05:03:44"/>
    <x v="185"/>
    <s v="Resultados Liberados en 30 Minutos o Menos"/>
    <s v="CENTRO MEDICO EXCEL"/>
    <s v="ESTUDIOS DE EMERGENCIA"/>
    <x v="1"/>
    <x v="2"/>
    <n v="1"/>
    <x v="0"/>
    <x v="4"/>
  </r>
  <r>
    <n v="41"/>
    <s v="Martes"/>
    <n v="2021"/>
    <s v="Octubre"/>
    <x v="393"/>
    <s v="CENTRO MEDICO EXCEL-HOSPITALIZADOS"/>
    <x v="245"/>
    <s v="CHEQUEOS"/>
    <x v="0"/>
    <x v="4"/>
    <d v="1899-12-30T05:02:52"/>
    <d v="2021-10-05T00:00:00"/>
    <d v="1899-12-30T06:32:51"/>
    <d v="2021-10-05T00:00:00"/>
    <d v="1899-12-30T05:28:48"/>
    <n v="26"/>
    <n v="-64"/>
    <d v="2021-10-05T05:02:52"/>
    <d v="2021-10-05T05:28:48"/>
    <x v="14"/>
    <s v="Resultados Liberados en 30 Minutos o Menos"/>
    <s v="CENTRO MEDICO EXCEL"/>
    <s v="HOSPITALIZADOS"/>
    <x v="1"/>
    <x v="0"/>
    <n v="1"/>
    <x v="0"/>
    <x v="4"/>
  </r>
  <r>
    <n v="41"/>
    <s v="Martes"/>
    <n v="2021"/>
    <s v="Octubre"/>
    <x v="394"/>
    <s v="CENTRO MEDICO EXCEL-HOSPITALIZADOS"/>
    <x v="4"/>
    <s v="URGENCIA"/>
    <x v="0"/>
    <x v="4"/>
    <d v="1899-12-30T06:49:29"/>
    <d v="2021-10-05T00:00:00"/>
    <d v="1899-12-30T07:19:27"/>
    <d v="2021-10-05T00:00:00"/>
    <d v="1899-12-30T07:16:23"/>
    <n v="27"/>
    <n v="-3"/>
    <d v="2021-10-05T06:49:29"/>
    <d v="2021-10-05T07:16:23"/>
    <x v="158"/>
    <s v="Resultados Liberados en 30 Minutos o Menos"/>
    <s v="CENTRO MEDICO EXCEL"/>
    <s v="ESTUDIOS DE EMERGENCIA"/>
    <x v="1"/>
    <x v="2"/>
    <n v="1"/>
    <x v="1"/>
    <x v="5"/>
  </r>
  <r>
    <n v="41"/>
    <s v="Martes"/>
    <n v="2021"/>
    <s v="Octubre"/>
    <x v="395"/>
    <s v="CENTRO MEDICO EXCEL-HOSPITALIZADOS"/>
    <x v="14"/>
    <s v="URGENCIA"/>
    <x v="0"/>
    <x v="4"/>
    <d v="1899-12-30T06:50:12"/>
    <d v="2021-10-05T00:00:00"/>
    <d v="1899-12-30T07:20:10"/>
    <d v="2021-10-05T00:00:00"/>
    <d v="1899-12-30T07:17:29"/>
    <n v="27"/>
    <n v="-3"/>
    <d v="2021-10-05T06:50:12"/>
    <d v="2021-10-05T07:17:29"/>
    <x v="90"/>
    <s v="Resultados Liberados en 30 Minutos o Menos"/>
    <s v="CENTRO MEDICO EXCEL"/>
    <s v="ESTUDIOS DE EMERGENCIA"/>
    <x v="1"/>
    <x v="2"/>
    <n v="1"/>
    <x v="1"/>
    <x v="5"/>
  </r>
  <r>
    <n v="41"/>
    <s v="Martes"/>
    <n v="2021"/>
    <s v="Octubre"/>
    <x v="396"/>
    <s v="CENTRO MEDICO EXCEL-HOSPITALIZADOS"/>
    <x v="12"/>
    <s v="URGENCIA"/>
    <x v="0"/>
    <x v="4"/>
    <d v="1899-12-30T06:51:17"/>
    <d v="2021-10-05T00:00:00"/>
    <d v="1899-12-30T07:21:14"/>
    <d v="2021-10-05T00:00:00"/>
    <d v="1899-12-30T07:17:54"/>
    <n v="26"/>
    <n v="-4"/>
    <d v="2021-10-05T06:51:17"/>
    <d v="2021-10-05T07:17:54"/>
    <x v="158"/>
    <s v="Resultados Liberados en 30 Minutos o Menos"/>
    <s v="CENTRO MEDICO EXCEL"/>
    <s v="ESTUDIOS DE EMERGENCIA"/>
    <x v="1"/>
    <x v="2"/>
    <n v="1"/>
    <x v="1"/>
    <x v="5"/>
  </r>
  <r>
    <n v="41"/>
    <s v="Martes"/>
    <n v="2021"/>
    <s v="Octubre"/>
    <x v="397"/>
    <s v="CENTRO MEDICO EXCEL-HOSPITALIZADOS"/>
    <x v="245"/>
    <s v="URGENCIA"/>
    <x v="0"/>
    <x v="4"/>
    <d v="1899-12-30T06:54:23"/>
    <d v="2021-10-05T00:00:00"/>
    <d v="1899-12-30T07:24:21"/>
    <d v="2021-10-05T00:00:00"/>
    <d v="1899-12-30T07:18:20"/>
    <n v="24"/>
    <n v="-6"/>
    <d v="2021-10-05T06:54:23"/>
    <d v="2021-10-05T07:18:20"/>
    <x v="237"/>
    <s v="Resultados Liberados en 30 Minutos o Menos"/>
    <s v="CENTRO MEDICO EXCEL"/>
    <s v="ESTUDIOS DE EMERGENCIA"/>
    <x v="1"/>
    <x v="2"/>
    <n v="1"/>
    <x v="1"/>
    <x v="5"/>
  </r>
  <r>
    <n v="41"/>
    <s v="Martes"/>
    <n v="2021"/>
    <s v="Octubre"/>
    <x v="398"/>
    <s v="CENTRO MEDICO EXCEL-HOSPITALIZADOS"/>
    <x v="10"/>
    <s v="URGENCIA"/>
    <x v="0"/>
    <x v="4"/>
    <d v="1899-12-30T06:55:30"/>
    <d v="2021-10-05T00:00:00"/>
    <d v="1899-12-30T07:25:29"/>
    <d v="2021-10-05T00:00:00"/>
    <d v="1899-12-30T07:18:49"/>
    <n v="23"/>
    <n v="-7"/>
    <d v="2021-10-05T06:55:30"/>
    <d v="2021-10-05T07:18:49"/>
    <x v="237"/>
    <s v="Resultados Liberados en 30 Minutos o Menos"/>
    <s v="CENTRO MEDICO EXCEL"/>
    <s v="ESTUDIOS DE EMERGENCIA"/>
    <x v="1"/>
    <x v="2"/>
    <n v="1"/>
    <x v="1"/>
    <x v="5"/>
  </r>
  <r>
    <n v="41"/>
    <s v="Martes"/>
    <n v="2021"/>
    <s v="Octubre"/>
    <x v="399"/>
    <s v="CENTRO MEDICO EXCEL-HOSPITALIZADOS"/>
    <x v="245"/>
    <s v="CHEQUEOS"/>
    <x v="0"/>
    <x v="4"/>
    <d v="1899-12-30T06:56:56"/>
    <d v="2021-10-05T00:00:00"/>
    <d v="1899-12-30T08:26:54"/>
    <d v="2021-10-05T00:00:00"/>
    <d v="1899-12-30T08:23:50"/>
    <n v="87"/>
    <n v="-3"/>
    <d v="2021-10-05T06:56:56"/>
    <d v="2021-10-05T08:23:50"/>
    <x v="93"/>
    <s v="Resultados Liberados 01:30 o Menos"/>
    <s v="CENTRO MEDICO EXCEL"/>
    <s v="HOSPITALIZADOS"/>
    <x v="1"/>
    <x v="0"/>
    <n v="1"/>
    <x v="1"/>
    <x v="5"/>
  </r>
  <r>
    <n v="41"/>
    <s v="Martes"/>
    <n v="2021"/>
    <s v="Octubre"/>
    <x v="400"/>
    <s v="CENTRO MEDICO EXCEL-HOSPITALIZADOS"/>
    <x v="3"/>
    <s v="CHEQUEOS"/>
    <x v="0"/>
    <x v="4"/>
    <d v="1899-12-30T06:57:42"/>
    <d v="2021-10-05T00:00:00"/>
    <d v="1899-12-30T08:27:40"/>
    <d v="2021-10-05T00:00:00"/>
    <d v="1899-12-30T08:09:44"/>
    <n v="72"/>
    <n v="-18"/>
    <d v="2021-10-05T06:57:42"/>
    <d v="2021-10-05T08:09:44"/>
    <x v="4"/>
    <s v="Resultados Liberados 01:30 o Menos"/>
    <s v="CENTRO MEDICO EXCEL"/>
    <s v="HOSPITALIZADOS"/>
    <x v="1"/>
    <x v="0"/>
    <n v="3"/>
    <x v="1"/>
    <x v="5"/>
  </r>
  <r>
    <n v="41"/>
    <s v="Martes"/>
    <n v="2021"/>
    <s v="Octubre"/>
    <x v="401"/>
    <s v="MEDIEXCEL"/>
    <x v="247"/>
    <s v="EXTERNOS"/>
    <x v="0"/>
    <x v="4"/>
    <d v="1899-12-30T06:58:48"/>
    <d v="2021-10-05T00:00:00"/>
    <d v="1899-12-30T10:58:45"/>
    <d v="2021-10-05T00:00:00"/>
    <d v="1899-12-30T09:22:33"/>
    <n v="144"/>
    <n v="-96"/>
    <d v="2021-10-05T06:58:48"/>
    <d v="2021-10-05T09:22:33"/>
    <x v="55"/>
    <s v="Resultados Liberados en 4 Horas o Menos"/>
    <s v="MEDIEXCEL"/>
    <s v="MEDIEXCEL"/>
    <x v="1"/>
    <x v="3"/>
    <n v="6"/>
    <x v="1"/>
    <x v="5"/>
  </r>
  <r>
    <n v="41"/>
    <s v="Martes"/>
    <n v="2021"/>
    <s v="Octubre"/>
    <x v="402"/>
    <s v="CENTRO MEDICO EXCEL-HOSPITALIZADOS"/>
    <x v="1"/>
    <s v="CHEQUEOS"/>
    <x v="0"/>
    <x v="4"/>
    <d v="1899-12-30T06:58:55"/>
    <d v="2021-10-05T00:00:00"/>
    <d v="1899-12-30T08:28:53"/>
    <d v="2021-10-05T00:00:00"/>
    <d v="1899-12-30T08:10:59"/>
    <n v="72"/>
    <n v="-18"/>
    <d v="2021-10-05T06:58:55"/>
    <d v="2021-10-05T08:10:59"/>
    <x v="4"/>
    <s v="Resultados Liberados 01:30 o Menos"/>
    <s v="CENTRO MEDICO EXCEL"/>
    <s v="HOSPITALIZADOS"/>
    <x v="1"/>
    <x v="0"/>
    <n v="2"/>
    <x v="1"/>
    <x v="5"/>
  </r>
  <r>
    <n v="41"/>
    <s v="Martes"/>
    <n v="2021"/>
    <s v="Octubre"/>
    <x v="403"/>
    <s v="CENTRO MEDICO EXCEL-HOSPITALIZADOS"/>
    <x v="191"/>
    <s v="REFERENCIA"/>
    <x v="0"/>
    <x v="4"/>
    <d v="1899-12-30T07:00:33"/>
    <d v="2021-10-09T00:00:00"/>
    <d v="1899-12-30T07:40:28"/>
    <m/>
    <m/>
    <m/>
    <m/>
    <d v="2021-10-05T07:00:33"/>
    <d v="2021-10-15T08:19:33"/>
    <x v="238"/>
    <s v="Estudios Sin Liberar en PxLab"/>
    <s v="CENTRO MEDICO EXCEL"/>
    <s v="HOSPITALIZADOS"/>
    <x v="0"/>
    <x v="0"/>
    <n v="1"/>
    <x v="1"/>
    <x v="5"/>
  </r>
  <r>
    <n v="41"/>
    <s v="Martes"/>
    <n v="2021"/>
    <s v="Octubre"/>
    <x v="404"/>
    <s v="CENTRO MEDICO EXCEL-HOSPITALIZADOS"/>
    <x v="191"/>
    <s v="CHEQUEOS"/>
    <x v="0"/>
    <x v="4"/>
    <d v="1899-12-30T07:01:12"/>
    <d v="2021-10-05T00:00:00"/>
    <d v="1899-12-30T08:31:11"/>
    <d v="2021-10-05T00:00:00"/>
    <d v="1899-12-30T08:12:41"/>
    <n v="71"/>
    <n v="-19"/>
    <d v="2021-10-05T07:01:12"/>
    <d v="2021-10-05T08:12:41"/>
    <x v="72"/>
    <s v="Resultados Liberados 01:30 o Menos"/>
    <s v="CENTRO MEDICO EXCEL"/>
    <s v="HOSPITALIZADOS"/>
    <x v="1"/>
    <x v="0"/>
    <n v="3"/>
    <x v="1"/>
    <x v="5"/>
  </r>
  <r>
    <n v="41"/>
    <s v="Martes"/>
    <n v="2021"/>
    <s v="Octubre"/>
    <x v="405"/>
    <s v="CENTRO MEDICO EXCEL-HOSPITALIZADOS"/>
    <x v="46"/>
    <s v="CHEQUEOS"/>
    <x v="0"/>
    <x v="4"/>
    <d v="1899-12-30T07:02:04"/>
    <d v="2021-10-05T00:00:00"/>
    <d v="1899-12-30T08:32:02"/>
    <d v="2021-10-05T00:00:00"/>
    <d v="1899-12-30T07:47:38"/>
    <n v="45"/>
    <n v="-45"/>
    <d v="2021-10-05T07:02:04"/>
    <d v="2021-10-05T07:47:38"/>
    <x v="194"/>
    <s v="Resultados Liberados en 1 Hora o Menos"/>
    <s v="CENTRO MEDICO EXCEL"/>
    <s v="HOSPITALIZADOS"/>
    <x v="1"/>
    <x v="0"/>
    <n v="1"/>
    <x v="1"/>
    <x v="5"/>
  </r>
  <r>
    <n v="41"/>
    <s v="Martes"/>
    <n v="2021"/>
    <s v="Octubre"/>
    <x v="406"/>
    <s v="CENTRO MEDICO EXCEL-HOSPITALIZADOS"/>
    <x v="70"/>
    <s v="CHEQUEOS"/>
    <x v="0"/>
    <x v="4"/>
    <d v="1899-12-30T07:02:46"/>
    <d v="2021-10-05T00:00:00"/>
    <d v="1899-12-30T08:32:44"/>
    <d v="2021-10-05T00:00:00"/>
    <d v="1899-12-30T08:25:38"/>
    <n v="83"/>
    <n v="-7"/>
    <d v="2021-10-05T07:02:46"/>
    <d v="2021-10-05T08:25:38"/>
    <x v="9"/>
    <s v="Resultados Liberados 01:30 o Menos"/>
    <s v="CENTRO MEDICO EXCEL"/>
    <s v="HOSPITALIZADOS"/>
    <x v="1"/>
    <x v="0"/>
    <n v="2"/>
    <x v="1"/>
    <x v="5"/>
  </r>
  <r>
    <n v="41"/>
    <s v="Martes"/>
    <n v="2021"/>
    <s v="Octubre"/>
    <x v="407"/>
    <s v="CENTRO MEDICO EXCEL-HOSPITALIZADOS"/>
    <x v="160"/>
    <s v="CHEQUEOS"/>
    <x v="0"/>
    <x v="4"/>
    <d v="1899-12-30T07:03:27"/>
    <d v="2021-10-05T00:00:00"/>
    <d v="1899-12-30T08:33:25"/>
    <d v="2021-10-05T00:00:00"/>
    <d v="1899-12-30T07:49:02"/>
    <n v="46"/>
    <n v="-44"/>
    <d v="2021-10-05T07:03:27"/>
    <d v="2021-10-05T07:49:02"/>
    <x v="194"/>
    <s v="Resultados Liberados en 1 Hora o Menos"/>
    <s v="CENTRO MEDICO EXCEL"/>
    <s v="HOSPITALIZADOS"/>
    <x v="1"/>
    <x v="0"/>
    <n v="1"/>
    <x v="1"/>
    <x v="5"/>
  </r>
  <r>
    <n v="41"/>
    <s v="Martes"/>
    <n v="2021"/>
    <s v="Octubre"/>
    <x v="408"/>
    <s v="CENTRO MEDICO EXCEL-HOSPITALIZADOS"/>
    <x v="10"/>
    <s v="CHEQUEOS"/>
    <x v="0"/>
    <x v="4"/>
    <d v="1899-12-30T07:05:01"/>
    <d v="2021-10-05T00:00:00"/>
    <d v="1899-12-30T08:35:00"/>
    <d v="2021-10-05T00:00:00"/>
    <d v="1899-12-30T08:20:44"/>
    <n v="75"/>
    <n v="-15"/>
    <d v="2021-10-05T07:05:01"/>
    <d v="2021-10-05T08:20:44"/>
    <x v="71"/>
    <s v="Resultados Liberados 01:30 o Menos"/>
    <s v="CENTRO MEDICO EXCEL"/>
    <s v="HOSPITALIZADOS"/>
    <x v="1"/>
    <x v="0"/>
    <n v="4"/>
    <x v="1"/>
    <x v="5"/>
  </r>
  <r>
    <n v="41"/>
    <s v="Martes"/>
    <n v="2021"/>
    <s v="Octubre"/>
    <x v="409"/>
    <s v="CENTRO MEDICO EXCEL-HOSPITALIZADOS"/>
    <x v="12"/>
    <s v="CHEQUEOS"/>
    <x v="0"/>
    <x v="4"/>
    <d v="1899-12-30T07:06:09"/>
    <d v="2021-10-05T00:00:00"/>
    <d v="1899-12-30T08:36:06"/>
    <d v="2021-10-05T00:00:00"/>
    <d v="1899-12-30T08:16:45"/>
    <n v="70"/>
    <n v="-20"/>
    <d v="2021-10-05T07:06:09"/>
    <d v="2021-10-05T08:16:45"/>
    <x v="182"/>
    <s v="Resultados Liberados 01:30 o Menos"/>
    <s v="CENTRO MEDICO EXCEL"/>
    <s v="HOSPITALIZADOS"/>
    <x v="1"/>
    <x v="0"/>
    <n v="3"/>
    <x v="1"/>
    <x v="5"/>
  </r>
  <r>
    <n v="41"/>
    <s v="Martes"/>
    <n v="2021"/>
    <s v="Octubre"/>
    <x v="410"/>
    <s v="CENTRO MEDICO EXCEL-HOSPITALIZADOS"/>
    <x v="14"/>
    <s v="CHEQUEOS"/>
    <x v="0"/>
    <x v="4"/>
    <d v="1899-12-30T07:06:54"/>
    <d v="2021-10-05T00:00:00"/>
    <d v="1899-12-30T08:36:52"/>
    <d v="2021-10-05T00:00:00"/>
    <d v="1899-12-30T08:15:09"/>
    <n v="69"/>
    <n v="-21"/>
    <d v="2021-10-05T07:06:54"/>
    <d v="2021-10-05T08:15:09"/>
    <x v="168"/>
    <s v="Resultados Liberados 01:30 o Menos"/>
    <s v="CENTRO MEDICO EXCEL"/>
    <s v="HOSPITALIZADOS"/>
    <x v="1"/>
    <x v="0"/>
    <n v="3"/>
    <x v="1"/>
    <x v="5"/>
  </r>
  <r>
    <n v="41"/>
    <s v="Martes"/>
    <n v="2021"/>
    <s v="Octubre"/>
    <x v="411"/>
    <s v="CENTRO MEDICO EXCEL-HOSPITALIZADOS"/>
    <x v="4"/>
    <s v="CHEQUEOS"/>
    <x v="0"/>
    <x v="4"/>
    <d v="1899-12-30T07:07:41"/>
    <d v="2021-10-05T00:00:00"/>
    <d v="1899-12-30T08:37:39"/>
    <d v="2021-10-05T00:00:00"/>
    <d v="1899-12-30T08:17:52"/>
    <n v="70"/>
    <n v="-20"/>
    <d v="2021-10-05T07:07:41"/>
    <d v="2021-10-05T08:17:52"/>
    <x v="182"/>
    <s v="Resultados Liberados 01:30 o Menos"/>
    <s v="CENTRO MEDICO EXCEL"/>
    <s v="HOSPITALIZADOS"/>
    <x v="1"/>
    <x v="0"/>
    <n v="3"/>
    <x v="1"/>
    <x v="5"/>
  </r>
  <r>
    <n v="41"/>
    <s v="Martes"/>
    <n v="2021"/>
    <s v="Octubre"/>
    <x v="412"/>
    <s v="MEDIEXCEL"/>
    <x v="248"/>
    <s v="EXTERNOS"/>
    <x v="0"/>
    <x v="4"/>
    <d v="1899-12-30T07:08:17"/>
    <d v="2021-10-05T00:00:00"/>
    <d v="1899-12-30T11:08:14"/>
    <d v="2021-10-05T00:00:00"/>
    <d v="1899-12-30T09:24:45"/>
    <n v="136"/>
    <n v="-104"/>
    <d v="2021-10-05T07:08:17"/>
    <d v="2021-10-05T09:24:45"/>
    <x v="197"/>
    <s v="Resultados Liberados en 4 Horas o Menos"/>
    <s v="MEDIEXCEL"/>
    <s v="MEDIEXCEL"/>
    <x v="1"/>
    <x v="3"/>
    <n v="3"/>
    <x v="1"/>
    <x v="5"/>
  </r>
  <r>
    <n v="41"/>
    <s v="Martes"/>
    <n v="2021"/>
    <s v="Octubre"/>
    <x v="413"/>
    <s v="CENTRO MEDICO EXCEL-HOSPITALIZADOS"/>
    <x v="228"/>
    <s v="REFERENCIA"/>
    <x v="1"/>
    <x v="4"/>
    <d v="1899-12-30T07:18:57"/>
    <d v="2021-10-09T00:00:00"/>
    <s v="08.07:21"/>
    <m/>
    <m/>
    <m/>
    <m/>
    <d v="2021-10-05T07:18:57"/>
    <d v="2021-10-15T08:19:33"/>
    <x v="239"/>
    <s v="Estudios Sin Liberar en PxLab"/>
    <s v="CENTRO MEDICO EXCEL"/>
    <s v="HOSPITALIZADOS"/>
    <x v="0"/>
    <x v="0"/>
    <n v="1"/>
    <x v="1"/>
    <x v="5"/>
  </r>
  <r>
    <n v="41"/>
    <s v="Martes"/>
    <n v="2021"/>
    <s v="Octubre"/>
    <x v="414"/>
    <s v="CENTRO MEDICO EXCEL-HOSPITALIZADOS"/>
    <x v="249"/>
    <s v="CHEQUEOS"/>
    <x v="0"/>
    <x v="4"/>
    <d v="1899-12-30T07:24:07"/>
    <d v="2021-10-05T00:00:00"/>
    <d v="1899-12-30T08:54:04"/>
    <d v="2021-10-05T00:00:00"/>
    <d v="1899-12-30T08:27:09"/>
    <n v="63"/>
    <n v="-27"/>
    <d v="2021-10-05T07:24:07"/>
    <d v="2021-10-05T08:27:09"/>
    <x v="240"/>
    <s v="Resultados Liberados 01:30 o Menos"/>
    <s v="CENTRO MEDICO EXCEL"/>
    <s v="HOSPITALIZADOS"/>
    <x v="1"/>
    <x v="0"/>
    <n v="3"/>
    <x v="1"/>
    <x v="5"/>
  </r>
  <r>
    <n v="41"/>
    <s v="Martes"/>
    <n v="2021"/>
    <s v="Octubre"/>
    <x v="415"/>
    <s v="CENTRO MEDICO EXCEL-HOSPITALIZADOS"/>
    <x v="228"/>
    <s v="CHEQUEOS"/>
    <x v="0"/>
    <x v="4"/>
    <d v="1899-12-30T07:36:48"/>
    <d v="2021-10-05T00:00:00"/>
    <d v="1899-12-30T09:06:46"/>
    <d v="2021-10-05T00:00:00"/>
    <d v="1899-12-30T08:30:59"/>
    <n v="54"/>
    <n v="-36"/>
    <d v="2021-10-05T07:36:48"/>
    <d v="2021-10-05T08:30:59"/>
    <x v="189"/>
    <s v="Resultados Liberados en 1 Hora o Menos"/>
    <s v="CENTRO MEDICO EXCEL"/>
    <s v="HOSPITALIZADOS"/>
    <x v="1"/>
    <x v="0"/>
    <n v="1"/>
    <x v="1"/>
    <x v="5"/>
  </r>
  <r>
    <n v="41"/>
    <s v="Martes"/>
    <n v="2021"/>
    <s v="Octubre"/>
    <x v="416"/>
    <s v="MEDIEXCEL"/>
    <x v="250"/>
    <s v="EXTERNOS"/>
    <x v="0"/>
    <x v="4"/>
    <d v="1899-12-30T07:42:55"/>
    <d v="2021-10-05T00:00:00"/>
    <d v="1899-12-30T11:42:54"/>
    <d v="2021-10-05T00:00:00"/>
    <d v="1899-12-30T09:59:17"/>
    <n v="137"/>
    <n v="-103"/>
    <d v="2021-10-05T07:42:55"/>
    <d v="2021-10-05T09:59:17"/>
    <x v="197"/>
    <s v="Resultados Liberados en 4 Horas o Menos"/>
    <s v="MEDIEXCEL"/>
    <s v="MEDIEXCEL"/>
    <x v="1"/>
    <x v="3"/>
    <n v="4"/>
    <x v="1"/>
    <x v="5"/>
  </r>
  <r>
    <n v="41"/>
    <s v="Martes"/>
    <n v="2021"/>
    <s v="Octubre"/>
    <x v="417"/>
    <s v="MEDIEXCEL"/>
    <x v="251"/>
    <s v="EXTERNOS"/>
    <x v="0"/>
    <x v="4"/>
    <d v="1899-12-30T08:03:12"/>
    <d v="2021-10-05T00:00:00"/>
    <d v="1899-12-30T12:03:09"/>
    <d v="2021-10-08T00:00:00"/>
    <d v="1899-12-30T09:42:50"/>
    <n v="4419"/>
    <n v="4179"/>
    <d v="2021-10-05T08:03:12"/>
    <d v="2021-10-08T09:42:50"/>
    <x v="241"/>
    <s v="Mas de 1 Dia"/>
    <s v="MEDIEXCEL"/>
    <s v="MEDIEXCEL"/>
    <x v="2"/>
    <x v="3"/>
    <n v="2"/>
    <x v="1"/>
    <x v="5"/>
  </r>
  <r>
    <n v="41"/>
    <s v="Martes"/>
    <n v="2021"/>
    <s v="Octubre"/>
    <x v="418"/>
    <s v="MEDIEXCEL"/>
    <x v="252"/>
    <s v="EXTERNOS"/>
    <x v="0"/>
    <x v="4"/>
    <d v="1899-12-30T08:17:34"/>
    <d v="2021-10-05T00:00:00"/>
    <d v="1899-12-30T12:17:33"/>
    <d v="2021-10-05T00:00:00"/>
    <d v="1899-12-30T12:12:43"/>
    <n v="235"/>
    <n v="-5"/>
    <d v="2021-10-05T08:17:34"/>
    <d v="2021-10-05T12:12:43"/>
    <x v="38"/>
    <s v="Resultados Liberados en 4 Horas o Menos"/>
    <s v="MEDIEXCEL"/>
    <s v="MEDIEXCEL"/>
    <x v="1"/>
    <x v="3"/>
    <n v="11"/>
    <x v="1"/>
    <x v="5"/>
  </r>
  <r>
    <n v="41"/>
    <s v="Martes"/>
    <n v="2021"/>
    <s v="Octubre"/>
    <x v="419"/>
    <s v="MEDIEXCEL"/>
    <x v="253"/>
    <s v="EXTERNOS"/>
    <x v="0"/>
    <x v="4"/>
    <d v="1899-12-30T08:24:20"/>
    <d v="2021-10-05T00:00:00"/>
    <d v="1899-12-30T12:24:20"/>
    <d v="2021-10-05T00:00:00"/>
    <d v="1899-12-30T11:42:59"/>
    <n v="198"/>
    <n v="-42"/>
    <d v="2021-10-05T08:24:20"/>
    <d v="2021-10-05T11:42:59"/>
    <x v="242"/>
    <s v="Resultados Liberados en 4 Horas o Menos"/>
    <s v="MEDIEXCEL"/>
    <s v="MEDIEXCEL"/>
    <x v="1"/>
    <x v="3"/>
    <n v="3"/>
    <x v="1"/>
    <x v="5"/>
  </r>
  <r>
    <n v="41"/>
    <s v="Martes"/>
    <n v="2021"/>
    <s v="Octubre"/>
    <x v="420"/>
    <s v="TUNEL - MEDIEXCEL"/>
    <x v="254"/>
    <s v="EXTERNOS"/>
    <x v="0"/>
    <x v="4"/>
    <d v="1899-12-30T08:27:40"/>
    <d v="2021-10-05T00:00:00"/>
    <d v="1899-12-30T12:27:36"/>
    <d v="2021-10-05T00:00:00"/>
    <d v="1899-12-30T18:12:09"/>
    <n v="585"/>
    <n v="345"/>
    <d v="2021-10-05T08:27:40"/>
    <d v="2021-10-05T18:12:09"/>
    <x v="243"/>
    <s v="Resultados Liberados despues de 4 Horas"/>
    <s v="TUNEL "/>
    <s v="TUNEL MEDIEXCEL"/>
    <x v="2"/>
    <x v="3"/>
    <n v="1"/>
    <x v="1"/>
    <x v="5"/>
  </r>
  <r>
    <n v="41"/>
    <s v="Martes"/>
    <n v="2021"/>
    <s v="Octubre"/>
    <x v="421"/>
    <s v="MEDIEXCEL"/>
    <x v="255"/>
    <s v="EXTERNOS"/>
    <x v="0"/>
    <x v="4"/>
    <d v="1899-12-30T08:40:46"/>
    <d v="2021-10-05T00:00:00"/>
    <d v="1899-12-30T12:40:45"/>
    <d v="2021-10-05T00:00:00"/>
    <d v="1899-12-30T12:47:47"/>
    <n v="247"/>
    <n v="7"/>
    <d v="2021-10-05T08:40:46"/>
    <d v="2021-10-05T12:47:47"/>
    <x v="244"/>
    <s v="Resultados Liberados despues de 4 Horas"/>
    <s v="MEDIEXCEL"/>
    <s v="MEDIEXCEL"/>
    <x v="2"/>
    <x v="3"/>
    <n v="6"/>
    <x v="1"/>
    <x v="5"/>
  </r>
  <r>
    <n v="41"/>
    <s v="Martes"/>
    <n v="2021"/>
    <s v="Octubre"/>
    <x v="422"/>
    <s v="PRIVADOS"/>
    <x v="256"/>
    <s v="EXTERNOS"/>
    <x v="0"/>
    <x v="4"/>
    <d v="1899-12-30T08:52:01"/>
    <d v="2021-10-05T00:00:00"/>
    <d v="1899-12-30T12:51:56"/>
    <d v="2021-10-05T00:00:00"/>
    <d v="1899-12-30T09:33:08"/>
    <n v="41"/>
    <n v="-198"/>
    <d v="2021-10-05T08:52:01"/>
    <d v="2021-10-05T09:33:08"/>
    <x v="157"/>
    <s v="Resultados Liberados en 1 Hora o Menos"/>
    <s v="PRIVADOS"/>
    <s v="PRIVADOS"/>
    <x v="1"/>
    <x v="3"/>
    <n v="1"/>
    <x v="1"/>
    <x v="5"/>
  </r>
  <r>
    <n v="41"/>
    <s v="Martes"/>
    <n v="2021"/>
    <s v="Octubre"/>
    <x v="423"/>
    <s v="PRIVADOS"/>
    <x v="257"/>
    <s v="EXTERNOS"/>
    <x v="0"/>
    <x v="4"/>
    <d v="1899-12-30T08:53:30"/>
    <d v="2021-10-05T00:00:00"/>
    <s v="16.00:09"/>
    <d v="2021-10-05T00:00:00"/>
    <d v="1899-12-30T09:33:28"/>
    <n v="40"/>
    <n v="-387"/>
    <d v="2021-10-05T08:53:30"/>
    <d v="2021-10-05T09:33:28"/>
    <x v="245"/>
    <s v="Resultados Liberados en 1 Hora o Menos"/>
    <s v="PRIVADOS"/>
    <s v="PRIVADOS"/>
    <x v="1"/>
    <x v="3"/>
    <n v="1"/>
    <x v="1"/>
    <x v="5"/>
  </r>
  <r>
    <n v="41"/>
    <s v="Martes"/>
    <n v="2021"/>
    <s v="Octubre"/>
    <x v="424"/>
    <s v="CENTRO MEDICO EXCEL-HOSPITALIZADOS"/>
    <x v="55"/>
    <s v="CHEQUEOS"/>
    <x v="0"/>
    <x v="4"/>
    <d v="1899-12-30T08:54:31"/>
    <d v="2021-10-05T00:00:00"/>
    <d v="1899-12-30T10:24:28"/>
    <d v="2021-10-05T00:00:00"/>
    <d v="1899-12-30T10:17:29"/>
    <n v="83"/>
    <n v="-7"/>
    <d v="2021-10-05T08:54:31"/>
    <d v="2021-10-05T10:17:29"/>
    <x v="9"/>
    <s v="Resultados Liberados 01:30 o Menos"/>
    <s v="CENTRO MEDICO EXCEL"/>
    <s v="HOSPITALIZADOS"/>
    <x v="1"/>
    <x v="0"/>
    <n v="8"/>
    <x v="1"/>
    <x v="5"/>
  </r>
  <r>
    <n v="41"/>
    <s v="Martes"/>
    <n v="2021"/>
    <s v="Octubre"/>
    <x v="425"/>
    <s v="PRIVADOS"/>
    <x v="258"/>
    <m/>
    <x v="0"/>
    <x v="4"/>
    <d v="1899-12-30T08:55:03"/>
    <d v="2021-10-05T00:00:00"/>
    <s v="09.34:54"/>
    <d v="2021-10-05T00:00:00"/>
    <d v="1899-12-30T09:34:54"/>
    <n v="39"/>
    <n v="0"/>
    <d v="2021-10-05T08:55:03"/>
    <d v="2021-10-05T09:34:54"/>
    <x v="245"/>
    <s v="Resultados Liberados en 1 Hora o Menos"/>
    <s v="PRIVADOS"/>
    <s v="PRIVADOS"/>
    <x v="1"/>
    <x v="3"/>
    <n v="1"/>
    <x v="1"/>
    <x v="5"/>
  </r>
  <r>
    <n v="41"/>
    <s v="Martes"/>
    <n v="2021"/>
    <s v="Octubre"/>
    <x v="426"/>
    <s v="MEDIEXCEL"/>
    <x v="259"/>
    <s v="EXTERNOS"/>
    <x v="0"/>
    <x v="4"/>
    <d v="1899-12-30T08:57:35"/>
    <d v="2021-10-05T00:00:00"/>
    <d v="1899-12-30T12:57:34"/>
    <d v="2021-10-08T00:00:00"/>
    <d v="1899-12-30T10:30:13"/>
    <n v="4413"/>
    <n v="4173"/>
    <d v="2021-10-05T08:57:35"/>
    <d v="2021-10-08T10:30:13"/>
    <x v="246"/>
    <s v="Mas de 1 Dia"/>
    <s v="MEDIEXCEL"/>
    <s v="MEDIEXCEL"/>
    <x v="2"/>
    <x v="3"/>
    <n v="4"/>
    <x v="1"/>
    <x v="5"/>
  </r>
  <r>
    <n v="41"/>
    <s v="Martes"/>
    <n v="2021"/>
    <s v="Octubre"/>
    <x v="427"/>
    <s v="MEDIEXCEL"/>
    <x v="260"/>
    <s v="EXTERNOS"/>
    <x v="0"/>
    <x v="4"/>
    <d v="1899-12-30T09:01:47"/>
    <d v="2021-10-05T00:00:00"/>
    <d v="1899-12-30T13:01:46"/>
    <d v="2021-10-05T00:00:00"/>
    <d v="1899-12-30T12:23:40"/>
    <n v="202"/>
    <n v="-38"/>
    <d v="2021-10-05T09:01:47"/>
    <d v="2021-10-05T12:23:40"/>
    <x v="247"/>
    <s v="Resultados Liberados en 4 Horas o Menos"/>
    <s v="MEDIEXCEL"/>
    <s v="MEDIEXCEL"/>
    <x v="1"/>
    <x v="3"/>
    <n v="4"/>
    <x v="1"/>
    <x v="5"/>
  </r>
  <r>
    <n v="41"/>
    <s v="Martes"/>
    <n v="2021"/>
    <s v="Octubre"/>
    <x v="428"/>
    <s v="PRIVADOS"/>
    <x v="261"/>
    <s v="EXTERNOS"/>
    <x v="0"/>
    <x v="4"/>
    <d v="1899-12-30T09:06:34"/>
    <d v="2021-10-05T00:00:00"/>
    <s v="13.45:54"/>
    <d v="2021-10-05T00:00:00"/>
    <d v="1899-12-30T09:35:13"/>
    <n v="29"/>
    <n v="-250"/>
    <d v="2021-10-05T09:06:34"/>
    <d v="2021-10-05T09:35:13"/>
    <x v="248"/>
    <s v="Resultados Liberados en 30 Minutos o Menos"/>
    <s v="PRIVADOS"/>
    <s v="PRIVADOS"/>
    <x v="1"/>
    <x v="3"/>
    <n v="1"/>
    <x v="1"/>
    <x v="5"/>
  </r>
  <r>
    <n v="41"/>
    <s v="Martes"/>
    <n v="2021"/>
    <s v="Octubre"/>
    <x v="429"/>
    <s v="MEDIEXCEL"/>
    <x v="262"/>
    <s v="EXTERNOS"/>
    <x v="0"/>
    <x v="4"/>
    <d v="1899-12-30T09:07:35"/>
    <d v="2021-10-05T00:00:00"/>
    <d v="1899-12-30T13:07:34"/>
    <d v="2021-10-05T00:00:00"/>
    <d v="1899-12-30T11:05:45"/>
    <n v="118"/>
    <n v="-122"/>
    <d v="2021-10-05T09:07:35"/>
    <d v="2021-10-05T11:05:45"/>
    <x v="101"/>
    <s v="Resultados Liberados en 4 Horas o Menos"/>
    <s v="MEDIEXCEL"/>
    <s v="MEDIEXCEL"/>
    <x v="1"/>
    <x v="3"/>
    <n v="3"/>
    <x v="1"/>
    <x v="5"/>
  </r>
  <r>
    <n v="41"/>
    <s v="Martes"/>
    <n v="2021"/>
    <s v="Octubre"/>
    <x v="430"/>
    <s v="MEDIEXCEL"/>
    <x v="263"/>
    <s v="EXTERNOS"/>
    <x v="0"/>
    <x v="4"/>
    <d v="1899-12-30T09:12:07"/>
    <d v="2021-10-05T00:00:00"/>
    <d v="1899-12-30T13:12:03"/>
    <d v="2021-10-05T00:00:00"/>
    <d v="1899-12-30T10:33:12"/>
    <n v="81"/>
    <n v="-159"/>
    <d v="2021-10-05T09:12:07"/>
    <d v="2021-10-05T10:33:12"/>
    <x v="13"/>
    <s v="Resultados Liberados 01:30 o Menos"/>
    <s v="MEDIEXCEL"/>
    <s v="MEDIEXCEL"/>
    <x v="1"/>
    <x v="3"/>
    <n v="1"/>
    <x v="1"/>
    <x v="5"/>
  </r>
  <r>
    <n v="41"/>
    <s v="Martes"/>
    <n v="2021"/>
    <s v="Octubre"/>
    <x v="431"/>
    <s v="CENTRO MEDICO EXCEL - TRIAGE RESPIRATORIO"/>
    <x v="264"/>
    <s v="CHEQUEOS"/>
    <x v="0"/>
    <x v="4"/>
    <d v="1899-12-30T09:12:42"/>
    <d v="2021-10-05T00:00:00"/>
    <d v="1899-12-30T10:42:37"/>
    <d v="2021-10-05T00:00:00"/>
    <d v="1899-12-30T09:56:12"/>
    <n v="44"/>
    <n v="-46"/>
    <d v="2021-10-05T09:12:42"/>
    <d v="2021-10-05T09:56:12"/>
    <x v="151"/>
    <s v="Resultados Liberados en 1 Hora o Menos"/>
    <s v="CENTRO MEDICO EXCEL"/>
    <s v="TRIAGE RESPIRATORIO"/>
    <x v="1"/>
    <x v="4"/>
    <n v="5"/>
    <x v="1"/>
    <x v="5"/>
  </r>
  <r>
    <n v="41"/>
    <s v="Martes"/>
    <n v="2021"/>
    <s v="Octubre"/>
    <x v="432"/>
    <s v="PRIVADOS"/>
    <x v="265"/>
    <s v="EXTERNOS"/>
    <x v="0"/>
    <x v="4"/>
    <d v="1899-12-30T09:13:35"/>
    <d v="2021-10-05T00:00:00"/>
    <d v="1899-12-30T13:13:33"/>
    <d v="2021-10-05T00:00:00"/>
    <d v="1899-12-30T11:09:50"/>
    <n v="116"/>
    <n v="-124"/>
    <d v="2021-10-05T09:13:35"/>
    <d v="2021-10-05T11:09:50"/>
    <x v="130"/>
    <s v="Resultados Liberados en 4 Horas o Menos"/>
    <s v="PRIVADOS"/>
    <s v="PRIVADOS"/>
    <x v="1"/>
    <x v="3"/>
    <n v="3"/>
    <x v="1"/>
    <x v="5"/>
  </r>
  <r>
    <n v="41"/>
    <s v="Martes"/>
    <n v="2021"/>
    <s v="Octubre"/>
    <x v="433"/>
    <s v="MEDIEXCEL"/>
    <x v="266"/>
    <s v="EXTERNOS"/>
    <x v="0"/>
    <x v="4"/>
    <d v="1899-12-30T09:16:30"/>
    <d v="2021-10-05T00:00:00"/>
    <d v="1899-12-30T13:16:26"/>
    <d v="2021-10-05T00:00:00"/>
    <d v="1899-12-30T11:34:28"/>
    <n v="138"/>
    <n v="-102"/>
    <d v="2021-10-05T09:16:30"/>
    <d v="2021-10-05T11:34:28"/>
    <x v="171"/>
    <s v="Resultados Liberados en 4 Horas o Menos"/>
    <s v="MEDIEXCEL"/>
    <s v="MEDIEXCEL"/>
    <x v="1"/>
    <x v="3"/>
    <n v="5"/>
    <x v="1"/>
    <x v="5"/>
  </r>
  <r>
    <n v="41"/>
    <s v="Martes"/>
    <n v="2021"/>
    <s v="Octubre"/>
    <x v="434"/>
    <s v="PRIVADOS"/>
    <x v="267"/>
    <s v="EXTERNOS"/>
    <x v="0"/>
    <x v="4"/>
    <d v="1899-12-30T09:18:56"/>
    <d v="2021-10-05T00:00:00"/>
    <d v="1899-12-30T13:18:55"/>
    <d v="2021-10-05T00:00:00"/>
    <d v="1899-12-30T10:36:18"/>
    <n v="78"/>
    <n v="-162"/>
    <d v="2021-10-05T09:18:56"/>
    <d v="2021-10-05T10:36:18"/>
    <x v="12"/>
    <s v="Resultados Liberados 01:30 o Menos"/>
    <s v="PRIVADOS"/>
    <s v="PRIVADOS"/>
    <x v="1"/>
    <x v="3"/>
    <n v="3"/>
    <x v="1"/>
    <x v="5"/>
  </r>
  <r>
    <n v="41"/>
    <s v="Martes"/>
    <n v="2021"/>
    <s v="Octubre"/>
    <x v="435"/>
    <s v="MEDIEXCEL"/>
    <x v="268"/>
    <s v="EXTERNOS"/>
    <x v="0"/>
    <x v="4"/>
    <d v="1899-12-30T09:19:51"/>
    <d v="2021-10-05T00:00:00"/>
    <d v="1899-12-30T13:19:50"/>
    <d v="2021-10-05T00:00:00"/>
    <d v="1899-12-30T10:38:04"/>
    <n v="79"/>
    <n v="-161"/>
    <d v="2021-10-05T09:19:51"/>
    <d v="2021-10-05T10:38:04"/>
    <x v="74"/>
    <s v="Resultados Liberados 01:30 o Menos"/>
    <s v="MEDIEXCEL"/>
    <s v="MEDIEXCEL"/>
    <x v="1"/>
    <x v="3"/>
    <n v="2"/>
    <x v="1"/>
    <x v="5"/>
  </r>
  <r>
    <n v="41"/>
    <s v="Martes"/>
    <n v="2021"/>
    <s v="Octubre"/>
    <x v="436"/>
    <s v="MEDIEXCEL"/>
    <x v="269"/>
    <s v="EXTERNOS"/>
    <x v="0"/>
    <x v="4"/>
    <d v="1899-12-30T09:20:27"/>
    <d v="2021-10-05T00:00:00"/>
    <d v="1899-12-30T13:20:24"/>
    <d v="2021-10-05T00:00:00"/>
    <d v="1899-12-30T12:27:00"/>
    <n v="187"/>
    <n v="-53"/>
    <d v="2021-10-05T09:20:27"/>
    <d v="2021-10-05T12:27:00"/>
    <x v="174"/>
    <s v="Resultados Liberados en 4 Horas o Menos"/>
    <s v="MEDIEXCEL"/>
    <s v="MEDIEXCEL"/>
    <x v="1"/>
    <x v="3"/>
    <n v="2"/>
    <x v="1"/>
    <x v="5"/>
  </r>
  <r>
    <n v="41"/>
    <s v="Martes"/>
    <n v="2021"/>
    <s v="Octubre"/>
    <x v="437"/>
    <s v="MEDIEXCEL"/>
    <x v="270"/>
    <s v="EXTERNOS"/>
    <x v="0"/>
    <x v="4"/>
    <d v="1899-12-30T09:24:59"/>
    <d v="2021-10-05T00:00:00"/>
    <d v="1899-12-30T13:24:58"/>
    <d v="2021-10-05T00:00:00"/>
    <d v="1899-12-30T12:30:16"/>
    <n v="186"/>
    <n v="-54"/>
    <d v="2021-10-05T09:24:59"/>
    <d v="2021-10-05T12:30:16"/>
    <x v="120"/>
    <s v="Resultados Liberados en 4 Horas o Menos"/>
    <s v="MEDIEXCEL"/>
    <s v="MEDIEXCEL"/>
    <x v="1"/>
    <x v="3"/>
    <n v="6"/>
    <x v="1"/>
    <x v="5"/>
  </r>
  <r>
    <n v="41"/>
    <s v="Martes"/>
    <n v="2021"/>
    <s v="Octubre"/>
    <x v="438"/>
    <s v="MEDIEXCEL"/>
    <x v="271"/>
    <s v="EXTERNOS"/>
    <x v="0"/>
    <x v="4"/>
    <d v="1899-12-30T09:35:21"/>
    <d v="2021-10-05T00:00:00"/>
    <d v="1899-12-30T13:35:19"/>
    <d v="2021-10-05T00:00:00"/>
    <d v="1899-12-30T11:14:03"/>
    <n v="99"/>
    <n v="-141"/>
    <d v="2021-10-05T09:35:21"/>
    <d v="2021-10-05T11:14:03"/>
    <x v="159"/>
    <s v="Resultados Liberados en 4 Horas o Menos"/>
    <s v="MEDIEXCEL"/>
    <s v="MEDIEXCEL"/>
    <x v="1"/>
    <x v="3"/>
    <n v="4"/>
    <x v="1"/>
    <x v="5"/>
  </r>
  <r>
    <n v="41"/>
    <s v="Martes"/>
    <n v="2021"/>
    <s v="Octubre"/>
    <x v="439"/>
    <s v="MEDIEXCEL"/>
    <x v="272"/>
    <s v="EXTERNOS"/>
    <x v="0"/>
    <x v="4"/>
    <d v="1899-12-30T09:36:47"/>
    <d v="2021-10-05T00:00:00"/>
    <d v="1899-12-30T13:36:46"/>
    <d v="2021-10-05T00:00:00"/>
    <d v="1899-12-30T11:26:31"/>
    <n v="110"/>
    <n v="-130"/>
    <d v="2021-10-05T09:36:47"/>
    <d v="2021-10-05T11:26:31"/>
    <x v="249"/>
    <s v="Resultados Liberados en 4 Horas o Menos"/>
    <s v="MEDIEXCEL"/>
    <s v="MEDIEXCEL"/>
    <x v="1"/>
    <x v="3"/>
    <n v="4"/>
    <x v="1"/>
    <x v="5"/>
  </r>
  <r>
    <n v="41"/>
    <s v="Martes"/>
    <n v="2021"/>
    <s v="Octubre"/>
    <x v="440"/>
    <s v="CENTRO MEDICO EXCEL-HOSPITALIZADOS"/>
    <x v="55"/>
    <s v="REFERENCIA"/>
    <x v="0"/>
    <x v="4"/>
    <d v="1899-12-30T09:39:39"/>
    <d v="2021-10-09T00:00:00"/>
    <s v="10.21:52"/>
    <m/>
    <m/>
    <m/>
    <m/>
    <d v="2021-10-05T09:39:39"/>
    <d v="2021-10-15T08:19:33"/>
    <x v="250"/>
    <s v="Estudios Sin Liberar en PxLab"/>
    <s v="CENTRO MEDICO EXCEL"/>
    <s v="HOSPITALIZADOS"/>
    <x v="0"/>
    <x v="0"/>
    <n v="2"/>
    <x v="1"/>
    <x v="5"/>
  </r>
  <r>
    <n v="41"/>
    <s v="Martes"/>
    <n v="2021"/>
    <s v="Octubre"/>
    <x v="441"/>
    <s v="CENTRO MEDICO EXCEL-HOSPITALIZADOS"/>
    <x v="70"/>
    <s v="CHEQUEOS"/>
    <x v="0"/>
    <x v="4"/>
    <d v="1899-12-30T09:40:52"/>
    <d v="2021-10-05T00:00:00"/>
    <d v="1899-12-30T11:10:50"/>
    <d v="2021-10-05T00:00:00"/>
    <d v="1899-12-30T10:07:23"/>
    <n v="27"/>
    <n v="-63"/>
    <d v="2021-10-05T09:40:52"/>
    <d v="2021-10-05T10:07:23"/>
    <x v="158"/>
    <s v="Resultados Liberados en 30 Minutos o Menos"/>
    <s v="CENTRO MEDICO EXCEL"/>
    <s v="HOSPITALIZADOS"/>
    <x v="1"/>
    <x v="0"/>
    <n v="1"/>
    <x v="1"/>
    <x v="5"/>
  </r>
  <r>
    <n v="41"/>
    <s v="Martes"/>
    <n v="2021"/>
    <s v="Octubre"/>
    <x v="442"/>
    <s v="CENTRO MEDICO EXCEL-(EMPLEADOS)"/>
    <x v="273"/>
    <s v="EXTERNOS"/>
    <x v="0"/>
    <x v="4"/>
    <d v="1899-12-30T10:00:38"/>
    <d v="2021-10-05T00:00:00"/>
    <d v="1899-12-30T14:00:36"/>
    <d v="2021-10-05T00:00:00"/>
    <d v="1899-12-30T11:38:56"/>
    <n v="98"/>
    <n v="-142"/>
    <d v="2021-10-05T10:00:38"/>
    <d v="2021-10-05T11:38:56"/>
    <x v="159"/>
    <s v="Resultados Liberados en 4 Horas o Menos"/>
    <s v="CENTRO MEDICO EXCEL"/>
    <s v="EMPLEADOS"/>
    <x v="1"/>
    <x v="3"/>
    <n v="3"/>
    <x v="1"/>
    <x v="5"/>
  </r>
  <r>
    <n v="41"/>
    <s v="Martes"/>
    <n v="2021"/>
    <s v="Octubre"/>
    <x v="443"/>
    <s v="MEDIEXCEL"/>
    <x v="274"/>
    <s v="EXTERNOS"/>
    <x v="0"/>
    <x v="4"/>
    <d v="1899-12-30T10:18:12"/>
    <d v="2021-10-05T00:00:00"/>
    <d v="1899-12-30T14:18:10"/>
    <d v="2021-10-05T00:00:00"/>
    <d v="1899-12-30T11:33:12"/>
    <n v="75"/>
    <n v="-165"/>
    <d v="2021-10-05T10:18:12"/>
    <d v="2021-10-05T11:33:12"/>
    <x v="71"/>
    <s v="Resultados Liberados 01:30 o Menos"/>
    <s v="MEDIEXCEL"/>
    <s v="MEDIEXCEL"/>
    <x v="1"/>
    <x v="3"/>
    <n v="2"/>
    <x v="1"/>
    <x v="5"/>
  </r>
  <r>
    <n v="41"/>
    <s v="Martes"/>
    <n v="2021"/>
    <s v="Octubre"/>
    <x v="444"/>
    <s v="MEDIEXCEL"/>
    <x v="275"/>
    <s v="EXTERNOS"/>
    <x v="0"/>
    <x v="4"/>
    <d v="1899-12-30T10:20:56"/>
    <d v="2021-10-05T00:00:00"/>
    <d v="1899-12-30T14:20:54"/>
    <d v="2021-10-05T00:00:00"/>
    <d v="1899-12-30T11:53:39"/>
    <n v="93"/>
    <n v="-147"/>
    <d v="2021-10-05T10:20:56"/>
    <d v="2021-10-05T11:53:39"/>
    <x v="27"/>
    <s v="Resultados Liberados en 4 Horas o Menos"/>
    <s v="MEDIEXCEL"/>
    <s v="MEDIEXCEL"/>
    <x v="1"/>
    <x v="3"/>
    <n v="5"/>
    <x v="1"/>
    <x v="5"/>
  </r>
  <r>
    <n v="41"/>
    <s v="Martes"/>
    <n v="2021"/>
    <s v="Octubre"/>
    <x v="445"/>
    <s v="MEDIEXCEL"/>
    <x v="276"/>
    <s v="EXTERNOS"/>
    <x v="0"/>
    <x v="4"/>
    <d v="1899-12-30T10:24:21"/>
    <d v="2021-10-05T00:00:00"/>
    <d v="1899-12-30T14:24:20"/>
    <d v="2021-10-05T00:00:00"/>
    <d v="1899-12-30T12:33:09"/>
    <n v="129"/>
    <n v="-111"/>
    <d v="2021-10-05T10:24:21"/>
    <d v="2021-10-05T12:33:09"/>
    <x v="251"/>
    <s v="Resultados Liberados en 4 Horas o Menos"/>
    <s v="MEDIEXCEL"/>
    <s v="MEDIEXCEL"/>
    <x v="1"/>
    <x v="3"/>
    <n v="4"/>
    <x v="1"/>
    <x v="5"/>
  </r>
  <r>
    <n v="41"/>
    <s v="Martes"/>
    <n v="2021"/>
    <s v="Octubre"/>
    <x v="446"/>
    <s v="CENTRO MEDICO EXCEL - TRIAGE RESPIRATORIO"/>
    <x v="277"/>
    <s v="CHEQUEOS"/>
    <x v="0"/>
    <x v="4"/>
    <d v="1899-12-30T10:33:44"/>
    <d v="2021-10-05T00:00:00"/>
    <d v="1899-12-30T12:03:41"/>
    <d v="2021-10-05T00:00:00"/>
    <d v="1899-12-30T11:17:28"/>
    <n v="44"/>
    <n v="-46"/>
    <d v="2021-10-05T10:33:44"/>
    <d v="2021-10-05T11:17:28"/>
    <x v="151"/>
    <s v="Resultados Liberados en 1 Hora o Menos"/>
    <s v="CENTRO MEDICO EXCEL"/>
    <s v="TRIAGE RESPIRATORIO"/>
    <x v="1"/>
    <x v="4"/>
    <n v="5"/>
    <x v="1"/>
    <x v="5"/>
  </r>
  <r>
    <n v="41"/>
    <s v="Martes"/>
    <n v="2021"/>
    <s v="Octubre"/>
    <x v="447"/>
    <s v="MEDIEXCEL"/>
    <x v="278"/>
    <s v="EXTERNOS"/>
    <x v="0"/>
    <x v="4"/>
    <d v="1899-12-30T10:46:06"/>
    <d v="2021-10-05T00:00:00"/>
    <d v="1899-12-30T14:46:03"/>
    <d v="2021-10-05T00:00:00"/>
    <d v="1899-12-30T12:38:05"/>
    <n v="112"/>
    <n v="-128"/>
    <d v="2021-10-05T10:46:06"/>
    <d v="2021-10-05T12:38:05"/>
    <x v="161"/>
    <s v="Resultados Liberados en 4 Horas o Menos"/>
    <s v="MEDIEXCEL"/>
    <s v="MEDIEXCEL"/>
    <x v="1"/>
    <x v="3"/>
    <n v="3"/>
    <x v="1"/>
    <x v="5"/>
  </r>
  <r>
    <n v="41"/>
    <s v="Martes"/>
    <n v="2021"/>
    <s v="Octubre"/>
    <x v="448"/>
    <s v="MEDIEXCEL"/>
    <x v="103"/>
    <s v="EXTERNOS"/>
    <x v="0"/>
    <x v="4"/>
    <d v="1899-12-30T11:18:25"/>
    <d v="2021-10-05T00:00:00"/>
    <d v="1899-12-30T15:18:25"/>
    <d v="2021-10-05T00:00:00"/>
    <d v="1899-12-30T12:41:57"/>
    <n v="83"/>
    <n v="-157"/>
    <d v="2021-10-05T11:18:25"/>
    <d v="2021-10-05T12:41:57"/>
    <x v="10"/>
    <s v="Resultados Liberados 01:30 o Menos"/>
    <s v="MEDIEXCEL"/>
    <s v="MEDIEXCEL"/>
    <x v="1"/>
    <x v="3"/>
    <n v="1"/>
    <x v="1"/>
    <x v="5"/>
  </r>
  <r>
    <n v="41"/>
    <s v="Martes"/>
    <n v="2021"/>
    <s v="Octubre"/>
    <x v="449"/>
    <s v="MEDIEXCEL"/>
    <x v="279"/>
    <s v="EXTERNOS"/>
    <x v="0"/>
    <x v="4"/>
    <d v="1899-12-30T11:35:22"/>
    <d v="2021-10-05T00:00:00"/>
    <d v="1899-12-30T15:35:21"/>
    <d v="2021-10-05T00:00:00"/>
    <d v="1899-12-30T13:35:25"/>
    <n v="120"/>
    <n v="-120"/>
    <d v="2021-10-05T11:35:22"/>
    <d v="2021-10-05T13:35:25"/>
    <x v="252"/>
    <s v="Resultados Liberados en 4 Horas o Menos"/>
    <s v="MEDIEXCEL"/>
    <s v="MEDIEXCEL"/>
    <x v="1"/>
    <x v="3"/>
    <n v="4"/>
    <x v="1"/>
    <x v="5"/>
  </r>
  <r>
    <n v="41"/>
    <s v="Martes"/>
    <n v="2021"/>
    <s v="Octubre"/>
    <x v="450"/>
    <s v="PRIVADOS"/>
    <x v="280"/>
    <s v="EXTERNOS"/>
    <x v="0"/>
    <x v="4"/>
    <d v="1899-12-30T11:40:27"/>
    <d v="2021-10-05T00:00:00"/>
    <d v="1899-12-30T15:40:26"/>
    <d v="2021-10-05T00:00:00"/>
    <d v="1899-12-30T11:49:06"/>
    <n v="9"/>
    <n v="-231"/>
    <d v="2021-10-05T11:40:27"/>
    <d v="2021-10-05T11:49:06"/>
    <x v="253"/>
    <s v="Resultados Liberados en 30 Minutos o Menos"/>
    <s v="PRIVADOS"/>
    <s v="PRIVADOS"/>
    <x v="1"/>
    <x v="3"/>
    <n v="1"/>
    <x v="1"/>
    <x v="5"/>
  </r>
  <r>
    <n v="41"/>
    <s v="Martes"/>
    <n v="2021"/>
    <s v="Octubre"/>
    <x v="451"/>
    <s v="MEDIEXCEL"/>
    <x v="281"/>
    <s v="EXTERNOS"/>
    <x v="0"/>
    <x v="4"/>
    <d v="1899-12-30T11:42:54"/>
    <d v="2021-10-05T00:00:00"/>
    <d v="1899-12-30T15:42:53"/>
    <d v="2021-10-05T00:00:00"/>
    <d v="1899-12-30T13:36:46"/>
    <n v="114"/>
    <n v="-126"/>
    <d v="2021-10-05T11:42:54"/>
    <d v="2021-10-05T13:36:46"/>
    <x v="254"/>
    <s v="Resultados Liberados en 4 Horas o Menos"/>
    <s v="MEDIEXCEL"/>
    <s v="MEDIEXCEL"/>
    <x v="1"/>
    <x v="3"/>
    <n v="3"/>
    <x v="1"/>
    <x v="5"/>
  </r>
  <r>
    <n v="41"/>
    <s v="Martes"/>
    <n v="2021"/>
    <s v="Octubre"/>
    <x v="452"/>
    <s v="MEDIEXCEL"/>
    <x v="282"/>
    <s v="EXTERNOS"/>
    <x v="0"/>
    <x v="4"/>
    <d v="1899-12-30T11:47:20"/>
    <d v="2021-10-05T00:00:00"/>
    <d v="1899-12-30T15:47:19"/>
    <d v="2021-10-05T00:00:00"/>
    <d v="1899-12-30T13:37:36"/>
    <n v="110"/>
    <n v="-130"/>
    <d v="2021-10-05T11:47:20"/>
    <d v="2021-10-05T13:37:36"/>
    <x v="255"/>
    <s v="Resultados Liberados en 4 Horas o Menos"/>
    <s v="MEDIEXCEL"/>
    <s v="MEDIEXCEL"/>
    <x v="1"/>
    <x v="3"/>
    <n v="4"/>
    <x v="1"/>
    <x v="5"/>
  </r>
  <r>
    <n v="41"/>
    <s v="Martes"/>
    <n v="2021"/>
    <s v="Octubre"/>
    <x v="453"/>
    <s v="CENTRO MEDICO EXCEL-HOSPITALIZADOS"/>
    <x v="12"/>
    <s v="URGENCIA"/>
    <x v="0"/>
    <x v="4"/>
    <d v="1899-12-30T12:09:19"/>
    <d v="2021-10-05T00:00:00"/>
    <d v="1899-12-30T12:39:15"/>
    <d v="2021-10-05T00:00:00"/>
    <d v="1899-12-30T12:21:01"/>
    <n v="12"/>
    <n v="-18"/>
    <d v="2021-10-05T12:09:19"/>
    <d v="2021-10-05T12:21:01"/>
    <x v="191"/>
    <s v="Resultados Liberados en 30 Minutos o Menos"/>
    <s v="CENTRO MEDICO EXCEL"/>
    <s v="ESTUDIOS DE EMERGENCIA"/>
    <x v="1"/>
    <x v="2"/>
    <n v="1"/>
    <x v="1"/>
    <x v="5"/>
  </r>
  <r>
    <n v="41"/>
    <s v="Martes"/>
    <n v="2021"/>
    <s v="Octubre"/>
    <x v="454"/>
    <s v="CENTRO MEDICO EXCEL-HOSPITALIZADOS"/>
    <x v="26"/>
    <s v="CHEQUEOS"/>
    <x v="0"/>
    <x v="4"/>
    <d v="1899-12-30T12:27:28"/>
    <d v="2021-10-05T00:00:00"/>
    <d v="1899-12-30T13:57:25"/>
    <d v="2021-10-05T00:00:00"/>
    <d v="1899-12-30T12:55:14"/>
    <n v="28"/>
    <n v="-62"/>
    <d v="2021-10-05T12:27:28"/>
    <d v="2021-10-05T12:55:14"/>
    <x v="90"/>
    <s v="Resultados Liberados en 30 Minutos o Menos"/>
    <s v="CENTRO MEDICO EXCEL"/>
    <s v="HOSPITALIZADOS"/>
    <x v="1"/>
    <x v="0"/>
    <n v="1"/>
    <x v="1"/>
    <x v="5"/>
  </r>
  <r>
    <n v="41"/>
    <s v="Martes"/>
    <n v="2021"/>
    <s v="Octubre"/>
    <x v="455"/>
    <s v="MEDIEXCEL"/>
    <x v="283"/>
    <s v="EXTERNOS"/>
    <x v="0"/>
    <x v="4"/>
    <d v="1899-12-30T12:35:07"/>
    <d v="2021-10-05T00:00:00"/>
    <d v="1899-12-30T16:35:01"/>
    <m/>
    <m/>
    <m/>
    <m/>
    <d v="2021-10-05T12:35:07"/>
    <d v="2021-10-15T08:19:33"/>
    <x v="256"/>
    <s v="Estudios Sin Liberar en PxLab"/>
    <s v="MEDIEXCEL"/>
    <s v="MEDIEXCEL"/>
    <x v="0"/>
    <x v="3"/>
    <n v="1"/>
    <x v="1"/>
    <x v="5"/>
  </r>
  <r>
    <n v="41"/>
    <s v="Martes"/>
    <n v="2021"/>
    <s v="Octubre"/>
    <x v="456"/>
    <s v="CENTRO MEDICO EXCEL-HOSPITALIZADOS"/>
    <x v="284"/>
    <s v="CHEQUEOS"/>
    <x v="0"/>
    <x v="4"/>
    <d v="1899-12-30T12:46:44"/>
    <d v="2021-10-05T00:00:00"/>
    <d v="1899-12-30T14:16:41"/>
    <d v="2021-10-05T00:00:00"/>
    <d v="1899-12-30T13:22:18"/>
    <n v="36"/>
    <n v="-54"/>
    <d v="2021-10-05T12:46:44"/>
    <d v="2021-10-05T13:22:18"/>
    <x v="70"/>
    <s v="Resultados Liberados en 1 Hora o Menos"/>
    <s v="CENTRO MEDICO EXCEL"/>
    <s v="HOSPITALIZADOS"/>
    <x v="1"/>
    <x v="0"/>
    <n v="3"/>
    <x v="1"/>
    <x v="5"/>
  </r>
  <r>
    <n v="41"/>
    <s v="Martes"/>
    <n v="2021"/>
    <s v="Octubre"/>
    <x v="457"/>
    <s v="MEDIEXCEL"/>
    <x v="285"/>
    <s v="REFERENCIA"/>
    <x v="0"/>
    <x v="4"/>
    <d v="1899-12-30T13:03:29"/>
    <d v="2021-10-09T00:00:00"/>
    <d v="1899-12-30T13:43:24"/>
    <m/>
    <m/>
    <m/>
    <m/>
    <d v="2021-10-05T13:03:29"/>
    <d v="2021-10-15T08:19:33"/>
    <x v="257"/>
    <s v="Estudios Sin Liberar en PxLab"/>
    <s v="MEDIEXCEL"/>
    <s v="MEDIEXCEL"/>
    <x v="0"/>
    <x v="3"/>
    <n v="1"/>
    <x v="1"/>
    <x v="5"/>
  </r>
  <r>
    <n v="41"/>
    <s v="Martes"/>
    <n v="2021"/>
    <s v="Octubre"/>
    <x v="458"/>
    <s v="MEDIEXCEL"/>
    <x v="286"/>
    <s v="REFERENCIA"/>
    <x v="0"/>
    <x v="4"/>
    <d v="1899-12-30T13:08:57"/>
    <d v="2021-10-09T00:00:00"/>
    <d v="1899-12-30T13:48:53"/>
    <m/>
    <m/>
    <m/>
    <m/>
    <d v="2021-10-05T13:08:57"/>
    <d v="2021-10-15T08:19:33"/>
    <x v="258"/>
    <s v="Estudios Sin Liberar en PxLab"/>
    <s v="MEDIEXCEL"/>
    <s v="MEDIEXCEL"/>
    <x v="0"/>
    <x v="3"/>
    <n v="1"/>
    <x v="1"/>
    <x v="5"/>
  </r>
  <r>
    <n v="41"/>
    <s v="Martes"/>
    <n v="2021"/>
    <s v="Octubre"/>
    <x v="459"/>
    <s v="MEDIEXCEL"/>
    <x v="287"/>
    <s v="REFERENCIA"/>
    <x v="0"/>
    <x v="4"/>
    <d v="1899-12-30T13:27:30"/>
    <d v="2021-10-09T00:00:00"/>
    <d v="1899-12-30T14:07:27"/>
    <m/>
    <m/>
    <m/>
    <m/>
    <d v="2021-10-05T13:27:30"/>
    <d v="2021-10-15T08:19:33"/>
    <x v="259"/>
    <s v="Estudios Sin Liberar en PxLab"/>
    <s v="MEDIEXCEL"/>
    <s v="MEDIEXCEL"/>
    <x v="0"/>
    <x v="3"/>
    <n v="1"/>
    <x v="1"/>
    <x v="5"/>
  </r>
  <r>
    <n v="41"/>
    <s v="Martes"/>
    <n v="2021"/>
    <s v="Octubre"/>
    <x v="460"/>
    <s v="MEDIEXCEL"/>
    <x v="288"/>
    <s v="REFERENCIA"/>
    <x v="0"/>
    <x v="4"/>
    <d v="1899-12-30T13:29:16"/>
    <d v="2021-10-09T00:00:00"/>
    <d v="1899-12-30T14:09:13"/>
    <m/>
    <m/>
    <m/>
    <m/>
    <d v="2021-10-05T13:29:16"/>
    <d v="2021-10-15T08:19:33"/>
    <x v="260"/>
    <s v="Estudios Sin Liberar en PxLab"/>
    <s v="MEDIEXCEL"/>
    <s v="MEDIEXCEL"/>
    <x v="0"/>
    <x v="3"/>
    <n v="1"/>
    <x v="1"/>
    <x v="5"/>
  </r>
  <r>
    <n v="41"/>
    <s v="Martes"/>
    <n v="2021"/>
    <s v="Octubre"/>
    <x v="461"/>
    <s v="CENTRO MEDICO EXCEL-HOSPITALIZADOS"/>
    <x v="289"/>
    <s v="CHEQUEOS"/>
    <x v="0"/>
    <x v="4"/>
    <d v="1899-12-30T13:29:52"/>
    <d v="2021-10-05T00:00:00"/>
    <s v="16.15:54"/>
    <d v="2021-10-05T00:00:00"/>
    <d v="1899-12-30T15:25:40"/>
    <n v="116"/>
    <n v="-50"/>
    <d v="2021-10-05T13:29:52"/>
    <d v="2021-10-05T15:25:40"/>
    <x v="8"/>
    <s v="Resultados Liberados en 4 Horas o Menos"/>
    <s v="CENTRO MEDICO EXCEL"/>
    <s v="HOSPITALIZADOS"/>
    <x v="2"/>
    <x v="0"/>
    <n v="8"/>
    <x v="1"/>
    <x v="5"/>
  </r>
  <r>
    <n v="41"/>
    <s v="Martes"/>
    <n v="2021"/>
    <s v="Octubre"/>
    <x v="462"/>
    <s v="TUNEL - MEDIEXCEL"/>
    <x v="290"/>
    <s v="REFERENCIA"/>
    <x v="0"/>
    <x v="4"/>
    <d v="1899-12-30T14:10:19"/>
    <d v="2021-10-09T00:00:00"/>
    <d v="1899-12-30T14:50:17"/>
    <m/>
    <m/>
    <m/>
    <m/>
    <d v="2021-10-05T14:10:19"/>
    <d v="2021-10-15T08:19:33"/>
    <x v="261"/>
    <s v="Estudios Sin Liberar en PxLab"/>
    <s v="TUNEL "/>
    <s v="TUNEL MEDIEXCEL"/>
    <x v="0"/>
    <x v="3"/>
    <n v="1"/>
    <x v="1"/>
    <x v="5"/>
  </r>
  <r>
    <n v="41"/>
    <s v="Martes"/>
    <n v="2021"/>
    <s v="Octubre"/>
    <x v="463"/>
    <s v="TUNEL - MEDIEXCEL"/>
    <x v="291"/>
    <s v="EXTERNOS"/>
    <x v="0"/>
    <x v="4"/>
    <d v="1899-12-30T14:11:43"/>
    <d v="2021-10-05T00:00:00"/>
    <d v="1899-12-30T18:11:40"/>
    <d v="2021-10-05T00:00:00"/>
    <d v="1899-12-30T14:18:11"/>
    <n v="7"/>
    <n v="-233"/>
    <d v="2021-10-05T14:11:43"/>
    <d v="2021-10-05T14:18:11"/>
    <x v="178"/>
    <s v="Resultados Liberados en 30 Minutos o Menos"/>
    <s v="TUNEL "/>
    <s v="TUNEL MEDIEXCEL"/>
    <x v="1"/>
    <x v="3"/>
    <n v="1"/>
    <x v="1"/>
    <x v="5"/>
  </r>
  <r>
    <n v="41"/>
    <s v="Martes"/>
    <n v="2021"/>
    <s v="Octubre"/>
    <x v="464"/>
    <s v="CENTRO MEDICO EXCEL-HOSPITALIZADOS"/>
    <x v="228"/>
    <s v="REFERENCIA"/>
    <x v="0"/>
    <x v="4"/>
    <d v="1899-12-30T14:26:14"/>
    <d v="2021-10-09T00:00:00"/>
    <d v="1899-12-30T15:06:11"/>
    <d v="2021-10-08T00:00:00"/>
    <d v="1899-12-30T09:43:22"/>
    <n v="4037"/>
    <n v="-1763"/>
    <d v="2021-10-05T14:26:14"/>
    <d v="2021-10-08T09:43:22"/>
    <x v="262"/>
    <s v="Mas de 1 Dia"/>
    <s v="CENTRO MEDICO EXCEL"/>
    <s v="HOSPITALIZADOS"/>
    <x v="2"/>
    <x v="0"/>
    <n v="2"/>
    <x v="1"/>
    <x v="5"/>
  </r>
  <r>
    <n v="41"/>
    <s v="Martes"/>
    <n v="2021"/>
    <s v="Octubre"/>
    <x v="465"/>
    <s v="CENTRO MEDICO EXCEL - TRIAGE RESPIRATORIO"/>
    <x v="292"/>
    <s v="CHEQUEOS"/>
    <x v="0"/>
    <x v="4"/>
    <d v="1899-12-30T14:31:05"/>
    <d v="2021-10-05T00:00:00"/>
    <d v="1899-12-30T16:01:01"/>
    <d v="2021-10-05T00:00:00"/>
    <d v="1899-12-30T15:18:02"/>
    <n v="47"/>
    <n v="-43"/>
    <d v="2021-10-05T14:31:05"/>
    <d v="2021-10-05T15:18:02"/>
    <x v="136"/>
    <s v="Resultados Liberados en 1 Hora o Menos"/>
    <s v="CENTRO MEDICO EXCEL"/>
    <s v="TRIAGE RESPIRATORIO"/>
    <x v="1"/>
    <x v="4"/>
    <n v="5"/>
    <x v="2"/>
    <x v="5"/>
  </r>
  <r>
    <n v="41"/>
    <s v="Martes"/>
    <n v="2021"/>
    <s v="Octubre"/>
    <x v="466"/>
    <s v="CENTRO MEDICO EXCEL-HOSPITALIZADOS"/>
    <x v="245"/>
    <s v="URGENCIA"/>
    <x v="0"/>
    <x v="4"/>
    <d v="1899-12-30T14:32:57"/>
    <d v="2021-10-05T00:00:00"/>
    <d v="1899-12-30T15:02:54"/>
    <d v="2021-10-05T00:00:00"/>
    <d v="1899-12-30T14:36:36"/>
    <n v="4"/>
    <n v="-26"/>
    <d v="2021-10-05T14:32:57"/>
    <d v="2021-10-05T14:36:36"/>
    <x v="263"/>
    <s v="Resultados Liberados en 30 Minutos o Menos"/>
    <s v="CENTRO MEDICO EXCEL"/>
    <s v="ESTUDIOS DE EMERGENCIA"/>
    <x v="1"/>
    <x v="2"/>
    <n v="1"/>
    <x v="2"/>
    <x v="5"/>
  </r>
  <r>
    <n v="41"/>
    <s v="Martes"/>
    <n v="2021"/>
    <s v="Octubre"/>
    <x v="467"/>
    <s v="CENTRO MEDICO EXCEL-HOSPITALIZADOS"/>
    <x v="4"/>
    <s v="CHEQUEOS"/>
    <x v="0"/>
    <x v="4"/>
    <d v="1899-12-30T15:43:39"/>
    <d v="2021-10-05T00:00:00"/>
    <d v="1899-12-30T17:13:36"/>
    <d v="2021-10-05T00:00:00"/>
    <d v="1899-12-30T16:00:21"/>
    <n v="17"/>
    <n v="-73"/>
    <d v="2021-10-05T15:43:39"/>
    <d v="2021-10-05T16:00:21"/>
    <x v="264"/>
    <s v="Resultados Liberados en 30 Minutos o Menos"/>
    <s v="CENTRO MEDICO EXCEL"/>
    <s v="HOSPITALIZADOS"/>
    <x v="1"/>
    <x v="0"/>
    <n v="1"/>
    <x v="2"/>
    <x v="5"/>
  </r>
  <r>
    <n v="41"/>
    <s v="Martes"/>
    <n v="2021"/>
    <s v="Octubre"/>
    <x v="468"/>
    <s v="MEDIEXCEL"/>
    <x v="293"/>
    <s v="EXTERNOS"/>
    <x v="0"/>
    <x v="4"/>
    <d v="1899-12-30T17:19:40"/>
    <d v="2021-10-05T00:00:00"/>
    <d v="1899-12-30T21:19:38"/>
    <d v="2021-10-05T00:00:00"/>
    <d v="1899-12-30T18:31:34"/>
    <n v="72"/>
    <n v="-168"/>
    <d v="2021-10-05T17:19:40"/>
    <d v="2021-10-05T18:31:34"/>
    <x v="72"/>
    <s v="Resultados Liberados 01:30 o Menos"/>
    <s v="MEDIEXCEL"/>
    <s v="MEDIEXCEL"/>
    <x v="1"/>
    <x v="3"/>
    <n v="1"/>
    <x v="2"/>
    <x v="5"/>
  </r>
  <r>
    <n v="41"/>
    <s v="Martes"/>
    <n v="2021"/>
    <s v="Octubre"/>
    <x v="469"/>
    <s v="PRIVADOS"/>
    <x v="294"/>
    <s v="EXTERNOS"/>
    <x v="0"/>
    <x v="4"/>
    <d v="1899-12-30T17:34:46"/>
    <d v="2021-10-05T00:00:00"/>
    <d v="1899-12-30T21:34:44"/>
    <d v="2021-10-05T00:00:00"/>
    <d v="1899-12-30T18:07:09"/>
    <n v="33"/>
    <n v="-207"/>
    <d v="2021-10-05T17:34:46"/>
    <d v="2021-10-05T18:07:09"/>
    <x v="166"/>
    <s v="Resultados Liberados en 1 Hora o Menos"/>
    <s v="PRIVADOS"/>
    <s v="PRIVADOS"/>
    <x v="1"/>
    <x v="3"/>
    <n v="2"/>
    <x v="2"/>
    <x v="5"/>
  </r>
  <r>
    <n v="41"/>
    <s v="Martes"/>
    <n v="2021"/>
    <s v="Octubre"/>
    <x v="470"/>
    <s v="MEDIEXCEL"/>
    <x v="295"/>
    <s v="REFERENCIA"/>
    <x v="0"/>
    <x v="4"/>
    <d v="1899-12-30T17:41:43"/>
    <d v="2021-10-09T00:00:00"/>
    <d v="1899-12-30T18:21:41"/>
    <m/>
    <m/>
    <m/>
    <m/>
    <d v="2021-10-05T17:41:43"/>
    <d v="2021-10-15T08:19:33"/>
    <x v="265"/>
    <s v="Estudios Sin Liberar en PxLab"/>
    <s v="MEDIEXCEL"/>
    <s v="MEDIEXCEL"/>
    <x v="0"/>
    <x v="3"/>
    <n v="1"/>
    <x v="2"/>
    <x v="5"/>
  </r>
  <r>
    <n v="41"/>
    <s v="Martes"/>
    <n v="2021"/>
    <s v="Octubre"/>
    <x v="471"/>
    <s v="Tarjeta Lealtad"/>
    <x v="296"/>
    <s v="REFERENCIA"/>
    <x v="0"/>
    <x v="4"/>
    <d v="1899-12-30T18:26:24"/>
    <d v="2021-10-09T00:00:00"/>
    <d v="1899-12-30T19:06:21"/>
    <m/>
    <m/>
    <m/>
    <m/>
    <d v="2021-10-05T18:26:24"/>
    <d v="2021-10-15T08:19:33"/>
    <x v="266"/>
    <s v="Estudios Sin Liberar en PxLab"/>
    <s v="Tarjeta Lealtad"/>
    <s v=" EXTERNO"/>
    <x v="0"/>
    <x v="3"/>
    <n v="1"/>
    <x v="2"/>
    <x v="5"/>
  </r>
  <r>
    <n v="41"/>
    <s v="Martes"/>
    <n v="2021"/>
    <s v="Octubre"/>
    <x v="472"/>
    <s v="CENTRO MEDICO EXCEL-URGENCIAS"/>
    <x v="297"/>
    <s v="CHEQUEOS"/>
    <x v="0"/>
    <x v="4"/>
    <d v="1899-12-30T18:44:43"/>
    <d v="2021-10-05T00:00:00"/>
    <d v="1899-12-30T20:14:42"/>
    <d v="2021-10-05T00:00:00"/>
    <d v="1899-12-30T19:33:44"/>
    <n v="49"/>
    <n v="-41"/>
    <d v="2021-10-05T18:44:43"/>
    <d v="2021-10-05T19:33:44"/>
    <x v="220"/>
    <s v="Resultados Liberados en 1 Hora o Menos"/>
    <s v="CENTRO MEDICO EXCEL"/>
    <s v="URGENCIAS"/>
    <x v="1"/>
    <x v="1"/>
    <n v="2"/>
    <x v="2"/>
    <x v="5"/>
  </r>
  <r>
    <n v="41"/>
    <s v="Martes"/>
    <n v="2021"/>
    <s v="Octubre"/>
    <x v="473"/>
    <s v="CENTRO MEDICO EXCEL-URGENCIAS"/>
    <x v="298"/>
    <s v="CHEQUEOS"/>
    <x v="0"/>
    <x v="4"/>
    <d v="1899-12-30T20:16:44"/>
    <d v="2021-10-05T00:00:00"/>
    <d v="1899-12-30T21:46:35"/>
    <d v="2021-10-05T00:00:00"/>
    <d v="1899-12-30T21:21:22"/>
    <n v="65"/>
    <n v="-25"/>
    <d v="2021-10-05T20:16:44"/>
    <d v="2021-10-05T21:21:22"/>
    <x v="35"/>
    <s v="Resultados Liberados 01:30 o Menos"/>
    <s v="CENTRO MEDICO EXCEL"/>
    <s v="URGENCIAS"/>
    <x v="1"/>
    <x v="1"/>
    <n v="8"/>
    <x v="0"/>
    <x v="5"/>
  </r>
  <r>
    <n v="41"/>
    <s v="Martes"/>
    <n v="2021"/>
    <s v="Octubre"/>
    <x v="474"/>
    <s v="CENTRO MEDICO EXCEL - TRIAGE RESPIRATORIO"/>
    <x v="299"/>
    <s v="CHEQUEOS"/>
    <x v="0"/>
    <x v="4"/>
    <d v="1899-12-30T20:32:18"/>
    <d v="2021-10-05T00:00:00"/>
    <d v="1899-12-30T20:32:14"/>
    <d v="2021-10-05T00:00:00"/>
    <d v="1899-12-30T21:24:28"/>
    <n v="52"/>
    <n v="52"/>
    <d v="2021-10-05T20:32:18"/>
    <d v="2021-10-05T21:24:28"/>
    <x v="73"/>
    <s v="Resultados Liberados en 1 Hora o Menos"/>
    <s v="CENTRO MEDICO EXCEL"/>
    <s v="TRIAGE RESPIRATORIO"/>
    <x v="1"/>
    <x v="4"/>
    <n v="5"/>
    <x v="0"/>
    <x v="5"/>
  </r>
  <r>
    <n v="41"/>
    <s v="Martes"/>
    <n v="2021"/>
    <s v="Octubre"/>
    <x v="475"/>
    <s v="CENTRO MEDICO EXCEL-HOSPITALIZADOS"/>
    <x v="31"/>
    <s v="CHEQUEOS"/>
    <x v="0"/>
    <x v="4"/>
    <d v="1899-12-30T21:22:40"/>
    <d v="2021-10-05T00:00:00"/>
    <d v="1899-12-30T22:52:37"/>
    <d v="2021-10-05T00:00:00"/>
    <d v="1899-12-30T21:57:58"/>
    <n v="35"/>
    <n v="-55"/>
    <d v="2021-10-05T21:22:40"/>
    <d v="2021-10-05T21:57:58"/>
    <x v="70"/>
    <s v="Resultados Liberados en 1 Hora o Menos"/>
    <s v="CENTRO MEDICO EXCEL"/>
    <s v="HOSPITALIZADOS"/>
    <x v="1"/>
    <x v="0"/>
    <n v="1"/>
    <x v="0"/>
    <x v="5"/>
  </r>
  <r>
    <n v="41"/>
    <s v="Martes"/>
    <n v="2021"/>
    <s v="Octubre"/>
    <x v="476"/>
    <s v="CENTRO MEDICO EXCEL-HOSPITALIZADOS"/>
    <x v="300"/>
    <s v="CHEQUEOS"/>
    <x v="0"/>
    <x v="4"/>
    <d v="1899-12-30T21:29:17"/>
    <d v="2021-10-05T00:00:00"/>
    <s v="23.08:24"/>
    <d v="2021-10-05T00:00:00"/>
    <d v="1899-12-30T21:59:42"/>
    <n v="30"/>
    <n v="-69"/>
    <d v="2021-10-05T21:29:17"/>
    <d v="2021-10-05T21:59:42"/>
    <x v="267"/>
    <s v="Resultados Liberados en 30 Minutos o Menos"/>
    <s v="CENTRO MEDICO EXCEL"/>
    <s v="HOSPITALIZADOS"/>
    <x v="1"/>
    <x v="0"/>
    <n v="2"/>
    <x v="0"/>
    <x v="5"/>
  </r>
  <r>
    <n v="41"/>
    <s v="Martes"/>
    <n v="2021"/>
    <s v="Octubre"/>
    <x v="477"/>
    <s v="CENTRO MEDICO EXCEL-URGENCIAS"/>
    <x v="301"/>
    <s v="CHEQUEOS"/>
    <x v="0"/>
    <x v="4"/>
    <d v="1899-12-30T22:35:38"/>
    <d v="2021-10-06T00:00:00"/>
    <d v="1899-12-30T00:05:35"/>
    <d v="2021-10-05T00:00:00"/>
    <d v="1899-12-30T22:55:22"/>
    <n v="20"/>
    <n v="-70"/>
    <d v="2021-10-05T22:35:38"/>
    <d v="2021-10-05T22:55:22"/>
    <x v="30"/>
    <s v="Resultados Liberados en 30 Minutos o Menos"/>
    <s v="CENTRO MEDICO EXCEL"/>
    <s v="URGENCIAS"/>
    <x v="1"/>
    <x v="1"/>
    <n v="2"/>
    <x v="0"/>
    <x v="5"/>
  </r>
  <r>
    <n v="41"/>
    <s v="Miércoles"/>
    <n v="2021"/>
    <s v="Octubre"/>
    <x v="478"/>
    <s v="CENTRO MEDICO EXCEL-HOSPITALIZADOS"/>
    <x v="245"/>
    <s v="URGENCIA"/>
    <x v="0"/>
    <x v="5"/>
    <d v="1899-12-30T05:49:01"/>
    <d v="2021-10-06T00:00:00"/>
    <d v="1899-12-30T06:18:58"/>
    <d v="2021-10-06T00:00:00"/>
    <d v="1899-12-30T06:05:53"/>
    <n v="16"/>
    <n v="-13"/>
    <d v="2021-10-06T05:49:01"/>
    <d v="2021-10-06T06:05:53"/>
    <x v="264"/>
    <s v="Resultados Liberados en 30 Minutos o Menos"/>
    <s v="CENTRO MEDICO EXCEL"/>
    <s v="ESTUDIOS DE EMERGENCIA"/>
    <x v="1"/>
    <x v="2"/>
    <n v="1"/>
    <x v="0"/>
    <x v="5"/>
  </r>
  <r>
    <n v="41"/>
    <s v="Miércoles"/>
    <n v="2021"/>
    <s v="Octubre"/>
    <x v="479"/>
    <s v="CENTRO MEDICO EXCEL-HOSPITALIZADOS"/>
    <x v="10"/>
    <s v="URGENCIA"/>
    <x v="0"/>
    <x v="5"/>
    <d v="1899-12-30T05:50:44"/>
    <d v="2021-10-06T00:00:00"/>
    <d v="1899-12-30T06:20:42"/>
    <d v="2021-10-06T00:00:00"/>
    <d v="1899-12-30T06:04:51"/>
    <n v="14"/>
    <n v="-16"/>
    <d v="2021-10-06T05:50:44"/>
    <d v="2021-10-06T06:04:51"/>
    <x v="77"/>
    <s v="Resultados Liberados en 30 Minutos o Menos"/>
    <s v="CENTRO MEDICO EXCEL"/>
    <s v="ESTUDIOS DE EMERGENCIA"/>
    <x v="1"/>
    <x v="2"/>
    <n v="1"/>
    <x v="0"/>
    <x v="5"/>
  </r>
  <r>
    <n v="41"/>
    <s v="Miércoles"/>
    <n v="2021"/>
    <s v="Octubre"/>
    <x v="480"/>
    <s v="CENTRO MEDICO EXCEL-HOSPITALIZADOS"/>
    <x v="4"/>
    <s v="URGENCIA"/>
    <x v="0"/>
    <x v="5"/>
    <d v="1899-12-30T05:52:19"/>
    <d v="2021-10-06T00:00:00"/>
    <d v="1899-12-30T06:22:16"/>
    <d v="2021-10-06T00:00:00"/>
    <d v="1899-12-30T06:03:25"/>
    <n v="11"/>
    <n v="-19"/>
    <d v="2021-10-06T05:52:19"/>
    <d v="2021-10-06T06:03:25"/>
    <x v="191"/>
    <s v="Resultados Liberados en 30 Minutos o Menos"/>
    <s v="CENTRO MEDICO EXCEL"/>
    <s v="ESTUDIOS DE EMERGENCIA"/>
    <x v="1"/>
    <x v="2"/>
    <n v="1"/>
    <x v="0"/>
    <x v="5"/>
  </r>
  <r>
    <n v="41"/>
    <s v="Miércoles"/>
    <n v="2021"/>
    <s v="Octubre"/>
    <x v="481"/>
    <s v="CENTRO MEDICO EXCEL-HOSPITALIZADOS"/>
    <x v="245"/>
    <s v="CHEQUEOS"/>
    <x v="0"/>
    <x v="5"/>
    <d v="1899-12-30T06:05:24"/>
    <d v="2021-10-06T00:00:00"/>
    <d v="1899-12-30T07:35:20"/>
    <d v="2021-10-06T00:00:00"/>
    <d v="1899-12-30T07:10:47"/>
    <n v="65"/>
    <n v="-25"/>
    <d v="2021-10-06T06:05:24"/>
    <d v="2021-10-06T07:10:47"/>
    <x v="152"/>
    <s v="Resultados Liberados 01:30 o Menos"/>
    <s v="CENTRO MEDICO EXCEL"/>
    <s v="HOSPITALIZADOS"/>
    <x v="1"/>
    <x v="0"/>
    <n v="4"/>
    <x v="1"/>
    <x v="6"/>
  </r>
  <r>
    <n v="41"/>
    <s v="Miércoles"/>
    <n v="2021"/>
    <s v="Octubre"/>
    <x v="482"/>
    <s v="CENTRO MEDICO EXCEL-HOSPITALIZADOS"/>
    <x v="31"/>
    <s v="CHEQUEOS"/>
    <x v="0"/>
    <x v="5"/>
    <d v="1899-12-30T06:10:36"/>
    <d v="2021-10-06T00:00:00"/>
    <d v="1899-12-30T07:40:34"/>
    <d v="2021-10-06T00:00:00"/>
    <d v="1899-12-30T07:11:21"/>
    <n v="61"/>
    <n v="-29"/>
    <d v="2021-10-06T06:10:36"/>
    <d v="2021-10-06T07:11:21"/>
    <x v="163"/>
    <s v="Resultados Liberados en 1 Hora o Menos"/>
    <s v="CENTRO MEDICO EXCEL"/>
    <s v="HOSPITALIZADOS"/>
    <x v="1"/>
    <x v="0"/>
    <n v="3"/>
    <x v="1"/>
    <x v="6"/>
  </r>
  <r>
    <n v="41"/>
    <s v="Miércoles"/>
    <n v="2021"/>
    <s v="Octubre"/>
    <x v="483"/>
    <s v="CENTRO MEDICO EXCEL-HOSPITALIZADOS"/>
    <x v="10"/>
    <s v="CHEQUEOS"/>
    <x v="0"/>
    <x v="5"/>
    <d v="1899-12-30T06:15:32"/>
    <d v="2021-10-06T00:00:00"/>
    <d v="1899-12-30T07:45:30"/>
    <d v="2021-10-06T00:00:00"/>
    <d v="1899-12-30T07:29:29"/>
    <n v="74"/>
    <n v="-16"/>
    <d v="2021-10-06T06:15:32"/>
    <d v="2021-10-06T07:29:29"/>
    <x v="162"/>
    <s v="Resultados Liberados 01:30 o Menos"/>
    <s v="CENTRO MEDICO EXCEL"/>
    <s v="HOSPITALIZADOS"/>
    <x v="1"/>
    <x v="0"/>
    <n v="3"/>
    <x v="1"/>
    <x v="6"/>
  </r>
  <r>
    <n v="41"/>
    <s v="Miércoles"/>
    <n v="2021"/>
    <s v="Octubre"/>
    <x v="484"/>
    <s v="CENTRO MEDICO EXCEL-HOSPITALIZADOS"/>
    <x v="4"/>
    <s v="CHEQUEOS"/>
    <x v="0"/>
    <x v="5"/>
    <d v="1899-12-30T06:17:27"/>
    <d v="2021-10-06T00:00:00"/>
    <d v="1899-12-30T07:47:26"/>
    <d v="2021-10-06T00:00:00"/>
    <d v="1899-12-30T07:30:50"/>
    <n v="73"/>
    <n v="-17"/>
    <d v="2021-10-06T06:17:27"/>
    <d v="2021-10-06T07:30:50"/>
    <x v="162"/>
    <s v="Resultados Liberados 01:30 o Menos"/>
    <s v="CENTRO MEDICO EXCEL"/>
    <s v="HOSPITALIZADOS"/>
    <x v="1"/>
    <x v="0"/>
    <n v="3"/>
    <x v="1"/>
    <x v="6"/>
  </r>
  <r>
    <n v="41"/>
    <s v="Miércoles"/>
    <n v="2021"/>
    <s v="Octubre"/>
    <x v="485"/>
    <s v="CENTRO MEDICO EXCEL-HOSPITALIZADOS"/>
    <x v="70"/>
    <s v="CHEQUEOS"/>
    <x v="0"/>
    <x v="5"/>
    <d v="1899-12-30T06:20:03"/>
    <d v="2021-10-06T00:00:00"/>
    <d v="1899-12-30T07:50:01"/>
    <d v="2021-10-06T00:00:00"/>
    <d v="1899-12-30T09:57:50"/>
    <n v="217"/>
    <n v="127"/>
    <d v="2021-10-06T06:20:03"/>
    <d v="2021-10-06T09:57:50"/>
    <x v="46"/>
    <s v="Resultados Liberados en 4 Horas o Menos"/>
    <s v="CENTRO MEDICO EXCEL"/>
    <s v="HOSPITALIZADOS"/>
    <x v="2"/>
    <x v="0"/>
    <n v="4"/>
    <x v="1"/>
    <x v="6"/>
  </r>
  <r>
    <n v="41"/>
    <s v="Miércoles"/>
    <n v="2021"/>
    <s v="Octubre"/>
    <x v="486"/>
    <s v="CENTRO MEDICO EXCEL-HOSPITALIZADOS"/>
    <x v="12"/>
    <s v="URGENCIA"/>
    <x v="0"/>
    <x v="5"/>
    <d v="1899-12-30T06:46:21"/>
    <d v="2021-10-06T00:00:00"/>
    <d v="1899-12-30T07:16:18"/>
    <d v="2021-10-06T00:00:00"/>
    <d v="1899-12-30T07:01:16"/>
    <n v="15"/>
    <n v="-15"/>
    <d v="2021-10-06T06:46:21"/>
    <d v="2021-10-06T07:01:16"/>
    <x v="77"/>
    <s v="Resultados Liberados en 30 Minutos o Menos"/>
    <s v="CENTRO MEDICO EXCEL"/>
    <s v="ESTUDIOS DE EMERGENCIA"/>
    <x v="1"/>
    <x v="2"/>
    <n v="1"/>
    <x v="1"/>
    <x v="6"/>
  </r>
  <r>
    <n v="41"/>
    <s v="Miércoles"/>
    <n v="2021"/>
    <s v="Octubre"/>
    <x v="487"/>
    <s v="CENTRO MEDICO EXCEL-HOSPITALIZADOS"/>
    <x v="14"/>
    <s v="URGENCIA"/>
    <x v="0"/>
    <x v="5"/>
    <d v="1899-12-30T06:47:42"/>
    <d v="2021-10-06T00:00:00"/>
    <d v="1899-12-30T07:17:39"/>
    <d v="2021-10-06T00:00:00"/>
    <d v="1899-12-30T07:00:04"/>
    <n v="13"/>
    <n v="-17"/>
    <d v="2021-10-06T06:47:42"/>
    <d v="2021-10-06T07:00:04"/>
    <x v="209"/>
    <s v="Resultados Liberados en 30 Minutos o Menos"/>
    <s v="CENTRO MEDICO EXCEL"/>
    <s v="ESTUDIOS DE EMERGENCIA"/>
    <x v="1"/>
    <x v="2"/>
    <n v="1"/>
    <x v="1"/>
    <x v="6"/>
  </r>
  <r>
    <n v="41"/>
    <s v="Miércoles"/>
    <n v="2021"/>
    <s v="Octubre"/>
    <x v="488"/>
    <s v="VITAMEDICA"/>
    <x v="302"/>
    <s v="EXTERNOS"/>
    <x v="0"/>
    <x v="5"/>
    <d v="1899-12-30T06:48:37"/>
    <d v="2021-10-08T00:00:00"/>
    <s v="16.54:31"/>
    <d v="2021-10-07T00:00:00"/>
    <d v="1899-12-30T12:50:50"/>
    <n v="1802"/>
    <n v="-1684"/>
    <d v="2021-10-06T06:48:37"/>
    <d v="2021-10-07T12:50:50"/>
    <x v="268"/>
    <s v="Mas de 1 Dia"/>
    <s v="VITAMEDICA"/>
    <s v="VITAMEDICA"/>
    <x v="2"/>
    <x v="3"/>
    <n v="5"/>
    <x v="1"/>
    <x v="6"/>
  </r>
  <r>
    <n v="41"/>
    <s v="Miércoles"/>
    <n v="2021"/>
    <s v="Octubre"/>
    <x v="489"/>
    <s v="CENTRO MEDICO EXCEL-HOSPITALIZADOS"/>
    <x v="14"/>
    <s v="CHEQUEOS"/>
    <x v="0"/>
    <x v="5"/>
    <d v="1899-12-30T06:58:37"/>
    <d v="2021-10-06T00:00:00"/>
    <d v="1899-12-30T08:28:34"/>
    <d v="2021-10-06T00:00:00"/>
    <d v="1899-12-30T07:41:12"/>
    <n v="43"/>
    <n v="-47"/>
    <d v="2021-10-06T06:58:37"/>
    <d v="2021-10-06T07:41:12"/>
    <x v="269"/>
    <s v="Resultados Liberados en 1 Hora o Menos"/>
    <s v="CENTRO MEDICO EXCEL"/>
    <s v="HOSPITALIZADOS"/>
    <x v="1"/>
    <x v="0"/>
    <n v="3"/>
    <x v="1"/>
    <x v="6"/>
  </r>
  <r>
    <n v="41"/>
    <s v="Miércoles"/>
    <n v="2021"/>
    <s v="Octubre"/>
    <x v="490"/>
    <s v="CENTRO MEDICO EXCEL-HOSPITALIZADOS"/>
    <x v="12"/>
    <s v="CHEQUEOS"/>
    <x v="0"/>
    <x v="5"/>
    <d v="1899-12-30T06:59:45"/>
    <d v="2021-10-06T00:00:00"/>
    <d v="1899-12-30T08:29:42"/>
    <d v="2021-10-06T00:00:00"/>
    <d v="1899-12-30T07:41:38"/>
    <n v="42"/>
    <n v="-48"/>
    <d v="2021-10-06T06:59:45"/>
    <d v="2021-10-06T07:41:38"/>
    <x v="157"/>
    <s v="Resultados Liberados en 1 Hora o Menos"/>
    <s v="CENTRO MEDICO EXCEL"/>
    <s v="HOSPITALIZADOS"/>
    <x v="1"/>
    <x v="0"/>
    <n v="3"/>
    <x v="1"/>
    <x v="6"/>
  </r>
  <r>
    <n v="41"/>
    <s v="Miércoles"/>
    <n v="2021"/>
    <s v="Octubre"/>
    <x v="491"/>
    <s v="CENTRO MEDICO EXCEL-HOSPITALIZADOS"/>
    <x v="239"/>
    <s v="CHEQUEOS"/>
    <x v="0"/>
    <x v="5"/>
    <d v="1899-12-30T07:00:40"/>
    <d v="2021-10-06T00:00:00"/>
    <d v="1899-12-30T08:30:37"/>
    <d v="2021-10-06T00:00:00"/>
    <d v="1899-12-30T07:42:13"/>
    <n v="42"/>
    <n v="-48"/>
    <d v="2021-10-06T07:00:40"/>
    <d v="2021-10-06T07:42:13"/>
    <x v="157"/>
    <s v="Resultados Liberados en 1 Hora o Menos"/>
    <s v="CENTRO MEDICO EXCEL"/>
    <s v="HOSPITALIZADOS"/>
    <x v="1"/>
    <x v="0"/>
    <n v="4"/>
    <x v="1"/>
    <x v="6"/>
  </r>
  <r>
    <n v="41"/>
    <s v="Miércoles"/>
    <n v="2021"/>
    <s v="Octubre"/>
    <x v="492"/>
    <s v="PRIVADOS"/>
    <x v="303"/>
    <s v="EXTERNOS"/>
    <x v="0"/>
    <x v="5"/>
    <d v="1899-12-30T07:02:47"/>
    <d v="2021-10-06T00:00:00"/>
    <d v="1899-12-30T11:02:44"/>
    <d v="2021-10-09T00:00:00"/>
    <d v="1899-12-30T09:39:27"/>
    <n v="4477"/>
    <n v="4237"/>
    <d v="2021-10-06T07:02:47"/>
    <d v="2021-10-09T09:39:27"/>
    <x v="270"/>
    <s v="Mas de 1 Dia"/>
    <s v="PRIVADOS"/>
    <s v="PRIVADOS"/>
    <x v="2"/>
    <x v="3"/>
    <n v="8"/>
    <x v="1"/>
    <x v="6"/>
  </r>
  <r>
    <n v="41"/>
    <s v="Miércoles"/>
    <n v="2021"/>
    <s v="Octubre"/>
    <x v="493"/>
    <s v="MEDIEXCEL"/>
    <x v="304"/>
    <s v="EXTERNOS"/>
    <x v="0"/>
    <x v="5"/>
    <d v="1899-12-30T07:05:58"/>
    <d v="2021-10-06T00:00:00"/>
    <d v="1899-12-30T11:05:57"/>
    <d v="2021-10-06T00:00:00"/>
    <d v="1899-12-30T11:15:20"/>
    <n v="250"/>
    <n v="10"/>
    <d v="2021-10-06T07:05:58"/>
    <d v="2021-10-06T11:15:20"/>
    <x v="271"/>
    <s v="Resultados Liberados despues de 4 Horas"/>
    <s v="MEDIEXCEL"/>
    <s v="MEDIEXCEL"/>
    <x v="2"/>
    <x v="3"/>
    <n v="11"/>
    <x v="1"/>
    <x v="6"/>
  </r>
  <r>
    <n v="41"/>
    <s v="Miércoles"/>
    <n v="2021"/>
    <s v="Octubre"/>
    <x v="494"/>
    <s v="MEDIEXCEL"/>
    <x v="305"/>
    <s v="EXTERNOS"/>
    <x v="0"/>
    <x v="5"/>
    <d v="1899-12-30T07:09:47"/>
    <d v="2021-10-06T00:00:00"/>
    <d v="1899-12-30T11:09:46"/>
    <d v="2021-10-06T00:00:00"/>
    <d v="1899-12-30T12:32:55"/>
    <n v="323"/>
    <n v="83"/>
    <d v="2021-10-06T07:09:47"/>
    <d v="2021-10-06T12:32:55"/>
    <x v="272"/>
    <s v="Resultados Liberados despues de 4 Horas"/>
    <s v="MEDIEXCEL"/>
    <s v="MEDIEXCEL"/>
    <x v="2"/>
    <x v="3"/>
    <n v="6"/>
    <x v="1"/>
    <x v="6"/>
  </r>
  <r>
    <n v="41"/>
    <s v="Miércoles"/>
    <n v="2021"/>
    <s v="Octubre"/>
    <x v="495"/>
    <s v="MEDIEXCEL"/>
    <x v="306"/>
    <s v="EXTERNOS"/>
    <x v="0"/>
    <x v="5"/>
    <d v="1899-12-30T07:12:05"/>
    <d v="2021-10-06T00:00:00"/>
    <d v="1899-12-30T11:12:03"/>
    <d v="2021-10-06T00:00:00"/>
    <d v="1899-12-30T11:35:15"/>
    <n v="263"/>
    <n v="23"/>
    <d v="2021-10-06T07:12:05"/>
    <d v="2021-10-06T11:35:15"/>
    <x v="273"/>
    <s v="Resultados Liberados despues de 4 Horas"/>
    <s v="MEDIEXCEL"/>
    <s v="MEDIEXCEL"/>
    <x v="2"/>
    <x v="3"/>
    <n v="4"/>
    <x v="1"/>
    <x v="6"/>
  </r>
  <r>
    <n v="41"/>
    <s v="Miércoles"/>
    <n v="2021"/>
    <s v="Octubre"/>
    <x v="496"/>
    <s v="MEDIEXCEL"/>
    <x v="307"/>
    <s v="EXTERNOS"/>
    <x v="0"/>
    <x v="5"/>
    <d v="1899-12-30T07:12:57"/>
    <d v="2021-10-06T00:00:00"/>
    <d v="1899-12-30T11:12:56"/>
    <d v="2021-10-06T00:00:00"/>
    <d v="1899-12-30T11:36:15"/>
    <n v="264"/>
    <n v="24"/>
    <d v="2021-10-06T07:12:57"/>
    <d v="2021-10-06T11:36:15"/>
    <x v="273"/>
    <s v="Resultados Liberados despues de 4 Horas"/>
    <s v="MEDIEXCEL"/>
    <s v="MEDIEXCEL"/>
    <x v="2"/>
    <x v="3"/>
    <n v="4"/>
    <x v="1"/>
    <x v="6"/>
  </r>
  <r>
    <n v="41"/>
    <s v="Miércoles"/>
    <n v="2021"/>
    <s v="Octubre"/>
    <x v="497"/>
    <s v="CENTRO MEDICO EXCEL-HOSPITALIZADOS"/>
    <x v="308"/>
    <s v="CHEQUEOS"/>
    <x v="0"/>
    <x v="5"/>
    <d v="1899-12-30T07:13:54"/>
    <d v="2021-10-10T00:00:00"/>
    <m/>
    <m/>
    <m/>
    <m/>
    <m/>
    <d v="2021-10-06T07:13:54"/>
    <d v="2021-10-15T08:19:33"/>
    <x v="274"/>
    <s v="Estudios Sin Liberar en PxLab"/>
    <s v="CENTRO MEDICO EXCEL"/>
    <s v="HOSPITALIZADOS"/>
    <x v="0"/>
    <x v="0"/>
    <n v="1"/>
    <x v="1"/>
    <x v="6"/>
  </r>
  <r>
    <n v="41"/>
    <s v="Miércoles"/>
    <n v="2021"/>
    <s v="Octubre"/>
    <x v="498"/>
    <s v="PRIVADOS"/>
    <x v="309"/>
    <s v="EXTERNOS"/>
    <x v="0"/>
    <x v="5"/>
    <d v="1899-12-30T07:20:28"/>
    <d v="2021-10-06T00:00:00"/>
    <d v="1899-12-30T11:20:25"/>
    <d v="2021-10-06T00:00:00"/>
    <d v="1899-12-30T11:47:13"/>
    <n v="267"/>
    <n v="27"/>
    <d v="2021-10-06T07:20:28"/>
    <d v="2021-10-06T11:47:13"/>
    <x v="204"/>
    <s v="Resultados Liberados despues de 4 Horas"/>
    <s v="PRIVADOS"/>
    <s v="PRIVADOS"/>
    <x v="2"/>
    <x v="3"/>
    <n v="3"/>
    <x v="1"/>
    <x v="6"/>
  </r>
  <r>
    <n v="41"/>
    <s v="Miércoles"/>
    <n v="2021"/>
    <s v="Octubre"/>
    <x v="499"/>
    <s v="MEDIEXCEL"/>
    <x v="310"/>
    <s v="EXTERNOS"/>
    <x v="0"/>
    <x v="5"/>
    <d v="1899-12-30T07:20:58"/>
    <d v="2021-10-06T00:00:00"/>
    <d v="1899-12-30T11:20:56"/>
    <d v="2021-10-06T00:00:00"/>
    <d v="1899-12-30T11:48:38"/>
    <n v="268"/>
    <n v="28"/>
    <d v="2021-10-06T07:20:58"/>
    <d v="2021-10-06T11:48:38"/>
    <x v="275"/>
    <s v="Resultados Liberados despues de 4 Horas"/>
    <s v="MEDIEXCEL"/>
    <s v="MEDIEXCEL"/>
    <x v="2"/>
    <x v="3"/>
    <n v="5"/>
    <x v="1"/>
    <x v="6"/>
  </r>
  <r>
    <n v="41"/>
    <s v="Miércoles"/>
    <n v="2021"/>
    <s v="Octubre"/>
    <x v="500"/>
    <s v="MEDIEXCEL"/>
    <x v="311"/>
    <s v="EXTERNOS"/>
    <x v="0"/>
    <x v="5"/>
    <d v="1899-12-30T07:36:58"/>
    <d v="2021-10-06T00:00:00"/>
    <d v="1899-12-30T11:36:57"/>
    <d v="2021-10-06T00:00:00"/>
    <d v="1899-12-30T10:04:34"/>
    <n v="148"/>
    <n v="-92"/>
    <d v="2021-10-06T07:36:58"/>
    <d v="2021-10-06T10:04:34"/>
    <x v="137"/>
    <s v="Resultados Liberados en 4 Horas o Menos"/>
    <s v="MEDIEXCEL"/>
    <s v="MEDIEXCEL"/>
    <x v="1"/>
    <x v="3"/>
    <n v="4"/>
    <x v="1"/>
    <x v="6"/>
  </r>
  <r>
    <n v="41"/>
    <s v="Miércoles"/>
    <n v="2021"/>
    <s v="Octubre"/>
    <x v="501"/>
    <s v="MEDIEXCEL"/>
    <x v="312"/>
    <s v="EXTERNOS"/>
    <x v="0"/>
    <x v="5"/>
    <d v="1899-12-30T07:40:05"/>
    <d v="2021-10-06T00:00:00"/>
    <d v="1899-12-30T11:40:04"/>
    <d v="2021-10-06T00:00:00"/>
    <d v="1899-12-30T11:49:55"/>
    <n v="249"/>
    <n v="9"/>
    <d v="2021-10-06T07:40:05"/>
    <d v="2021-10-06T11:49:55"/>
    <x v="271"/>
    <s v="Resultados Liberados despues de 4 Horas"/>
    <s v="MEDIEXCEL"/>
    <s v="MEDIEXCEL"/>
    <x v="2"/>
    <x v="3"/>
    <n v="7"/>
    <x v="1"/>
    <x v="6"/>
  </r>
  <r>
    <n v="41"/>
    <s v="Miércoles"/>
    <n v="2021"/>
    <s v="Octubre"/>
    <x v="502"/>
    <s v="MEDIEXCEL"/>
    <x v="313"/>
    <s v="EXTERNOS"/>
    <x v="0"/>
    <x v="5"/>
    <d v="1899-12-30T08:05:09"/>
    <d v="2021-10-06T00:00:00"/>
    <d v="1899-12-30T12:05:08"/>
    <d v="2021-10-06T00:00:00"/>
    <d v="1899-12-30T11:52:41"/>
    <n v="227"/>
    <n v="-13"/>
    <d v="2021-10-06T08:05:09"/>
    <d v="2021-10-06T11:52:41"/>
    <x v="276"/>
    <s v="Resultados Liberados en 4 Horas o Menos"/>
    <s v="MEDIEXCEL"/>
    <s v="MEDIEXCEL"/>
    <x v="1"/>
    <x v="3"/>
    <n v="3"/>
    <x v="1"/>
    <x v="6"/>
  </r>
  <r>
    <n v="41"/>
    <s v="Miércoles"/>
    <n v="2021"/>
    <s v="Octubre"/>
    <x v="503"/>
    <s v="MEDIEXCEL"/>
    <x v="314"/>
    <s v="EXTERNOS"/>
    <x v="0"/>
    <x v="5"/>
    <d v="1899-12-30T08:08:52"/>
    <d v="2021-10-06T00:00:00"/>
    <d v="1899-12-30T12:08:51"/>
    <d v="2021-10-06T00:00:00"/>
    <d v="1899-12-30T11:58:51"/>
    <n v="230"/>
    <n v="-10"/>
    <d v="2021-10-06T08:08:52"/>
    <d v="2021-10-06T11:58:51"/>
    <x v="207"/>
    <s v="Resultados Liberados en 4 Horas o Menos"/>
    <s v="MEDIEXCEL"/>
    <s v="MEDIEXCEL"/>
    <x v="1"/>
    <x v="3"/>
    <n v="7"/>
    <x v="1"/>
    <x v="6"/>
  </r>
  <r>
    <n v="41"/>
    <s v="Miércoles"/>
    <n v="2021"/>
    <s v="Octubre"/>
    <x v="504"/>
    <s v="Tarjeta Lealtad"/>
    <x v="315"/>
    <s v="EXTERNOS"/>
    <x v="0"/>
    <x v="5"/>
    <d v="1899-12-30T08:17:12"/>
    <d v="2021-10-06T00:00:00"/>
    <d v="1899-12-30T12:17:10"/>
    <d v="2021-10-06T00:00:00"/>
    <d v="1899-12-30T12:00:23"/>
    <n v="223"/>
    <n v="-17"/>
    <d v="2021-10-06T08:17:12"/>
    <d v="2021-10-06T12:00:23"/>
    <x v="277"/>
    <s v="Resultados Liberados en 4 Horas o Menos"/>
    <s v="Tarjeta Lealtad"/>
    <s v=" EXTERNO"/>
    <x v="1"/>
    <x v="3"/>
    <n v="4"/>
    <x v="1"/>
    <x v="6"/>
  </r>
  <r>
    <n v="41"/>
    <s v="Miércoles"/>
    <n v="2021"/>
    <s v="Octubre"/>
    <x v="505"/>
    <s v="TUNEL - MEDIEXCEL"/>
    <x v="163"/>
    <s v="EXTERNOS"/>
    <x v="0"/>
    <x v="5"/>
    <d v="1899-12-30T08:18:44"/>
    <d v="2021-10-06T00:00:00"/>
    <d v="1899-12-30T12:18:40"/>
    <d v="2021-10-06T00:00:00"/>
    <d v="1899-12-30T08:51:32"/>
    <n v="33"/>
    <n v="-207"/>
    <d v="2021-10-06T08:18:44"/>
    <d v="2021-10-06T08:51:32"/>
    <x v="166"/>
    <s v="Resultados Liberados en 1 Hora o Menos"/>
    <s v="TUNEL "/>
    <s v="TUNEL MEDIEXCEL"/>
    <x v="1"/>
    <x v="3"/>
    <n v="1"/>
    <x v="1"/>
    <x v="6"/>
  </r>
  <r>
    <n v="41"/>
    <s v="Miércoles"/>
    <n v="2021"/>
    <s v="Octubre"/>
    <x v="506"/>
    <s v="MEDIEXCEL"/>
    <x v="316"/>
    <s v="EXTERNOS"/>
    <x v="0"/>
    <x v="5"/>
    <d v="1899-12-30T08:32:22"/>
    <d v="2021-10-06T00:00:00"/>
    <d v="1899-12-30T12:32:18"/>
    <d v="2021-10-06T00:00:00"/>
    <d v="1899-12-30T12:36:02"/>
    <n v="244"/>
    <n v="4"/>
    <d v="2021-10-06T08:32:22"/>
    <d v="2021-10-06T12:36:02"/>
    <x v="278"/>
    <s v="Resultados Liberados despues de 4 Horas"/>
    <s v="MEDIEXCEL"/>
    <s v="MEDIEXCEL"/>
    <x v="2"/>
    <x v="3"/>
    <n v="4"/>
    <x v="1"/>
    <x v="6"/>
  </r>
  <r>
    <n v="41"/>
    <s v="Miércoles"/>
    <n v="2021"/>
    <s v="Octubre"/>
    <x v="507"/>
    <s v="CENTRO MEDICO EXCEL-HOSPITALIZADOS"/>
    <x v="239"/>
    <s v="CHEQUEOS"/>
    <x v="0"/>
    <x v="5"/>
    <d v="1899-12-30T08:38:48"/>
    <d v="2021-10-06T00:00:00"/>
    <d v="1899-12-30T10:08:46"/>
    <d v="2021-10-06T00:00:00"/>
    <d v="1899-12-30T08:40:16"/>
    <n v="2"/>
    <n v="-88"/>
    <d v="2021-10-06T08:38:48"/>
    <d v="2021-10-06T08:40:16"/>
    <x v="185"/>
    <s v="Resultados Liberados en 30 Minutos o Menos"/>
    <s v="CENTRO MEDICO EXCEL"/>
    <s v="HOSPITALIZADOS"/>
    <x v="1"/>
    <x v="0"/>
    <n v="1"/>
    <x v="1"/>
    <x v="6"/>
  </r>
  <r>
    <n v="41"/>
    <s v="Miércoles"/>
    <n v="2021"/>
    <s v="Octubre"/>
    <x v="508"/>
    <s v="GRAPHIC"/>
    <x v="317"/>
    <s v="EXTERNOS"/>
    <x v="0"/>
    <x v="5"/>
    <d v="1899-12-30T08:46:57"/>
    <d v="2021-10-06T00:00:00"/>
    <d v="1899-12-30T12:46:53"/>
    <d v="2021-10-06T00:00:00"/>
    <d v="1899-12-30T12:22:39"/>
    <n v="216"/>
    <n v="-24"/>
    <d v="2021-10-06T08:46:57"/>
    <d v="2021-10-06T12:22:39"/>
    <x v="23"/>
    <s v="Resultados Liberados en 4 Horas o Menos"/>
    <s v="PRIVADOS"/>
    <s v="PRIVADOS"/>
    <x v="1"/>
    <x v="3"/>
    <n v="1"/>
    <x v="1"/>
    <x v="6"/>
  </r>
  <r>
    <n v="41"/>
    <s v="Miércoles"/>
    <n v="2021"/>
    <s v="Octubre"/>
    <x v="509"/>
    <s v="MEDIEXCEL"/>
    <x v="318"/>
    <s v="EXTERNOS"/>
    <x v="0"/>
    <x v="5"/>
    <d v="1899-12-30T08:49:41"/>
    <d v="2021-10-06T00:00:00"/>
    <d v="1899-12-30T12:49:40"/>
    <d v="2021-10-06T00:00:00"/>
    <d v="1899-12-30T12:37:38"/>
    <n v="228"/>
    <n v="-12"/>
    <d v="2021-10-06T08:49:41"/>
    <d v="2021-10-06T12:37:38"/>
    <x v="276"/>
    <s v="Resultados Liberados en 4 Horas o Menos"/>
    <s v="MEDIEXCEL"/>
    <s v="MEDIEXCEL"/>
    <x v="1"/>
    <x v="3"/>
    <n v="4"/>
    <x v="1"/>
    <x v="6"/>
  </r>
  <r>
    <n v="41"/>
    <s v="Miércoles"/>
    <n v="2021"/>
    <s v="Octubre"/>
    <x v="510"/>
    <s v="PRIVADOS"/>
    <x v="319"/>
    <s v="EXTERNOS"/>
    <x v="0"/>
    <x v="5"/>
    <d v="1899-12-30T08:50:47"/>
    <d v="2021-10-06T00:00:00"/>
    <d v="1899-12-30T12:50:44"/>
    <d v="2021-10-06T00:00:00"/>
    <d v="1899-12-30T12:39:08"/>
    <n v="229"/>
    <n v="-11"/>
    <d v="2021-10-06T08:50:47"/>
    <d v="2021-10-06T12:39:08"/>
    <x v="279"/>
    <s v="Resultados Liberados en 4 Horas o Menos"/>
    <s v="PRIVADOS"/>
    <s v="PRIVADOS"/>
    <x v="1"/>
    <x v="3"/>
    <n v="6"/>
    <x v="1"/>
    <x v="6"/>
  </r>
  <r>
    <n v="41"/>
    <s v="Miércoles"/>
    <n v="2021"/>
    <s v="Octubre"/>
    <x v="511"/>
    <s v="MEDIEXCEL"/>
    <x v="320"/>
    <s v="EXTERNOS"/>
    <x v="0"/>
    <x v="5"/>
    <d v="1899-12-30T08:56:20"/>
    <d v="2021-10-06T00:00:00"/>
    <d v="1899-12-30T12:56:19"/>
    <d v="2021-10-06T00:00:00"/>
    <d v="1899-12-30T12:43:54"/>
    <n v="227"/>
    <n v="-13"/>
    <d v="2021-10-06T08:56:20"/>
    <d v="2021-10-06T12:43:54"/>
    <x v="276"/>
    <s v="Resultados Liberados en 4 Horas o Menos"/>
    <s v="MEDIEXCEL"/>
    <s v="MEDIEXCEL"/>
    <x v="1"/>
    <x v="3"/>
    <n v="4"/>
    <x v="1"/>
    <x v="6"/>
  </r>
  <r>
    <n v="41"/>
    <s v="Miércoles"/>
    <n v="2021"/>
    <s v="Octubre"/>
    <x v="512"/>
    <s v="MEDIEXCEL"/>
    <x v="266"/>
    <s v="EXTERNOS"/>
    <x v="0"/>
    <x v="5"/>
    <d v="1899-12-30T08:57:58"/>
    <d v="2021-10-06T00:00:00"/>
    <d v="1899-12-30T12:57:57"/>
    <d v="2021-10-06T00:00:00"/>
    <d v="1899-12-30T13:11:15"/>
    <n v="254"/>
    <n v="14"/>
    <d v="2021-10-06T08:57:58"/>
    <d v="2021-10-06T13:11:15"/>
    <x v="280"/>
    <s v="Resultados Liberados despues de 4 Horas"/>
    <s v="MEDIEXCEL"/>
    <s v="MEDIEXCEL"/>
    <x v="2"/>
    <x v="3"/>
    <n v="1"/>
    <x v="1"/>
    <x v="6"/>
  </r>
  <r>
    <n v="41"/>
    <s v="Miércoles"/>
    <n v="2021"/>
    <s v="Octubre"/>
    <x v="513"/>
    <s v="CENTRO MEDICO EXCEL-URGENCIAS"/>
    <x v="321"/>
    <s v="CHEQUEOS"/>
    <x v="0"/>
    <x v="5"/>
    <d v="1899-12-30T09:04:09"/>
    <d v="2021-10-06T00:00:00"/>
    <s v="11.42:43"/>
    <d v="2021-10-06T00:00:00"/>
    <d v="1899-12-30T10:14:17"/>
    <n v="70"/>
    <n v="-88"/>
    <d v="2021-10-06T09:04:09"/>
    <d v="2021-10-06T10:14:17"/>
    <x v="182"/>
    <s v="Resultados Liberados 01:30 o Menos"/>
    <s v="CENTRO MEDICO EXCEL"/>
    <s v="URGENCIAS"/>
    <x v="1"/>
    <x v="1"/>
    <n v="2"/>
    <x v="1"/>
    <x v="6"/>
  </r>
  <r>
    <n v="41"/>
    <s v="Miércoles"/>
    <n v="2021"/>
    <s v="Octubre"/>
    <x v="514"/>
    <s v="MEDIEXCEL"/>
    <x v="322"/>
    <s v="EXTERNOS"/>
    <x v="0"/>
    <x v="5"/>
    <d v="1899-12-30T09:07:01"/>
    <d v="2021-10-06T00:00:00"/>
    <d v="1899-12-30T13:07:00"/>
    <d v="2021-10-06T00:00:00"/>
    <d v="1899-12-30T13:12:21"/>
    <n v="245"/>
    <n v="5"/>
    <d v="2021-10-06T09:07:01"/>
    <d v="2021-10-06T13:12:21"/>
    <x v="32"/>
    <s v="Resultados Liberados despues de 4 Horas"/>
    <s v="MEDIEXCEL"/>
    <s v="MEDIEXCEL"/>
    <x v="2"/>
    <x v="3"/>
    <n v="1"/>
    <x v="1"/>
    <x v="6"/>
  </r>
  <r>
    <n v="41"/>
    <s v="Miércoles"/>
    <n v="2021"/>
    <s v="Octubre"/>
    <x v="515"/>
    <s v="MEDIEXCEL"/>
    <x v="323"/>
    <s v="EXTERNOS"/>
    <x v="0"/>
    <x v="5"/>
    <d v="1899-12-30T09:19:54"/>
    <d v="2021-10-06T00:00:00"/>
    <d v="1899-12-30T13:19:48"/>
    <d v="2021-10-06T00:00:00"/>
    <d v="1899-12-30T13:13:31"/>
    <n v="234"/>
    <n v="-6"/>
    <d v="2021-10-06T09:19:54"/>
    <d v="2021-10-06T13:13:31"/>
    <x v="44"/>
    <s v="Resultados Liberados en 4 Horas o Menos"/>
    <s v="MEDIEXCEL"/>
    <s v="MEDIEXCEL"/>
    <x v="1"/>
    <x v="3"/>
    <n v="3"/>
    <x v="1"/>
    <x v="6"/>
  </r>
  <r>
    <n v="41"/>
    <s v="Miércoles"/>
    <n v="2021"/>
    <s v="Octubre"/>
    <x v="516"/>
    <s v="MEDIEXCEL"/>
    <x v="324"/>
    <s v="EXTERNOS"/>
    <x v="0"/>
    <x v="5"/>
    <d v="1899-12-30T09:29:38"/>
    <d v="2021-10-06T00:00:00"/>
    <d v="1899-12-30T13:29:37"/>
    <d v="2021-10-06T00:00:00"/>
    <d v="1899-12-30T13:41:14"/>
    <n v="252"/>
    <n v="12"/>
    <d v="2021-10-06T09:29:38"/>
    <d v="2021-10-06T13:41:14"/>
    <x v="281"/>
    <s v="Resultados Liberados despues de 4 Horas"/>
    <s v="MEDIEXCEL"/>
    <s v="MEDIEXCEL"/>
    <x v="2"/>
    <x v="3"/>
    <n v="4"/>
    <x v="1"/>
    <x v="6"/>
  </r>
  <r>
    <n v="41"/>
    <s v="Miércoles"/>
    <n v="2021"/>
    <s v="Octubre"/>
    <x v="517"/>
    <s v="MEDIEXCEL"/>
    <x v="325"/>
    <s v="EXTERNOS"/>
    <x v="0"/>
    <x v="5"/>
    <d v="1899-12-30T09:48:58"/>
    <d v="2021-10-06T00:00:00"/>
    <d v="1899-12-30T13:48:57"/>
    <d v="2021-10-06T00:00:00"/>
    <d v="1899-12-30T15:18:43"/>
    <n v="330"/>
    <n v="90"/>
    <d v="2021-10-06T09:48:58"/>
    <d v="2021-10-06T15:18:43"/>
    <x v="210"/>
    <s v="Resultados Liberados despues de 4 Horas"/>
    <s v="MEDIEXCEL"/>
    <s v="MEDIEXCEL"/>
    <x v="2"/>
    <x v="3"/>
    <n v="1"/>
    <x v="1"/>
    <x v="6"/>
  </r>
  <r>
    <n v="41"/>
    <s v="Miércoles"/>
    <n v="2021"/>
    <s v="Octubre"/>
    <x v="518"/>
    <s v="PRIVADOS"/>
    <x v="326"/>
    <s v="EXTERNOS"/>
    <x v="0"/>
    <x v="5"/>
    <d v="1899-12-30T09:57:37"/>
    <d v="2021-10-06T00:00:00"/>
    <d v="1899-12-30T13:57:34"/>
    <d v="2021-10-06T00:00:00"/>
    <d v="1899-12-30T13:04:53"/>
    <n v="187"/>
    <n v="-53"/>
    <d v="2021-10-06T09:57:37"/>
    <d v="2021-10-06T13:04:53"/>
    <x v="282"/>
    <s v="Resultados Liberados en 4 Horas o Menos"/>
    <s v="PRIVADOS"/>
    <s v="PRIVADOS"/>
    <x v="1"/>
    <x v="3"/>
    <n v="1"/>
    <x v="1"/>
    <x v="6"/>
  </r>
  <r>
    <n v="41"/>
    <s v="Miércoles"/>
    <n v="2021"/>
    <s v="Octubre"/>
    <x v="519"/>
    <s v="PRIVADOS"/>
    <x v="327"/>
    <s v="EXTERNOS"/>
    <x v="0"/>
    <x v="5"/>
    <d v="1899-12-30T10:03:12"/>
    <d v="2021-10-06T00:00:00"/>
    <d v="1899-12-30T14:03:09"/>
    <d v="2021-10-06T00:00:00"/>
    <d v="1899-12-30T13:05:31"/>
    <n v="182"/>
    <n v="-58"/>
    <d v="2021-10-06T10:03:12"/>
    <d v="2021-10-06T13:05:31"/>
    <x v="283"/>
    <s v="Resultados Liberados en 4 Horas o Menos"/>
    <s v="PRIVADOS"/>
    <s v="PRIVADOS"/>
    <x v="1"/>
    <x v="3"/>
    <n v="1"/>
    <x v="1"/>
    <x v="6"/>
  </r>
  <r>
    <n v="41"/>
    <s v="Miércoles"/>
    <n v="2021"/>
    <s v="Octubre"/>
    <x v="520"/>
    <s v="MEDIEXCEL"/>
    <x v="33"/>
    <s v="EXTERNOS"/>
    <x v="0"/>
    <x v="5"/>
    <d v="1899-12-30T10:14:26"/>
    <d v="2021-10-06T00:00:00"/>
    <d v="1899-12-30T14:14:25"/>
    <d v="2021-10-06T00:00:00"/>
    <d v="1899-12-30T13:18:55"/>
    <n v="184"/>
    <n v="-56"/>
    <d v="2021-10-06T10:14:26"/>
    <d v="2021-10-06T13:18:55"/>
    <x v="119"/>
    <s v="Resultados Liberados en 4 Horas o Menos"/>
    <s v="MEDIEXCEL"/>
    <s v="MEDIEXCEL"/>
    <x v="1"/>
    <x v="3"/>
    <n v="1"/>
    <x v="1"/>
    <x v="6"/>
  </r>
  <r>
    <n v="41"/>
    <s v="Miércoles"/>
    <n v="2021"/>
    <s v="Octubre"/>
    <x v="521"/>
    <s v="VITAMEDICA"/>
    <x v="328"/>
    <s v="EXTERNOS"/>
    <x v="0"/>
    <x v="5"/>
    <d v="1899-12-30T10:24:28"/>
    <d v="2021-10-06T00:00:00"/>
    <d v="1899-12-30T14:24:26"/>
    <d v="2021-10-06T00:00:00"/>
    <d v="1899-12-30T13:20:06"/>
    <n v="176"/>
    <n v="-64"/>
    <d v="2021-10-06T10:24:28"/>
    <d v="2021-10-06T13:20:06"/>
    <x v="107"/>
    <s v="Resultados Liberados en 4 Horas o Menos"/>
    <s v="VITAMEDICA"/>
    <s v="VITAMEDICA"/>
    <x v="1"/>
    <x v="3"/>
    <n v="5"/>
    <x v="1"/>
    <x v="6"/>
  </r>
  <r>
    <n v="41"/>
    <s v="Miércoles"/>
    <n v="2021"/>
    <s v="Octubre"/>
    <x v="522"/>
    <s v="MEDIEXCEL"/>
    <x v="329"/>
    <s v="EXTERNOS"/>
    <x v="0"/>
    <x v="5"/>
    <d v="1899-12-30T10:33:05"/>
    <d v="2021-10-06T00:00:00"/>
    <d v="1899-12-30T14:32:32"/>
    <d v="2021-10-06T00:00:00"/>
    <d v="1899-12-30T13:21:05"/>
    <n v="168"/>
    <n v="-71"/>
    <d v="2021-10-06T10:33:05"/>
    <d v="2021-10-06T13:21:05"/>
    <x v="284"/>
    <s v="Resultados Liberados en 4 Horas o Menos"/>
    <s v="MEDIEXCEL"/>
    <s v="MEDIEXCEL"/>
    <x v="1"/>
    <x v="3"/>
    <n v="4"/>
    <x v="1"/>
    <x v="6"/>
  </r>
  <r>
    <n v="41"/>
    <s v="Miércoles"/>
    <n v="2021"/>
    <s v="Octubre"/>
    <x v="523"/>
    <s v="CENTRO MEDICO EXCEL - TRIAGE RESPIRATORIO"/>
    <x v="330"/>
    <s v="CHEQUEOS"/>
    <x v="0"/>
    <x v="5"/>
    <d v="1899-12-30T10:54:10"/>
    <d v="2021-10-06T00:00:00"/>
    <d v="1899-12-30T12:24:07"/>
    <d v="2021-10-06T00:00:00"/>
    <d v="1899-12-30T11:41:44"/>
    <n v="47"/>
    <n v="-43"/>
    <d v="2021-10-06T10:54:10"/>
    <d v="2021-10-06T11:41:44"/>
    <x v="53"/>
    <s v="Resultados Liberados en 1 Hora o Menos"/>
    <s v="CENTRO MEDICO EXCEL"/>
    <s v="TRIAGE RESPIRATORIO"/>
    <x v="1"/>
    <x v="4"/>
    <n v="5"/>
    <x v="1"/>
    <x v="6"/>
  </r>
  <r>
    <n v="41"/>
    <s v="Miércoles"/>
    <n v="2021"/>
    <s v="Octubre"/>
    <x v="524"/>
    <s v="MEDIEXCEL"/>
    <x v="331"/>
    <s v="EXTERNOS"/>
    <x v="0"/>
    <x v="5"/>
    <d v="1899-12-30T11:16:05"/>
    <d v="2021-10-06T00:00:00"/>
    <d v="1899-12-30T15:16:04"/>
    <d v="2021-10-06T00:00:00"/>
    <d v="1899-12-30T13:22:36"/>
    <n v="126"/>
    <n v="-114"/>
    <d v="2021-10-06T11:16:05"/>
    <d v="2021-10-06T13:22:36"/>
    <x v="129"/>
    <s v="Resultados Liberados en 4 Horas o Menos"/>
    <s v="MEDIEXCEL"/>
    <s v="MEDIEXCEL"/>
    <x v="1"/>
    <x v="3"/>
    <n v="4"/>
    <x v="1"/>
    <x v="6"/>
  </r>
  <r>
    <n v="41"/>
    <s v="Miércoles"/>
    <n v="2021"/>
    <s v="Octubre"/>
    <x v="525"/>
    <s v="CENTRO MEDICO EXCEL-HOSPITALIZADOS"/>
    <x v="0"/>
    <s v="REFERENCIA"/>
    <x v="0"/>
    <x v="5"/>
    <d v="1899-12-30T11:31:32"/>
    <d v="2021-10-10T00:00:00"/>
    <s v="12.12:12"/>
    <m/>
    <m/>
    <m/>
    <m/>
    <d v="2021-10-06T11:31:32"/>
    <d v="2021-10-15T08:19:33"/>
    <x v="285"/>
    <s v="Estudios Sin Liberar en PxLab"/>
    <s v="CENTRO MEDICO EXCEL"/>
    <s v="HOSPITALIZADOS"/>
    <x v="0"/>
    <x v="0"/>
    <n v="1"/>
    <x v="1"/>
    <x v="6"/>
  </r>
  <r>
    <n v="41"/>
    <s v="Miércoles"/>
    <n v="2021"/>
    <s v="Octubre"/>
    <x v="526"/>
    <s v="CENTRO MEDICO EXCEL-URGENCIAS"/>
    <x v="321"/>
    <s v="CHEQUEOS"/>
    <x v="0"/>
    <x v="5"/>
    <d v="1899-12-30T11:31:32"/>
    <d v="2021-10-06T00:00:00"/>
    <d v="1899-12-30T13:01:30"/>
    <d v="2021-10-06T00:00:00"/>
    <d v="1899-12-30T11:40:57"/>
    <n v="9"/>
    <n v="-81"/>
    <d v="2021-10-06T11:31:32"/>
    <d v="2021-10-06T11:40:57"/>
    <x v="78"/>
    <s v="Resultados Liberados en 30 Minutos o Menos"/>
    <s v="CENTRO MEDICO EXCEL"/>
    <s v="URGENCIAS"/>
    <x v="1"/>
    <x v="1"/>
    <n v="1"/>
    <x v="1"/>
    <x v="6"/>
  </r>
  <r>
    <n v="41"/>
    <s v="Miércoles"/>
    <n v="2021"/>
    <s v="Octubre"/>
    <x v="527"/>
    <s v="CENTRO MEDICO EXCEL - TRIAGE RESPIRATORIO"/>
    <x v="332"/>
    <s v="CHEQUEOS"/>
    <x v="0"/>
    <x v="5"/>
    <d v="1899-12-30T11:32:52"/>
    <d v="2021-10-06T00:00:00"/>
    <d v="1899-12-30T13:02:49"/>
    <d v="2021-10-06T00:00:00"/>
    <d v="1899-12-30T11:42:17"/>
    <n v="10"/>
    <n v="-80"/>
    <d v="2021-10-06T11:32:52"/>
    <d v="2021-10-06T11:42:17"/>
    <x v="78"/>
    <s v="Resultados Liberados en 30 Minutos o Menos"/>
    <s v="CENTRO MEDICO EXCEL"/>
    <s v="TRIAGE RESPIRATORIO"/>
    <x v="1"/>
    <x v="4"/>
    <n v="2"/>
    <x v="1"/>
    <x v="6"/>
  </r>
  <r>
    <n v="41"/>
    <s v="Miércoles"/>
    <n v="2021"/>
    <s v="Octubre"/>
    <x v="528"/>
    <s v="CENTRO MEDICO EXCEL-URGENCIAS"/>
    <x v="333"/>
    <s v="CHEQUEOS"/>
    <x v="0"/>
    <x v="5"/>
    <d v="1899-12-30T11:55:14"/>
    <d v="2021-10-06T00:00:00"/>
    <d v="1899-12-30T13:25:12"/>
    <d v="2021-10-06T00:00:00"/>
    <d v="1899-12-30T12:43:19"/>
    <n v="48"/>
    <n v="-42"/>
    <d v="2021-10-06T11:55:14"/>
    <d v="2021-10-06T12:43:19"/>
    <x v="2"/>
    <s v="Resultados Liberados en 1 Hora o Menos"/>
    <s v="CENTRO MEDICO EXCEL"/>
    <s v="URGENCIAS"/>
    <x v="1"/>
    <x v="1"/>
    <n v="1"/>
    <x v="1"/>
    <x v="6"/>
  </r>
  <r>
    <n v="41"/>
    <s v="Miércoles"/>
    <n v="2021"/>
    <s v="Octubre"/>
    <x v="529"/>
    <s v="CENTRO MEDICO EXCEL-URGENCIAS"/>
    <x v="334"/>
    <s v="CHEQUEOS"/>
    <x v="0"/>
    <x v="5"/>
    <d v="1899-12-30T12:04:51"/>
    <d v="2021-10-06T00:00:00"/>
    <d v="1899-12-30T13:34:49"/>
    <d v="2021-10-06T00:00:00"/>
    <d v="1899-12-30T13:14:26"/>
    <n v="70"/>
    <n v="-20"/>
    <d v="2021-10-06T12:04:51"/>
    <d v="2021-10-06T13:14:26"/>
    <x v="1"/>
    <s v="Resultados Liberados 01:30 o Menos"/>
    <s v="CENTRO MEDICO EXCEL"/>
    <s v="URGENCIAS"/>
    <x v="1"/>
    <x v="1"/>
    <n v="5"/>
    <x v="1"/>
    <x v="6"/>
  </r>
  <r>
    <n v="41"/>
    <s v="Miércoles"/>
    <n v="2021"/>
    <s v="Octubre"/>
    <x v="530"/>
    <s v="MEDIEXCEL"/>
    <x v="335"/>
    <s v="EXTERNOS"/>
    <x v="0"/>
    <x v="5"/>
    <d v="1899-12-30T12:20:53"/>
    <d v="2021-10-06T00:00:00"/>
    <d v="1899-12-30T16:20:50"/>
    <d v="2021-10-06T00:00:00"/>
    <d v="1899-12-30T15:51:05"/>
    <n v="211"/>
    <n v="-29"/>
    <d v="2021-10-06T12:20:53"/>
    <d v="2021-10-06T15:51:05"/>
    <x v="286"/>
    <s v="Resultados Liberados en 4 Horas o Menos"/>
    <s v="MEDIEXCEL"/>
    <s v="MEDIEXCEL"/>
    <x v="1"/>
    <x v="3"/>
    <n v="7"/>
    <x v="1"/>
    <x v="6"/>
  </r>
  <r>
    <n v="41"/>
    <s v="Miércoles"/>
    <n v="2021"/>
    <s v="Octubre"/>
    <x v="531"/>
    <s v="CENTRO MEDICO EXCEL-HOSPITALIZADOS"/>
    <x v="3"/>
    <s v="CHEQUEOS"/>
    <x v="0"/>
    <x v="5"/>
    <d v="1899-12-30T12:25:25"/>
    <d v="2021-10-06T00:00:00"/>
    <d v="1899-12-30T13:55:22"/>
    <d v="2021-10-06T00:00:00"/>
    <d v="1899-12-30T13:43:40"/>
    <n v="78"/>
    <n v="-12"/>
    <d v="2021-10-06T12:25:25"/>
    <d v="2021-10-06T13:43:40"/>
    <x v="74"/>
    <s v="Resultados Liberados 01:30 o Menos"/>
    <s v="CENTRO MEDICO EXCEL"/>
    <s v="HOSPITALIZADOS"/>
    <x v="1"/>
    <x v="0"/>
    <n v="3"/>
    <x v="1"/>
    <x v="6"/>
  </r>
  <r>
    <n v="41"/>
    <s v="Miércoles"/>
    <n v="2021"/>
    <s v="Octubre"/>
    <x v="532"/>
    <s v="TUNEL - MEDIEXCEL"/>
    <x v="336"/>
    <s v="EXTERNOS"/>
    <x v="0"/>
    <x v="5"/>
    <d v="1899-12-30T12:54:53"/>
    <d v="2021-10-06T00:00:00"/>
    <d v="1899-12-30T16:54:50"/>
    <d v="2021-10-06T00:00:00"/>
    <d v="1899-12-30T13:47:08"/>
    <n v="53"/>
    <n v="-187"/>
    <d v="2021-10-06T12:54:53"/>
    <d v="2021-10-06T13:47:08"/>
    <x v="73"/>
    <s v="Resultados Liberados en 1 Hora o Menos"/>
    <s v="TUNEL "/>
    <s v="TUNEL MEDIEXCEL"/>
    <x v="1"/>
    <x v="3"/>
    <n v="1"/>
    <x v="1"/>
    <x v="6"/>
  </r>
  <r>
    <n v="41"/>
    <s v="Miércoles"/>
    <n v="2021"/>
    <s v="Octubre"/>
    <x v="533"/>
    <s v="CENTRO MEDICO EXCEL-URGENCIAS"/>
    <x v="337"/>
    <s v="CHEQUEOS"/>
    <x v="0"/>
    <x v="5"/>
    <d v="1899-12-30T12:58:11"/>
    <d v="2021-10-06T00:00:00"/>
    <s v="14.42:33"/>
    <d v="2021-10-06T00:00:00"/>
    <d v="1899-12-30T14:05:11"/>
    <n v="67"/>
    <n v="-37"/>
    <d v="2021-10-06T12:58:11"/>
    <d v="2021-10-06T14:05:11"/>
    <x v="47"/>
    <s v="Resultados Liberados 01:30 o Menos"/>
    <s v="CENTRO MEDICO EXCEL"/>
    <s v="URGENCIAS"/>
    <x v="1"/>
    <x v="1"/>
    <n v="3"/>
    <x v="1"/>
    <x v="6"/>
  </r>
  <r>
    <n v="41"/>
    <s v="Miércoles"/>
    <n v="2021"/>
    <s v="Octubre"/>
    <x v="534"/>
    <s v="CENTRO MEDICO EXCEL-HOSPITALIZADOS"/>
    <x v="338"/>
    <s v="REFERENCIA"/>
    <x v="0"/>
    <x v="5"/>
    <d v="1899-12-30T14:11:59"/>
    <d v="2021-10-10T00:00:00"/>
    <d v="1899-12-30T14:51:56"/>
    <m/>
    <m/>
    <m/>
    <m/>
    <d v="2021-10-06T14:11:59"/>
    <d v="2021-10-15T08:19:33"/>
    <x v="287"/>
    <s v="Estudios Sin Liberar en PxLab"/>
    <s v="CENTRO MEDICO EXCEL"/>
    <s v="HOSPITALIZADOS"/>
    <x v="0"/>
    <x v="0"/>
    <n v="1"/>
    <x v="1"/>
    <x v="6"/>
  </r>
  <r>
    <n v="41"/>
    <s v="Miércoles"/>
    <n v="2021"/>
    <s v="Octubre"/>
    <x v="535"/>
    <s v="CENTRO MEDICO EXCEL-(EMPLEADOS)"/>
    <x v="339"/>
    <s v="EXTERNOS"/>
    <x v="0"/>
    <x v="5"/>
    <d v="1899-12-30T14:14:29"/>
    <d v="2021-10-06T00:00:00"/>
    <d v="1899-12-30T18:14:26"/>
    <m/>
    <m/>
    <m/>
    <m/>
    <d v="2021-10-06T14:14:29"/>
    <d v="2021-10-15T08:19:33"/>
    <x v="288"/>
    <s v="Estudios Sin Liberar en PxLab"/>
    <s v="CENTRO MEDICO EXCEL"/>
    <s v="EMPLEADOS"/>
    <x v="0"/>
    <x v="3"/>
    <n v="1"/>
    <x v="1"/>
    <x v="6"/>
  </r>
  <r>
    <n v="41"/>
    <s v="Miércoles"/>
    <n v="2021"/>
    <s v="Octubre"/>
    <x v="536"/>
    <s v="CENTRO MEDICO EXCEL-HOSPITALIZADOS"/>
    <x v="340"/>
    <s v="REFERENCIA"/>
    <x v="0"/>
    <x v="5"/>
    <d v="1899-12-30T14:14:45"/>
    <d v="2021-10-10T00:00:00"/>
    <d v="1899-12-30T14:54:43"/>
    <m/>
    <m/>
    <m/>
    <m/>
    <d v="2021-10-06T14:14:45"/>
    <d v="2021-10-15T08:19:33"/>
    <x v="289"/>
    <s v="Estudios Sin Liberar en PxLab"/>
    <s v="CENTRO MEDICO EXCEL"/>
    <s v="HOSPITALIZADOS"/>
    <x v="0"/>
    <x v="0"/>
    <n v="1"/>
    <x v="1"/>
    <x v="6"/>
  </r>
  <r>
    <n v="41"/>
    <s v="Miércoles"/>
    <n v="2021"/>
    <s v="Octubre"/>
    <x v="537"/>
    <s v="CENTRO MEDICO EXCEL-HOSPITALIZADOS"/>
    <x v="340"/>
    <s v="REFERENCIA"/>
    <x v="0"/>
    <x v="5"/>
    <d v="1899-12-30T14:18:48"/>
    <d v="2021-10-10T00:00:00"/>
    <d v="1899-12-30T14:58:25"/>
    <m/>
    <m/>
    <m/>
    <m/>
    <d v="2021-10-06T14:18:48"/>
    <d v="2021-10-15T08:19:33"/>
    <x v="290"/>
    <s v="Estudios Sin Liberar en PxLab"/>
    <s v="CENTRO MEDICO EXCEL"/>
    <s v="HOSPITALIZADOS"/>
    <x v="0"/>
    <x v="0"/>
    <n v="1"/>
    <x v="1"/>
    <x v="6"/>
  </r>
  <r>
    <n v="41"/>
    <s v="Miércoles"/>
    <n v="2021"/>
    <s v="Octubre"/>
    <x v="538"/>
    <s v="CENTRO MEDICO EXCEL-URGENCIAS"/>
    <x v="341"/>
    <s v="CHEQUEOS"/>
    <x v="0"/>
    <x v="5"/>
    <d v="1899-12-30T14:21:23"/>
    <d v="2021-10-06T00:00:00"/>
    <d v="1899-12-30T15:51:18"/>
    <d v="2021-10-06T00:00:00"/>
    <d v="1899-12-30T15:19:07"/>
    <n v="58"/>
    <n v="-32"/>
    <d v="2021-10-06T14:21:23"/>
    <d v="2021-10-06T15:19:07"/>
    <x v="291"/>
    <s v="Resultados Liberados en 1 Hora o Menos"/>
    <s v="CENTRO MEDICO EXCEL"/>
    <s v="URGENCIAS"/>
    <x v="1"/>
    <x v="1"/>
    <n v="3"/>
    <x v="1"/>
    <x v="6"/>
  </r>
  <r>
    <n v="41"/>
    <s v="Miércoles"/>
    <n v="2021"/>
    <s v="Octubre"/>
    <x v="539"/>
    <s v="CENTRO MEDICO EXCEL-HOSPITALIZADOS"/>
    <x v="232"/>
    <s v="CHEQUEOS"/>
    <x v="0"/>
    <x v="5"/>
    <d v="1899-12-30T14:25:06"/>
    <d v="2021-10-06T00:00:00"/>
    <d v="1899-12-30T15:55:01"/>
    <d v="2021-10-06T00:00:00"/>
    <d v="1899-12-30T14:57:21"/>
    <n v="32"/>
    <n v="-58"/>
    <d v="2021-10-06T14:25:06"/>
    <d v="2021-10-06T14:57:21"/>
    <x v="166"/>
    <s v="Resultados Liberados en 1 Hora o Menos"/>
    <s v="CENTRO MEDICO EXCEL"/>
    <s v="HOSPITALIZADOS"/>
    <x v="1"/>
    <x v="0"/>
    <n v="1"/>
    <x v="1"/>
    <x v="6"/>
  </r>
  <r>
    <n v="41"/>
    <s v="Miércoles"/>
    <n v="2021"/>
    <s v="Octubre"/>
    <x v="540"/>
    <s v="CENTRO MEDICO EXCEL - TRIAGE RESPIRATORIO"/>
    <x v="342"/>
    <s v="CHEQUEOS"/>
    <x v="0"/>
    <x v="5"/>
    <d v="1899-12-30T15:25:44"/>
    <d v="2021-10-06T00:00:00"/>
    <d v="1899-12-30T16:55:38"/>
    <d v="2021-10-06T00:00:00"/>
    <d v="1899-12-30T16:08:19"/>
    <n v="43"/>
    <n v="-47"/>
    <d v="2021-10-06T15:25:44"/>
    <d v="2021-10-06T16:08:19"/>
    <x v="269"/>
    <s v="Resultados Liberados en 1 Hora o Menos"/>
    <s v="CENTRO MEDICO EXCEL"/>
    <s v="TRIAGE RESPIRATORIO"/>
    <x v="1"/>
    <x v="4"/>
    <n v="5"/>
    <x v="2"/>
    <x v="6"/>
  </r>
  <r>
    <n v="41"/>
    <s v="Miércoles"/>
    <n v="2021"/>
    <s v="Octubre"/>
    <x v="541"/>
    <s v="CENTRO MEDICO EXCEL - TRIAGE RESPIRATORIO"/>
    <x v="343"/>
    <s v="CHEQUEOS"/>
    <x v="0"/>
    <x v="5"/>
    <d v="1899-12-30T15:27:55"/>
    <d v="2021-10-06T00:00:00"/>
    <d v="1899-12-30T16:57:46"/>
    <d v="2021-10-06T00:00:00"/>
    <d v="1899-12-30T16:09:42"/>
    <n v="42"/>
    <n v="-48"/>
    <d v="2021-10-06T15:27:55"/>
    <d v="2021-10-06T16:09:42"/>
    <x v="157"/>
    <s v="Resultados Liberados en 1 Hora o Menos"/>
    <s v="CENTRO MEDICO EXCEL"/>
    <s v="TRIAGE RESPIRATORIO"/>
    <x v="1"/>
    <x v="4"/>
    <n v="5"/>
    <x v="2"/>
    <x v="6"/>
  </r>
  <r>
    <n v="41"/>
    <s v="Miércoles"/>
    <n v="2021"/>
    <s v="Octubre"/>
    <x v="542"/>
    <s v="CENTRO MEDICO EXCEL-HOSPITALIZADOS"/>
    <x v="12"/>
    <s v="CHEQUEOS"/>
    <x v="0"/>
    <x v="5"/>
    <d v="1899-12-30T15:35:23"/>
    <d v="2021-10-06T00:00:00"/>
    <d v="1899-12-30T17:05:19"/>
    <d v="2021-10-06T00:00:00"/>
    <d v="1899-12-30T15:36:35"/>
    <n v="1"/>
    <n v="-89"/>
    <d v="2021-10-06T15:35:23"/>
    <d v="2021-10-06T15:36:35"/>
    <x v="185"/>
    <s v="Resultados Liberados en 30 Minutos o Menos"/>
    <s v="CENTRO MEDICO EXCEL"/>
    <s v="HOSPITALIZADOS"/>
    <x v="1"/>
    <x v="0"/>
    <n v="1"/>
    <x v="2"/>
    <x v="6"/>
  </r>
  <r>
    <n v="41"/>
    <s v="Miércoles"/>
    <n v="2021"/>
    <s v="Octubre"/>
    <x v="543"/>
    <s v="CENTRO MEDICO EXCEL - TRIAGE RESPIRATORIO"/>
    <x v="231"/>
    <s v="CHEQUEOS"/>
    <x v="0"/>
    <x v="5"/>
    <d v="1899-12-30T15:59:53"/>
    <d v="2021-10-06T00:00:00"/>
    <d v="1899-12-30T17:29:51"/>
    <d v="2021-10-06T00:00:00"/>
    <d v="1899-12-30T17:20:54"/>
    <n v="81"/>
    <n v="-9"/>
    <d v="2021-10-06T15:59:53"/>
    <d v="2021-10-06T17:20:54"/>
    <x v="13"/>
    <s v="Resultados Liberados 01:30 o Menos"/>
    <s v="CENTRO MEDICO EXCEL"/>
    <s v="TRIAGE RESPIRATORIO"/>
    <x v="1"/>
    <x v="4"/>
    <n v="8"/>
    <x v="2"/>
    <x v="6"/>
  </r>
  <r>
    <n v="41"/>
    <s v="Miércoles"/>
    <n v="2021"/>
    <s v="Octubre"/>
    <x v="544"/>
    <s v="Tarjeta Lealtad"/>
    <x v="344"/>
    <s v="EXTERNOS"/>
    <x v="0"/>
    <x v="5"/>
    <d v="1899-12-30T16:03:41"/>
    <d v="2021-10-06T00:00:00"/>
    <d v="1899-12-30T20:03:40"/>
    <d v="2021-10-06T00:00:00"/>
    <d v="1899-12-30T16:41:03"/>
    <n v="38"/>
    <n v="-202"/>
    <d v="2021-10-06T16:03:41"/>
    <d v="2021-10-06T16:41:03"/>
    <x v="156"/>
    <s v="Resultados Liberados en 1 Hora o Menos"/>
    <s v="Tarjeta Lealtad"/>
    <s v=" EXTERNO"/>
    <x v="1"/>
    <x v="3"/>
    <n v="1"/>
    <x v="2"/>
    <x v="6"/>
  </r>
  <r>
    <n v="41"/>
    <s v="Miércoles"/>
    <n v="2021"/>
    <s v="Octubre"/>
    <x v="545"/>
    <s v="CENTRO MEDICO EXCEL-HOSPITALIZADOS"/>
    <x v="245"/>
    <s v="REFERENCIA"/>
    <x v="0"/>
    <x v="5"/>
    <d v="1899-12-30T16:18:39"/>
    <d v="2021-10-10T00:00:00"/>
    <d v="1899-12-30T16:58:37"/>
    <d v="2021-10-09T00:00:00"/>
    <d v="1899-12-30T09:42:00"/>
    <n v="3924"/>
    <n v="-1876"/>
    <d v="2021-10-06T16:18:39"/>
    <d v="2021-10-09T09:42:00"/>
    <x v="292"/>
    <s v="Mas de 1 Dia"/>
    <s v="CENTRO MEDICO EXCEL"/>
    <s v="HOSPITALIZADOS"/>
    <x v="2"/>
    <x v="0"/>
    <n v="1"/>
    <x v="2"/>
    <x v="6"/>
  </r>
  <r>
    <n v="41"/>
    <s v="Miércoles"/>
    <n v="2021"/>
    <s v="Octubre"/>
    <x v="546"/>
    <s v="CENTRO MEDICO EXCEL-HOSPITALIZADOS"/>
    <x v="4"/>
    <s v="REFERENCIA"/>
    <x v="0"/>
    <x v="5"/>
    <d v="1899-12-30T16:20:47"/>
    <d v="2021-10-10T00:00:00"/>
    <d v="1899-12-30T17:00:44"/>
    <d v="2021-10-09T00:00:00"/>
    <d v="1899-12-30T09:40:26"/>
    <n v="3920"/>
    <n v="-1880"/>
    <d v="2021-10-06T16:20:47"/>
    <d v="2021-10-09T09:40:26"/>
    <x v="293"/>
    <s v="Mas de 1 Dia"/>
    <s v="CENTRO MEDICO EXCEL"/>
    <s v="HOSPITALIZADOS"/>
    <x v="2"/>
    <x v="0"/>
    <n v="1"/>
    <x v="2"/>
    <x v="6"/>
  </r>
  <r>
    <n v="41"/>
    <s v="Miércoles"/>
    <n v="2021"/>
    <s v="Octubre"/>
    <x v="547"/>
    <s v="CENTRO MEDICO EXCEL-URGENCIAS"/>
    <x v="345"/>
    <s v="CHEQUEOS"/>
    <x v="0"/>
    <x v="5"/>
    <d v="1899-12-30T17:01:46"/>
    <d v="2021-10-06T00:00:00"/>
    <d v="1899-12-30T18:31:43"/>
    <d v="2021-10-06T00:00:00"/>
    <d v="1899-12-30T18:19:36"/>
    <n v="78"/>
    <n v="-12"/>
    <d v="2021-10-06T17:01:46"/>
    <d v="2021-10-06T18:19:36"/>
    <x v="12"/>
    <s v="Resultados Liberados 01:30 o Menos"/>
    <s v="CENTRO MEDICO EXCEL"/>
    <s v="URGENCIAS"/>
    <x v="1"/>
    <x v="1"/>
    <n v="4"/>
    <x v="2"/>
    <x v="6"/>
  </r>
  <r>
    <n v="41"/>
    <s v="Miércoles"/>
    <n v="2021"/>
    <s v="Octubre"/>
    <x v="548"/>
    <s v="PRIVADOS"/>
    <x v="346"/>
    <s v="REFERENCIA"/>
    <x v="0"/>
    <x v="5"/>
    <d v="1899-12-30T17:25:01"/>
    <d v="2021-10-10T00:00:00"/>
    <d v="1899-12-30T18:04:58"/>
    <m/>
    <m/>
    <m/>
    <m/>
    <d v="2021-10-06T17:25:01"/>
    <d v="2021-10-15T08:19:33"/>
    <x v="294"/>
    <s v="Estudios Sin Liberar en PxLab"/>
    <s v="PRIVADOS"/>
    <s v="PRIVADOS"/>
    <x v="0"/>
    <x v="3"/>
    <n v="1"/>
    <x v="2"/>
    <x v="6"/>
  </r>
  <r>
    <n v="41"/>
    <s v="Miércoles"/>
    <n v="2021"/>
    <s v="Octubre"/>
    <x v="549"/>
    <s v="CENTRO MEDICO EXCEL-HOSPITALIZADOS"/>
    <x v="334"/>
    <s v="CHEQUEOS"/>
    <x v="0"/>
    <x v="5"/>
    <d v="1899-12-30T17:25:31"/>
    <d v="2021-10-06T00:00:00"/>
    <d v="1899-12-30T18:55:22"/>
    <d v="2021-10-06T00:00:00"/>
    <d v="1899-12-30T21:03:36"/>
    <n v="218"/>
    <n v="128"/>
    <d v="2021-10-06T17:25:31"/>
    <d v="2021-10-06T21:03:36"/>
    <x v="295"/>
    <s v="Resultados Liberados en 4 Horas o Menos"/>
    <s v="CENTRO MEDICO EXCEL"/>
    <s v="HOSPITALIZADOS"/>
    <x v="2"/>
    <x v="0"/>
    <n v="8"/>
    <x v="2"/>
    <x v="6"/>
  </r>
  <r>
    <n v="41"/>
    <s v="Miércoles"/>
    <n v="2021"/>
    <s v="Octubre"/>
    <x v="550"/>
    <s v="CENTRO MEDICO EXCEL - TRIAGE RESPIRATORIO"/>
    <x v="347"/>
    <s v="REFERENCIA"/>
    <x v="0"/>
    <x v="5"/>
    <d v="1899-12-30T18:17:36"/>
    <d v="2021-10-10T00:00:00"/>
    <d v="1899-12-30T18:57:33"/>
    <m/>
    <m/>
    <m/>
    <m/>
    <d v="2021-10-06T18:17:36"/>
    <d v="2021-10-15T08:19:33"/>
    <x v="296"/>
    <s v="Estudios Sin Liberar en PxLab"/>
    <s v="CENTRO MEDICO EXCEL"/>
    <s v="TRIAGE RESPIRATORIO"/>
    <x v="0"/>
    <x v="4"/>
    <n v="1"/>
    <x v="2"/>
    <x v="6"/>
  </r>
  <r>
    <n v="41"/>
    <s v="Miércoles"/>
    <n v="2021"/>
    <s v="Octubre"/>
    <x v="551"/>
    <s v="CENTRO MEDICO EXCEL-URGENCIAS"/>
    <x v="345"/>
    <s v="CHEQUEOS"/>
    <x v="0"/>
    <x v="5"/>
    <d v="1899-12-30T18:19:32"/>
    <d v="2021-10-06T00:00:00"/>
    <d v="1899-12-30T19:49:30"/>
    <d v="2021-10-06T00:00:00"/>
    <d v="1899-12-30T18:27:48"/>
    <n v="8"/>
    <n v="-82"/>
    <d v="2021-10-06T18:19:32"/>
    <d v="2021-10-06T18:27:48"/>
    <x v="253"/>
    <s v="Resultados Liberados en 30 Minutos o Menos"/>
    <s v="CENTRO MEDICO EXCEL"/>
    <s v="URGENCIAS"/>
    <x v="1"/>
    <x v="1"/>
    <n v="2"/>
    <x v="2"/>
    <x v="6"/>
  </r>
  <r>
    <n v="41"/>
    <s v="Miércoles"/>
    <n v="2021"/>
    <s v="Octubre"/>
    <x v="552"/>
    <s v="CENTRO MEDICO EXCEL-URGENCIAS"/>
    <x v="342"/>
    <s v="CHEQUEOS"/>
    <x v="0"/>
    <x v="5"/>
    <d v="1899-12-30T18:22:05"/>
    <d v="2021-10-06T00:00:00"/>
    <d v="1899-12-30T19:52:03"/>
    <d v="2021-10-06T00:00:00"/>
    <d v="1899-12-30T19:10:50"/>
    <n v="48"/>
    <n v="-42"/>
    <d v="2021-10-06T18:22:05"/>
    <d v="2021-10-06T19:10:50"/>
    <x v="2"/>
    <s v="Resultados Liberados en 1 Hora o Menos"/>
    <s v="CENTRO MEDICO EXCEL"/>
    <s v="URGENCIAS"/>
    <x v="1"/>
    <x v="1"/>
    <n v="2"/>
    <x v="2"/>
    <x v="6"/>
  </r>
  <r>
    <n v="41"/>
    <s v="Miércoles"/>
    <n v="2021"/>
    <s v="Octubre"/>
    <x v="553"/>
    <s v="CENTRO MEDICO EXCEL-HOSPITALIZADOS"/>
    <x v="348"/>
    <s v="CHEQUEOS"/>
    <x v="0"/>
    <x v="5"/>
    <d v="1899-12-30T18:22:59"/>
    <d v="2021-10-06T00:00:00"/>
    <d v="1899-12-30T19:52:50"/>
    <d v="2021-10-06T00:00:00"/>
    <d v="1899-12-30T19:35:51"/>
    <n v="73"/>
    <n v="-17"/>
    <d v="2021-10-06T18:22:59"/>
    <d v="2021-10-06T19:35:51"/>
    <x v="4"/>
    <s v="Resultados Liberados 01:30 o Menos"/>
    <s v="CENTRO MEDICO EXCEL"/>
    <s v="HOSPITALIZADOS"/>
    <x v="1"/>
    <x v="0"/>
    <n v="3"/>
    <x v="2"/>
    <x v="6"/>
  </r>
  <r>
    <n v="41"/>
    <s v="Miércoles"/>
    <n v="2021"/>
    <s v="Octubre"/>
    <x v="554"/>
    <s v="CENTRO MEDICO EXCEL-HOSPITALIZADOS"/>
    <x v="14"/>
    <s v="REFERENCIA"/>
    <x v="0"/>
    <x v="5"/>
    <d v="1899-12-30T19:10:43"/>
    <d v="2021-10-10T00:00:00"/>
    <d v="1899-12-30T19:50:40"/>
    <m/>
    <m/>
    <m/>
    <m/>
    <d v="2021-10-06T19:10:43"/>
    <d v="2021-10-15T08:19:33"/>
    <x v="297"/>
    <s v="Estudios Sin Liberar en PxLab"/>
    <s v="CENTRO MEDICO EXCEL"/>
    <s v="HOSPITALIZADOS"/>
    <x v="0"/>
    <x v="0"/>
    <n v="1"/>
    <x v="2"/>
    <x v="6"/>
  </r>
  <r>
    <n v="41"/>
    <s v="Miércoles"/>
    <n v="2021"/>
    <s v="Octubre"/>
    <x v="555"/>
    <s v="CENTRO MEDICO EXCEL-HOSPITALIZADOS"/>
    <x v="14"/>
    <s v="URGENCIA"/>
    <x v="0"/>
    <x v="5"/>
    <d v="1899-12-30T19:13:06"/>
    <d v="2021-10-06T00:00:00"/>
    <d v="1899-12-30T19:43:03"/>
    <d v="2021-10-06T00:00:00"/>
    <d v="1899-12-30T19:19:08"/>
    <n v="6"/>
    <n v="-24"/>
    <d v="2021-10-06T19:13:06"/>
    <d v="2021-10-06T19:19:08"/>
    <x v="178"/>
    <s v="Resultados Liberados en 30 Minutos o Menos"/>
    <s v="CENTRO MEDICO EXCEL"/>
    <s v="ESTUDIOS DE EMERGENCIA"/>
    <x v="1"/>
    <x v="2"/>
    <n v="1"/>
    <x v="2"/>
    <x v="6"/>
  </r>
  <r>
    <n v="41"/>
    <s v="Miércoles"/>
    <n v="2021"/>
    <s v="Octubre"/>
    <x v="556"/>
    <s v="CENTRO MEDICO EXCEL-URGENCIAS"/>
    <x v="342"/>
    <s v="CHEQUEOS"/>
    <x v="0"/>
    <x v="5"/>
    <d v="1899-12-30T19:14:15"/>
    <d v="2021-10-06T00:00:00"/>
    <d v="1899-12-30T20:44:12"/>
    <d v="2021-10-06T00:00:00"/>
    <d v="1899-12-30T19:58:56"/>
    <n v="44"/>
    <n v="-46"/>
    <d v="2021-10-06T19:14:15"/>
    <d v="2021-10-06T19:58:56"/>
    <x v="82"/>
    <s v="Resultados Liberados en 1 Hora o Menos"/>
    <s v="CENTRO MEDICO EXCEL"/>
    <s v="URGENCIAS"/>
    <x v="1"/>
    <x v="1"/>
    <n v="1"/>
    <x v="2"/>
    <x v="6"/>
  </r>
  <r>
    <n v="41"/>
    <s v="Miércoles"/>
    <n v="2021"/>
    <s v="Octubre"/>
    <x v="557"/>
    <s v="CENTRO MEDICO EXCEL - TRIAGE RESPIRATORIO"/>
    <x v="349"/>
    <s v="CHEQUEOS"/>
    <x v="0"/>
    <x v="5"/>
    <d v="1899-12-30T19:18:39"/>
    <d v="2021-10-06T00:00:00"/>
    <d v="1899-12-30T20:48:33"/>
    <d v="2021-10-06T00:00:00"/>
    <d v="1899-12-30T19:57:10"/>
    <n v="39"/>
    <n v="-51"/>
    <d v="2021-10-06T19:18:39"/>
    <d v="2021-10-06T19:57:10"/>
    <x v="80"/>
    <s v="Resultados Liberados en 1 Hora o Menos"/>
    <s v="CENTRO MEDICO EXCEL"/>
    <s v="TRIAGE RESPIRATORIO"/>
    <x v="1"/>
    <x v="4"/>
    <n v="5"/>
    <x v="2"/>
    <x v="6"/>
  </r>
  <r>
    <n v="41"/>
    <s v="Miércoles"/>
    <n v="2021"/>
    <s v="Octubre"/>
    <x v="558"/>
    <s v="CENTRO MEDICO EXCEL-URGENCIAS"/>
    <x v="345"/>
    <s v="CHEQUEOS"/>
    <x v="0"/>
    <x v="5"/>
    <d v="1899-12-30T19:24:00"/>
    <d v="2021-10-06T00:00:00"/>
    <d v="1899-12-30T20:53:55"/>
    <d v="2021-10-06T00:00:00"/>
    <d v="1899-12-30T19:58:21"/>
    <n v="34"/>
    <n v="-55"/>
    <d v="2021-10-06T19:24:00"/>
    <d v="2021-10-06T19:58:21"/>
    <x v="186"/>
    <s v="Resultados Liberados en 1 Hora o Menos"/>
    <s v="CENTRO MEDICO EXCEL"/>
    <s v="URGENCIAS"/>
    <x v="1"/>
    <x v="1"/>
    <n v="1"/>
    <x v="2"/>
    <x v="6"/>
  </r>
  <r>
    <n v="41"/>
    <s v="Miércoles"/>
    <n v="2021"/>
    <s v="Octubre"/>
    <x v="559"/>
    <s v="CENTRO MEDICO EXCEL-HOSPITALIZADOS"/>
    <x v="245"/>
    <s v="URGENCIA"/>
    <x v="0"/>
    <x v="5"/>
    <d v="1899-12-30T19:34:15"/>
    <d v="2021-10-06T00:00:00"/>
    <d v="1899-12-30T20:04:13"/>
    <d v="2021-10-06T00:00:00"/>
    <d v="1899-12-30T19:38:58"/>
    <n v="4"/>
    <n v="-26"/>
    <d v="2021-10-06T19:34:15"/>
    <d v="2021-10-06T19:38:58"/>
    <x v="181"/>
    <s v="Resultados Liberados en 30 Minutos o Menos"/>
    <s v="CENTRO MEDICO EXCEL"/>
    <s v="ESTUDIOS DE EMERGENCIA"/>
    <x v="1"/>
    <x v="2"/>
    <n v="1"/>
    <x v="2"/>
    <x v="6"/>
  </r>
  <r>
    <n v="41"/>
    <s v="Miércoles"/>
    <n v="2021"/>
    <s v="Octubre"/>
    <x v="560"/>
    <s v="CENTRO MEDICO EXCEL-HOSPITALIZADOS"/>
    <x v="350"/>
    <s v="REFERENCIA"/>
    <x v="0"/>
    <x v="5"/>
    <d v="1899-12-30T20:22:56"/>
    <d v="2021-10-10T00:00:00"/>
    <d v="1899-12-30T21:02:54"/>
    <m/>
    <m/>
    <m/>
    <m/>
    <d v="2021-10-06T20:22:56"/>
    <d v="2021-10-15T08:19:33"/>
    <x v="298"/>
    <s v="Estudios Sin Liberar en PxLab"/>
    <s v="CENTRO MEDICO EXCEL"/>
    <s v="HOSPITALIZADOS"/>
    <x v="0"/>
    <x v="0"/>
    <n v="1"/>
    <x v="0"/>
    <x v="6"/>
  </r>
  <r>
    <n v="41"/>
    <s v="Miércoles"/>
    <n v="2021"/>
    <s v="Octubre"/>
    <x v="561"/>
    <s v="CENTRO MEDICO EXCEL-URGENCIAS"/>
    <x v="351"/>
    <s v="CHEQUEOS"/>
    <x v="0"/>
    <x v="5"/>
    <d v="1899-12-30T20:26:16"/>
    <d v="2021-10-06T00:00:00"/>
    <d v="1899-12-30T21:56:14"/>
    <d v="2021-10-06T00:00:00"/>
    <d v="1899-12-30T21:29:30"/>
    <n v="63"/>
    <n v="-27"/>
    <d v="2021-10-06T20:26:16"/>
    <d v="2021-10-06T21:29:30"/>
    <x v="240"/>
    <s v="Resultados Liberados 01:30 o Menos"/>
    <s v="CENTRO MEDICO EXCEL"/>
    <s v="URGENCIAS"/>
    <x v="1"/>
    <x v="1"/>
    <n v="6"/>
    <x v="0"/>
    <x v="6"/>
  </r>
  <r>
    <n v="41"/>
    <s v="Miércoles"/>
    <n v="2021"/>
    <s v="Octubre"/>
    <x v="562"/>
    <s v="CENTRO MEDICO EXCEL - TRIAGE RESPIRATORIO"/>
    <x v="352"/>
    <s v="URGENCIA"/>
    <x v="0"/>
    <x v="5"/>
    <d v="1899-12-30T21:07:28"/>
    <d v="2021-10-06T00:00:00"/>
    <d v="1899-12-30T21:37:26"/>
    <d v="2021-10-06T00:00:00"/>
    <d v="1899-12-30T21:08:40"/>
    <n v="1"/>
    <n v="-29"/>
    <d v="2021-10-06T21:07:28"/>
    <d v="2021-10-06T21:08:40"/>
    <x v="185"/>
    <s v="Resultados Liberados en 30 Minutos o Menos"/>
    <s v="CENTRO MEDICO EXCEL"/>
    <s v="ESTUDIOS DE EMERGENCIA"/>
    <x v="1"/>
    <x v="2"/>
    <n v="1"/>
    <x v="0"/>
    <x v="6"/>
  </r>
  <r>
    <n v="41"/>
    <s v="Miércoles"/>
    <n v="2021"/>
    <s v="Octubre"/>
    <x v="563"/>
    <s v="CENTRO MEDICO EXCEL - TRIAGE RESPIRATORIO"/>
    <x v="352"/>
    <s v="CHEQUEOS"/>
    <x v="0"/>
    <x v="5"/>
    <d v="1899-12-30T21:11:23"/>
    <d v="2021-10-06T00:00:00"/>
    <d v="1899-12-30T22:41:22"/>
    <d v="2021-10-06T00:00:00"/>
    <d v="1899-12-30T22:35:16"/>
    <n v="84"/>
    <n v="-6"/>
    <d v="2021-10-06T21:11:23"/>
    <d v="2021-10-06T22:35:16"/>
    <x v="10"/>
    <s v="Resultados Liberados 01:30 o Menos"/>
    <s v="CENTRO MEDICO EXCEL"/>
    <s v="TRIAGE RESPIRATORIO"/>
    <x v="1"/>
    <x v="4"/>
    <n v="10"/>
    <x v="0"/>
    <x v="6"/>
  </r>
  <r>
    <n v="41"/>
    <s v="Miércoles"/>
    <n v="2021"/>
    <s v="Octubre"/>
    <x v="564"/>
    <s v="CENTRO MEDICO EXCEL - TRIAGE RESPIRATORIO"/>
    <x v="352"/>
    <s v="REFERENCIA"/>
    <x v="0"/>
    <x v="5"/>
    <d v="1899-12-30T21:11:55"/>
    <d v="2021-10-10T00:00:00"/>
    <d v="1899-12-30T21:51:52"/>
    <m/>
    <m/>
    <m/>
    <m/>
    <d v="2021-10-06T21:11:55"/>
    <d v="2021-10-15T08:19:33"/>
    <x v="299"/>
    <s v="Estudios Sin Liberar en PxLab"/>
    <s v="CENTRO MEDICO EXCEL"/>
    <s v="TRIAGE RESPIRATORIO"/>
    <x v="0"/>
    <x v="4"/>
    <n v="1"/>
    <x v="0"/>
    <x v="6"/>
  </r>
  <r>
    <n v="41"/>
    <s v="Miércoles"/>
    <n v="2021"/>
    <s v="Octubre"/>
    <x v="565"/>
    <s v="CENTRO MEDICO EXCEL-URGENCIAS"/>
    <x v="353"/>
    <s v="CHEQUEOS"/>
    <x v="0"/>
    <x v="5"/>
    <d v="1899-12-30T21:38:05"/>
    <d v="2021-10-06T00:00:00"/>
    <d v="1899-12-30T23:07:57"/>
    <d v="2021-10-06T00:00:00"/>
    <d v="1899-12-30T22:49:09"/>
    <n v="71"/>
    <n v="-18"/>
    <d v="2021-10-06T21:38:05"/>
    <d v="2021-10-06T22:49:09"/>
    <x v="72"/>
    <s v="Resultados Liberados 01:30 o Menos"/>
    <s v="CENTRO MEDICO EXCEL"/>
    <s v="URGENCIAS"/>
    <x v="1"/>
    <x v="1"/>
    <n v="8"/>
    <x v="0"/>
    <x v="6"/>
  </r>
  <r>
    <n v="41"/>
    <s v="Miércoles"/>
    <n v="2021"/>
    <s v="Octubre"/>
    <x v="566"/>
    <s v="CENTRO MEDICO EXCEL-HOSPITALIZADOS"/>
    <x v="4"/>
    <s v="URGENCIA"/>
    <x v="0"/>
    <x v="5"/>
    <d v="1899-12-30T22:12:00"/>
    <d v="2021-10-06T00:00:00"/>
    <d v="1899-12-30T22:41:57"/>
    <d v="2021-10-06T00:00:00"/>
    <d v="1899-12-30T22:21:52"/>
    <n v="9"/>
    <n v="-20"/>
    <d v="2021-10-06T22:12:00"/>
    <d v="2021-10-06T22:21:52"/>
    <x v="78"/>
    <s v="Resultados Liberados en 30 Minutos o Menos"/>
    <s v="CENTRO MEDICO EXCEL"/>
    <s v="ESTUDIOS DE EMERGENCIA"/>
    <x v="1"/>
    <x v="2"/>
    <n v="1"/>
    <x v="0"/>
    <x v="6"/>
  </r>
  <r>
    <n v="41"/>
    <s v="Miércoles"/>
    <n v="2021"/>
    <s v="Octubre"/>
    <x v="567"/>
    <s v="CENTRO MEDICO EXCEL-URGENCIAS"/>
    <x v="353"/>
    <s v="URGENCIA"/>
    <x v="0"/>
    <x v="5"/>
    <d v="1899-12-30T22:24:28"/>
    <d v="2021-10-06T00:00:00"/>
    <d v="1899-12-30T22:54:26"/>
    <d v="2021-10-06T00:00:00"/>
    <d v="1899-12-30T22:25:11"/>
    <n v="1"/>
    <n v="-29"/>
    <d v="2021-10-06T22:24:28"/>
    <d v="2021-10-06T22:25:11"/>
    <x v="180"/>
    <s v="Resultados Liberados en 30 Minutos o Menos"/>
    <s v="CENTRO MEDICO EXCEL"/>
    <s v="ESTUDIOS DE EMERGENCIA"/>
    <x v="1"/>
    <x v="2"/>
    <n v="1"/>
    <x v="0"/>
    <x v="6"/>
  </r>
  <r>
    <n v="41"/>
    <s v="Miércoles"/>
    <n v="2021"/>
    <s v="Octubre"/>
    <x v="568"/>
    <s v="CENTRO MEDICO EXCEL-URGENCIAS"/>
    <x v="353"/>
    <s v="REFERENCIA"/>
    <x v="0"/>
    <x v="5"/>
    <d v="1899-12-30T22:29:23"/>
    <d v="2021-10-10T00:00:00"/>
    <d v="1899-12-30T23:08:48"/>
    <d v="2021-10-09T00:00:00"/>
    <d v="1899-12-30T09:41:20"/>
    <n v="3552"/>
    <n v="-2247"/>
    <d v="2021-10-06T22:29:23"/>
    <d v="2021-10-09T09:41:20"/>
    <x v="300"/>
    <s v="Mas de 1 Dia"/>
    <s v="CENTRO MEDICO EXCEL"/>
    <s v="URGENCIAS"/>
    <x v="2"/>
    <x v="1"/>
    <n v="1"/>
    <x v="0"/>
    <x v="6"/>
  </r>
  <r>
    <n v="41"/>
    <s v="Miércoles"/>
    <n v="2021"/>
    <s v="Octubre"/>
    <x v="569"/>
    <s v="CENTRO MEDICO EXCEL-URGENCIAS"/>
    <x v="353"/>
    <s v="CHEQUEOS"/>
    <x v="0"/>
    <x v="5"/>
    <d v="1899-12-30T22:30:50"/>
    <d v="2021-10-07T00:00:00"/>
    <d v="1899-12-30T00:00:48"/>
    <d v="2021-10-06T00:00:00"/>
    <d v="1899-12-30T23:00:14"/>
    <n v="30"/>
    <n v="-60"/>
    <d v="2021-10-06T22:30:50"/>
    <d v="2021-10-06T23:00:14"/>
    <x v="69"/>
    <s v="Resultados Liberados en 30 Minutos o Menos"/>
    <s v="CENTRO MEDICO EXCEL"/>
    <s v="URGENCIAS"/>
    <x v="1"/>
    <x v="1"/>
    <n v="1"/>
    <x v="0"/>
    <x v="6"/>
  </r>
  <r>
    <n v="41"/>
    <s v="Jueves"/>
    <n v="2021"/>
    <s v="Octubre"/>
    <x v="570"/>
    <s v="CENTRO MEDICO EXCEL - TRIAGE RESPIRATORIO"/>
    <x v="354"/>
    <s v="CHEQUEOS"/>
    <x v="0"/>
    <x v="6"/>
    <d v="1899-12-30T05:45:32"/>
    <d v="2021-10-07T00:00:00"/>
    <d v="1899-12-30T07:15:31"/>
    <d v="2021-10-07T00:00:00"/>
    <d v="1899-12-30T05:47:12"/>
    <n v="2"/>
    <n v="-88"/>
    <d v="2021-10-07T05:45:32"/>
    <d v="2021-10-07T05:47:12"/>
    <x v="185"/>
    <s v="Resultados Liberados en 30 Minutos o Menos"/>
    <s v="CENTRO MEDICO EXCEL"/>
    <s v="TRIAGE RESPIRATORIO"/>
    <x v="1"/>
    <x v="4"/>
    <n v="1"/>
    <x v="0"/>
    <x v="6"/>
  </r>
  <r>
    <n v="41"/>
    <s v="Jueves"/>
    <n v="2021"/>
    <s v="Octubre"/>
    <x v="571"/>
    <s v="CENTRO MEDICO EXCEL-HOSPITALIZADOS"/>
    <x v="4"/>
    <s v="CHEQUEOS"/>
    <x v="0"/>
    <x v="6"/>
    <d v="1899-12-30T06:15:39"/>
    <d v="2021-10-07T00:00:00"/>
    <d v="1899-12-30T07:45:37"/>
    <d v="2021-10-07T00:00:00"/>
    <d v="1899-12-30T06:17:14"/>
    <n v="2"/>
    <n v="-88"/>
    <d v="2021-10-07T06:15:39"/>
    <d v="2021-10-07T06:17:14"/>
    <x v="185"/>
    <s v="Resultados Liberados en 30 Minutos o Menos"/>
    <s v="CENTRO MEDICO EXCEL"/>
    <s v="HOSPITALIZADOS"/>
    <x v="1"/>
    <x v="0"/>
    <n v="1"/>
    <x v="1"/>
    <x v="7"/>
  </r>
  <r>
    <n v="41"/>
    <s v="Jueves"/>
    <n v="2021"/>
    <s v="Octubre"/>
    <x v="572"/>
    <s v="CENTRO MEDICO EXCEL-HOSPITALIZADOS"/>
    <x v="7"/>
    <s v="CHEQUEOS"/>
    <x v="0"/>
    <x v="6"/>
    <d v="1899-12-30T06:22:38"/>
    <d v="2021-10-07T00:00:00"/>
    <d v="1899-12-30T07:52:36"/>
    <d v="2021-10-07T00:00:00"/>
    <d v="1899-12-30T07:31:33"/>
    <n v="69"/>
    <n v="-21"/>
    <d v="2021-10-07T06:22:38"/>
    <d v="2021-10-07T07:31:33"/>
    <x v="168"/>
    <s v="Resultados Liberados 01:30 o Menos"/>
    <s v="CENTRO MEDICO EXCEL"/>
    <s v="HOSPITALIZADOS"/>
    <x v="1"/>
    <x v="0"/>
    <n v="2"/>
    <x v="1"/>
    <x v="7"/>
  </r>
  <r>
    <n v="41"/>
    <s v="Jueves"/>
    <n v="2021"/>
    <s v="Octubre"/>
    <x v="573"/>
    <s v="CENTRO MEDICO EXCEL - TRIAGE RESPIRATORIO"/>
    <x v="355"/>
    <s v="CHEQUEOS"/>
    <x v="0"/>
    <x v="6"/>
    <d v="1899-12-30T06:23:47"/>
    <d v="2021-10-07T00:00:00"/>
    <d v="1899-12-30T07:53:45"/>
    <d v="2021-10-07T00:00:00"/>
    <d v="1899-12-30T06:24:35"/>
    <n v="1"/>
    <n v="-89"/>
    <d v="2021-10-07T06:23:47"/>
    <d v="2021-10-07T06:24:35"/>
    <x v="180"/>
    <s v="Resultados Liberados en 30 Minutos o Menos"/>
    <s v="CENTRO MEDICO EXCEL"/>
    <s v="TRIAGE RESPIRATORIO"/>
    <x v="1"/>
    <x v="4"/>
    <n v="1"/>
    <x v="1"/>
    <x v="7"/>
  </r>
  <r>
    <n v="41"/>
    <s v="Jueves"/>
    <n v="2021"/>
    <s v="Octubre"/>
    <x v="574"/>
    <s v="CENTRO MEDICO EXCEL-HOSPITALIZADOS"/>
    <x v="219"/>
    <s v="CHEQUEOS"/>
    <x v="0"/>
    <x v="6"/>
    <d v="1899-12-30T06:31:57"/>
    <d v="2021-10-07T00:00:00"/>
    <d v="1899-12-30T08:01:55"/>
    <d v="2021-10-07T00:00:00"/>
    <d v="1899-12-30T07:09:07"/>
    <n v="38"/>
    <n v="-52"/>
    <d v="2021-10-07T06:31:57"/>
    <d v="2021-10-07T07:09:07"/>
    <x v="156"/>
    <s v="Resultados Liberados en 1 Hora o Menos"/>
    <s v="CENTRO MEDICO EXCEL"/>
    <s v="HOSPITALIZADOS"/>
    <x v="1"/>
    <x v="0"/>
    <n v="1"/>
    <x v="1"/>
    <x v="7"/>
  </r>
  <r>
    <n v="41"/>
    <s v="Jueves"/>
    <n v="2021"/>
    <s v="Octubre"/>
    <x v="575"/>
    <s v="CENTRO MEDICO EXCEL-HOSPITALIZADOS"/>
    <x v="4"/>
    <s v="CHEQUEOS"/>
    <x v="0"/>
    <x v="6"/>
    <d v="1899-12-30T06:32:38"/>
    <d v="2021-10-07T00:00:00"/>
    <d v="1899-12-30T08:02:37"/>
    <d v="2021-10-07T00:00:00"/>
    <d v="1899-12-30T07:22:00"/>
    <n v="50"/>
    <n v="-40"/>
    <d v="2021-10-07T06:32:38"/>
    <d v="2021-10-07T07:22:00"/>
    <x v="220"/>
    <s v="Resultados Liberados en 1 Hora o Menos"/>
    <s v="CENTRO MEDICO EXCEL"/>
    <s v="HOSPITALIZADOS"/>
    <x v="1"/>
    <x v="0"/>
    <n v="3"/>
    <x v="1"/>
    <x v="7"/>
  </r>
  <r>
    <n v="41"/>
    <s v="Jueves"/>
    <n v="2021"/>
    <s v="Octubre"/>
    <x v="576"/>
    <s v="MEDIEXCEL"/>
    <x v="356"/>
    <s v="EXTERNOS"/>
    <x v="0"/>
    <x v="6"/>
    <d v="1899-12-30T06:33:57"/>
    <d v="2021-10-07T00:00:00"/>
    <d v="1899-12-30T10:33:56"/>
    <d v="2021-10-07T00:00:00"/>
    <d v="1899-12-30T08:44:03"/>
    <n v="131"/>
    <n v="-109"/>
    <d v="2021-10-07T06:33:57"/>
    <d v="2021-10-07T08:44:03"/>
    <x v="110"/>
    <s v="Resultados Liberados en 4 Horas o Menos"/>
    <s v="MEDIEXCEL"/>
    <s v="MEDIEXCEL"/>
    <x v="1"/>
    <x v="3"/>
    <n v="2"/>
    <x v="1"/>
    <x v="7"/>
  </r>
  <r>
    <n v="41"/>
    <s v="Jueves"/>
    <n v="2021"/>
    <s v="Octubre"/>
    <x v="577"/>
    <s v="CENTRO MEDICO EXCEL-HOSPITALIZADOS"/>
    <x v="12"/>
    <s v="URGENCIA"/>
    <x v="0"/>
    <x v="6"/>
    <d v="1899-12-30T06:52:18"/>
    <d v="2021-10-07T00:00:00"/>
    <d v="1899-12-30T07:22:15"/>
    <d v="2021-10-07T00:00:00"/>
    <d v="1899-12-30T07:02:15"/>
    <n v="10"/>
    <n v="-20"/>
    <d v="2021-10-07T06:52:18"/>
    <d v="2021-10-07T07:02:15"/>
    <x v="78"/>
    <s v="Resultados Liberados en 30 Minutos o Menos"/>
    <s v="CENTRO MEDICO EXCEL"/>
    <s v="ESTUDIOS DE EMERGENCIA"/>
    <x v="1"/>
    <x v="2"/>
    <n v="1"/>
    <x v="1"/>
    <x v="7"/>
  </r>
  <r>
    <n v="41"/>
    <s v="Jueves"/>
    <n v="2021"/>
    <s v="Octubre"/>
    <x v="578"/>
    <s v="CENTRO MEDICO EXCEL-HOSPITALIZADOS"/>
    <x v="12"/>
    <s v="CHEQUEOS"/>
    <x v="0"/>
    <x v="6"/>
    <d v="1899-12-30T06:52:50"/>
    <d v="2021-10-07T00:00:00"/>
    <d v="1899-12-30T08:22:49"/>
    <d v="2021-10-07T00:00:00"/>
    <d v="1899-12-30T07:28:19"/>
    <n v="36"/>
    <n v="-54"/>
    <d v="2021-10-07T06:52:50"/>
    <d v="2021-10-07T07:28:19"/>
    <x v="70"/>
    <s v="Resultados Liberados en 1 Hora o Menos"/>
    <s v="CENTRO MEDICO EXCEL"/>
    <s v="HOSPITALIZADOS"/>
    <x v="1"/>
    <x v="0"/>
    <n v="3"/>
    <x v="1"/>
    <x v="7"/>
  </r>
  <r>
    <n v="41"/>
    <s v="Jueves"/>
    <n v="2021"/>
    <s v="Octubre"/>
    <x v="579"/>
    <s v="CENTRO MEDICO EXCEL-HOSPITALIZADOS"/>
    <x v="300"/>
    <s v="URGENCIA"/>
    <x v="0"/>
    <x v="6"/>
    <d v="1899-12-30T06:53:39"/>
    <d v="2021-10-07T00:00:00"/>
    <d v="1899-12-30T07:23:36"/>
    <d v="2021-10-07T00:00:00"/>
    <d v="1899-12-30T07:01:10"/>
    <n v="8"/>
    <n v="-22"/>
    <d v="2021-10-07T06:53:39"/>
    <d v="2021-10-07T07:01:10"/>
    <x v="29"/>
    <s v="Resultados Liberados en 30 Minutos o Menos"/>
    <s v="CENTRO MEDICO EXCEL"/>
    <s v="ESTUDIOS DE EMERGENCIA"/>
    <x v="1"/>
    <x v="2"/>
    <n v="1"/>
    <x v="1"/>
    <x v="7"/>
  </r>
  <r>
    <n v="41"/>
    <s v="Jueves"/>
    <n v="2021"/>
    <s v="Octubre"/>
    <x v="580"/>
    <s v="CENTRO MEDICO EXCEL-HOSPITALIZADOS"/>
    <x v="300"/>
    <s v="CHEQUEOS"/>
    <x v="0"/>
    <x v="6"/>
    <d v="1899-12-30T06:54:09"/>
    <d v="2021-10-07T00:00:00"/>
    <d v="1899-12-30T08:24:07"/>
    <d v="2021-10-07T00:00:00"/>
    <d v="1899-12-30T07:30:31"/>
    <n v="36"/>
    <n v="-54"/>
    <d v="2021-10-07T06:54:09"/>
    <d v="2021-10-07T07:30:31"/>
    <x v="301"/>
    <s v="Resultados Liberados en 1 Hora o Menos"/>
    <s v="CENTRO MEDICO EXCEL"/>
    <s v="HOSPITALIZADOS"/>
    <x v="1"/>
    <x v="0"/>
    <n v="3"/>
    <x v="1"/>
    <x v="7"/>
  </r>
  <r>
    <n v="41"/>
    <s v="Jueves"/>
    <n v="2021"/>
    <s v="Octubre"/>
    <x v="581"/>
    <s v="CENTRO MEDICO EXCEL-HOSPITALIZADOS"/>
    <x v="14"/>
    <s v="URGENCIA"/>
    <x v="0"/>
    <x v="6"/>
    <d v="1899-12-30T06:54:53"/>
    <d v="2021-10-07T00:00:00"/>
    <d v="1899-12-30T07:24:51"/>
    <d v="2021-10-07T00:00:00"/>
    <d v="1899-12-30T06:59:41"/>
    <n v="5"/>
    <n v="-25"/>
    <d v="2021-10-07T06:54:53"/>
    <d v="2021-10-07T06:59:41"/>
    <x v="181"/>
    <s v="Resultados Liberados en 30 Minutos o Menos"/>
    <s v="CENTRO MEDICO EXCEL"/>
    <s v="ESTUDIOS DE EMERGENCIA"/>
    <x v="1"/>
    <x v="2"/>
    <n v="1"/>
    <x v="1"/>
    <x v="7"/>
  </r>
  <r>
    <n v="41"/>
    <s v="Jueves"/>
    <n v="2021"/>
    <s v="Octubre"/>
    <x v="582"/>
    <s v="CENTRO MEDICO EXCEL-HOSPITALIZADOS"/>
    <x v="14"/>
    <s v="CHEQUEOS"/>
    <x v="0"/>
    <x v="6"/>
    <d v="1899-12-30T06:55:30"/>
    <d v="2021-10-07T00:00:00"/>
    <d v="1899-12-30T08:25:30"/>
    <d v="2021-10-07T00:00:00"/>
    <d v="1899-12-30T07:30:25"/>
    <n v="35"/>
    <n v="-55"/>
    <d v="2021-10-07T06:55:30"/>
    <d v="2021-10-07T07:30:25"/>
    <x v="186"/>
    <s v="Resultados Liberados en 1 Hora o Menos"/>
    <s v="CENTRO MEDICO EXCEL"/>
    <s v="HOSPITALIZADOS"/>
    <x v="1"/>
    <x v="0"/>
    <n v="3"/>
    <x v="1"/>
    <x v="7"/>
  </r>
  <r>
    <n v="41"/>
    <s v="Jueves"/>
    <n v="2021"/>
    <s v="Octubre"/>
    <x v="583"/>
    <s v="PRIVADOS"/>
    <x v="357"/>
    <s v="EXTERNOS"/>
    <x v="0"/>
    <x v="6"/>
    <d v="1899-12-30T07:05:37"/>
    <d v="2021-10-07T00:00:00"/>
    <d v="1899-12-30T11:05:36"/>
    <d v="2021-10-07T00:00:00"/>
    <d v="1899-12-30T09:21:45"/>
    <n v="136"/>
    <n v="-104"/>
    <d v="2021-10-07T07:05:37"/>
    <d v="2021-10-07T09:21:45"/>
    <x v="197"/>
    <s v="Resultados Liberados en 4 Horas o Menos"/>
    <s v="PRIVADOS"/>
    <s v="PRIVADOS"/>
    <x v="1"/>
    <x v="3"/>
    <n v="3"/>
    <x v="1"/>
    <x v="7"/>
  </r>
  <r>
    <n v="41"/>
    <s v="Jueves"/>
    <n v="2021"/>
    <s v="Octubre"/>
    <x v="584"/>
    <s v="MEDIEXCEL"/>
    <x v="358"/>
    <s v="EXTERNOS"/>
    <x v="0"/>
    <x v="6"/>
    <d v="1899-12-30T07:19:20"/>
    <d v="2021-10-07T00:00:00"/>
    <d v="1899-12-30T11:19:19"/>
    <d v="2021-10-07T00:00:00"/>
    <d v="1899-12-30T09:29:29"/>
    <n v="130"/>
    <n v="-110"/>
    <d v="2021-10-07T07:19:20"/>
    <d v="2021-10-07T09:29:29"/>
    <x v="110"/>
    <s v="Resultados Liberados en 4 Horas o Menos"/>
    <s v="MEDIEXCEL"/>
    <s v="MEDIEXCEL"/>
    <x v="1"/>
    <x v="3"/>
    <n v="6"/>
    <x v="1"/>
    <x v="7"/>
  </r>
  <r>
    <n v="41"/>
    <s v="Jueves"/>
    <n v="2021"/>
    <s v="Octubre"/>
    <x v="585"/>
    <s v="MEDIEXCEL"/>
    <x v="359"/>
    <s v="EXTERNOS"/>
    <x v="0"/>
    <x v="6"/>
    <d v="1899-12-30T07:32:36"/>
    <d v="2021-10-07T00:00:00"/>
    <d v="1899-12-30T11:32:35"/>
    <d v="2021-10-07T00:00:00"/>
    <d v="1899-12-30T10:54:51"/>
    <n v="202"/>
    <n v="-38"/>
    <d v="2021-10-07T07:32:36"/>
    <d v="2021-10-07T10:54:51"/>
    <x v="302"/>
    <s v="Resultados Liberados en 4 Horas o Menos"/>
    <s v="MEDIEXCEL"/>
    <s v="MEDIEXCEL"/>
    <x v="1"/>
    <x v="3"/>
    <n v="4"/>
    <x v="1"/>
    <x v="7"/>
  </r>
  <r>
    <n v="41"/>
    <s v="Jueves"/>
    <n v="2021"/>
    <s v="Octubre"/>
    <x v="586"/>
    <s v="CENTRO MEDICO EXCEL - EXTERNO"/>
    <x v="360"/>
    <s v="EXTERNOS"/>
    <x v="0"/>
    <x v="6"/>
    <d v="1899-12-30T07:34:40"/>
    <d v="2021-10-07T00:00:00"/>
    <d v="1899-12-30T11:34:39"/>
    <d v="2021-10-07T00:00:00"/>
    <d v="1899-12-30T08:25:15"/>
    <n v="51"/>
    <n v="-189"/>
    <d v="2021-10-07T07:34:40"/>
    <d v="2021-10-07T08:25:15"/>
    <x v="192"/>
    <s v="Resultados Liberados en 1 Hora o Menos"/>
    <s v="CENTRO MEDICO EXCEL"/>
    <s v=" EXTERNO"/>
    <x v="1"/>
    <x v="3"/>
    <n v="1"/>
    <x v="1"/>
    <x v="7"/>
  </r>
  <r>
    <n v="41"/>
    <s v="Jueves"/>
    <n v="2021"/>
    <s v="Octubre"/>
    <x v="587"/>
    <s v="MEDIEXCEL"/>
    <x v="361"/>
    <s v="EXTERNOS"/>
    <x v="0"/>
    <x v="6"/>
    <d v="1899-12-30T07:36:43"/>
    <d v="2021-10-07T00:00:00"/>
    <d v="1899-12-30T11:36:42"/>
    <d v="2021-10-07T00:00:00"/>
    <d v="1899-12-30T10:55:51"/>
    <n v="199"/>
    <n v="-41"/>
    <d v="2021-10-07T07:36:43"/>
    <d v="2021-10-07T10:55:51"/>
    <x v="34"/>
    <s v="Resultados Liberados en 4 Horas o Menos"/>
    <s v="MEDIEXCEL"/>
    <s v="MEDIEXCEL"/>
    <x v="1"/>
    <x v="3"/>
    <n v="1"/>
    <x v="1"/>
    <x v="7"/>
  </r>
  <r>
    <n v="41"/>
    <s v="Jueves"/>
    <n v="2021"/>
    <s v="Octubre"/>
    <x v="588"/>
    <s v="CENTRO MEDICO EXCEL - EXTERNO"/>
    <x v="362"/>
    <s v="EXTERNOS"/>
    <x v="0"/>
    <x v="6"/>
    <d v="1899-12-30T07:52:41"/>
    <d v="2021-10-07T00:00:00"/>
    <d v="1899-12-30T11:52:40"/>
    <d v="2021-10-07T00:00:00"/>
    <d v="1899-12-30T08:26:14"/>
    <n v="34"/>
    <n v="-206"/>
    <d v="2021-10-07T07:52:41"/>
    <d v="2021-10-07T08:26:14"/>
    <x v="133"/>
    <s v="Resultados Liberados en 1 Hora o Menos"/>
    <s v="CENTRO MEDICO EXCEL"/>
    <s v=" EXTERNO"/>
    <x v="1"/>
    <x v="3"/>
    <n v="1"/>
    <x v="1"/>
    <x v="7"/>
  </r>
  <r>
    <n v="41"/>
    <s v="Jueves"/>
    <n v="2021"/>
    <s v="Octubre"/>
    <x v="589"/>
    <s v="CENTRO MEDICO EXCEL-HOSPITALIZADOS"/>
    <x v="246"/>
    <s v="CHEQUEOS"/>
    <x v="0"/>
    <x v="6"/>
    <d v="1899-12-30T07:56:27"/>
    <d v="2021-10-07T00:00:00"/>
    <d v="1899-12-30T09:26:26"/>
    <d v="2021-10-07T00:00:00"/>
    <d v="1899-12-30T08:58:45"/>
    <n v="62"/>
    <n v="-28"/>
    <d v="2021-10-07T07:56:27"/>
    <d v="2021-10-07T08:58:45"/>
    <x v="36"/>
    <s v="Resultados Liberados 01:30 o Menos"/>
    <s v="CENTRO MEDICO EXCEL"/>
    <s v="HOSPITALIZADOS"/>
    <x v="1"/>
    <x v="0"/>
    <n v="3"/>
    <x v="1"/>
    <x v="7"/>
  </r>
  <r>
    <n v="41"/>
    <s v="Jueves"/>
    <n v="2021"/>
    <s v="Octubre"/>
    <x v="590"/>
    <s v="PRIVADOS"/>
    <x v="363"/>
    <s v="EXTERNOS"/>
    <x v="0"/>
    <x v="6"/>
    <d v="1899-12-30T07:57:03"/>
    <d v="2021-10-07T00:00:00"/>
    <d v="1899-12-30T11:57:02"/>
    <d v="2021-10-07T00:00:00"/>
    <d v="1899-12-30T11:05:45"/>
    <n v="188"/>
    <n v="-52"/>
    <d v="2021-10-07T07:57:03"/>
    <d v="2021-10-07T11:05:45"/>
    <x v="202"/>
    <s v="Resultados Liberados en 4 Horas o Menos"/>
    <s v="PRIVADOS"/>
    <s v="PRIVADOS"/>
    <x v="1"/>
    <x v="3"/>
    <n v="1"/>
    <x v="1"/>
    <x v="7"/>
  </r>
  <r>
    <n v="41"/>
    <s v="Jueves"/>
    <n v="2021"/>
    <s v="Octubre"/>
    <x v="591"/>
    <s v="CENTRO MEDICO EXCEL - EXTERNO"/>
    <x v="364"/>
    <s v="EXTERNOS"/>
    <x v="0"/>
    <x v="6"/>
    <d v="1899-12-30T08:01:11"/>
    <d v="2021-10-07T00:00:00"/>
    <d v="1899-12-30T12:01:10"/>
    <d v="2021-10-07T00:00:00"/>
    <d v="1899-12-30T08:26:42"/>
    <n v="25"/>
    <n v="-215"/>
    <d v="2021-10-07T08:01:11"/>
    <d v="2021-10-07T08:26:42"/>
    <x v="14"/>
    <s v="Resultados Liberados en 30 Minutos o Menos"/>
    <s v="CENTRO MEDICO EXCEL"/>
    <s v=" EXTERNO"/>
    <x v="1"/>
    <x v="3"/>
    <n v="1"/>
    <x v="1"/>
    <x v="7"/>
  </r>
  <r>
    <n v="41"/>
    <s v="Jueves"/>
    <n v="2021"/>
    <s v="Octubre"/>
    <x v="592"/>
    <s v="MEDIEXCEL"/>
    <x v="365"/>
    <s v="EXTERNOS"/>
    <x v="0"/>
    <x v="6"/>
    <d v="1899-12-30T08:12:16"/>
    <d v="2021-10-07T00:00:00"/>
    <d v="1899-12-30T12:12:15"/>
    <d v="2021-10-07T00:00:00"/>
    <d v="1899-12-30T11:07:43"/>
    <n v="175"/>
    <n v="-65"/>
    <d v="2021-10-07T08:12:16"/>
    <d v="2021-10-07T11:07:43"/>
    <x v="107"/>
    <s v="Resultados Liberados en 4 Horas o Menos"/>
    <s v="MEDIEXCEL"/>
    <s v="MEDIEXCEL"/>
    <x v="1"/>
    <x v="3"/>
    <n v="6"/>
    <x v="1"/>
    <x v="7"/>
  </r>
  <r>
    <n v="41"/>
    <s v="Jueves"/>
    <n v="2021"/>
    <s v="Octubre"/>
    <x v="593"/>
    <s v="MEDIEXCEL"/>
    <x v="366"/>
    <s v="EXTERNOS"/>
    <x v="0"/>
    <x v="6"/>
    <d v="1899-12-30T08:15:27"/>
    <d v="2021-10-07T00:00:00"/>
    <d v="1899-12-30T12:15:26"/>
    <d v="2021-10-07T00:00:00"/>
    <d v="1899-12-30T11:10:33"/>
    <n v="175"/>
    <n v="-65"/>
    <d v="2021-10-07T08:15:27"/>
    <d v="2021-10-07T11:10:33"/>
    <x v="107"/>
    <s v="Resultados Liberados en 4 Horas o Menos"/>
    <s v="MEDIEXCEL"/>
    <s v="MEDIEXCEL"/>
    <x v="1"/>
    <x v="3"/>
    <n v="5"/>
    <x v="1"/>
    <x v="7"/>
  </r>
  <r>
    <n v="41"/>
    <s v="Jueves"/>
    <n v="2021"/>
    <s v="Octubre"/>
    <x v="594"/>
    <s v="PRIVADOS"/>
    <x v="367"/>
    <s v="EXTERNOS"/>
    <x v="0"/>
    <x v="6"/>
    <d v="1899-12-30T08:30:27"/>
    <d v="2021-10-07T00:00:00"/>
    <s v="12.37:18"/>
    <d v="2021-10-07T00:00:00"/>
    <d v="1899-12-30T12:17:37"/>
    <n v="227"/>
    <n v="-20"/>
    <d v="2021-10-07T08:30:27"/>
    <d v="2021-10-07T12:17:37"/>
    <x v="276"/>
    <s v="Resultados Liberados en 4 Horas o Menos"/>
    <s v="PRIVADOS"/>
    <s v="PRIVADOS"/>
    <x v="1"/>
    <x v="3"/>
    <n v="8"/>
    <x v="1"/>
    <x v="7"/>
  </r>
  <r>
    <n v="41"/>
    <s v="Jueves"/>
    <n v="2021"/>
    <s v="Octubre"/>
    <x v="595"/>
    <s v="CENTRO MEDICO EXCEL - EXTERNO"/>
    <x v="360"/>
    <s v="EXTERNOS"/>
    <x v="0"/>
    <x v="6"/>
    <d v="1899-12-30T08:32:18"/>
    <d v="2021-10-07T00:00:00"/>
    <d v="1899-12-30T12:32:17"/>
    <d v="2021-10-07T00:00:00"/>
    <d v="1899-12-30T11:37:11"/>
    <n v="185"/>
    <n v="-55"/>
    <d v="2021-10-07T08:32:18"/>
    <d v="2021-10-07T11:37:11"/>
    <x v="119"/>
    <s v="Resultados Liberados en 4 Horas o Menos"/>
    <s v="CENTRO MEDICO EXCEL"/>
    <s v=" EXTERNO"/>
    <x v="1"/>
    <x v="3"/>
    <n v="6"/>
    <x v="1"/>
    <x v="7"/>
  </r>
  <r>
    <n v="41"/>
    <s v="Jueves"/>
    <n v="2021"/>
    <s v="Octubre"/>
    <x v="596"/>
    <s v="CENTRO MEDICO EXCEL-HOSPITALIZADOS"/>
    <x v="239"/>
    <s v="CHEQUEOS"/>
    <x v="0"/>
    <x v="6"/>
    <d v="1899-12-30T08:33:58"/>
    <d v="2021-10-07T00:00:00"/>
    <d v="1899-12-30T10:03:56"/>
    <d v="2021-10-07T00:00:00"/>
    <d v="1899-12-30T08:49:12"/>
    <n v="16"/>
    <n v="-74"/>
    <d v="2021-10-07T08:33:58"/>
    <d v="2021-10-07T08:49:12"/>
    <x v="303"/>
    <s v="Resultados Liberados en 30 Minutos o Menos"/>
    <s v="CENTRO MEDICO EXCEL"/>
    <s v="HOSPITALIZADOS"/>
    <x v="1"/>
    <x v="0"/>
    <n v="1"/>
    <x v="1"/>
    <x v="7"/>
  </r>
  <r>
    <n v="41"/>
    <s v="Jueves"/>
    <n v="2021"/>
    <s v="Octubre"/>
    <x v="597"/>
    <s v="CENTRO MEDICO EXCEL-HOSPITALIZADOS"/>
    <x v="239"/>
    <s v="CHEQUEOS"/>
    <x v="0"/>
    <x v="6"/>
    <d v="1899-12-30T08:34:43"/>
    <d v="2021-10-07T00:00:00"/>
    <d v="1899-12-30T10:04:41"/>
    <d v="2021-10-07T00:00:00"/>
    <d v="1899-12-30T09:05:26"/>
    <n v="31"/>
    <n v="-59"/>
    <d v="2021-10-07T08:34:43"/>
    <d v="2021-10-07T09:05:26"/>
    <x v="267"/>
    <s v="Resultados Liberados en 30 Minutos o Menos"/>
    <s v="CENTRO MEDICO EXCEL"/>
    <s v="HOSPITALIZADOS"/>
    <x v="1"/>
    <x v="0"/>
    <n v="3"/>
    <x v="1"/>
    <x v="7"/>
  </r>
  <r>
    <n v="41"/>
    <s v="Jueves"/>
    <n v="2021"/>
    <s v="Octubre"/>
    <x v="598"/>
    <s v="CENTRO MEDICO EXCEL-HOSPITALIZADOS"/>
    <x v="352"/>
    <s v="CHEQUEOS"/>
    <x v="0"/>
    <x v="6"/>
    <d v="1899-12-30T08:35:16"/>
    <d v="2021-10-07T00:00:00"/>
    <d v="1899-12-30T10:05:14"/>
    <d v="2021-10-07T00:00:00"/>
    <d v="1899-12-30T08:54:09"/>
    <n v="19"/>
    <n v="-71"/>
    <d v="2021-10-07T08:35:16"/>
    <d v="2021-10-07T08:54:09"/>
    <x v="188"/>
    <s v="Resultados Liberados en 30 Minutos o Menos"/>
    <s v="CENTRO MEDICO EXCEL"/>
    <s v="HOSPITALIZADOS"/>
    <x v="1"/>
    <x v="0"/>
    <n v="1"/>
    <x v="1"/>
    <x v="7"/>
  </r>
  <r>
    <n v="41"/>
    <s v="Jueves"/>
    <n v="2021"/>
    <s v="Octubre"/>
    <x v="599"/>
    <s v="CENTRO MEDICO EXCEL-HOSPITALIZADOS"/>
    <x v="352"/>
    <s v="CHEQUEOS"/>
    <x v="0"/>
    <x v="6"/>
    <d v="1899-12-30T08:35:56"/>
    <d v="2021-10-07T00:00:00"/>
    <d v="1899-12-30T10:05:54"/>
    <d v="2021-10-07T00:00:00"/>
    <d v="1899-12-30T09:07:09"/>
    <n v="32"/>
    <n v="-58"/>
    <d v="2021-10-07T08:35:56"/>
    <d v="2021-10-07T09:07:09"/>
    <x v="304"/>
    <s v="Resultados Liberados en 1 Hora o Menos"/>
    <s v="CENTRO MEDICO EXCEL"/>
    <s v="HOSPITALIZADOS"/>
    <x v="1"/>
    <x v="0"/>
    <n v="3"/>
    <x v="1"/>
    <x v="7"/>
  </r>
  <r>
    <n v="41"/>
    <s v="Jueves"/>
    <n v="2021"/>
    <s v="Octubre"/>
    <x v="600"/>
    <s v="CENTRO MEDICO EXCEL - EXTERNO"/>
    <x v="362"/>
    <s v="EXTERNOS"/>
    <x v="0"/>
    <x v="6"/>
    <d v="1899-12-30T08:36:47"/>
    <d v="2021-10-07T00:00:00"/>
    <d v="1899-12-30T12:36:46"/>
    <d v="2021-10-07T00:00:00"/>
    <d v="1899-12-30T11:41:19"/>
    <n v="185"/>
    <n v="-55"/>
    <d v="2021-10-07T08:36:47"/>
    <d v="2021-10-07T11:41:19"/>
    <x v="119"/>
    <s v="Resultados Liberados en 4 Horas o Menos"/>
    <s v="CENTRO MEDICO EXCEL"/>
    <s v=" EXTERNO"/>
    <x v="1"/>
    <x v="3"/>
    <n v="6"/>
    <x v="1"/>
    <x v="7"/>
  </r>
  <r>
    <n v="41"/>
    <s v="Jueves"/>
    <n v="2021"/>
    <s v="Octubre"/>
    <x v="601"/>
    <s v="CENTRO MEDICO EXCEL - EXTERNO"/>
    <x v="364"/>
    <s v="EXTERNOS"/>
    <x v="0"/>
    <x v="6"/>
    <d v="1899-12-30T08:38:41"/>
    <d v="2021-10-07T00:00:00"/>
    <d v="1899-12-30T12:38:40"/>
    <d v="2021-10-07T00:00:00"/>
    <d v="1899-12-30T11:47:05"/>
    <n v="189"/>
    <n v="-51"/>
    <d v="2021-10-07T08:38:41"/>
    <d v="2021-10-07T11:47:05"/>
    <x v="202"/>
    <s v="Resultados Liberados en 4 Horas o Menos"/>
    <s v="CENTRO MEDICO EXCEL"/>
    <s v=" EXTERNO"/>
    <x v="1"/>
    <x v="3"/>
    <n v="6"/>
    <x v="1"/>
    <x v="7"/>
  </r>
  <r>
    <n v="41"/>
    <s v="Jueves"/>
    <n v="2021"/>
    <s v="Octubre"/>
    <x v="602"/>
    <s v="MEDIEXCEL"/>
    <x v="368"/>
    <s v="EXTERNOS"/>
    <x v="0"/>
    <x v="6"/>
    <d v="1899-12-30T08:46:31"/>
    <d v="2021-10-07T00:00:00"/>
    <d v="1899-12-30T12:46:30"/>
    <d v="2021-10-07T00:00:00"/>
    <d v="1899-12-30T12:59:53"/>
    <n v="253"/>
    <n v="13"/>
    <d v="2021-10-07T08:46:31"/>
    <d v="2021-10-07T12:59:53"/>
    <x v="280"/>
    <s v="Resultados Liberados despues de 4 Horas"/>
    <s v="MEDIEXCEL"/>
    <s v="MEDIEXCEL"/>
    <x v="2"/>
    <x v="3"/>
    <n v="4"/>
    <x v="1"/>
    <x v="7"/>
  </r>
  <r>
    <n v="41"/>
    <s v="Jueves"/>
    <n v="2021"/>
    <s v="Octubre"/>
    <x v="603"/>
    <s v="MEDIEXCEL"/>
    <x v="369"/>
    <s v="EXTERNOS"/>
    <x v="0"/>
    <x v="6"/>
    <d v="1899-12-30T08:49:50"/>
    <d v="2021-10-07T00:00:00"/>
    <d v="1899-12-30T12:49:49"/>
    <d v="2021-10-07T00:00:00"/>
    <d v="1899-12-30T12:31:23"/>
    <n v="222"/>
    <n v="-18"/>
    <d v="2021-10-07T08:49:50"/>
    <d v="2021-10-07T12:31:23"/>
    <x v="305"/>
    <s v="Resultados Liberados en 4 Horas o Menos"/>
    <s v="MEDIEXCEL"/>
    <s v="MEDIEXCEL"/>
    <x v="1"/>
    <x v="3"/>
    <n v="2"/>
    <x v="1"/>
    <x v="7"/>
  </r>
  <r>
    <n v="41"/>
    <s v="Jueves"/>
    <n v="2021"/>
    <s v="Octubre"/>
    <x v="604"/>
    <s v="CENTRO MEDICO EXCEL-HOSPITALIZADOS"/>
    <x v="13"/>
    <s v="CHEQUEOS"/>
    <x v="0"/>
    <x v="6"/>
    <d v="1899-12-30T08:50:41"/>
    <d v="2021-10-07T00:00:00"/>
    <d v="1899-12-30T10:20:34"/>
    <d v="2021-10-07T00:00:00"/>
    <d v="1899-12-30T08:54:56"/>
    <n v="4"/>
    <n v="-86"/>
    <d v="2021-10-07T08:50:41"/>
    <d v="2021-10-07T08:54:56"/>
    <x v="181"/>
    <s v="Resultados Liberados en 30 Minutos o Menos"/>
    <s v="CENTRO MEDICO EXCEL"/>
    <s v="HOSPITALIZADOS"/>
    <x v="1"/>
    <x v="0"/>
    <n v="1"/>
    <x v="1"/>
    <x v="7"/>
  </r>
  <r>
    <n v="41"/>
    <s v="Jueves"/>
    <n v="2021"/>
    <s v="Octubre"/>
    <x v="605"/>
    <s v="MEDIEXCEL"/>
    <x v="370"/>
    <s v="EXTERNOS"/>
    <x v="0"/>
    <x v="6"/>
    <d v="1899-12-30T08:54:04"/>
    <d v="2021-10-07T00:00:00"/>
    <d v="1899-12-30T12:54:02"/>
    <d v="2021-10-07T00:00:00"/>
    <d v="1899-12-30T12:35:56"/>
    <n v="221"/>
    <n v="-19"/>
    <d v="2021-10-07T08:54:04"/>
    <d v="2021-10-07T12:35:56"/>
    <x v="305"/>
    <s v="Resultados Liberados en 4 Horas o Menos"/>
    <s v="MEDIEXCEL"/>
    <s v="MEDIEXCEL"/>
    <x v="1"/>
    <x v="3"/>
    <n v="1"/>
    <x v="1"/>
    <x v="7"/>
  </r>
  <r>
    <n v="41"/>
    <s v="Jueves"/>
    <n v="2021"/>
    <s v="Octubre"/>
    <x v="606"/>
    <s v="MEDIEXCEL"/>
    <x v="371"/>
    <s v="EXTERNOS"/>
    <x v="0"/>
    <x v="6"/>
    <d v="1899-12-30T09:01:29"/>
    <d v="2021-10-07T00:00:00"/>
    <d v="1899-12-30T13:01:28"/>
    <d v="2021-10-07T00:00:00"/>
    <d v="1899-12-30T12:52:37"/>
    <n v="231"/>
    <n v="-9"/>
    <d v="2021-10-07T09:01:29"/>
    <d v="2021-10-07T12:52:37"/>
    <x v="306"/>
    <s v="Resultados Liberados en 4 Horas o Menos"/>
    <s v="MEDIEXCEL"/>
    <s v="MEDIEXCEL"/>
    <x v="1"/>
    <x v="3"/>
    <n v="1"/>
    <x v="1"/>
    <x v="7"/>
  </r>
  <r>
    <n v="41"/>
    <s v="Jueves"/>
    <n v="2021"/>
    <s v="Octubre"/>
    <x v="607"/>
    <s v="MEDIEXCEL"/>
    <x v="354"/>
    <s v="EXTERNOS"/>
    <x v="0"/>
    <x v="6"/>
    <d v="1899-12-30T09:05:08"/>
    <d v="2021-10-07T00:00:00"/>
    <d v="1899-12-30T13:05:07"/>
    <d v="2021-10-07T00:00:00"/>
    <d v="1899-12-30T12:54:11"/>
    <n v="229"/>
    <n v="-11"/>
    <d v="2021-10-07T09:05:08"/>
    <d v="2021-10-07T12:54:11"/>
    <x v="207"/>
    <s v="Resultados Liberados en 4 Horas o Menos"/>
    <s v="MEDIEXCEL"/>
    <s v="MEDIEXCEL"/>
    <x v="1"/>
    <x v="3"/>
    <n v="2"/>
    <x v="1"/>
    <x v="7"/>
  </r>
  <r>
    <n v="41"/>
    <s v="Jueves"/>
    <n v="2021"/>
    <s v="Octubre"/>
    <x v="608"/>
    <s v="MEDIEXCEL"/>
    <x v="372"/>
    <s v="EXTERNOS"/>
    <x v="0"/>
    <x v="6"/>
    <d v="1899-12-30T09:08:28"/>
    <d v="2021-10-07T00:00:00"/>
    <d v="1899-12-30T13:08:27"/>
    <d v="2021-10-07T00:00:00"/>
    <d v="1899-12-30T12:55:56"/>
    <n v="227"/>
    <n v="-13"/>
    <d v="2021-10-07T09:08:28"/>
    <d v="2021-10-07T12:55:56"/>
    <x v="276"/>
    <s v="Resultados Liberados en 4 Horas o Menos"/>
    <s v="MEDIEXCEL"/>
    <s v="MEDIEXCEL"/>
    <x v="1"/>
    <x v="3"/>
    <n v="4"/>
    <x v="1"/>
    <x v="7"/>
  </r>
  <r>
    <n v="41"/>
    <s v="Jueves"/>
    <n v="2021"/>
    <s v="Octubre"/>
    <x v="609"/>
    <s v="PRIVADOS"/>
    <x v="373"/>
    <s v="EXTERNOS"/>
    <x v="0"/>
    <x v="6"/>
    <d v="1899-12-30T09:22:40"/>
    <d v="2021-10-07T00:00:00"/>
    <s v="17.29:45"/>
    <d v="2021-10-07T00:00:00"/>
    <d v="1899-12-30T14:04:15"/>
    <n v="282"/>
    <n v="-205"/>
    <d v="2021-10-07T09:22:40"/>
    <d v="2021-10-07T14:04:15"/>
    <x v="17"/>
    <s v="Resultados Liberados despues de 4 Horas"/>
    <s v="PRIVADOS"/>
    <s v="PRIVADOS"/>
    <x v="2"/>
    <x v="3"/>
    <n v="3"/>
    <x v="1"/>
    <x v="7"/>
  </r>
  <r>
    <n v="41"/>
    <s v="Jueves"/>
    <n v="2021"/>
    <s v="Octubre"/>
    <x v="610"/>
    <s v="CENTRO MEDICO EXCEL - TRIAGE RESPIRATORIO"/>
    <x v="374"/>
    <s v="CHEQUEOS"/>
    <x v="0"/>
    <x v="6"/>
    <d v="1899-12-30T09:36:33"/>
    <d v="2021-10-07T00:00:00"/>
    <d v="1899-12-30T11:06:31"/>
    <d v="2021-10-07T00:00:00"/>
    <d v="1899-12-30T09:43:00"/>
    <n v="7"/>
    <n v="-83"/>
    <d v="2021-10-07T09:36:33"/>
    <d v="2021-10-07T09:43:00"/>
    <x v="178"/>
    <s v="Resultados Liberados en 30 Minutos o Menos"/>
    <s v="CENTRO MEDICO EXCEL"/>
    <s v="TRIAGE RESPIRATORIO"/>
    <x v="1"/>
    <x v="4"/>
    <n v="1"/>
    <x v="1"/>
    <x v="7"/>
  </r>
  <r>
    <n v="41"/>
    <s v="Jueves"/>
    <n v="2021"/>
    <s v="Octubre"/>
    <x v="611"/>
    <s v="MEDIEXCEL"/>
    <x v="375"/>
    <s v="EXTERNOS"/>
    <x v="0"/>
    <x v="6"/>
    <d v="1899-12-30T09:42:12"/>
    <d v="2021-10-07T00:00:00"/>
    <d v="1899-12-30T13:42:11"/>
    <d v="2021-10-07T00:00:00"/>
    <d v="1899-12-30T14:13:16"/>
    <n v="271"/>
    <n v="31"/>
    <d v="2021-10-07T09:42:12"/>
    <d v="2021-10-07T14:13:16"/>
    <x v="96"/>
    <s v="Resultados Liberados despues de 4 Horas"/>
    <s v="MEDIEXCEL"/>
    <s v="MEDIEXCEL"/>
    <x v="2"/>
    <x v="3"/>
    <n v="4"/>
    <x v="1"/>
    <x v="7"/>
  </r>
  <r>
    <n v="41"/>
    <s v="Jueves"/>
    <n v="2021"/>
    <s v="Octubre"/>
    <x v="612"/>
    <s v="MEDIEXCEL"/>
    <x v="376"/>
    <s v="EXTERNOS"/>
    <x v="0"/>
    <x v="6"/>
    <d v="1899-12-30T09:47:21"/>
    <d v="2021-10-07T00:00:00"/>
    <d v="1899-12-30T13:47:20"/>
    <d v="2021-10-07T00:00:00"/>
    <d v="1899-12-30T14:14:21"/>
    <n v="267"/>
    <n v="27"/>
    <d v="2021-10-07T09:47:21"/>
    <d v="2021-10-07T14:14:21"/>
    <x v="275"/>
    <s v="Resultados Liberados despues de 4 Horas"/>
    <s v="MEDIEXCEL"/>
    <s v="MEDIEXCEL"/>
    <x v="2"/>
    <x v="3"/>
    <n v="2"/>
    <x v="1"/>
    <x v="7"/>
  </r>
  <r>
    <n v="41"/>
    <s v="Jueves"/>
    <n v="2021"/>
    <s v="Octubre"/>
    <x v="613"/>
    <s v="Tarjeta Lealtad"/>
    <x v="377"/>
    <s v="EXTERNOS"/>
    <x v="0"/>
    <x v="6"/>
    <d v="1899-12-30T09:49:47"/>
    <d v="2021-10-07T00:00:00"/>
    <d v="1899-12-30T13:49:44"/>
    <d v="2021-10-07T00:00:00"/>
    <d v="1899-12-30T14:18:36"/>
    <n v="269"/>
    <n v="29"/>
    <d v="2021-10-07T09:49:47"/>
    <d v="2021-10-07T14:18:36"/>
    <x v="208"/>
    <s v="Resultados Liberados despues de 4 Horas"/>
    <s v="Tarjeta Lealtad"/>
    <s v=" EXTERNO"/>
    <x v="2"/>
    <x v="3"/>
    <n v="1"/>
    <x v="1"/>
    <x v="7"/>
  </r>
  <r>
    <n v="41"/>
    <s v="Jueves"/>
    <n v="2021"/>
    <s v="Octubre"/>
    <x v="614"/>
    <s v="CENTRO MEDICO EXCEL-URGENCIAS"/>
    <x v="378"/>
    <s v="CHEQUEOS"/>
    <x v="0"/>
    <x v="6"/>
    <d v="1899-12-30T10:14:24"/>
    <d v="2021-10-07T00:00:00"/>
    <d v="1899-12-30T11:44:22"/>
    <d v="2021-10-07T00:00:00"/>
    <d v="1899-12-30T11:18:24"/>
    <n v="64"/>
    <n v="-26"/>
    <d v="2021-10-07T10:14:24"/>
    <d v="2021-10-07T11:18:24"/>
    <x v="35"/>
    <s v="Resultados Liberados 01:30 o Menos"/>
    <s v="CENTRO MEDICO EXCEL"/>
    <s v="URGENCIAS"/>
    <x v="1"/>
    <x v="1"/>
    <n v="3"/>
    <x v="1"/>
    <x v="7"/>
  </r>
  <r>
    <n v="41"/>
    <s v="Jueves"/>
    <n v="2021"/>
    <s v="Octubre"/>
    <x v="615"/>
    <s v="PRIVADOS"/>
    <x v="379"/>
    <s v="EXTERNOS"/>
    <x v="0"/>
    <x v="6"/>
    <d v="1899-12-30T10:19:28"/>
    <d v="2021-10-07T00:00:00"/>
    <d v="1899-12-30T14:19:27"/>
    <d v="2021-10-07T00:00:00"/>
    <d v="1899-12-30T13:18:43"/>
    <n v="179"/>
    <n v="-61"/>
    <d v="2021-10-07T10:19:28"/>
    <d v="2021-10-07T13:18:43"/>
    <x v="117"/>
    <s v="Resultados Liberados en 4 Horas o Menos"/>
    <s v="PRIVADOS"/>
    <s v="PRIVADOS"/>
    <x v="1"/>
    <x v="3"/>
    <n v="1"/>
    <x v="1"/>
    <x v="7"/>
  </r>
  <r>
    <n v="41"/>
    <s v="Jueves"/>
    <n v="2021"/>
    <s v="Octubre"/>
    <x v="616"/>
    <s v="PRIVADOS"/>
    <x v="380"/>
    <s v="EXTERNOS"/>
    <x v="0"/>
    <x v="6"/>
    <d v="1899-12-30T10:20:49"/>
    <d v="2021-10-07T00:00:00"/>
    <d v="1899-12-30T14:20:48"/>
    <d v="2021-10-07T00:00:00"/>
    <d v="1899-12-30T13:19:59"/>
    <n v="179"/>
    <n v="-61"/>
    <d v="2021-10-07T10:20:49"/>
    <d v="2021-10-07T13:19:59"/>
    <x v="117"/>
    <s v="Resultados Liberados en 4 Horas o Menos"/>
    <s v="PRIVADOS"/>
    <s v="PRIVADOS"/>
    <x v="1"/>
    <x v="3"/>
    <n v="1"/>
    <x v="1"/>
    <x v="7"/>
  </r>
  <r>
    <n v="41"/>
    <s v="Jueves"/>
    <n v="2021"/>
    <s v="Octubre"/>
    <x v="617"/>
    <s v="TUNEL - MEDIEXCEL"/>
    <x v="381"/>
    <s v="EXTERNOS"/>
    <x v="0"/>
    <x v="6"/>
    <d v="1899-12-30T10:21:54"/>
    <d v="2021-10-07T00:00:00"/>
    <d v="1899-12-30T14:21:53"/>
    <d v="2021-10-07T00:00:00"/>
    <d v="1899-12-30T13:21:03"/>
    <n v="180"/>
    <n v="-60"/>
    <d v="2021-10-07T10:21:54"/>
    <d v="2021-10-07T13:21:03"/>
    <x v="117"/>
    <s v="Resultados Liberados en 4 Horas o Menos"/>
    <s v="TUNEL "/>
    <s v="TUNEL MEDIEXCEL"/>
    <x v="1"/>
    <x v="3"/>
    <n v="1"/>
    <x v="1"/>
    <x v="7"/>
  </r>
  <r>
    <n v="41"/>
    <s v="Jueves"/>
    <n v="2021"/>
    <s v="Octubre"/>
    <x v="618"/>
    <s v="MEDIEXCEL"/>
    <x v="382"/>
    <s v="EXTERNOS"/>
    <x v="0"/>
    <x v="6"/>
    <d v="1899-12-30T10:48:48"/>
    <d v="2021-10-07T00:00:00"/>
    <d v="1899-12-30T14:48:47"/>
    <d v="2021-10-07T00:00:00"/>
    <d v="1899-12-30T14:48:22"/>
    <n v="240"/>
    <n v="0"/>
    <d v="2021-10-07T10:48:48"/>
    <d v="2021-10-07T14:48:22"/>
    <x v="203"/>
    <s v="Resultados Liberados en 4 Horas o Menos"/>
    <s v="MEDIEXCEL"/>
    <s v="MEDIEXCEL"/>
    <x v="1"/>
    <x v="3"/>
    <n v="8"/>
    <x v="1"/>
    <x v="7"/>
  </r>
  <r>
    <n v="41"/>
    <s v="Jueves"/>
    <n v="2021"/>
    <s v="Octubre"/>
    <x v="619"/>
    <s v="CENTRO MEDICO EXCEL-URGENCIAS"/>
    <x v="315"/>
    <s v="CHEQUEOS"/>
    <x v="0"/>
    <x v="6"/>
    <d v="1899-12-30T11:04:22"/>
    <d v="2021-10-07T00:00:00"/>
    <d v="1899-12-30T12:34:18"/>
    <d v="2021-10-11T00:00:00"/>
    <d v="1899-12-30T10:05:51"/>
    <n v="5701"/>
    <n v="5611"/>
    <d v="2021-10-07T11:04:22"/>
    <d v="2021-10-11T10:05:51"/>
    <x v="307"/>
    <s v="Mas de 1 Dia"/>
    <s v="CENTRO MEDICO EXCEL"/>
    <s v="URGENCIAS"/>
    <x v="2"/>
    <x v="1"/>
    <n v="1"/>
    <x v="1"/>
    <x v="7"/>
  </r>
  <r>
    <n v="41"/>
    <s v="Jueves"/>
    <n v="2021"/>
    <s v="Octubre"/>
    <x v="620"/>
    <s v="MEDIEXCEL"/>
    <x v="383"/>
    <s v="EXTERNOS"/>
    <x v="0"/>
    <x v="6"/>
    <d v="1899-12-30T11:14:33"/>
    <d v="2021-10-07T00:00:00"/>
    <d v="1899-12-30T15:14:32"/>
    <d v="2021-10-07T00:00:00"/>
    <d v="1899-12-30T14:19:45"/>
    <n v="185"/>
    <n v="-55"/>
    <d v="2021-10-07T11:14:33"/>
    <d v="2021-10-07T14:19:45"/>
    <x v="120"/>
    <s v="Resultados Liberados en 4 Horas o Menos"/>
    <s v="MEDIEXCEL"/>
    <s v="MEDIEXCEL"/>
    <x v="1"/>
    <x v="3"/>
    <n v="2"/>
    <x v="1"/>
    <x v="7"/>
  </r>
  <r>
    <n v="41"/>
    <s v="Jueves"/>
    <n v="2021"/>
    <s v="Octubre"/>
    <x v="621"/>
    <s v="CENTRO MEDICO EXCEL-(EMPLEADOS)"/>
    <x v="384"/>
    <s v="EXTERNOS"/>
    <x v="0"/>
    <x v="6"/>
    <d v="1899-12-30T11:51:16"/>
    <d v="2021-10-07T00:00:00"/>
    <d v="1899-12-30T15:51:15"/>
    <d v="2021-10-07T00:00:00"/>
    <d v="1899-12-30T15:14:08"/>
    <n v="203"/>
    <n v="-37"/>
    <d v="2021-10-07T11:51:16"/>
    <d v="2021-10-07T15:14:08"/>
    <x v="302"/>
    <s v="Resultados Liberados en 4 Horas o Menos"/>
    <s v="CENTRO MEDICO EXCEL"/>
    <s v="EMPLEADOS"/>
    <x v="1"/>
    <x v="3"/>
    <n v="6"/>
    <x v="1"/>
    <x v="7"/>
  </r>
  <r>
    <n v="41"/>
    <s v="Jueves"/>
    <n v="2021"/>
    <s v="Octubre"/>
    <x v="622"/>
    <s v="CENTRO MEDICO EXCEL - TRIAGE RESPIRATORIO"/>
    <x v="385"/>
    <s v="CHEQUEOS"/>
    <x v="0"/>
    <x v="6"/>
    <d v="1899-12-30T11:52:23"/>
    <d v="2021-10-07T00:00:00"/>
    <d v="1899-12-30T13:21:39"/>
    <d v="2021-10-07T00:00:00"/>
    <d v="1899-12-30T13:24:54"/>
    <n v="92"/>
    <n v="3"/>
    <d v="2021-10-07T11:52:23"/>
    <d v="2021-10-07T13:24:54"/>
    <x v="27"/>
    <s v="Resultados Liberados en 4 Horas o Menos"/>
    <s v="CENTRO MEDICO EXCEL"/>
    <s v="TRIAGE RESPIRATORIO"/>
    <x v="2"/>
    <x v="4"/>
    <n v="5"/>
    <x v="1"/>
    <x v="7"/>
  </r>
  <r>
    <n v="41"/>
    <s v="Jueves"/>
    <n v="2021"/>
    <s v="Octubre"/>
    <x v="623"/>
    <s v="CENTRO MEDICO EXCEL-HOSPITALIZADOS"/>
    <x v="345"/>
    <s v="CHEQUEOS"/>
    <x v="0"/>
    <x v="6"/>
    <d v="1899-12-30T12:08:24"/>
    <d v="2021-10-07T00:00:00"/>
    <d v="1899-12-30T13:38:22"/>
    <d v="2021-10-07T00:00:00"/>
    <d v="1899-12-30T13:27:38"/>
    <n v="79"/>
    <n v="-11"/>
    <d v="2021-10-07T12:08:24"/>
    <d v="2021-10-07T13:27:38"/>
    <x v="6"/>
    <s v="Resultados Liberados 01:30 o Menos"/>
    <s v="CENTRO MEDICO EXCEL"/>
    <s v="HOSPITALIZADOS"/>
    <x v="1"/>
    <x v="0"/>
    <n v="2"/>
    <x v="1"/>
    <x v="7"/>
  </r>
  <r>
    <n v="41"/>
    <s v="Jueves"/>
    <n v="2021"/>
    <s v="Octubre"/>
    <x v="624"/>
    <s v="CENTRO MEDICO EXCEL-URGENCIAS"/>
    <x v="386"/>
    <s v="CHEQUEOS"/>
    <x v="0"/>
    <x v="6"/>
    <d v="1899-12-30T12:21:34"/>
    <d v="2021-10-07T00:00:00"/>
    <d v="1899-12-30T13:51:31"/>
    <d v="2021-10-07T00:00:00"/>
    <d v="1899-12-30T13:29:39"/>
    <n v="68"/>
    <n v="-22"/>
    <d v="2021-10-07T12:21:34"/>
    <d v="2021-10-07T13:29:39"/>
    <x v="168"/>
    <s v="Resultados Liberados 01:30 o Menos"/>
    <s v="CENTRO MEDICO EXCEL"/>
    <s v="URGENCIAS"/>
    <x v="1"/>
    <x v="1"/>
    <n v="5"/>
    <x v="1"/>
    <x v="7"/>
  </r>
  <r>
    <n v="41"/>
    <s v="Jueves"/>
    <n v="2021"/>
    <s v="Octubre"/>
    <x v="625"/>
    <s v="CENTRO MEDICO EXCEL - EXTERNO"/>
    <x v="387"/>
    <s v="EXTERNOS"/>
    <x v="0"/>
    <x v="6"/>
    <d v="1899-12-30T12:29:44"/>
    <d v="2021-10-07T00:00:00"/>
    <d v="1899-12-30T16:29:43"/>
    <d v="2021-10-11T00:00:00"/>
    <d v="1899-12-30T10:06:33"/>
    <n v="5617"/>
    <n v="5377"/>
    <d v="2021-10-07T12:29:44"/>
    <d v="2021-10-11T10:06:33"/>
    <x v="308"/>
    <s v="Mas de 1 Dia"/>
    <s v="CENTRO MEDICO EXCEL"/>
    <s v=" EXTERNO"/>
    <x v="2"/>
    <x v="3"/>
    <n v="5"/>
    <x v="1"/>
    <x v="7"/>
  </r>
  <r>
    <n v="41"/>
    <s v="Jueves"/>
    <n v="2021"/>
    <s v="Octubre"/>
    <x v="626"/>
    <s v="CENTRO MEDICO EXCEL - TRIAGE RESPIRATORIO"/>
    <x v="388"/>
    <s v="CHEQUEOS"/>
    <x v="0"/>
    <x v="6"/>
    <d v="1899-12-30T12:30:19"/>
    <d v="2021-10-07T00:00:00"/>
    <d v="1899-12-30T14:00:17"/>
    <d v="2021-10-07T00:00:00"/>
    <d v="1899-12-30T13:59:17"/>
    <n v="89"/>
    <n v="-1"/>
    <d v="2021-10-07T12:30:19"/>
    <d v="2021-10-07T13:59:17"/>
    <x v="233"/>
    <s v="Resultados Liberados 01:30 o Menos"/>
    <s v="CENTRO MEDICO EXCEL"/>
    <s v="TRIAGE RESPIRATORIO"/>
    <x v="1"/>
    <x v="4"/>
    <n v="5"/>
    <x v="1"/>
    <x v="7"/>
  </r>
  <r>
    <n v="41"/>
    <s v="Jueves"/>
    <n v="2021"/>
    <s v="Octubre"/>
    <x v="627"/>
    <s v="CENTRO MEDICO EXCEL - TRIAGE RESPIRATORIO"/>
    <x v="389"/>
    <s v="CHEQUEOS"/>
    <x v="0"/>
    <x v="6"/>
    <d v="1899-12-30T12:58:18"/>
    <d v="2021-10-07T00:00:00"/>
    <d v="1899-12-30T14:28:17"/>
    <d v="2021-10-07T00:00:00"/>
    <d v="1899-12-30T14:29:56"/>
    <n v="91"/>
    <n v="1"/>
    <d v="2021-10-07T12:58:18"/>
    <d v="2021-10-07T14:29:56"/>
    <x v="160"/>
    <s v="Resultados Liberados en 4 Horas o Menos"/>
    <s v="CENTRO MEDICO EXCEL"/>
    <s v="TRIAGE RESPIRATORIO"/>
    <x v="2"/>
    <x v="4"/>
    <n v="5"/>
    <x v="1"/>
    <x v="7"/>
  </r>
  <r>
    <n v="41"/>
    <s v="Jueves"/>
    <n v="2021"/>
    <s v="Octubre"/>
    <x v="628"/>
    <s v="MEDIEXCEL"/>
    <x v="390"/>
    <s v="REFERENCIA"/>
    <x v="0"/>
    <x v="6"/>
    <d v="1899-12-30T13:15:05"/>
    <d v="2021-10-11T00:00:00"/>
    <d v="1899-12-30T13:55:00"/>
    <m/>
    <m/>
    <m/>
    <m/>
    <d v="2021-10-07T13:15:05"/>
    <d v="2021-10-15T08:19:33"/>
    <x v="309"/>
    <s v="Estudios Sin Liberar en PxLab"/>
    <s v="MEDIEXCEL"/>
    <s v="MEDIEXCEL"/>
    <x v="0"/>
    <x v="3"/>
    <n v="1"/>
    <x v="1"/>
    <x v="7"/>
  </r>
  <r>
    <n v="41"/>
    <s v="Jueves"/>
    <n v="2021"/>
    <s v="Octubre"/>
    <x v="629"/>
    <s v="CENTRO MEDICO EXCEL - TRIAGE RESPIRATORIO"/>
    <x v="391"/>
    <m/>
    <x v="0"/>
    <x v="6"/>
    <d v="1899-12-30T13:24:32"/>
    <d v="2021-10-07T00:00:00"/>
    <s v="13.50:57"/>
    <d v="2021-10-07T00:00:00"/>
    <d v="1899-12-30T15:53:09"/>
    <n v="149"/>
    <n v="123"/>
    <d v="2021-10-07T13:24:32"/>
    <d v="2021-10-07T15:53:09"/>
    <x v="124"/>
    <s v="Resultados Liberados en 4 Horas o Menos"/>
    <s v="CENTRO MEDICO EXCEL"/>
    <s v="TRIAGE RESPIRATORIO"/>
    <x v="2"/>
    <x v="4"/>
    <n v="11"/>
    <x v="1"/>
    <x v="7"/>
  </r>
  <r>
    <n v="41"/>
    <s v="Jueves"/>
    <n v="2021"/>
    <s v="Octubre"/>
    <x v="630"/>
    <s v="CENTRO MEDICO EXCEL-HOSPITALIZADOS"/>
    <x v="352"/>
    <s v="CHEQUEOS"/>
    <x v="0"/>
    <x v="6"/>
    <d v="1899-12-30T13:24:54"/>
    <d v="2021-10-07T00:00:00"/>
    <d v="1899-12-30T14:54:52"/>
    <d v="2021-10-07T00:00:00"/>
    <d v="1899-12-30T14:36:42"/>
    <n v="72"/>
    <n v="-18"/>
    <d v="2021-10-07T13:24:54"/>
    <d v="2021-10-07T14:36:42"/>
    <x v="72"/>
    <s v="Resultados Liberados 01:30 o Menos"/>
    <s v="CENTRO MEDICO EXCEL"/>
    <s v="HOSPITALIZADOS"/>
    <x v="1"/>
    <x v="0"/>
    <n v="1"/>
    <x v="1"/>
    <x v="7"/>
  </r>
  <r>
    <n v="41"/>
    <s v="Jueves"/>
    <n v="2021"/>
    <s v="Octubre"/>
    <x v="631"/>
    <s v="CENTRO MEDICO EXCEL - TRIAGE RESPIRATORIO"/>
    <x v="391"/>
    <s v="CHEQUEOS"/>
    <x v="0"/>
    <x v="6"/>
    <d v="1899-12-30T13:51:55"/>
    <d v="2021-10-07T00:00:00"/>
    <d v="1899-12-30T15:21:53"/>
    <d v="2021-10-07T00:00:00"/>
    <d v="1899-12-30T13:57:46"/>
    <n v="6"/>
    <n v="-84"/>
    <d v="2021-10-07T13:51:55"/>
    <d v="2021-10-07T13:57:46"/>
    <x v="62"/>
    <s v="Resultados Liberados en 30 Minutos o Menos"/>
    <s v="CENTRO MEDICO EXCEL"/>
    <s v="TRIAGE RESPIRATORIO"/>
    <x v="1"/>
    <x v="4"/>
    <n v="1"/>
    <x v="1"/>
    <x v="7"/>
  </r>
  <r>
    <n v="41"/>
    <s v="Jueves"/>
    <n v="2021"/>
    <s v="Octubre"/>
    <x v="632"/>
    <s v="CENTRO MEDICO EXCEL - TRIAGE RESPIRATORIO"/>
    <x v="238"/>
    <s v="CHEQUEOS"/>
    <x v="0"/>
    <x v="6"/>
    <d v="1899-12-30T15:17:48"/>
    <d v="2021-10-07T00:00:00"/>
    <d v="1899-12-30T16:47:44"/>
    <d v="2021-10-07T00:00:00"/>
    <d v="1899-12-30T15:54:05"/>
    <n v="37"/>
    <n v="-53"/>
    <d v="2021-10-07T15:17:48"/>
    <d v="2021-10-07T15:54:05"/>
    <x v="301"/>
    <s v="Resultados Liberados en 1 Hora o Menos"/>
    <s v="CENTRO MEDICO EXCEL"/>
    <s v="TRIAGE RESPIRATORIO"/>
    <x v="1"/>
    <x v="4"/>
    <n v="4"/>
    <x v="2"/>
    <x v="7"/>
  </r>
  <r>
    <n v="41"/>
    <s v="Jueves"/>
    <n v="2021"/>
    <s v="Octubre"/>
    <x v="633"/>
    <s v="CENTRO MEDICO EXCEL-HOSPITALIZADOS"/>
    <x v="4"/>
    <s v="REFERENCIA"/>
    <x v="0"/>
    <x v="6"/>
    <d v="1899-12-30T16:39:25"/>
    <d v="2021-10-11T00:00:00"/>
    <d v="1899-12-30T17:19:24"/>
    <d v="2021-10-11T00:00:00"/>
    <d v="1899-12-30T10:05:03"/>
    <n v="5366"/>
    <n v="-434"/>
    <d v="2021-10-07T16:39:25"/>
    <d v="2021-10-11T10:05:03"/>
    <x v="310"/>
    <s v="Mas de 1 Dia"/>
    <s v="CENTRO MEDICO EXCEL"/>
    <s v="HOSPITALIZADOS"/>
    <x v="2"/>
    <x v="0"/>
    <n v="1"/>
    <x v="2"/>
    <x v="7"/>
  </r>
  <r>
    <n v="41"/>
    <s v="Jueves"/>
    <n v="2021"/>
    <s v="Octubre"/>
    <x v="634"/>
    <s v="CENTRO MEDICO EXCEL-HOSPITALIZADOS"/>
    <x v="219"/>
    <s v="CHEQUEOS"/>
    <x v="0"/>
    <x v="6"/>
    <d v="1899-12-30T16:40:11"/>
    <d v="2021-10-07T00:00:00"/>
    <s v="18.12:14"/>
    <d v="2021-10-07T00:00:00"/>
    <d v="1899-12-30T17:53:45"/>
    <n v="73"/>
    <n v="-19"/>
    <d v="2021-10-07T16:40:11"/>
    <d v="2021-10-07T17:53:45"/>
    <x v="162"/>
    <s v="Resultados Liberados 01:30 o Menos"/>
    <s v="CENTRO MEDICO EXCEL"/>
    <s v="HOSPITALIZADOS"/>
    <x v="1"/>
    <x v="0"/>
    <n v="2"/>
    <x v="2"/>
    <x v="7"/>
  </r>
  <r>
    <n v="41"/>
    <s v="Jueves"/>
    <n v="2021"/>
    <s v="Octubre"/>
    <x v="635"/>
    <s v="CENTRO MEDICO EXCEL - TRIAGE RESPIRATORIO"/>
    <x v="259"/>
    <s v="CHEQUEOS"/>
    <x v="0"/>
    <x v="6"/>
    <d v="1899-12-30T17:38:59"/>
    <d v="2021-10-07T00:00:00"/>
    <d v="1899-12-30T19:08:56"/>
    <d v="2021-10-07T00:00:00"/>
    <d v="1899-12-30T17:41:06"/>
    <n v="3"/>
    <n v="-87"/>
    <d v="2021-10-07T17:38:59"/>
    <d v="2021-10-07T17:41:06"/>
    <x v="232"/>
    <s v="Resultados Liberados en 30 Minutos o Menos"/>
    <s v="CENTRO MEDICO EXCEL"/>
    <s v="TRIAGE RESPIRATORIO"/>
    <x v="1"/>
    <x v="4"/>
    <n v="1"/>
    <x v="2"/>
    <x v="7"/>
  </r>
  <r>
    <n v="41"/>
    <s v="Jueves"/>
    <n v="2021"/>
    <s v="Octubre"/>
    <x v="636"/>
    <s v="CENTRO MEDICO EXCEL - TRIAGE RESPIRATORIO"/>
    <x v="259"/>
    <s v="CHEQUEOS"/>
    <x v="0"/>
    <x v="6"/>
    <d v="1899-12-30T18:05:22"/>
    <d v="2021-10-07T00:00:00"/>
    <d v="1899-12-30T19:35:19"/>
    <d v="2021-10-07T00:00:00"/>
    <d v="1899-12-30T19:50:26"/>
    <n v="105"/>
    <n v="15"/>
    <d v="2021-10-07T18:05:22"/>
    <d v="2021-10-07T19:50:26"/>
    <x v="68"/>
    <s v="Resultados Liberados en 4 Horas o Menos"/>
    <s v="CENTRO MEDICO EXCEL"/>
    <s v="TRIAGE RESPIRATORIO"/>
    <x v="2"/>
    <x v="4"/>
    <n v="11"/>
    <x v="2"/>
    <x v="7"/>
  </r>
  <r>
    <n v="41"/>
    <s v="Jueves"/>
    <n v="2021"/>
    <s v="Octubre"/>
    <x v="637"/>
    <s v="CENTRO MEDICO EXCEL - TRIAGE RESPIRATORIO"/>
    <x v="392"/>
    <s v="CHEQUEOS"/>
    <x v="0"/>
    <x v="6"/>
    <d v="1899-12-30T18:06:47"/>
    <d v="2021-10-07T00:00:00"/>
    <d v="1899-12-30T19:36:43"/>
    <d v="2021-10-07T00:00:00"/>
    <d v="1899-12-30T18:59:52"/>
    <n v="53"/>
    <n v="-37"/>
    <d v="2021-10-07T18:06:47"/>
    <d v="2021-10-07T18:59:52"/>
    <x v="311"/>
    <s v="Resultados Liberados en 1 Hora o Menos"/>
    <s v="CENTRO MEDICO EXCEL"/>
    <s v="TRIAGE RESPIRATORIO"/>
    <x v="1"/>
    <x v="4"/>
    <n v="5"/>
    <x v="2"/>
    <x v="7"/>
  </r>
  <r>
    <n v="41"/>
    <s v="Jueves"/>
    <n v="2021"/>
    <s v="Octubre"/>
    <x v="638"/>
    <s v="CENTRO MEDICO EXCEL - TRIAGE RESPIRATORIO"/>
    <x v="259"/>
    <s v="CHEQUEOS"/>
    <x v="0"/>
    <x v="6"/>
    <d v="1899-12-30T18:15:12"/>
    <d v="2021-10-07T00:00:00"/>
    <d v="1899-12-30T19:45:09"/>
    <d v="2021-10-07T00:00:00"/>
    <d v="1899-12-30T18:25:25"/>
    <n v="10"/>
    <n v="-80"/>
    <d v="2021-10-07T18:15:12"/>
    <d v="2021-10-07T18:25:25"/>
    <x v="79"/>
    <s v="Resultados Liberados en 30 Minutos o Menos"/>
    <s v="CENTRO MEDICO EXCEL"/>
    <s v="TRIAGE RESPIRATORIO"/>
    <x v="1"/>
    <x v="4"/>
    <n v="1"/>
    <x v="2"/>
    <x v="7"/>
  </r>
  <r>
    <n v="41"/>
    <s v="Jueves"/>
    <n v="2021"/>
    <s v="Octubre"/>
    <x v="639"/>
    <s v="CENTRO MEDICO EXCEL-URGENCIAS"/>
    <x v="393"/>
    <s v="CHEQUEOS"/>
    <x v="0"/>
    <x v="6"/>
    <d v="1899-12-30T18:27:29"/>
    <d v="2021-10-08T00:00:00"/>
    <d v="1899-12-30T18:27:27"/>
    <d v="2021-10-07T00:00:00"/>
    <d v="1899-12-30T19:34:17"/>
    <n v="67"/>
    <n v="-1373"/>
    <d v="2021-10-07T18:27:29"/>
    <d v="2021-10-07T19:34:17"/>
    <x v="312"/>
    <s v="Resultados Liberados 01:30 o Menos"/>
    <s v="CENTRO MEDICO EXCEL"/>
    <s v="URGENCIAS"/>
    <x v="1"/>
    <x v="1"/>
    <n v="5"/>
    <x v="2"/>
    <x v="7"/>
  </r>
  <r>
    <n v="41"/>
    <s v="Jueves"/>
    <n v="2021"/>
    <s v="Octubre"/>
    <x v="640"/>
    <s v="CENTRO MEDICO EXCEL - TRIAGE RESPIRATORIO"/>
    <x v="394"/>
    <s v="CHEQUEOS"/>
    <x v="0"/>
    <x v="6"/>
    <d v="1899-12-30T19:19:07"/>
    <d v="2021-10-07T00:00:00"/>
    <d v="1899-12-30T19:19:03"/>
    <d v="2021-10-07T00:00:00"/>
    <d v="1899-12-30T20:02:00"/>
    <n v="43"/>
    <n v="43"/>
    <d v="2021-10-07T19:19:07"/>
    <d v="2021-10-07T20:02:00"/>
    <x v="269"/>
    <s v="Resultados Liberados en 1 Hora o Menos"/>
    <s v="CENTRO MEDICO EXCEL"/>
    <s v="TRIAGE RESPIRATORIO"/>
    <x v="1"/>
    <x v="4"/>
    <n v="5"/>
    <x v="2"/>
    <x v="7"/>
  </r>
  <r>
    <n v="41"/>
    <s v="Jueves"/>
    <n v="2021"/>
    <s v="Octubre"/>
    <x v="641"/>
    <s v="CENTRO MEDICO EXCEL-URGENCIAS"/>
    <x v="395"/>
    <s v="CHEQUEOS"/>
    <x v="0"/>
    <x v="6"/>
    <d v="1899-12-30T19:39:12"/>
    <d v="2021-10-09T00:00:00"/>
    <d v="1899-12-30T19:39:10"/>
    <d v="2021-10-07T00:00:00"/>
    <d v="1899-12-30T20:16:58"/>
    <n v="37"/>
    <n v="-2843"/>
    <d v="2021-10-07T19:39:12"/>
    <d v="2021-10-07T20:16:58"/>
    <x v="156"/>
    <s v="Resultados Liberados en 1 Hora o Menos"/>
    <s v="CENTRO MEDICO EXCEL"/>
    <s v="URGENCIAS"/>
    <x v="1"/>
    <x v="1"/>
    <n v="3"/>
    <x v="2"/>
    <x v="7"/>
  </r>
  <r>
    <n v="41"/>
    <s v="Jueves"/>
    <n v="2021"/>
    <s v="Octubre"/>
    <x v="642"/>
    <s v="CENTRO MEDICO EXCEL-URGENCIAS"/>
    <x v="259"/>
    <s v="CHEQUEOS"/>
    <x v="0"/>
    <x v="6"/>
    <d v="1899-12-30T19:44:18"/>
    <d v="2021-10-07T00:00:00"/>
    <s v="21.21:30"/>
    <d v="2021-10-07T00:00:00"/>
    <d v="1899-12-30T20:22:38"/>
    <n v="38"/>
    <n v="-59"/>
    <d v="2021-10-07T19:44:18"/>
    <d v="2021-10-07T20:22:38"/>
    <x v="80"/>
    <s v="Resultados Liberados en 1 Hora o Menos"/>
    <s v="CENTRO MEDICO EXCEL"/>
    <s v="URGENCIAS"/>
    <x v="1"/>
    <x v="1"/>
    <n v="4"/>
    <x v="2"/>
    <x v="7"/>
  </r>
  <r>
    <n v="41"/>
    <s v="Jueves"/>
    <n v="2021"/>
    <s v="Octubre"/>
    <x v="643"/>
    <s v="CENTRO MEDICO EXCEL-URGENCIAS"/>
    <x v="395"/>
    <s v="CHEQUEOS"/>
    <x v="0"/>
    <x v="6"/>
    <d v="1899-12-30T19:50:16"/>
    <d v="2021-10-07T00:00:00"/>
    <d v="1899-12-30T19:50:13"/>
    <d v="2021-10-07T00:00:00"/>
    <d v="1899-12-30T20:23:19"/>
    <n v="33"/>
    <n v="33"/>
    <d v="2021-10-07T19:50:16"/>
    <d v="2021-10-07T20:23:19"/>
    <x v="133"/>
    <s v="Resultados Liberados en 1 Hora o Menos"/>
    <s v="CENTRO MEDICO EXCEL"/>
    <s v="URGENCIAS"/>
    <x v="1"/>
    <x v="1"/>
    <n v="1"/>
    <x v="2"/>
    <x v="7"/>
  </r>
  <r>
    <n v="41"/>
    <s v="Jueves"/>
    <n v="2021"/>
    <s v="Octubre"/>
    <x v="644"/>
    <s v="MEDIEXCEL"/>
    <x v="396"/>
    <s v="REFERENCIA"/>
    <x v="0"/>
    <x v="6"/>
    <d v="1899-12-30T19:54:10"/>
    <d v="2021-10-11T00:00:00"/>
    <d v="1899-12-30T20:33:58"/>
    <m/>
    <m/>
    <m/>
    <m/>
    <d v="2021-10-07T19:54:10"/>
    <d v="2021-10-15T08:19:33"/>
    <x v="313"/>
    <s v="Estudios Sin Liberar en PxLab"/>
    <s v="MEDIEXCEL"/>
    <s v="MEDIEXCEL"/>
    <x v="0"/>
    <x v="3"/>
    <n v="1"/>
    <x v="2"/>
    <x v="7"/>
  </r>
  <r>
    <n v="41"/>
    <s v="Jueves"/>
    <n v="2021"/>
    <s v="Octubre"/>
    <x v="645"/>
    <s v="MEDIEXCEL"/>
    <x v="255"/>
    <s v="REFERENCIA"/>
    <x v="0"/>
    <x v="6"/>
    <d v="1899-12-30T19:55:23"/>
    <d v="2021-10-11T00:00:00"/>
    <d v="1899-12-30T20:35:21"/>
    <m/>
    <m/>
    <m/>
    <m/>
    <d v="2021-10-07T19:55:23"/>
    <d v="2021-10-15T08:19:33"/>
    <x v="314"/>
    <s v="Estudios Sin Liberar en PxLab"/>
    <s v="MEDIEXCEL"/>
    <s v="MEDIEXCEL"/>
    <x v="0"/>
    <x v="3"/>
    <n v="1"/>
    <x v="2"/>
    <x v="7"/>
  </r>
  <r>
    <n v="41"/>
    <s v="Jueves"/>
    <n v="2021"/>
    <s v="Octubre"/>
    <x v="646"/>
    <s v="MEDIEXCEL"/>
    <x v="397"/>
    <s v="REFERENCIA"/>
    <x v="0"/>
    <x v="6"/>
    <d v="1899-12-30T19:56:01"/>
    <d v="2021-10-11T00:00:00"/>
    <d v="1899-12-30T20:35:58"/>
    <m/>
    <m/>
    <m/>
    <m/>
    <d v="2021-10-07T19:56:01"/>
    <d v="2021-10-15T08:19:33"/>
    <x v="315"/>
    <s v="Estudios Sin Liberar en PxLab"/>
    <s v="MEDIEXCEL"/>
    <s v="MEDIEXCEL"/>
    <x v="0"/>
    <x v="3"/>
    <n v="1"/>
    <x v="2"/>
    <x v="7"/>
  </r>
  <r>
    <n v="41"/>
    <s v="Jueves"/>
    <n v="2021"/>
    <s v="Octubre"/>
    <x v="647"/>
    <s v="CENTRO MEDICO EXCEL-URGENCIAS"/>
    <x v="259"/>
    <s v="CHEQUEOS"/>
    <x v="0"/>
    <x v="6"/>
    <d v="1899-12-30T20:02:34"/>
    <d v="2021-10-07T00:00:00"/>
    <d v="1899-12-30T21:32:30"/>
    <d v="2021-10-07T00:00:00"/>
    <d v="1899-12-30T20:25:18"/>
    <n v="23"/>
    <n v="-67"/>
    <d v="2021-10-07T20:02:34"/>
    <d v="2021-10-07T20:25:18"/>
    <x v="86"/>
    <s v="Resultados Liberados en 30 Minutos o Menos"/>
    <s v="CENTRO MEDICO EXCEL"/>
    <s v="URGENCIAS"/>
    <x v="1"/>
    <x v="1"/>
    <n v="1"/>
    <x v="0"/>
    <x v="7"/>
  </r>
  <r>
    <n v="41"/>
    <s v="Jueves"/>
    <n v="2021"/>
    <s v="Octubre"/>
    <x v="648"/>
    <s v="CENTRO MEDICO EXCEL-HOSPITALIZADOS"/>
    <x v="386"/>
    <s v="CHEQUEOS"/>
    <x v="0"/>
    <x v="6"/>
    <d v="1899-12-30T20:14:18"/>
    <d v="2021-10-08T00:00:00"/>
    <d v="1899-12-30T20:14:15"/>
    <d v="2021-10-07T00:00:00"/>
    <d v="1899-12-30T20:54:04"/>
    <n v="40"/>
    <n v="-1400"/>
    <d v="2021-10-07T20:14:18"/>
    <d v="2021-10-07T20:54:04"/>
    <x v="245"/>
    <s v="Resultados Liberados en 1 Hora o Menos"/>
    <s v="CENTRO MEDICO EXCEL"/>
    <s v="HOSPITALIZADOS"/>
    <x v="1"/>
    <x v="0"/>
    <n v="3"/>
    <x v="0"/>
    <x v="7"/>
  </r>
  <r>
    <n v="41"/>
    <s v="Jueves"/>
    <n v="2021"/>
    <s v="Octubre"/>
    <x v="649"/>
    <s v="CENTRO MEDICO EXCEL-HOSPITALIZADOS"/>
    <x v="245"/>
    <s v="CHEQUEOS"/>
    <x v="0"/>
    <x v="6"/>
    <d v="1899-12-30T22:01:30"/>
    <d v="2021-10-07T00:00:00"/>
    <d v="1899-12-30T23:31:26"/>
    <d v="2021-10-07T00:00:00"/>
    <d v="1899-12-30T22:05:34"/>
    <n v="4"/>
    <n v="-86"/>
    <d v="2021-10-07T22:01:30"/>
    <d v="2021-10-07T22:05:34"/>
    <x v="181"/>
    <s v="Resultados Liberados en 30 Minutos o Menos"/>
    <s v="CENTRO MEDICO EXCEL"/>
    <s v="HOSPITALIZADOS"/>
    <x v="1"/>
    <x v="0"/>
    <n v="1"/>
    <x v="0"/>
    <x v="7"/>
  </r>
  <r>
    <n v="41"/>
    <s v="Jueves"/>
    <n v="2021"/>
    <s v="Octubre"/>
    <x v="650"/>
    <s v="CENTRO MEDICO EXCEL-URGENCIAS"/>
    <x v="395"/>
    <s v="CHEQUEOS"/>
    <x v="0"/>
    <x v="6"/>
    <d v="1899-12-30T22:17:23"/>
    <d v="2021-10-07T00:00:00"/>
    <d v="1899-12-30T23:47:21"/>
    <d v="2021-10-07T00:00:00"/>
    <d v="1899-12-30T22:28:41"/>
    <n v="11"/>
    <n v="-79"/>
    <d v="2021-10-07T22:17:23"/>
    <d v="2021-10-07T22:28:41"/>
    <x v="191"/>
    <s v="Resultados Liberados en 30 Minutos o Menos"/>
    <s v="CENTRO MEDICO EXCEL"/>
    <s v="URGENCIAS"/>
    <x v="1"/>
    <x v="1"/>
    <n v="1"/>
    <x v="0"/>
    <x v="7"/>
  </r>
  <r>
    <n v="41"/>
    <s v="Jueves"/>
    <n v="2021"/>
    <s v="Octubre"/>
    <x v="651"/>
    <s v="CENTRO MEDICO EXCEL-HOSPITALIZADOS"/>
    <x v="334"/>
    <s v="CHEQUEOS"/>
    <x v="0"/>
    <x v="6"/>
    <d v="1899-12-30T22:20:59"/>
    <d v="2021-10-07T00:00:00"/>
    <d v="1899-12-30T23:50:56"/>
    <d v="2021-10-07T00:00:00"/>
    <d v="1899-12-30T22:42:41"/>
    <n v="22"/>
    <n v="-68"/>
    <d v="2021-10-07T22:20:59"/>
    <d v="2021-10-07T22:42:41"/>
    <x v="3"/>
    <s v="Resultados Liberados en 30 Minutos o Menos"/>
    <s v="CENTRO MEDICO EXCEL"/>
    <s v="HOSPITALIZADOS"/>
    <x v="1"/>
    <x v="0"/>
    <n v="1"/>
    <x v="0"/>
    <x v="7"/>
  </r>
  <r>
    <n v="41"/>
    <s v="Viernes"/>
    <n v="2021"/>
    <s v="Octubre"/>
    <x v="652"/>
    <s v="CENTRO MEDICO EXCEL-HOSPITALIZADOS"/>
    <x v="386"/>
    <s v="CHEQUEOS"/>
    <x v="0"/>
    <x v="7"/>
    <d v="1899-12-30T04:03:37"/>
    <d v="2021-10-08T00:00:00"/>
    <d v="1899-12-30T05:33:33"/>
    <d v="2021-10-08T00:00:00"/>
    <d v="1899-12-30T04:43:42"/>
    <n v="40"/>
    <n v="-50"/>
    <d v="2021-10-08T04:03:37"/>
    <d v="2021-10-08T04:43:42"/>
    <x v="142"/>
    <s v="Resultados Liberados en 1 Hora o Menos"/>
    <s v="CENTRO MEDICO EXCEL"/>
    <s v="HOSPITALIZADOS"/>
    <x v="1"/>
    <x v="0"/>
    <n v="3"/>
    <x v="0"/>
    <x v="7"/>
  </r>
  <r>
    <n v="41"/>
    <s v="Viernes"/>
    <n v="2021"/>
    <s v="Octubre"/>
    <x v="653"/>
    <s v="CENTRO MEDICO EXCEL-HOSPITALIZADOS"/>
    <x v="10"/>
    <s v="CHEQUEOS"/>
    <x v="0"/>
    <x v="7"/>
    <d v="1899-12-30T06:03:03"/>
    <d v="2021-10-08T00:00:00"/>
    <d v="1899-12-30T07:33:00"/>
    <d v="2021-10-08T00:00:00"/>
    <d v="1899-12-30T06:29:22"/>
    <n v="26"/>
    <n v="-64"/>
    <d v="2021-10-08T06:03:03"/>
    <d v="2021-10-08T06:29:22"/>
    <x v="158"/>
    <s v="Resultados Liberados en 30 Minutos o Menos"/>
    <s v="CENTRO MEDICO EXCEL"/>
    <s v="HOSPITALIZADOS"/>
    <x v="1"/>
    <x v="0"/>
    <n v="2"/>
    <x v="1"/>
    <x v="8"/>
  </r>
  <r>
    <n v="41"/>
    <s v="Viernes"/>
    <n v="2021"/>
    <s v="Octubre"/>
    <x v="654"/>
    <s v="CENTRO MEDICO EXCEL-HOSPITALIZADOS"/>
    <x v="353"/>
    <s v="CHEQUEOS"/>
    <x v="0"/>
    <x v="7"/>
    <d v="1899-12-30T06:04:35"/>
    <d v="2021-10-08T00:00:00"/>
    <d v="1899-12-30T07:34:32"/>
    <d v="2021-10-08T00:00:00"/>
    <d v="1899-12-30T06:35:40"/>
    <n v="31"/>
    <n v="-59"/>
    <d v="2021-10-08T06:04:35"/>
    <d v="2021-10-08T06:35:40"/>
    <x v="304"/>
    <s v="Resultados Liberados en 1 Hora o Menos"/>
    <s v="CENTRO MEDICO EXCEL"/>
    <s v="HOSPITALIZADOS"/>
    <x v="1"/>
    <x v="0"/>
    <n v="3"/>
    <x v="1"/>
    <x v="8"/>
  </r>
  <r>
    <n v="41"/>
    <s v="Viernes"/>
    <n v="2021"/>
    <s v="Octubre"/>
    <x v="655"/>
    <s v="CENTRO MEDICO EXCEL-HOSPITALIZADOS"/>
    <x v="191"/>
    <s v="CHEQUEOS"/>
    <x v="0"/>
    <x v="7"/>
    <d v="1899-12-30T06:06:21"/>
    <d v="2021-10-08T00:00:00"/>
    <d v="1899-12-30T07:36:18"/>
    <d v="2021-10-08T00:00:00"/>
    <d v="1899-12-30T06:38:51"/>
    <n v="32"/>
    <n v="-58"/>
    <d v="2021-10-08T06:06:21"/>
    <d v="2021-10-08T06:38:51"/>
    <x v="166"/>
    <s v="Resultados Liberados en 1 Hora o Menos"/>
    <s v="CENTRO MEDICO EXCEL"/>
    <s v="HOSPITALIZADOS"/>
    <x v="1"/>
    <x v="0"/>
    <n v="2"/>
    <x v="1"/>
    <x v="8"/>
  </r>
  <r>
    <n v="41"/>
    <s v="Viernes"/>
    <n v="2021"/>
    <s v="Octubre"/>
    <x v="656"/>
    <s v="CENTRO MEDICO EXCEL-HOSPITALIZADOS"/>
    <x v="4"/>
    <s v="CHEQUEOS"/>
    <x v="0"/>
    <x v="7"/>
    <d v="1899-12-30T06:44:59"/>
    <d v="2021-10-08T00:00:00"/>
    <d v="1899-12-30T08:14:57"/>
    <d v="2021-10-08T00:00:00"/>
    <d v="1899-12-30T07:06:29"/>
    <n v="22"/>
    <n v="-68"/>
    <d v="2021-10-08T06:44:59"/>
    <d v="2021-10-08T07:06:29"/>
    <x v="3"/>
    <s v="Resultados Liberados en 30 Minutos o Menos"/>
    <s v="CENTRO MEDICO EXCEL"/>
    <s v="HOSPITALIZADOS"/>
    <x v="1"/>
    <x v="0"/>
    <n v="1"/>
    <x v="1"/>
    <x v="8"/>
  </r>
  <r>
    <n v="41"/>
    <s v="Viernes"/>
    <n v="2021"/>
    <s v="Octubre"/>
    <x v="657"/>
    <s v="CENTRO MEDICO EXCEL-HOSPITALIZADOS"/>
    <x v="4"/>
    <s v="CHEQUEOS"/>
    <x v="0"/>
    <x v="7"/>
    <d v="1899-12-30T06:46:44"/>
    <d v="2021-10-08T00:00:00"/>
    <d v="1899-12-30T08:16:42"/>
    <d v="2021-10-08T00:00:00"/>
    <d v="1899-12-30T08:27:47"/>
    <n v="101"/>
    <n v="11"/>
    <d v="2021-10-08T06:46:44"/>
    <d v="2021-10-08T08:27:47"/>
    <x v="217"/>
    <s v="Resultados Liberados en 4 Horas o Menos"/>
    <s v="CENTRO MEDICO EXCEL"/>
    <s v="HOSPITALIZADOS"/>
    <x v="2"/>
    <x v="0"/>
    <n v="3"/>
    <x v="1"/>
    <x v="8"/>
  </r>
  <r>
    <n v="41"/>
    <s v="Viernes"/>
    <n v="2021"/>
    <s v="Octubre"/>
    <x v="658"/>
    <s v="CENTRO MEDICO EXCEL-HOSPITALIZADOS"/>
    <x v="12"/>
    <s v="CHEQUEOS"/>
    <x v="0"/>
    <x v="7"/>
    <d v="1899-12-30T06:47:45"/>
    <d v="2021-10-08T00:00:00"/>
    <d v="1899-12-30T08:17:42"/>
    <d v="2021-10-08T00:00:00"/>
    <d v="1899-12-30T07:06:57"/>
    <n v="19"/>
    <n v="-71"/>
    <d v="2021-10-08T06:47:45"/>
    <d v="2021-10-08T07:06:57"/>
    <x v="30"/>
    <s v="Resultados Liberados en 30 Minutos o Menos"/>
    <s v="CENTRO MEDICO EXCEL"/>
    <s v="HOSPITALIZADOS"/>
    <x v="1"/>
    <x v="0"/>
    <n v="1"/>
    <x v="1"/>
    <x v="8"/>
  </r>
  <r>
    <n v="41"/>
    <s v="Viernes"/>
    <n v="2021"/>
    <s v="Octubre"/>
    <x v="659"/>
    <s v="CENTRO MEDICO EXCEL-HOSPITALIZADOS"/>
    <x v="12"/>
    <s v="CHEQUEOS"/>
    <x v="0"/>
    <x v="7"/>
    <d v="1899-12-30T06:48:33"/>
    <d v="2021-10-08T00:00:00"/>
    <d v="1899-12-30T08:18:31"/>
    <d v="2021-10-08T00:00:00"/>
    <d v="1899-12-30T08:30:18"/>
    <n v="102"/>
    <n v="12"/>
    <d v="2021-10-08T06:48:33"/>
    <d v="2021-10-08T08:30:18"/>
    <x v="217"/>
    <s v="Resultados Liberados en 4 Horas o Menos"/>
    <s v="CENTRO MEDICO EXCEL"/>
    <s v="HOSPITALIZADOS"/>
    <x v="2"/>
    <x v="0"/>
    <n v="3"/>
    <x v="1"/>
    <x v="8"/>
  </r>
  <r>
    <n v="41"/>
    <s v="Viernes"/>
    <n v="2021"/>
    <s v="Octubre"/>
    <x v="660"/>
    <s v="CENTRO MEDICO EXCEL-HOSPITALIZADOS"/>
    <x v="259"/>
    <s v="REFERENCIA"/>
    <x v="0"/>
    <x v="7"/>
    <d v="1899-12-30T06:55:09"/>
    <d v="2021-10-12T00:00:00"/>
    <d v="1899-12-30T07:35:06"/>
    <m/>
    <m/>
    <m/>
    <m/>
    <d v="2021-10-08T06:55:09"/>
    <d v="2021-10-15T08:19:33"/>
    <x v="316"/>
    <s v="Estudios Sin Liberar en PxLab"/>
    <s v="CENTRO MEDICO EXCEL"/>
    <s v="HOSPITALIZADOS"/>
    <x v="0"/>
    <x v="0"/>
    <n v="1"/>
    <x v="1"/>
    <x v="8"/>
  </r>
  <r>
    <n v="41"/>
    <s v="Viernes"/>
    <n v="2021"/>
    <s v="Octubre"/>
    <x v="661"/>
    <s v="CENTRO MEDICO EXCEL-HOSPITALIZADOS"/>
    <x v="191"/>
    <s v="CHEQUEOS"/>
    <x v="0"/>
    <x v="7"/>
    <d v="1899-12-30T06:56:46"/>
    <d v="2021-10-08T00:00:00"/>
    <d v="1899-12-30T08:26:43"/>
    <d v="2021-10-08T00:00:00"/>
    <d v="1899-12-30T07:33:41"/>
    <n v="37"/>
    <n v="-53"/>
    <d v="2021-10-08T06:56:46"/>
    <d v="2021-10-08T07:33:41"/>
    <x v="301"/>
    <s v="Resultados Liberados en 1 Hora o Menos"/>
    <s v="CENTRO MEDICO EXCEL"/>
    <s v="HOSPITALIZADOS"/>
    <x v="1"/>
    <x v="0"/>
    <n v="1"/>
    <x v="1"/>
    <x v="8"/>
  </r>
  <r>
    <n v="41"/>
    <s v="Viernes"/>
    <n v="2021"/>
    <s v="Octubre"/>
    <x v="662"/>
    <s v="MEDIEXCEL"/>
    <x v="398"/>
    <s v="EXTERNOS"/>
    <x v="0"/>
    <x v="7"/>
    <d v="1899-12-30T06:56:46"/>
    <d v="2021-10-08T00:00:00"/>
    <d v="1899-12-30T10:56:45"/>
    <d v="2021-10-08T00:00:00"/>
    <d v="1899-12-30T13:00:54"/>
    <n v="364"/>
    <n v="124"/>
    <d v="2021-10-08T06:56:46"/>
    <d v="2021-10-08T13:00:54"/>
    <x v="317"/>
    <s v="Resultados Liberados despues de 4 Horas"/>
    <s v="MEDIEXCEL"/>
    <s v="MEDIEXCEL"/>
    <x v="2"/>
    <x v="3"/>
    <n v="7"/>
    <x v="1"/>
    <x v="8"/>
  </r>
  <r>
    <n v="41"/>
    <s v="Viernes"/>
    <n v="2021"/>
    <s v="Octubre"/>
    <x v="663"/>
    <s v="PRIVADOS"/>
    <x v="399"/>
    <s v="EXTERNOS"/>
    <x v="0"/>
    <x v="7"/>
    <d v="1899-12-30T07:15:53"/>
    <d v="2021-10-08T00:00:00"/>
    <d v="1899-12-30T11:15:52"/>
    <d v="2021-10-08T00:00:00"/>
    <d v="1899-12-30T08:37:58"/>
    <n v="82"/>
    <n v="-158"/>
    <d v="2021-10-08T07:15:53"/>
    <d v="2021-10-08T08:37:58"/>
    <x v="9"/>
    <s v="Resultados Liberados 01:30 o Menos"/>
    <s v="PRIVADOS"/>
    <s v="PRIVADOS"/>
    <x v="1"/>
    <x v="3"/>
    <n v="2"/>
    <x v="1"/>
    <x v="8"/>
  </r>
  <r>
    <n v="41"/>
    <s v="Viernes"/>
    <n v="2021"/>
    <s v="Octubre"/>
    <x v="664"/>
    <s v="MEDIEXCEL"/>
    <x v="400"/>
    <s v="EXTERNOS"/>
    <x v="0"/>
    <x v="7"/>
    <d v="1899-12-30T07:24:21"/>
    <d v="2021-10-08T00:00:00"/>
    <d v="1899-12-30T11:24:21"/>
    <d v="2021-10-08T00:00:00"/>
    <d v="1899-12-30T09:10:10"/>
    <n v="106"/>
    <n v="-134"/>
    <d v="2021-10-08T07:24:21"/>
    <d v="2021-10-08T09:10:10"/>
    <x v="68"/>
    <s v="Resultados Liberados en 4 Horas o Menos"/>
    <s v="MEDIEXCEL"/>
    <s v="MEDIEXCEL"/>
    <x v="1"/>
    <x v="3"/>
    <n v="3"/>
    <x v="1"/>
    <x v="8"/>
  </r>
  <r>
    <n v="41"/>
    <s v="Viernes"/>
    <n v="2021"/>
    <s v="Octubre"/>
    <x v="665"/>
    <s v="CENTRO MEDICO EXCEL-HOSPITALIZADOS"/>
    <x v="14"/>
    <s v="CHEQUEOS"/>
    <x v="0"/>
    <x v="7"/>
    <d v="1899-12-30T07:30:15"/>
    <d v="2021-10-08T00:00:00"/>
    <d v="1899-12-30T09:00:13"/>
    <d v="2021-10-08T00:00:00"/>
    <d v="1899-12-30T07:43:21"/>
    <n v="13"/>
    <n v="-77"/>
    <d v="2021-10-08T07:30:15"/>
    <d v="2021-10-08T07:43:21"/>
    <x v="76"/>
    <s v="Resultados Liberados en 30 Minutos o Menos"/>
    <s v="CENTRO MEDICO EXCEL"/>
    <s v="HOSPITALIZADOS"/>
    <x v="1"/>
    <x v="0"/>
    <n v="1"/>
    <x v="1"/>
    <x v="8"/>
  </r>
  <r>
    <n v="41"/>
    <s v="Viernes"/>
    <n v="2021"/>
    <s v="Octubre"/>
    <x v="666"/>
    <s v="CENTRO MEDICO EXCEL-HOSPITALIZADOS"/>
    <x v="14"/>
    <s v="CHEQUEOS"/>
    <x v="0"/>
    <x v="7"/>
    <d v="1899-12-30T07:31:25"/>
    <d v="2021-10-08T00:00:00"/>
    <d v="1899-12-30T09:01:23"/>
    <d v="2021-10-08T00:00:00"/>
    <d v="1899-12-30T08:21:56"/>
    <n v="50"/>
    <n v="-40"/>
    <d v="2021-10-08T07:31:25"/>
    <d v="2021-10-08T08:21:56"/>
    <x v="192"/>
    <s v="Resultados Liberados en 1 Hora o Menos"/>
    <s v="CENTRO MEDICO EXCEL"/>
    <s v="HOSPITALIZADOS"/>
    <x v="1"/>
    <x v="0"/>
    <n v="3"/>
    <x v="1"/>
    <x v="8"/>
  </r>
  <r>
    <n v="41"/>
    <s v="Viernes"/>
    <n v="2021"/>
    <s v="Octubre"/>
    <x v="667"/>
    <s v="CENTRO MEDICO EXCEL-HOSPITALIZADOS"/>
    <x v="245"/>
    <s v="CHEQUEOS"/>
    <x v="0"/>
    <x v="7"/>
    <d v="1899-12-30T07:32:31"/>
    <d v="2021-10-08T00:00:00"/>
    <d v="1899-12-30T09:02:30"/>
    <d v="2021-10-08T00:00:00"/>
    <d v="1899-12-30T07:51:42"/>
    <n v="19"/>
    <n v="-71"/>
    <d v="2021-10-08T07:32:31"/>
    <d v="2021-10-08T07:51:42"/>
    <x v="30"/>
    <s v="Resultados Liberados en 30 Minutos o Menos"/>
    <s v="CENTRO MEDICO EXCEL"/>
    <s v="HOSPITALIZADOS"/>
    <x v="1"/>
    <x v="0"/>
    <n v="1"/>
    <x v="1"/>
    <x v="8"/>
  </r>
  <r>
    <n v="41"/>
    <s v="Viernes"/>
    <n v="2021"/>
    <s v="Octubre"/>
    <x v="668"/>
    <s v="MEDIEXCEL"/>
    <x v="401"/>
    <s v="EXTERNOS"/>
    <x v="0"/>
    <x v="7"/>
    <d v="1899-12-30T07:32:55"/>
    <d v="2021-10-08T00:00:00"/>
    <d v="1899-12-30T11:32:54"/>
    <d v="2021-10-08T00:00:00"/>
    <d v="1899-12-30T10:45:57"/>
    <n v="193"/>
    <n v="-47"/>
    <d v="2021-10-08T07:32:55"/>
    <d v="2021-10-08T10:45:57"/>
    <x v="318"/>
    <s v="Resultados Liberados en 4 Horas o Menos"/>
    <s v="MEDIEXCEL"/>
    <s v="MEDIEXCEL"/>
    <x v="1"/>
    <x v="3"/>
    <n v="3"/>
    <x v="1"/>
    <x v="8"/>
  </r>
  <r>
    <n v="41"/>
    <s v="Viernes"/>
    <n v="2021"/>
    <s v="Octubre"/>
    <x v="669"/>
    <s v="CENTRO MEDICO EXCEL-HOSPITALIZADOS"/>
    <x v="245"/>
    <s v="CHEQUEOS"/>
    <x v="0"/>
    <x v="7"/>
    <d v="1899-12-30T07:33:43"/>
    <d v="2021-10-08T00:00:00"/>
    <d v="1899-12-30T09:03:41"/>
    <d v="2021-10-08T00:00:00"/>
    <d v="1899-12-30T08:23:19"/>
    <n v="50"/>
    <n v="-40"/>
    <d v="2021-10-08T07:33:43"/>
    <d v="2021-10-08T08:23:19"/>
    <x v="220"/>
    <s v="Resultados Liberados en 1 Hora o Menos"/>
    <s v="CENTRO MEDICO EXCEL"/>
    <s v="HOSPITALIZADOS"/>
    <x v="1"/>
    <x v="0"/>
    <n v="3"/>
    <x v="1"/>
    <x v="8"/>
  </r>
  <r>
    <n v="41"/>
    <s v="Viernes"/>
    <n v="2021"/>
    <s v="Octubre"/>
    <x v="670"/>
    <s v="CENTRO MEDICO EXCEL-HOSPITALIZADOS"/>
    <x v="246"/>
    <s v="CHEQUEOS"/>
    <x v="0"/>
    <x v="7"/>
    <d v="1899-12-30T07:37:36"/>
    <d v="2021-10-08T00:00:00"/>
    <d v="1899-12-30T09:07:33"/>
    <d v="2021-10-08T00:00:00"/>
    <d v="1899-12-30T08:24:54"/>
    <n v="47"/>
    <n v="-43"/>
    <d v="2021-10-08T07:37:36"/>
    <d v="2021-10-08T08:24:54"/>
    <x v="53"/>
    <s v="Resultados Liberados en 1 Hora o Menos"/>
    <s v="CENTRO MEDICO EXCEL"/>
    <s v="HOSPITALIZADOS"/>
    <x v="1"/>
    <x v="0"/>
    <n v="3"/>
    <x v="1"/>
    <x v="8"/>
  </r>
  <r>
    <n v="41"/>
    <s v="Viernes"/>
    <n v="2021"/>
    <s v="Octubre"/>
    <x v="671"/>
    <s v="CENTRO MEDICO EXCEL-HOSPITALIZADOS"/>
    <x v="239"/>
    <s v="CHEQUEOS"/>
    <x v="0"/>
    <x v="7"/>
    <d v="1899-12-30T07:39:31"/>
    <d v="2021-10-08T00:00:00"/>
    <d v="1899-12-30T09:09:29"/>
    <d v="2021-10-08T00:00:00"/>
    <d v="1899-12-30T08:26:44"/>
    <n v="47"/>
    <n v="-43"/>
    <d v="2021-10-08T07:39:31"/>
    <d v="2021-10-08T08:26:44"/>
    <x v="53"/>
    <s v="Resultados Liberados en 1 Hora o Menos"/>
    <s v="CENTRO MEDICO EXCEL"/>
    <s v="HOSPITALIZADOS"/>
    <x v="1"/>
    <x v="0"/>
    <n v="3"/>
    <x v="1"/>
    <x v="8"/>
  </r>
  <r>
    <n v="41"/>
    <s v="Viernes"/>
    <n v="2021"/>
    <s v="Octubre"/>
    <x v="672"/>
    <s v="MEDIEXCEL"/>
    <x v="402"/>
    <s v="EXTERNOS"/>
    <x v="0"/>
    <x v="7"/>
    <d v="1899-12-30T07:53:14"/>
    <d v="2021-10-08T00:00:00"/>
    <d v="1899-12-30T11:53:12"/>
    <d v="2021-10-08T00:00:00"/>
    <d v="1899-12-30T10:47:50"/>
    <n v="174"/>
    <n v="-66"/>
    <d v="2021-10-08T07:53:14"/>
    <d v="2021-10-08T10:47:50"/>
    <x v="111"/>
    <s v="Resultados Liberados en 4 Horas o Menos"/>
    <s v="MEDIEXCEL"/>
    <s v="MEDIEXCEL"/>
    <x v="1"/>
    <x v="3"/>
    <n v="7"/>
    <x v="1"/>
    <x v="8"/>
  </r>
  <r>
    <n v="41"/>
    <s v="Viernes"/>
    <n v="2021"/>
    <s v="Octubre"/>
    <x v="673"/>
    <s v="MEDIEXCEL"/>
    <x v="403"/>
    <s v="EXTERNOS"/>
    <x v="0"/>
    <x v="7"/>
    <d v="1899-12-30T08:04:10"/>
    <d v="2021-10-08T00:00:00"/>
    <d v="1899-12-30T12:04:07"/>
    <d v="2021-10-08T00:00:00"/>
    <d v="1899-12-30T10:03:52"/>
    <n v="119"/>
    <n v="-121"/>
    <d v="2021-10-08T08:04:10"/>
    <d v="2021-10-08T10:03:52"/>
    <x v="99"/>
    <s v="Resultados Liberados en 4 Horas o Menos"/>
    <s v="MEDIEXCEL"/>
    <s v="MEDIEXCEL"/>
    <x v="1"/>
    <x v="3"/>
    <n v="5"/>
    <x v="1"/>
    <x v="8"/>
  </r>
  <r>
    <n v="41"/>
    <s v="Viernes"/>
    <n v="2021"/>
    <s v="Octubre"/>
    <x v="674"/>
    <s v="PRIVADOS"/>
    <x v="404"/>
    <s v="EXTERNOS"/>
    <x v="0"/>
    <x v="7"/>
    <d v="1899-12-30T08:16:13"/>
    <d v="2021-10-08T00:00:00"/>
    <d v="1899-12-30T12:16:11"/>
    <d v="2021-10-08T00:00:00"/>
    <d v="1899-12-30T10:05:12"/>
    <n v="109"/>
    <n v="-131"/>
    <d v="2021-10-08T08:16:13"/>
    <d v="2021-10-08T10:05:12"/>
    <x v="135"/>
    <s v="Resultados Liberados en 4 Horas o Menos"/>
    <s v="PRIVADOS"/>
    <s v="PRIVADOS"/>
    <x v="1"/>
    <x v="3"/>
    <n v="3"/>
    <x v="1"/>
    <x v="8"/>
  </r>
  <r>
    <n v="41"/>
    <s v="Viernes"/>
    <n v="2021"/>
    <s v="Octubre"/>
    <x v="675"/>
    <s v="CENTRO MEDICO EXCEL-HOSPITALIZADOS"/>
    <x v="395"/>
    <s v="CHEQUEOS"/>
    <x v="0"/>
    <x v="7"/>
    <d v="1899-12-30T08:23:01"/>
    <d v="2021-10-08T00:00:00"/>
    <d v="1899-12-30T09:52:59"/>
    <d v="2021-10-08T00:00:00"/>
    <d v="1899-12-30T08:29:23"/>
    <n v="6"/>
    <n v="-83"/>
    <d v="2021-10-08T08:23:01"/>
    <d v="2021-10-08T08:29:23"/>
    <x v="178"/>
    <s v="Resultados Liberados en 30 Minutos o Menos"/>
    <s v="CENTRO MEDICO EXCEL"/>
    <s v="HOSPITALIZADOS"/>
    <x v="1"/>
    <x v="0"/>
    <n v="1"/>
    <x v="1"/>
    <x v="8"/>
  </r>
  <r>
    <n v="41"/>
    <s v="Viernes"/>
    <n v="2021"/>
    <s v="Octubre"/>
    <x v="676"/>
    <s v="Tarjeta Lealtad"/>
    <x v="405"/>
    <s v="EXTERNOS"/>
    <x v="0"/>
    <x v="7"/>
    <d v="1899-12-30T08:27:00"/>
    <d v="2021-10-08T00:00:00"/>
    <d v="1899-12-30T12:26:59"/>
    <d v="2021-10-08T00:00:00"/>
    <d v="1899-12-30T10:08:23"/>
    <n v="101"/>
    <n v="-138"/>
    <d v="2021-10-08T08:27:00"/>
    <d v="2021-10-08T10:08:23"/>
    <x v="217"/>
    <s v="Resultados Liberados en 4 Horas o Menos"/>
    <s v="Tarjeta Lealtad"/>
    <s v=" EXTERNO"/>
    <x v="1"/>
    <x v="3"/>
    <n v="1"/>
    <x v="1"/>
    <x v="8"/>
  </r>
  <r>
    <n v="41"/>
    <s v="Viernes"/>
    <n v="2021"/>
    <s v="Octubre"/>
    <x v="677"/>
    <s v="PRIVADOS"/>
    <x v="406"/>
    <s v="EXTERNOS"/>
    <x v="0"/>
    <x v="7"/>
    <d v="1899-12-30T08:30:43"/>
    <d v="2021-10-08T00:00:00"/>
    <d v="1899-12-30T12:30:42"/>
    <d v="2021-10-08T00:00:00"/>
    <d v="1899-12-30T10:10:26"/>
    <n v="100"/>
    <n v="-140"/>
    <d v="2021-10-08T08:30:43"/>
    <d v="2021-10-08T10:10:26"/>
    <x v="319"/>
    <s v="Resultados Liberados en 4 Horas o Menos"/>
    <s v="PRIVADOS"/>
    <s v="PRIVADOS"/>
    <x v="1"/>
    <x v="3"/>
    <n v="1"/>
    <x v="1"/>
    <x v="8"/>
  </r>
  <r>
    <n v="41"/>
    <s v="Viernes"/>
    <n v="2021"/>
    <s v="Octubre"/>
    <x v="678"/>
    <s v="CENTRO MEDICO EXCEL-HOSPITALIZADOS"/>
    <x v="239"/>
    <s v="URGENCIA"/>
    <x v="0"/>
    <x v="7"/>
    <d v="1899-12-30T08:31:13"/>
    <d v="2021-10-08T00:00:00"/>
    <d v="1899-12-30T09:01:06"/>
    <d v="2021-10-08T00:00:00"/>
    <d v="1899-12-30T09:00:37"/>
    <n v="29"/>
    <n v="-1"/>
    <d v="2021-10-08T08:31:13"/>
    <d v="2021-10-08T09:00:37"/>
    <x v="69"/>
    <s v="Resultados Liberados en 30 Minutos o Menos"/>
    <s v="CENTRO MEDICO EXCEL"/>
    <s v="ESTUDIOS DE EMERGENCIA"/>
    <x v="1"/>
    <x v="2"/>
    <n v="1"/>
    <x v="1"/>
    <x v="8"/>
  </r>
  <r>
    <n v="41"/>
    <s v="Viernes"/>
    <n v="2021"/>
    <s v="Octubre"/>
    <x v="679"/>
    <s v="PRIVADOS"/>
    <x v="407"/>
    <s v="EXTERNOS"/>
    <x v="0"/>
    <x v="7"/>
    <d v="1899-12-30T08:32:13"/>
    <d v="2021-10-08T00:00:00"/>
    <d v="1899-12-30T12:32:12"/>
    <d v="2021-10-08T00:00:00"/>
    <d v="1899-12-30T10:12:38"/>
    <n v="100"/>
    <n v="-140"/>
    <d v="2021-10-08T08:32:13"/>
    <d v="2021-10-08T10:12:38"/>
    <x v="320"/>
    <s v="Resultados Liberados en 4 Horas o Menos"/>
    <s v="PRIVADOS"/>
    <s v="PRIVADOS"/>
    <x v="1"/>
    <x v="3"/>
    <n v="1"/>
    <x v="1"/>
    <x v="8"/>
  </r>
  <r>
    <n v="41"/>
    <s v="Viernes"/>
    <n v="2021"/>
    <s v="Octubre"/>
    <x v="680"/>
    <s v="CENTRO MEDICO EXCEL-HOSPITALIZADOS"/>
    <x v="352"/>
    <s v="URGENCIA"/>
    <x v="0"/>
    <x v="7"/>
    <d v="1899-12-30T08:32:05"/>
    <d v="2021-10-08T00:00:00"/>
    <d v="1899-12-30T09:02:03"/>
    <d v="2021-10-08T00:00:00"/>
    <d v="1899-12-30T09:03:44"/>
    <n v="31"/>
    <n v="1"/>
    <d v="2021-10-08T08:32:05"/>
    <d v="2021-10-08T09:03:44"/>
    <x v="304"/>
    <s v="Resultados Liberados en 1 Hora o Menos"/>
    <s v="CENTRO MEDICO EXCEL"/>
    <s v="ESTUDIOS DE EMERGENCIA"/>
    <x v="2"/>
    <x v="2"/>
    <n v="1"/>
    <x v="1"/>
    <x v="8"/>
  </r>
  <r>
    <n v="41"/>
    <s v="Viernes"/>
    <n v="2021"/>
    <s v="Octubre"/>
    <x v="681"/>
    <s v="CENTRO MEDICO EXCEL-HOSPITALIZADOS"/>
    <x v="352"/>
    <s v="CHEQUEOS"/>
    <x v="0"/>
    <x v="7"/>
    <d v="1899-12-30T08:32:44"/>
    <d v="2021-10-08T00:00:00"/>
    <d v="1899-12-30T10:02:42"/>
    <d v="2021-10-08T00:00:00"/>
    <d v="1899-12-30T09:25:13"/>
    <n v="53"/>
    <n v="-37"/>
    <d v="2021-10-08T08:32:44"/>
    <d v="2021-10-08T09:25:13"/>
    <x v="73"/>
    <s v="Resultados Liberados en 1 Hora o Menos"/>
    <s v="CENTRO MEDICO EXCEL"/>
    <s v="HOSPITALIZADOS"/>
    <x v="1"/>
    <x v="0"/>
    <n v="4"/>
    <x v="1"/>
    <x v="8"/>
  </r>
  <r>
    <n v="41"/>
    <s v="Viernes"/>
    <n v="2021"/>
    <s v="Octubre"/>
    <x v="682"/>
    <s v="CENTRO MEDICO EXCEL-HOSPITALIZADOS"/>
    <x v="391"/>
    <s v="URGENCIA"/>
    <x v="0"/>
    <x v="7"/>
    <d v="1899-12-30T08:33:45"/>
    <d v="2021-10-08T00:00:00"/>
    <d v="1899-12-30T09:03:43"/>
    <d v="2021-10-08T00:00:00"/>
    <d v="1899-12-30T08:57:34"/>
    <n v="24"/>
    <n v="-6"/>
    <d v="2021-10-08T08:33:45"/>
    <d v="2021-10-08T08:57:34"/>
    <x v="237"/>
    <s v="Resultados Liberados en 30 Minutos o Menos"/>
    <s v="CENTRO MEDICO EXCEL"/>
    <s v="ESTUDIOS DE EMERGENCIA"/>
    <x v="1"/>
    <x v="2"/>
    <n v="1"/>
    <x v="1"/>
    <x v="8"/>
  </r>
  <r>
    <n v="41"/>
    <s v="Viernes"/>
    <n v="2021"/>
    <s v="Octubre"/>
    <x v="683"/>
    <s v="CENTRO MEDICO EXCEL-HOSPITALIZADOS"/>
    <x v="391"/>
    <s v="CHEQUEOS"/>
    <x v="0"/>
    <x v="7"/>
    <d v="1899-12-30T08:34:20"/>
    <d v="2021-10-08T00:00:00"/>
    <d v="1899-12-30T10:04:18"/>
    <d v="2021-10-08T00:00:00"/>
    <d v="1899-12-30T09:27:46"/>
    <n v="53"/>
    <n v="-37"/>
    <d v="2021-10-08T08:34:20"/>
    <d v="2021-10-08T09:27:46"/>
    <x v="311"/>
    <s v="Resultados Liberados en 1 Hora o Menos"/>
    <s v="CENTRO MEDICO EXCEL"/>
    <s v="HOSPITALIZADOS"/>
    <x v="1"/>
    <x v="0"/>
    <n v="4"/>
    <x v="1"/>
    <x v="8"/>
  </r>
  <r>
    <n v="41"/>
    <s v="Viernes"/>
    <n v="2021"/>
    <s v="Octubre"/>
    <x v="684"/>
    <s v="MEDIEXCEL"/>
    <x v="408"/>
    <s v="EXTERNOS"/>
    <x v="0"/>
    <x v="7"/>
    <d v="1899-12-30T08:36:42"/>
    <d v="2021-10-08T00:00:00"/>
    <d v="1899-12-30T12:36:40"/>
    <d v="2021-10-08T00:00:00"/>
    <d v="1899-12-30T10:57:48"/>
    <n v="141"/>
    <n v="-99"/>
    <d v="2021-10-08T08:36:42"/>
    <d v="2021-10-08T10:57:48"/>
    <x v="58"/>
    <s v="Resultados Liberados en 4 Horas o Menos"/>
    <s v="MEDIEXCEL"/>
    <s v="MEDIEXCEL"/>
    <x v="1"/>
    <x v="3"/>
    <n v="4"/>
    <x v="1"/>
    <x v="8"/>
  </r>
  <r>
    <n v="41"/>
    <s v="Viernes"/>
    <n v="2021"/>
    <s v="Octubre"/>
    <x v="685"/>
    <s v="MEDIEXCEL"/>
    <x v="409"/>
    <s v="EXTERNOS"/>
    <x v="0"/>
    <x v="7"/>
    <d v="1899-12-30T08:37:55"/>
    <d v="2021-10-08T00:00:00"/>
    <d v="1899-12-30T12:37:54"/>
    <d v="2021-10-08T00:00:00"/>
    <d v="1899-12-30T10:54:25"/>
    <n v="137"/>
    <n v="-103"/>
    <d v="2021-10-08T08:37:55"/>
    <d v="2021-10-08T10:54:25"/>
    <x v="197"/>
    <s v="Resultados Liberados en 4 Horas o Menos"/>
    <s v="MEDIEXCEL"/>
    <s v="MEDIEXCEL"/>
    <x v="1"/>
    <x v="3"/>
    <n v="3"/>
    <x v="1"/>
    <x v="8"/>
  </r>
  <r>
    <n v="41"/>
    <s v="Viernes"/>
    <n v="2021"/>
    <s v="Octubre"/>
    <x v="686"/>
    <s v="MEDIEXCEL"/>
    <x v="410"/>
    <s v="EXTERNOS"/>
    <x v="0"/>
    <x v="7"/>
    <d v="1899-12-30T08:39:50"/>
    <d v="2021-10-08T00:00:00"/>
    <d v="1899-12-30T12:39:48"/>
    <d v="2021-10-08T00:00:00"/>
    <d v="1899-12-30T12:06:55"/>
    <n v="207"/>
    <n v="-33"/>
    <d v="2021-10-08T08:39:50"/>
    <d v="2021-10-08T12:06:55"/>
    <x v="198"/>
    <s v="Resultados Liberados en 4 Horas o Menos"/>
    <s v="MEDIEXCEL"/>
    <s v="MEDIEXCEL"/>
    <x v="1"/>
    <x v="3"/>
    <n v="5"/>
    <x v="1"/>
    <x v="8"/>
  </r>
  <r>
    <n v="41"/>
    <s v="Viernes"/>
    <n v="2021"/>
    <s v="Octubre"/>
    <x v="687"/>
    <s v="MEDIEXCEL"/>
    <x v="411"/>
    <s v="EXTERNOS"/>
    <x v="0"/>
    <x v="7"/>
    <d v="1899-12-30T08:50:56"/>
    <d v="2021-10-08T00:00:00"/>
    <d v="1899-12-30T12:50:55"/>
    <d v="2021-10-08T00:00:00"/>
    <d v="1899-12-30T11:01:07"/>
    <n v="131"/>
    <n v="-109"/>
    <d v="2021-10-08T08:50:56"/>
    <d v="2021-10-08T11:01:07"/>
    <x v="110"/>
    <s v="Resultados Liberados en 4 Horas o Menos"/>
    <s v="MEDIEXCEL"/>
    <s v="MEDIEXCEL"/>
    <x v="1"/>
    <x v="3"/>
    <n v="1"/>
    <x v="1"/>
    <x v="8"/>
  </r>
  <r>
    <n v="41"/>
    <s v="Viernes"/>
    <n v="2021"/>
    <s v="Octubre"/>
    <x v="688"/>
    <s v="MEDIEXCEL"/>
    <x v="412"/>
    <s v="EXTERNOS"/>
    <x v="0"/>
    <x v="7"/>
    <d v="1899-12-30T08:56:28"/>
    <d v="2021-10-08T00:00:00"/>
    <d v="1899-12-30T12:56:25"/>
    <d v="2021-10-08T00:00:00"/>
    <d v="1899-12-30T12:13:28"/>
    <n v="197"/>
    <n v="-43"/>
    <d v="2021-10-08T08:56:28"/>
    <d v="2021-10-08T12:13:28"/>
    <x v="321"/>
    <s v="Resultados Liberados en 4 Horas o Menos"/>
    <s v="MEDIEXCEL"/>
    <s v="MEDIEXCEL"/>
    <x v="1"/>
    <x v="3"/>
    <n v="6"/>
    <x v="1"/>
    <x v="8"/>
  </r>
  <r>
    <n v="41"/>
    <s v="Viernes"/>
    <n v="2021"/>
    <s v="Octubre"/>
    <x v="689"/>
    <s v="MEDIEXCEL"/>
    <x v="413"/>
    <s v="EXTERNOS"/>
    <x v="0"/>
    <x v="7"/>
    <d v="1899-12-30T08:59:45"/>
    <d v="2021-10-08T00:00:00"/>
    <d v="1899-12-30T12:59:42"/>
    <d v="2021-10-08T00:00:00"/>
    <d v="1899-12-30T12:11:45"/>
    <n v="192"/>
    <n v="-48"/>
    <d v="2021-10-08T08:59:45"/>
    <d v="2021-10-08T12:11:45"/>
    <x v="322"/>
    <s v="Resultados Liberados en 4 Horas o Menos"/>
    <s v="MEDIEXCEL"/>
    <s v="MEDIEXCEL"/>
    <x v="1"/>
    <x v="3"/>
    <n v="4"/>
    <x v="1"/>
    <x v="8"/>
  </r>
  <r>
    <n v="41"/>
    <s v="Viernes"/>
    <n v="2021"/>
    <s v="Octubre"/>
    <x v="690"/>
    <s v="MEDIEXCEL"/>
    <x v="414"/>
    <s v="CHEQUEOS"/>
    <x v="0"/>
    <x v="7"/>
    <d v="1899-12-30T09:02:31"/>
    <d v="2021-10-08T00:00:00"/>
    <s v="11.04:57"/>
    <d v="2021-10-08T00:00:00"/>
    <d v="1899-12-30T11:29:08"/>
    <n v="147"/>
    <n v="25"/>
    <d v="2021-10-08T09:02:31"/>
    <d v="2021-10-08T11:29:08"/>
    <x v="323"/>
    <s v="Resultados Liberados en 4 Horas o Menos"/>
    <s v="MEDIEXCEL"/>
    <s v="MEDIEXCEL"/>
    <x v="1"/>
    <x v="3"/>
    <n v="7"/>
    <x v="1"/>
    <x v="8"/>
  </r>
  <r>
    <n v="41"/>
    <s v="Viernes"/>
    <n v="2021"/>
    <s v="Octubre"/>
    <x v="691"/>
    <s v="CENTRO MEDICO EXCEL-HOSPITALIZADOS"/>
    <x v="259"/>
    <s v="CHEQUEOS"/>
    <x v="0"/>
    <x v="7"/>
    <d v="1899-12-30T09:02:59"/>
    <d v="2021-10-08T00:00:00"/>
    <d v="1899-12-30T10:32:57"/>
    <d v="2021-10-08T00:00:00"/>
    <d v="1899-12-30T10:31:53"/>
    <n v="89"/>
    <n v="-1"/>
    <d v="2021-10-08T09:02:59"/>
    <d v="2021-10-08T10:31:53"/>
    <x v="233"/>
    <s v="Resultados Liberados 01:30 o Menos"/>
    <s v="CENTRO MEDICO EXCEL"/>
    <s v="HOSPITALIZADOS"/>
    <x v="1"/>
    <x v="0"/>
    <n v="2"/>
    <x v="1"/>
    <x v="8"/>
  </r>
  <r>
    <n v="41"/>
    <s v="Viernes"/>
    <n v="2021"/>
    <s v="Octubre"/>
    <x v="692"/>
    <s v="VITAMEDICA"/>
    <x v="415"/>
    <s v="EXTERNOS"/>
    <x v="0"/>
    <x v="7"/>
    <d v="1899-12-30T09:03:51"/>
    <d v="2021-10-08T00:00:00"/>
    <d v="1899-12-30T13:03:49"/>
    <d v="2021-10-08T00:00:00"/>
    <d v="1899-12-30T11:32:02"/>
    <n v="149"/>
    <n v="-91"/>
    <d v="2021-10-08T09:03:51"/>
    <d v="2021-10-08T11:32:02"/>
    <x v="124"/>
    <s v="Resultados Liberados en 4 Horas o Menos"/>
    <s v="VITAMEDICA"/>
    <s v="VITAMEDICA"/>
    <x v="1"/>
    <x v="3"/>
    <n v="3"/>
    <x v="1"/>
    <x v="8"/>
  </r>
  <r>
    <n v="41"/>
    <s v="Viernes"/>
    <n v="2021"/>
    <s v="Octubre"/>
    <x v="693"/>
    <s v="TUNEL - MEDIEXCEL"/>
    <x v="416"/>
    <s v="EXTERNOS"/>
    <x v="0"/>
    <x v="7"/>
    <d v="1899-12-30T09:18:08"/>
    <d v="2021-10-08T00:00:00"/>
    <d v="1899-12-30T13:18:07"/>
    <d v="2021-10-08T00:00:00"/>
    <d v="1899-12-30T10:13:57"/>
    <n v="55"/>
    <n v="-185"/>
    <d v="2021-10-08T09:18:08"/>
    <d v="2021-10-08T10:13:57"/>
    <x v="132"/>
    <s v="Resultados Liberados en 1 Hora o Menos"/>
    <s v="TUNEL "/>
    <s v="TUNEL MEDIEXCEL"/>
    <x v="1"/>
    <x v="3"/>
    <n v="1"/>
    <x v="1"/>
    <x v="8"/>
  </r>
  <r>
    <n v="41"/>
    <s v="Viernes"/>
    <n v="2021"/>
    <s v="Octubre"/>
    <x v="694"/>
    <s v="TUNEL - MEDIEXCEL"/>
    <x v="416"/>
    <s v="REFERENCIA"/>
    <x v="0"/>
    <x v="7"/>
    <d v="1899-12-30T09:18:59"/>
    <d v="2021-10-12T00:00:00"/>
    <d v="1899-12-30T09:58:58"/>
    <m/>
    <m/>
    <m/>
    <m/>
    <d v="2021-10-08T09:18:59"/>
    <d v="2021-10-15T08:19:33"/>
    <x v="324"/>
    <s v="Estudios Sin Liberar en PxLab"/>
    <s v="TUNEL "/>
    <s v="TUNEL MEDIEXCEL"/>
    <x v="0"/>
    <x v="3"/>
    <n v="1"/>
    <x v="1"/>
    <x v="8"/>
  </r>
  <r>
    <n v="41"/>
    <s v="Viernes"/>
    <n v="2021"/>
    <s v="Octubre"/>
    <x v="695"/>
    <s v="CENTRO MEDICO EXCEL-HOSPITALIZADOS"/>
    <x v="10"/>
    <s v="REFERENCIA"/>
    <x v="0"/>
    <x v="7"/>
    <d v="1899-12-30T09:32:07"/>
    <d v="2021-10-12T00:00:00"/>
    <d v="1899-12-30T10:12:04"/>
    <d v="2021-10-11T00:00:00"/>
    <d v="1899-12-30T10:04:20"/>
    <n v="4352"/>
    <n v="-1448"/>
    <d v="2021-10-08T09:32:07"/>
    <d v="2021-10-11T10:04:20"/>
    <x v="325"/>
    <s v="Mas de 1 Dia"/>
    <s v="CENTRO MEDICO EXCEL"/>
    <s v="HOSPITALIZADOS"/>
    <x v="2"/>
    <x v="0"/>
    <n v="1"/>
    <x v="1"/>
    <x v="8"/>
  </r>
  <r>
    <n v="41"/>
    <s v="Viernes"/>
    <n v="2021"/>
    <s v="Octubre"/>
    <x v="696"/>
    <s v="CENTRO MEDICO EXCEL-HOSPITALIZADOS"/>
    <x v="352"/>
    <s v="REFERENCIA"/>
    <x v="0"/>
    <x v="7"/>
    <d v="1899-12-30T09:47:19"/>
    <d v="2021-10-12T00:00:00"/>
    <d v="1899-12-30T10:27:16"/>
    <d v="2021-10-12T00:00:00"/>
    <d v="1899-12-30T10:10:58"/>
    <n v="5783"/>
    <n v="-17"/>
    <d v="2021-10-08T09:47:19"/>
    <d v="2021-10-12T10:10:58"/>
    <x v="326"/>
    <s v="Mas de 1 Dia"/>
    <s v="CENTRO MEDICO EXCEL"/>
    <s v="HOSPITALIZADOS"/>
    <x v="2"/>
    <x v="0"/>
    <n v="1"/>
    <x v="1"/>
    <x v="8"/>
  </r>
  <r>
    <n v="41"/>
    <s v="Viernes"/>
    <n v="2021"/>
    <s v="Octubre"/>
    <x v="697"/>
    <s v="PRIVADOS"/>
    <x v="417"/>
    <s v="EXTERNOS"/>
    <x v="0"/>
    <x v="7"/>
    <d v="1899-12-30T09:55:32"/>
    <d v="2021-10-08T00:00:00"/>
    <d v="1899-12-30T13:55:31"/>
    <d v="2021-10-08T00:00:00"/>
    <d v="1899-12-30T14:21:05"/>
    <n v="266"/>
    <n v="26"/>
    <d v="2021-10-08T09:55:32"/>
    <d v="2021-10-08T14:21:05"/>
    <x v="327"/>
    <s v="Resultados Liberados despues de 4 Horas"/>
    <s v="PRIVADOS"/>
    <s v="PRIVADOS"/>
    <x v="2"/>
    <x v="3"/>
    <n v="1"/>
    <x v="1"/>
    <x v="8"/>
  </r>
  <r>
    <n v="41"/>
    <s v="Viernes"/>
    <n v="2021"/>
    <s v="Octubre"/>
    <x v="698"/>
    <s v="Tarjeta Lealtad"/>
    <x v="417"/>
    <s v="EXTERNOS"/>
    <x v="0"/>
    <x v="7"/>
    <d v="1899-12-30T09:56:15"/>
    <d v="2021-10-08T00:00:00"/>
    <d v="1899-12-30T13:56:13"/>
    <d v="2021-10-08T00:00:00"/>
    <d v="1899-12-30T13:00:06"/>
    <n v="184"/>
    <n v="-56"/>
    <d v="2021-10-08T09:56:15"/>
    <d v="2021-10-08T13:00:06"/>
    <x v="328"/>
    <s v="Resultados Liberados en 4 Horas o Menos"/>
    <s v="Tarjeta Lealtad"/>
    <s v=" EXTERNO"/>
    <x v="1"/>
    <x v="3"/>
    <n v="2"/>
    <x v="1"/>
    <x v="8"/>
  </r>
  <r>
    <n v="41"/>
    <s v="Viernes"/>
    <n v="2021"/>
    <s v="Octubre"/>
    <x v="699"/>
    <s v="MEDIEXCEL"/>
    <x v="418"/>
    <s v="EXTERNOS"/>
    <x v="0"/>
    <x v="7"/>
    <d v="1899-12-30T10:01:43"/>
    <d v="2021-10-08T00:00:00"/>
    <d v="1899-12-30T14:01:42"/>
    <d v="2021-10-08T00:00:00"/>
    <d v="1899-12-30T12:21:12"/>
    <n v="140"/>
    <n v="-100"/>
    <d v="2021-10-08T10:01:43"/>
    <d v="2021-10-08T12:21:12"/>
    <x v="49"/>
    <s v="Resultados Liberados en 4 Horas o Menos"/>
    <s v="MEDIEXCEL"/>
    <s v="MEDIEXCEL"/>
    <x v="1"/>
    <x v="3"/>
    <n v="7"/>
    <x v="1"/>
    <x v="8"/>
  </r>
  <r>
    <n v="41"/>
    <s v="Viernes"/>
    <n v="2021"/>
    <s v="Octubre"/>
    <x v="700"/>
    <s v="MEDIEXCEL"/>
    <x v="419"/>
    <s v="EXTERNOS"/>
    <x v="0"/>
    <x v="7"/>
    <d v="1899-12-30T10:05:00"/>
    <d v="2021-10-08T00:00:00"/>
    <d v="1899-12-30T14:04:59"/>
    <d v="2021-10-08T00:00:00"/>
    <d v="1899-12-30T12:42:55"/>
    <n v="157"/>
    <n v="-82"/>
    <d v="2021-10-08T10:05:00"/>
    <d v="2021-10-08T12:42:55"/>
    <x v="89"/>
    <s v="Resultados Liberados en 4 Horas o Menos"/>
    <s v="MEDIEXCEL"/>
    <s v="MEDIEXCEL"/>
    <x v="1"/>
    <x v="3"/>
    <n v="4"/>
    <x v="1"/>
    <x v="8"/>
  </r>
  <r>
    <n v="41"/>
    <s v="Viernes"/>
    <n v="2021"/>
    <s v="Octubre"/>
    <x v="701"/>
    <s v="MEDIEXCEL"/>
    <x v="420"/>
    <s v="EXTERNOS"/>
    <x v="0"/>
    <x v="7"/>
    <d v="1899-12-30T10:05:27"/>
    <d v="2021-10-08T00:00:00"/>
    <d v="1899-12-30T14:05:25"/>
    <d v="2021-10-08T00:00:00"/>
    <d v="1899-12-30T11:35:51"/>
    <n v="90"/>
    <n v="-150"/>
    <d v="2021-10-08T10:05:27"/>
    <d v="2021-10-08T11:35:51"/>
    <x v="28"/>
    <s v="Resultados Liberados 01:30 o Menos"/>
    <s v="MEDIEXCEL"/>
    <s v="MEDIEXCEL"/>
    <x v="1"/>
    <x v="3"/>
    <n v="1"/>
    <x v="1"/>
    <x v="8"/>
  </r>
  <r>
    <n v="41"/>
    <s v="Viernes"/>
    <n v="2021"/>
    <s v="Octubre"/>
    <x v="702"/>
    <s v="MEDIEXCEL"/>
    <x v="421"/>
    <s v="EXTERNOS"/>
    <x v="0"/>
    <x v="7"/>
    <d v="1899-12-30T10:14:22"/>
    <d v="2021-10-08T00:00:00"/>
    <d v="1899-12-30T14:14:21"/>
    <d v="2021-10-08T00:00:00"/>
    <d v="1899-12-30T12:24:58"/>
    <n v="130"/>
    <n v="-110"/>
    <d v="2021-10-08T10:14:22"/>
    <d v="2021-10-08T12:24:58"/>
    <x v="110"/>
    <s v="Resultados Liberados en 4 Horas o Menos"/>
    <s v="MEDIEXCEL"/>
    <s v="MEDIEXCEL"/>
    <x v="1"/>
    <x v="3"/>
    <n v="5"/>
    <x v="1"/>
    <x v="8"/>
  </r>
  <r>
    <n v="41"/>
    <s v="Viernes"/>
    <n v="2021"/>
    <s v="Octubre"/>
    <x v="703"/>
    <s v="MEDIEXCEL"/>
    <x v="422"/>
    <s v="EXTERNOS"/>
    <x v="0"/>
    <x v="7"/>
    <d v="1899-12-30T10:18:24"/>
    <d v="2021-10-08T00:00:00"/>
    <d v="1899-12-30T14:18:23"/>
    <d v="2021-10-08T00:00:00"/>
    <d v="1899-12-30T12:36:17"/>
    <n v="138"/>
    <n v="-102"/>
    <d v="2021-10-08T10:18:24"/>
    <d v="2021-10-08T12:36:17"/>
    <x v="171"/>
    <s v="Resultados Liberados en 4 Horas o Menos"/>
    <s v="MEDIEXCEL"/>
    <s v="MEDIEXCEL"/>
    <x v="1"/>
    <x v="3"/>
    <n v="1"/>
    <x v="1"/>
    <x v="8"/>
  </r>
  <r>
    <n v="41"/>
    <s v="Viernes"/>
    <n v="2021"/>
    <s v="Octubre"/>
    <x v="704"/>
    <s v="MEDIEXCEL"/>
    <x v="423"/>
    <s v="EXTERNOS"/>
    <x v="0"/>
    <x v="7"/>
    <d v="1899-12-30T10:22:25"/>
    <d v="2021-10-08T00:00:00"/>
    <d v="1899-12-30T14:22:24"/>
    <d v="2021-10-08T00:00:00"/>
    <d v="1899-12-30T12:44:57"/>
    <n v="142"/>
    <n v="-98"/>
    <d v="2021-10-08T10:22:25"/>
    <d v="2021-10-08T12:44:57"/>
    <x v="98"/>
    <s v="Resultados Liberados en 4 Horas o Menos"/>
    <s v="MEDIEXCEL"/>
    <s v="MEDIEXCEL"/>
    <x v="1"/>
    <x v="3"/>
    <n v="4"/>
    <x v="1"/>
    <x v="8"/>
  </r>
  <r>
    <n v="41"/>
    <s v="Viernes"/>
    <n v="2021"/>
    <s v="Octubre"/>
    <x v="705"/>
    <s v="CENTRO MEDICO EXCEL - TRIAGE RESPIRATORIO"/>
    <x v="424"/>
    <s v="URGENCIA"/>
    <x v="0"/>
    <x v="7"/>
    <d v="1899-12-30T10:30:10"/>
    <d v="2021-10-08T00:00:00"/>
    <d v="1899-12-30T11:00:08"/>
    <d v="2021-10-08T00:00:00"/>
    <d v="1899-12-30T10:40:52"/>
    <n v="10"/>
    <n v="-20"/>
    <d v="2021-10-08T10:30:10"/>
    <d v="2021-10-08T10:40:52"/>
    <x v="79"/>
    <s v="Resultados Liberados en 30 Minutos o Menos"/>
    <s v="CENTRO MEDICO EXCEL"/>
    <s v="ESTUDIOS DE EMERGENCIA"/>
    <x v="1"/>
    <x v="2"/>
    <n v="1"/>
    <x v="1"/>
    <x v="8"/>
  </r>
  <r>
    <n v="41"/>
    <s v="Viernes"/>
    <n v="2021"/>
    <s v="Octubre"/>
    <x v="706"/>
    <s v="CENTRO MEDICO EXCEL - TRIAGE RESPIRATORIO"/>
    <x v="424"/>
    <s v="CHEQUEOS"/>
    <x v="0"/>
    <x v="7"/>
    <d v="1899-12-30T10:33:57"/>
    <d v="2021-10-08T00:00:00"/>
    <s v="12.40:20"/>
    <d v="2021-10-08T00:00:00"/>
    <d v="1899-12-30T11:43:57"/>
    <n v="70"/>
    <n v="-57"/>
    <d v="2021-10-08T10:33:57"/>
    <d v="2021-10-08T11:43:57"/>
    <x v="182"/>
    <s v="Resultados Liberados 01:30 o Menos"/>
    <s v="CENTRO MEDICO EXCEL"/>
    <s v="TRIAGE RESPIRATORIO"/>
    <x v="1"/>
    <x v="4"/>
    <n v="11"/>
    <x v="1"/>
    <x v="8"/>
  </r>
  <r>
    <n v="41"/>
    <s v="Viernes"/>
    <n v="2021"/>
    <s v="Octubre"/>
    <x v="707"/>
    <s v="MEDIEXCEL"/>
    <x v="425"/>
    <s v="EXTERNOS"/>
    <x v="0"/>
    <x v="7"/>
    <d v="1899-12-30T10:39:04"/>
    <d v="2021-10-08T00:00:00"/>
    <d v="1899-12-30T14:39:02"/>
    <d v="2021-10-11T00:00:00"/>
    <d v="1899-12-30T10:02:28"/>
    <n v="4283"/>
    <n v="4043"/>
    <d v="2021-10-08T10:39:04"/>
    <d v="2021-10-11T10:02:28"/>
    <x v="329"/>
    <s v="Mas de 1 Dia"/>
    <s v="MEDIEXCEL"/>
    <s v="MEDIEXCEL"/>
    <x v="2"/>
    <x v="3"/>
    <n v="2"/>
    <x v="1"/>
    <x v="8"/>
  </r>
  <r>
    <n v="41"/>
    <s v="Viernes"/>
    <n v="2021"/>
    <s v="Octubre"/>
    <x v="708"/>
    <s v="MEDIEXCEL"/>
    <x v="426"/>
    <s v="EXTERNOS"/>
    <x v="0"/>
    <x v="7"/>
    <d v="1899-12-30T10:52:07"/>
    <d v="2021-10-08T00:00:00"/>
    <d v="1899-12-30T14:52:06"/>
    <d v="2021-10-08T00:00:00"/>
    <d v="1899-12-30T13:03:21"/>
    <n v="131"/>
    <n v="-109"/>
    <d v="2021-10-08T10:52:07"/>
    <d v="2021-10-08T13:03:21"/>
    <x v="113"/>
    <s v="Resultados Liberados en 4 Horas o Menos"/>
    <s v="MEDIEXCEL"/>
    <s v="MEDIEXCEL"/>
    <x v="1"/>
    <x v="3"/>
    <n v="3"/>
    <x v="1"/>
    <x v="8"/>
  </r>
  <r>
    <n v="41"/>
    <s v="Viernes"/>
    <n v="2021"/>
    <s v="Octubre"/>
    <x v="709"/>
    <s v="MEDIEXCEL"/>
    <x v="427"/>
    <s v="EXTERNOS"/>
    <x v="0"/>
    <x v="7"/>
    <d v="1899-12-30T11:32:15"/>
    <d v="2021-10-08T00:00:00"/>
    <d v="1899-12-30T15:32:14"/>
    <d v="2021-10-08T00:00:00"/>
    <d v="1899-12-30T14:23:06"/>
    <n v="171"/>
    <n v="-69"/>
    <d v="2021-10-08T11:32:15"/>
    <d v="2021-10-08T14:23:06"/>
    <x v="114"/>
    <s v="Resultados Liberados en 4 Horas o Menos"/>
    <s v="MEDIEXCEL"/>
    <s v="MEDIEXCEL"/>
    <x v="1"/>
    <x v="3"/>
    <n v="3"/>
    <x v="1"/>
    <x v="8"/>
  </r>
  <r>
    <n v="41"/>
    <s v="Viernes"/>
    <n v="2021"/>
    <s v="Octubre"/>
    <x v="710"/>
    <s v="VITAMEDICA"/>
    <x v="428"/>
    <s v="EXTERNOS"/>
    <x v="0"/>
    <x v="7"/>
    <d v="1899-12-30T11:42:42"/>
    <d v="2021-10-08T00:00:00"/>
    <d v="1899-12-30T15:42:41"/>
    <d v="2021-10-08T00:00:00"/>
    <d v="1899-12-30T13:05:03"/>
    <n v="83"/>
    <n v="-157"/>
    <d v="2021-10-08T11:42:42"/>
    <d v="2021-10-08T13:05:03"/>
    <x v="9"/>
    <s v="Resultados Liberados 01:30 o Menos"/>
    <s v="VITAMEDICA"/>
    <s v="VITAMEDICA"/>
    <x v="1"/>
    <x v="3"/>
    <n v="5"/>
    <x v="1"/>
    <x v="8"/>
  </r>
  <r>
    <n v="41"/>
    <s v="Viernes"/>
    <n v="2021"/>
    <s v="Octubre"/>
    <x v="711"/>
    <s v="MEDIEXCEL"/>
    <x v="429"/>
    <s v="EXTERNOS"/>
    <x v="0"/>
    <x v="7"/>
    <d v="1899-12-30T11:53:19"/>
    <d v="2021-10-08T00:00:00"/>
    <s v="17.39:12"/>
    <d v="2021-10-08T00:00:00"/>
    <d v="1899-12-30T15:13:35"/>
    <n v="200"/>
    <n v="-146"/>
    <d v="2021-10-08T11:53:19"/>
    <d v="2021-10-08T15:13:35"/>
    <x v="330"/>
    <s v="Resultados Liberados en 4 Horas o Menos"/>
    <s v="MEDIEXCEL"/>
    <s v="MEDIEXCEL"/>
    <x v="1"/>
    <x v="3"/>
    <n v="3"/>
    <x v="1"/>
    <x v="8"/>
  </r>
  <r>
    <n v="41"/>
    <s v="Viernes"/>
    <n v="2021"/>
    <s v="Octubre"/>
    <x v="712"/>
    <s v="CENTRO MEDICO EXCEL-HOSPITALIZADOS"/>
    <x v="7"/>
    <s v="URGENCIA"/>
    <x v="0"/>
    <x v="7"/>
    <d v="1899-12-30T12:23:26"/>
    <d v="2021-10-08T00:00:00"/>
    <s v="15.29:25"/>
    <d v="2021-10-08T00:00:00"/>
    <d v="1899-12-30T15:01:15"/>
    <n v="158"/>
    <n v="-28"/>
    <d v="2021-10-08T12:23:26"/>
    <d v="2021-10-08T15:01:15"/>
    <x v="89"/>
    <s v="Resultados Liberados en 4 Horas o Menos"/>
    <s v="CENTRO MEDICO EXCEL"/>
    <s v="ESTUDIOS DE EMERGENCIA"/>
    <x v="2"/>
    <x v="2"/>
    <n v="1"/>
    <x v="1"/>
    <x v="8"/>
  </r>
  <r>
    <n v="41"/>
    <s v="Viernes"/>
    <n v="2021"/>
    <s v="Octubre"/>
    <x v="713"/>
    <s v="MEDIEXCEL"/>
    <x v="430"/>
    <s v="EXTERNOS"/>
    <x v="0"/>
    <x v="7"/>
    <d v="1899-12-30T12:40:06"/>
    <d v="2021-10-08T00:00:00"/>
    <d v="1899-12-30T16:40:02"/>
    <d v="2021-10-08T00:00:00"/>
    <d v="1899-12-30T13:49:16"/>
    <n v="69"/>
    <n v="-171"/>
    <d v="2021-10-08T12:40:06"/>
    <d v="2021-10-08T13:49:16"/>
    <x v="1"/>
    <s v="Resultados Liberados 01:30 o Menos"/>
    <s v="MEDIEXCEL"/>
    <s v="MEDIEXCEL"/>
    <x v="1"/>
    <x v="3"/>
    <n v="1"/>
    <x v="1"/>
    <x v="8"/>
  </r>
  <r>
    <n v="41"/>
    <s v="Viernes"/>
    <n v="2021"/>
    <s v="Octubre"/>
    <x v="714"/>
    <s v="MEDIEXCEL"/>
    <x v="431"/>
    <s v="REFERENCIA"/>
    <x v="0"/>
    <x v="7"/>
    <d v="1899-12-30T12:51:45"/>
    <d v="2021-10-12T00:00:00"/>
    <d v="1899-12-30T13:31:42"/>
    <m/>
    <m/>
    <m/>
    <m/>
    <d v="2021-10-08T12:51:45"/>
    <d v="2021-10-15T08:19:33"/>
    <x v="331"/>
    <s v="Estudios Sin Liberar en PxLab"/>
    <s v="MEDIEXCEL"/>
    <s v="MEDIEXCEL"/>
    <x v="0"/>
    <x v="3"/>
    <n v="1"/>
    <x v="1"/>
    <x v="8"/>
  </r>
  <r>
    <n v="41"/>
    <s v="Viernes"/>
    <n v="2021"/>
    <s v="Octubre"/>
    <x v="715"/>
    <s v="CENTRO MEDICO EXCEL-HOSPITALIZADOS"/>
    <x v="386"/>
    <s v="CHEQUEOS"/>
    <x v="0"/>
    <x v="7"/>
    <d v="1899-12-30T13:19:35"/>
    <d v="2021-10-08T00:00:00"/>
    <d v="1899-12-30T14:49:33"/>
    <d v="2021-10-08T00:00:00"/>
    <d v="1899-12-30T14:08:45"/>
    <n v="49"/>
    <n v="-41"/>
    <d v="2021-10-08T13:19:35"/>
    <d v="2021-10-08T14:08:45"/>
    <x v="220"/>
    <s v="Resultados Liberados en 1 Hora o Menos"/>
    <s v="CENTRO MEDICO EXCEL"/>
    <s v="HOSPITALIZADOS"/>
    <x v="1"/>
    <x v="0"/>
    <n v="3"/>
    <x v="1"/>
    <x v="8"/>
  </r>
  <r>
    <n v="41"/>
    <s v="Viernes"/>
    <n v="2021"/>
    <s v="Octubre"/>
    <x v="716"/>
    <s v="CENTRO MEDICO EXCEL-URGENCIAS"/>
    <x v="432"/>
    <s v="CHEQUEOS"/>
    <x v="0"/>
    <x v="7"/>
    <d v="1899-12-30T14:04:30"/>
    <d v="2021-10-08T00:00:00"/>
    <d v="1899-12-30T15:34:28"/>
    <d v="2021-10-08T00:00:00"/>
    <d v="1899-12-30T15:42:24"/>
    <n v="98"/>
    <n v="8"/>
    <d v="2021-10-08T14:04:30"/>
    <d v="2021-10-08T15:42:24"/>
    <x v="332"/>
    <s v="Resultados Liberados en 4 Horas o Menos"/>
    <s v="CENTRO MEDICO EXCEL"/>
    <s v="URGENCIAS"/>
    <x v="2"/>
    <x v="1"/>
    <n v="3"/>
    <x v="1"/>
    <x v="8"/>
  </r>
  <r>
    <n v="41"/>
    <s v="Viernes"/>
    <n v="2021"/>
    <s v="Octubre"/>
    <x v="717"/>
    <s v="CENTRO MEDICO EXCEL-HOSPITALIZADOS"/>
    <x v="4"/>
    <s v="REFERENCIA"/>
    <x v="0"/>
    <x v="7"/>
    <d v="1899-12-30T14:59:13"/>
    <d v="2021-10-12T00:00:00"/>
    <d v="1899-12-30T15:39:08"/>
    <d v="2021-10-11T00:00:00"/>
    <d v="1899-12-30T10:03:14"/>
    <n v="4024"/>
    <n v="-1776"/>
    <d v="2021-10-08T14:59:13"/>
    <d v="2021-10-11T10:03:14"/>
    <x v="333"/>
    <s v="Mas de 1 Dia"/>
    <s v="CENTRO MEDICO EXCEL"/>
    <s v="HOSPITALIZADOS"/>
    <x v="2"/>
    <x v="0"/>
    <n v="1"/>
    <x v="2"/>
    <x v="8"/>
  </r>
  <r>
    <n v="41"/>
    <s v="Viernes"/>
    <n v="2021"/>
    <s v="Octubre"/>
    <x v="718"/>
    <s v="MEDIEXCEL"/>
    <x v="433"/>
    <s v="EXTERNOS"/>
    <x v="0"/>
    <x v="7"/>
    <d v="1899-12-30T15:33:29"/>
    <d v="2021-10-08T00:00:00"/>
    <d v="1899-12-30T19:33:26"/>
    <d v="2021-10-08T00:00:00"/>
    <d v="1899-12-30T16:58:51"/>
    <n v="85"/>
    <n v="-155"/>
    <d v="2021-10-08T15:33:29"/>
    <d v="2021-10-08T16:58:51"/>
    <x v="334"/>
    <s v="Resultados Liberados 01:30 o Menos"/>
    <s v="MEDIEXCEL"/>
    <s v="MEDIEXCEL"/>
    <x v="1"/>
    <x v="3"/>
    <n v="7"/>
    <x v="2"/>
    <x v="8"/>
  </r>
  <r>
    <n v="41"/>
    <s v="Viernes"/>
    <n v="2021"/>
    <s v="Octubre"/>
    <x v="719"/>
    <s v="CENTRO MEDICO EXCEL - TRIAGE RESPIRATORIO"/>
    <x v="434"/>
    <s v="CHEQUEOS"/>
    <x v="0"/>
    <x v="7"/>
    <d v="1899-12-30T15:42:45"/>
    <d v="2021-10-08T00:00:00"/>
    <d v="1899-12-30T17:12:42"/>
    <d v="2021-10-08T00:00:00"/>
    <d v="1899-12-30T16:14:53"/>
    <n v="32"/>
    <n v="-58"/>
    <d v="2021-10-08T15:42:45"/>
    <d v="2021-10-08T16:14:53"/>
    <x v="166"/>
    <s v="Resultados Liberados en 1 Hora o Menos"/>
    <s v="CENTRO MEDICO EXCEL"/>
    <s v="TRIAGE RESPIRATORIO"/>
    <x v="1"/>
    <x v="4"/>
    <n v="5"/>
    <x v="2"/>
    <x v="8"/>
  </r>
  <r>
    <n v="41"/>
    <s v="Viernes"/>
    <n v="2021"/>
    <s v="Octubre"/>
    <x v="720"/>
    <s v="CENTRO MEDICO EXCEL (MONITOREOS)"/>
    <x v="154"/>
    <s v="REFERENCIA"/>
    <x v="0"/>
    <x v="7"/>
    <d v="1899-12-30T17:18:24"/>
    <d v="2021-10-12T00:00:00"/>
    <d v="1899-12-30T17:58:08"/>
    <m/>
    <m/>
    <m/>
    <m/>
    <d v="2021-10-08T17:18:24"/>
    <d v="2021-10-15T08:19:33"/>
    <x v="335"/>
    <s v="Estudios Sin Liberar en PxLab"/>
    <s v="CENTRO MEDICO EXCEL"/>
    <s v="MONITOREOS"/>
    <x v="0"/>
    <x v="5"/>
    <n v="1"/>
    <x v="2"/>
    <x v="8"/>
  </r>
  <r>
    <n v="41"/>
    <s v="Viernes"/>
    <n v="2021"/>
    <s v="Octubre"/>
    <x v="721"/>
    <s v="CENTRO MEDICO EXCEL (MONITOREOS)"/>
    <x v="154"/>
    <s v="EXTERNOS"/>
    <x v="0"/>
    <x v="7"/>
    <d v="1899-12-30T18:27:04"/>
    <d v="2021-10-08T00:00:00"/>
    <s v="22.27:02"/>
    <d v="2021-10-08T00:00:00"/>
    <d v="1899-12-30T18:28:56"/>
    <n v="1"/>
    <n v="-239"/>
    <d v="2021-10-08T18:27:04"/>
    <d v="2021-10-08T18:28:56"/>
    <x v="185"/>
    <s v="Resultados Liberados en 30 Minutos o Menos"/>
    <s v="CENTRO MEDICO EXCEL"/>
    <s v="MONITOREOS"/>
    <x v="3"/>
    <x v="5"/>
    <n v="1"/>
    <x v="2"/>
    <x v="8"/>
  </r>
  <r>
    <n v="41"/>
    <s v="Viernes"/>
    <n v="2021"/>
    <s v="Octubre"/>
    <x v="722"/>
    <s v="CENTRO MEDICO EXCEL-HOSPITALIZADOS"/>
    <x v="7"/>
    <s v="CHEQUEOS"/>
    <x v="0"/>
    <x v="7"/>
    <d v="1899-12-30T17:21:28"/>
    <d v="2021-10-08T00:00:00"/>
    <d v="1899-12-30T17:21:08"/>
    <d v="2021-10-08T00:00:00"/>
    <d v="1899-12-30T17:32:48"/>
    <n v="11"/>
    <n v="11"/>
    <d v="2021-10-08T17:21:28"/>
    <d v="2021-10-08T17:32:48"/>
    <x v="191"/>
    <s v="Resultados Liberados en 30 Minutos o Menos"/>
    <s v="CENTRO MEDICO EXCEL"/>
    <s v="HOSPITALIZADOS"/>
    <x v="1"/>
    <x v="0"/>
    <n v="1"/>
    <x v="2"/>
    <x v="8"/>
  </r>
  <r>
    <n v="41"/>
    <s v="Viernes"/>
    <n v="2021"/>
    <s v="Octubre"/>
    <x v="723"/>
    <s v="CENTRO MEDICO EXCEL (MONITOREOS)"/>
    <x v="154"/>
    <s v="EXTERNOS"/>
    <x v="0"/>
    <x v="7"/>
    <d v="1899-12-30T18:28:06"/>
    <d v="2021-10-08T00:00:00"/>
    <s v="22.28:03"/>
    <d v="2021-10-08T00:00:00"/>
    <d v="1899-12-30T18:31:58"/>
    <n v="3"/>
    <n v="-237"/>
    <d v="2021-10-08T18:28:06"/>
    <d v="2021-10-08T18:31:58"/>
    <x v="263"/>
    <s v="Resultados Liberados en 30 Minutos o Menos"/>
    <s v="CENTRO MEDICO EXCEL"/>
    <s v="MONITOREOS"/>
    <x v="3"/>
    <x v="5"/>
    <n v="1"/>
    <x v="2"/>
    <x v="8"/>
  </r>
  <r>
    <n v="41"/>
    <s v="Viernes"/>
    <n v="2021"/>
    <s v="Octubre"/>
    <x v="724"/>
    <s v="CENTRO MEDICO EXCEL-HOSPITALIZADOS"/>
    <x v="334"/>
    <s v="CHEQUEOS"/>
    <x v="0"/>
    <x v="7"/>
    <d v="1899-12-30T17:22:22"/>
    <d v="2021-10-10T00:00:00"/>
    <d v="1899-12-30T17:22:20"/>
    <d v="2021-10-08T00:00:00"/>
    <d v="1899-12-30T17:56:51"/>
    <n v="34"/>
    <n v="-2846"/>
    <d v="2021-10-08T17:22:22"/>
    <d v="2021-10-08T17:56:51"/>
    <x v="186"/>
    <s v="Resultados Liberados en 1 Hora o Menos"/>
    <s v="CENTRO MEDICO EXCEL"/>
    <s v="HOSPITALIZADOS"/>
    <x v="1"/>
    <x v="0"/>
    <n v="1"/>
    <x v="2"/>
    <x v="8"/>
  </r>
  <r>
    <n v="41"/>
    <s v="Viernes"/>
    <n v="2021"/>
    <s v="Octubre"/>
    <x v="725"/>
    <s v="CENTRO MEDICO EXCEL-HOSPITALIZADOS"/>
    <x v="435"/>
    <s v="REFERENCIA"/>
    <x v="0"/>
    <x v="7"/>
    <d v="1899-12-30T19:26:58"/>
    <d v="2021-10-12T00:00:00"/>
    <d v="1899-12-30T20:06:57"/>
    <m/>
    <m/>
    <m/>
    <m/>
    <d v="2021-10-08T19:26:58"/>
    <d v="2021-10-15T08:19:33"/>
    <x v="336"/>
    <s v="Estudios Sin Liberar en PxLab"/>
    <s v="CENTRO MEDICO EXCEL"/>
    <s v="HOSPITALIZADOS"/>
    <x v="0"/>
    <x v="0"/>
    <n v="1"/>
    <x v="2"/>
    <x v="8"/>
  </r>
  <r>
    <n v="41"/>
    <s v="Viernes"/>
    <n v="2021"/>
    <s v="Octubre"/>
    <x v="726"/>
    <s v="MEDIEXCEL"/>
    <x v="436"/>
    <s v="REFERENCIA"/>
    <x v="0"/>
    <x v="7"/>
    <d v="1899-12-30T19:37:28"/>
    <d v="2021-10-12T00:00:00"/>
    <d v="1899-12-30T20:17:26"/>
    <m/>
    <m/>
    <m/>
    <m/>
    <d v="2021-10-08T19:37:28"/>
    <d v="2021-10-15T08:19:33"/>
    <x v="337"/>
    <s v="Estudios Sin Liberar en PxLab"/>
    <s v="MEDIEXCEL"/>
    <s v="MEDIEXCEL"/>
    <x v="0"/>
    <x v="3"/>
    <n v="1"/>
    <x v="2"/>
    <x v="8"/>
  </r>
  <r>
    <n v="41"/>
    <s v="Viernes"/>
    <n v="2021"/>
    <s v="Octubre"/>
    <x v="727"/>
    <s v="CENTRO MEDICO EXCEL-HOSPITALIZADOS"/>
    <x v="386"/>
    <s v="CHEQUEOS"/>
    <x v="0"/>
    <x v="7"/>
    <d v="1899-12-30T20:38:41"/>
    <d v="2021-10-08T00:00:00"/>
    <d v="1899-12-30T22:07:59"/>
    <d v="2021-10-08T00:00:00"/>
    <d v="1899-12-30T21:18:05"/>
    <n v="40"/>
    <n v="-49"/>
    <d v="2021-10-08T20:38:41"/>
    <d v="2021-10-08T21:18:05"/>
    <x v="245"/>
    <s v="Resultados Liberados en 1 Hora o Menos"/>
    <s v="CENTRO MEDICO EXCEL"/>
    <s v="HOSPITALIZADOS"/>
    <x v="1"/>
    <x v="0"/>
    <n v="3"/>
    <x v="0"/>
    <x v="8"/>
  </r>
  <r>
    <n v="41"/>
    <s v="Viernes"/>
    <n v="2021"/>
    <s v="Octubre"/>
    <x v="728"/>
    <s v="CENTRO MEDICO EXCEL-HOSPITALIZADOS"/>
    <x v="391"/>
    <s v="REFERENCIA"/>
    <x v="0"/>
    <x v="7"/>
    <d v="1899-12-30T20:47:34"/>
    <d v="2021-10-12T00:00:00"/>
    <d v="1899-12-30T21:27:26"/>
    <d v="2021-10-12T00:00:00"/>
    <d v="1899-12-30T10:09:51"/>
    <n v="5122"/>
    <n v="-678"/>
    <d v="2021-10-08T20:47:34"/>
    <d v="2021-10-12T10:09:51"/>
    <x v="338"/>
    <s v="Mas de 1 Dia"/>
    <s v="CENTRO MEDICO EXCEL"/>
    <s v="HOSPITALIZADOS"/>
    <x v="2"/>
    <x v="0"/>
    <n v="1"/>
    <x v="0"/>
    <x v="8"/>
  </r>
  <r>
    <n v="41"/>
    <s v="Viernes"/>
    <n v="2021"/>
    <s v="Octubre"/>
    <x v="729"/>
    <s v="CENTRO MEDICO EXCEL-HOSPITALIZADOS"/>
    <x v="437"/>
    <s v="URGENCIA"/>
    <x v="0"/>
    <x v="7"/>
    <d v="1899-12-30T21:26:39"/>
    <d v="2021-10-08T00:00:00"/>
    <d v="1899-12-30T21:56:37"/>
    <d v="2021-10-08T00:00:00"/>
    <d v="1899-12-30T21:30:45"/>
    <n v="4"/>
    <n v="-26"/>
    <d v="2021-10-08T21:26:39"/>
    <d v="2021-10-08T21:30:45"/>
    <x v="181"/>
    <s v="Resultados Liberados en 30 Minutos o Menos"/>
    <s v="CENTRO MEDICO EXCEL"/>
    <s v="ESTUDIOS DE EMERGENCIA"/>
    <x v="1"/>
    <x v="2"/>
    <n v="1"/>
    <x v="0"/>
    <x v="8"/>
  </r>
  <r>
    <n v="41"/>
    <s v="Viernes"/>
    <n v="2021"/>
    <s v="Octubre"/>
    <x v="730"/>
    <s v="CENTRO MEDICO EXCEL-HOSPITALIZADOS"/>
    <x v="437"/>
    <s v="CHEQUEOS"/>
    <x v="0"/>
    <x v="7"/>
    <d v="1899-12-30T21:30:01"/>
    <d v="2021-10-08T00:00:00"/>
    <d v="1899-12-30T22:59:59"/>
    <d v="2021-10-08T00:00:00"/>
    <d v="1899-12-30T22:06:40"/>
    <n v="36"/>
    <n v="-53"/>
    <d v="2021-10-08T21:30:01"/>
    <d v="2021-10-08T22:06:40"/>
    <x v="301"/>
    <s v="Resultados Liberados en 1 Hora o Menos"/>
    <s v="CENTRO MEDICO EXCEL"/>
    <s v="HOSPITALIZADOS"/>
    <x v="1"/>
    <x v="0"/>
    <n v="7"/>
    <x v="0"/>
    <x v="8"/>
  </r>
  <r>
    <n v="41"/>
    <s v="Viernes"/>
    <n v="2021"/>
    <s v="Octubre"/>
    <x v="731"/>
    <s v="CENTRO MEDICO EXCEL-HOSPITALIZADOS"/>
    <x v="245"/>
    <s v="URGENCIA"/>
    <x v="0"/>
    <x v="7"/>
    <d v="1899-12-30T21:40:42"/>
    <d v="2021-10-08T00:00:00"/>
    <d v="1899-12-30T22:10:38"/>
    <d v="2021-10-08T00:00:00"/>
    <d v="1899-12-30T21:44:21"/>
    <n v="4"/>
    <n v="-26"/>
    <d v="2021-10-08T21:40:42"/>
    <d v="2021-10-08T21:44:21"/>
    <x v="263"/>
    <s v="Resultados Liberados en 30 Minutos o Menos"/>
    <s v="CENTRO MEDICO EXCEL"/>
    <s v="ESTUDIOS DE EMERGENCIA"/>
    <x v="1"/>
    <x v="2"/>
    <n v="1"/>
    <x v="0"/>
    <x v="8"/>
  </r>
  <r>
    <n v="41"/>
    <s v="Viernes"/>
    <n v="2021"/>
    <s v="Octubre"/>
    <x v="732"/>
    <s v="CENTRO MEDICO EXCEL-HOSPITALIZADOS"/>
    <x v="14"/>
    <s v="URGENCIA"/>
    <x v="0"/>
    <x v="7"/>
    <d v="1899-12-30T21:42:04"/>
    <d v="2021-10-08T00:00:00"/>
    <d v="1899-12-30T22:12:00"/>
    <d v="2021-10-08T00:00:00"/>
    <d v="1899-12-30T21:50:15"/>
    <n v="8"/>
    <n v="-22"/>
    <d v="2021-10-08T21:42:04"/>
    <d v="2021-10-08T21:50:15"/>
    <x v="253"/>
    <s v="Resultados Liberados en 30 Minutos o Menos"/>
    <s v="CENTRO MEDICO EXCEL"/>
    <s v="ESTUDIOS DE EMERGENCIA"/>
    <x v="1"/>
    <x v="2"/>
    <n v="1"/>
    <x v="0"/>
    <x v="8"/>
  </r>
  <r>
    <n v="41"/>
    <s v="Viernes"/>
    <n v="2021"/>
    <s v="Octubre"/>
    <x v="733"/>
    <s v="CENTRO MEDICO EXCEL-URGENCIAS"/>
    <x v="438"/>
    <s v="CHEQUEOS"/>
    <x v="0"/>
    <x v="7"/>
    <d v="1899-12-30T22:48:47"/>
    <d v="2021-10-09T00:00:00"/>
    <d v="1899-12-30T00:18:45"/>
    <d v="2021-10-08T00:00:00"/>
    <d v="1899-12-30T22:54:16"/>
    <n v="6"/>
    <n v="-84"/>
    <d v="2021-10-08T22:48:47"/>
    <d v="2021-10-08T22:54:16"/>
    <x v="62"/>
    <s v="Resultados Liberados en 30 Minutos o Menos"/>
    <s v="CENTRO MEDICO EXCEL"/>
    <s v="URGENCIAS"/>
    <x v="1"/>
    <x v="1"/>
    <n v="1"/>
    <x v="0"/>
    <x v="8"/>
  </r>
  <r>
    <n v="41"/>
    <s v="Sábado"/>
    <n v="2021"/>
    <s v="Octubre"/>
    <x v="734"/>
    <s v="CENTRO MEDICO EXCEL-URGENCIAS"/>
    <x v="439"/>
    <s v="CHEQUEOS"/>
    <x v="0"/>
    <x v="8"/>
    <d v="1899-12-30T04:10:06"/>
    <d v="2021-10-09T00:00:00"/>
    <d v="1899-12-30T05:40:05"/>
    <d v="2021-10-09T00:00:00"/>
    <d v="1899-12-30T04:39:15"/>
    <n v="29"/>
    <n v="-61"/>
    <d v="2021-10-09T04:10:06"/>
    <d v="2021-10-09T04:39:15"/>
    <x v="69"/>
    <s v="Resultados Liberados en 30 Minutos o Menos"/>
    <s v="CENTRO MEDICO EXCEL"/>
    <s v="URGENCIAS"/>
    <x v="1"/>
    <x v="1"/>
    <n v="2"/>
    <x v="0"/>
    <x v="8"/>
  </r>
  <r>
    <n v="41"/>
    <s v="Sábado"/>
    <n v="2021"/>
    <s v="Octubre"/>
    <x v="735"/>
    <s v="CENTRO MEDICO EXCEL-HOSPITALIZADOS"/>
    <x v="4"/>
    <s v="CHEQUEOS"/>
    <x v="0"/>
    <x v="8"/>
    <d v="1899-12-30T05:47:14"/>
    <d v="2021-10-09T00:00:00"/>
    <d v="1899-12-30T07:17:12"/>
    <d v="2021-10-09T00:00:00"/>
    <d v="1899-12-30T06:23:11"/>
    <n v="36"/>
    <n v="-54"/>
    <d v="2021-10-09T05:47:14"/>
    <d v="2021-10-09T06:23:11"/>
    <x v="70"/>
    <s v="Resultados Liberados en 1 Hora o Menos"/>
    <s v="CENTRO MEDICO EXCEL"/>
    <s v="HOSPITALIZADOS"/>
    <x v="1"/>
    <x v="0"/>
    <n v="3"/>
    <x v="0"/>
    <x v="8"/>
  </r>
  <r>
    <n v="41"/>
    <s v="Sábado"/>
    <n v="2021"/>
    <s v="Octubre"/>
    <x v="736"/>
    <s v="CENTRO MEDICO EXCEL-HOSPITALIZADOS"/>
    <x v="12"/>
    <s v="URGENCIA"/>
    <x v="0"/>
    <x v="8"/>
    <d v="1899-12-30T05:47:48"/>
    <d v="2021-10-09T00:00:00"/>
    <d v="1899-12-30T06:17:47"/>
    <d v="2021-10-09T00:00:00"/>
    <d v="1899-12-30T05:52:23"/>
    <n v="5"/>
    <n v="-25"/>
    <d v="2021-10-09T05:47:48"/>
    <d v="2021-10-09T05:52:23"/>
    <x v="181"/>
    <s v="Resultados Liberados en 30 Minutos o Menos"/>
    <s v="CENTRO MEDICO EXCEL"/>
    <s v="ESTUDIOS DE EMERGENCIA"/>
    <x v="1"/>
    <x v="2"/>
    <n v="1"/>
    <x v="0"/>
    <x v="8"/>
  </r>
  <r>
    <n v="41"/>
    <s v="Sábado"/>
    <n v="2021"/>
    <s v="Octubre"/>
    <x v="737"/>
    <s v="CENTRO MEDICO EXCEL-HOSPITALIZADOS"/>
    <x v="4"/>
    <s v="URGENCIA"/>
    <x v="0"/>
    <x v="8"/>
    <d v="1899-12-30T05:48:27"/>
    <d v="2021-10-09T00:00:00"/>
    <d v="1899-12-30T06:18:25"/>
    <d v="2021-10-09T00:00:00"/>
    <d v="1899-12-30T05:49:20"/>
    <n v="1"/>
    <n v="-29"/>
    <d v="2021-10-09T05:48:27"/>
    <d v="2021-10-09T05:49:20"/>
    <x v="180"/>
    <s v="Resultados Liberados en 30 Minutos o Menos"/>
    <s v="CENTRO MEDICO EXCEL"/>
    <s v="ESTUDIOS DE EMERGENCIA"/>
    <x v="1"/>
    <x v="2"/>
    <n v="1"/>
    <x v="0"/>
    <x v="8"/>
  </r>
  <r>
    <n v="41"/>
    <s v="Sábado"/>
    <n v="2021"/>
    <s v="Octubre"/>
    <x v="738"/>
    <s v="CENTRO MEDICO EXCEL-HOSPITALIZADOS"/>
    <x v="12"/>
    <s v="CHEQUEOS"/>
    <x v="0"/>
    <x v="8"/>
    <d v="1899-12-30T05:50:49"/>
    <d v="2021-10-09T00:00:00"/>
    <d v="1899-12-30T07:20:48"/>
    <d v="2021-10-09T00:00:00"/>
    <d v="1899-12-30T06:26:18"/>
    <n v="36"/>
    <n v="-54"/>
    <d v="2021-10-09T05:50:49"/>
    <d v="2021-10-09T06:26:18"/>
    <x v="70"/>
    <s v="Resultados Liberados en 1 Hora o Menos"/>
    <s v="CENTRO MEDICO EXCEL"/>
    <s v="HOSPITALIZADOS"/>
    <x v="1"/>
    <x v="0"/>
    <n v="3"/>
    <x v="0"/>
    <x v="8"/>
  </r>
  <r>
    <n v="41"/>
    <s v="Sábado"/>
    <n v="2021"/>
    <s v="Octubre"/>
    <x v="739"/>
    <s v="CENTRO MEDICO EXCEL-HOSPITALIZADOS"/>
    <x v="386"/>
    <s v="CHEQUEOS"/>
    <x v="0"/>
    <x v="8"/>
    <d v="1899-12-30T05:55:23"/>
    <d v="2021-10-09T00:00:00"/>
    <d v="1899-12-30T07:25:22"/>
    <d v="2021-10-09T00:00:00"/>
    <d v="1899-12-30T06:35:56"/>
    <n v="40"/>
    <n v="-50"/>
    <d v="2021-10-09T05:55:23"/>
    <d v="2021-10-09T06:35:56"/>
    <x v="142"/>
    <s v="Resultados Liberados en 1 Hora o Menos"/>
    <s v="CENTRO MEDICO EXCEL"/>
    <s v="HOSPITALIZADOS"/>
    <x v="1"/>
    <x v="0"/>
    <n v="6"/>
    <x v="0"/>
    <x v="8"/>
  </r>
  <r>
    <n v="41"/>
    <s v="Sábado"/>
    <n v="2021"/>
    <s v="Octubre"/>
    <x v="740"/>
    <s v="CENTRO MEDICO EXCEL-HOSPITALIZADOS"/>
    <x v="440"/>
    <s v="CHEQUEOS"/>
    <x v="0"/>
    <x v="8"/>
    <d v="1899-12-30T05:56:05"/>
    <d v="2021-10-09T00:00:00"/>
    <d v="1899-12-30T07:26:03"/>
    <d v="2021-10-09T00:00:00"/>
    <d v="1899-12-30T06:19:03"/>
    <n v="23"/>
    <n v="-67"/>
    <d v="2021-10-09T05:56:05"/>
    <d v="2021-10-09T06:19:03"/>
    <x v="86"/>
    <s v="Resultados Liberados en 30 Minutos o Menos"/>
    <s v="CENTRO MEDICO EXCEL"/>
    <s v="HOSPITALIZADOS"/>
    <x v="1"/>
    <x v="0"/>
    <n v="1"/>
    <x v="0"/>
    <x v="8"/>
  </r>
  <r>
    <n v="41"/>
    <s v="Sábado"/>
    <n v="2021"/>
    <s v="Octubre"/>
    <x v="741"/>
    <s v="CENTRO MEDICO EXCEL-HOSPITALIZADOS"/>
    <x v="55"/>
    <s v="CHEQUEOS"/>
    <x v="0"/>
    <x v="8"/>
    <d v="1899-12-30T05:57:07"/>
    <d v="2021-10-09T00:00:00"/>
    <d v="1899-12-30T07:27:06"/>
    <d v="2021-10-09T00:00:00"/>
    <d v="1899-12-30T06:33:40"/>
    <n v="36"/>
    <n v="-54"/>
    <d v="2021-10-09T05:57:07"/>
    <d v="2021-10-09T06:33:40"/>
    <x v="301"/>
    <s v="Resultados Liberados en 1 Hora o Menos"/>
    <s v="CENTRO MEDICO EXCEL"/>
    <s v="HOSPITALIZADOS"/>
    <x v="1"/>
    <x v="0"/>
    <n v="3"/>
    <x v="0"/>
    <x v="8"/>
  </r>
  <r>
    <n v="41"/>
    <s v="Sábado"/>
    <n v="2021"/>
    <s v="Octubre"/>
    <x v="742"/>
    <s v="MEDIEXCEL"/>
    <x v="441"/>
    <s v="EXTERNOS"/>
    <x v="0"/>
    <x v="8"/>
    <d v="1899-12-30T06:39:01"/>
    <d v="2021-10-09T00:00:00"/>
    <d v="1899-12-30T10:38:57"/>
    <d v="2021-10-09T00:00:00"/>
    <d v="1899-12-30T07:49:26"/>
    <n v="70"/>
    <n v="-169"/>
    <d v="2021-10-09T06:39:01"/>
    <d v="2021-10-09T07:49:26"/>
    <x v="182"/>
    <s v="Resultados Liberados 01:30 o Menos"/>
    <s v="MEDIEXCEL"/>
    <s v="MEDIEXCEL"/>
    <x v="1"/>
    <x v="3"/>
    <n v="1"/>
    <x v="1"/>
    <x v="9"/>
  </r>
  <r>
    <n v="41"/>
    <s v="Sábado"/>
    <n v="2021"/>
    <s v="Octubre"/>
    <x v="743"/>
    <s v="CENTRO MEDICO EXCEL-HOSPITALIZADOS"/>
    <x v="424"/>
    <s v="CHEQUEOS"/>
    <x v="0"/>
    <x v="8"/>
    <d v="1899-12-30T07:00:13"/>
    <d v="2021-10-09T00:00:00"/>
    <d v="1899-12-30T08:30:10"/>
    <d v="2021-10-09T00:00:00"/>
    <d v="1899-12-30T07:12:58"/>
    <n v="12"/>
    <n v="-78"/>
    <d v="2021-10-09T07:00:13"/>
    <d v="2021-10-09T07:12:58"/>
    <x v="209"/>
    <s v="Resultados Liberados en 30 Minutos o Menos"/>
    <s v="CENTRO MEDICO EXCEL"/>
    <s v="HOSPITALIZADOS"/>
    <x v="1"/>
    <x v="0"/>
    <n v="1"/>
    <x v="1"/>
    <x v="9"/>
  </r>
  <r>
    <n v="41"/>
    <s v="Sábado"/>
    <n v="2021"/>
    <s v="Octubre"/>
    <x v="744"/>
    <s v="CENTRO MEDICO EXCEL-HOSPITALIZADOS"/>
    <x v="424"/>
    <s v="CHEQUEOS"/>
    <x v="0"/>
    <x v="8"/>
    <d v="1899-12-30T07:01:00"/>
    <d v="2021-10-09T00:00:00"/>
    <d v="1899-12-30T08:30:58"/>
    <d v="2021-10-09T00:00:00"/>
    <d v="1899-12-30T07:49:54"/>
    <n v="48"/>
    <n v="-41"/>
    <d v="2021-10-09T07:01:00"/>
    <d v="2021-10-09T07:49:54"/>
    <x v="2"/>
    <s v="Resultados Liberados en 1 Hora o Menos"/>
    <s v="CENTRO MEDICO EXCEL"/>
    <s v="HOSPITALIZADOS"/>
    <x v="1"/>
    <x v="0"/>
    <n v="3"/>
    <x v="1"/>
    <x v="9"/>
  </r>
  <r>
    <n v="41"/>
    <s v="Sábado"/>
    <n v="2021"/>
    <s v="Octubre"/>
    <x v="745"/>
    <s v="CENTRO MEDICO EXCEL-HOSPITALIZADOS"/>
    <x v="391"/>
    <s v="URGENCIA"/>
    <x v="0"/>
    <x v="8"/>
    <d v="1899-12-30T07:02:08"/>
    <d v="2021-10-09T00:00:00"/>
    <d v="1899-12-30T07:32:05"/>
    <d v="2021-10-09T00:00:00"/>
    <d v="1899-12-30T07:14:23"/>
    <n v="12"/>
    <n v="-18"/>
    <d v="2021-10-09T07:02:08"/>
    <d v="2021-10-09T07:14:23"/>
    <x v="209"/>
    <s v="Resultados Liberados en 30 Minutos o Menos"/>
    <s v="CENTRO MEDICO EXCEL"/>
    <s v="ESTUDIOS DE EMERGENCIA"/>
    <x v="1"/>
    <x v="2"/>
    <n v="1"/>
    <x v="1"/>
    <x v="9"/>
  </r>
  <r>
    <n v="41"/>
    <s v="Sábado"/>
    <n v="2021"/>
    <s v="Octubre"/>
    <x v="746"/>
    <s v="CENTRO MEDICO EXCEL-HOSPITALIZADOS"/>
    <x v="391"/>
    <s v="CHEQUEOS"/>
    <x v="0"/>
    <x v="8"/>
    <d v="1899-12-30T07:03:08"/>
    <d v="2021-10-09T00:00:00"/>
    <d v="1899-12-30T08:33:07"/>
    <d v="2021-10-09T00:00:00"/>
    <d v="1899-12-30T07:50:37"/>
    <n v="47"/>
    <n v="-43"/>
    <d v="2021-10-09T07:03:08"/>
    <d v="2021-10-09T07:50:37"/>
    <x v="53"/>
    <s v="Resultados Liberados en 1 Hora o Menos"/>
    <s v="CENTRO MEDICO EXCEL"/>
    <s v="HOSPITALIZADOS"/>
    <x v="1"/>
    <x v="0"/>
    <n v="4"/>
    <x v="1"/>
    <x v="9"/>
  </r>
  <r>
    <n v="41"/>
    <s v="Sábado"/>
    <n v="2021"/>
    <s v="Octubre"/>
    <x v="747"/>
    <s v="MEDIEXCEL"/>
    <x v="442"/>
    <s v="EXTERNOS"/>
    <x v="0"/>
    <x v="8"/>
    <d v="1899-12-30T07:10:02"/>
    <d v="2021-10-09T00:00:00"/>
    <d v="1899-12-30T11:09:59"/>
    <d v="2021-10-09T00:00:00"/>
    <d v="1899-12-30T08:53:29"/>
    <n v="103"/>
    <n v="-136"/>
    <d v="2021-10-09T07:10:02"/>
    <d v="2021-10-09T08:53:29"/>
    <x v="51"/>
    <s v="Resultados Liberados en 4 Horas o Menos"/>
    <s v="MEDIEXCEL"/>
    <s v="MEDIEXCEL"/>
    <x v="1"/>
    <x v="3"/>
    <n v="5"/>
    <x v="1"/>
    <x v="9"/>
  </r>
  <r>
    <n v="41"/>
    <s v="Sábado"/>
    <n v="2021"/>
    <s v="Octubre"/>
    <x v="748"/>
    <s v="CENTRO MEDICO EXCEL-HOSPITALIZADOS"/>
    <x v="14"/>
    <s v="URGENCIA"/>
    <x v="0"/>
    <x v="8"/>
    <d v="1899-12-30T07:10:26"/>
    <d v="2021-10-09T00:00:00"/>
    <d v="1899-12-30T07:40:24"/>
    <d v="2021-10-09T00:00:00"/>
    <d v="1899-12-30T07:18:13"/>
    <n v="8"/>
    <n v="-22"/>
    <d v="2021-10-09T07:10:26"/>
    <d v="2021-10-09T07:18:13"/>
    <x v="29"/>
    <s v="Resultados Liberados en 30 Minutos o Menos"/>
    <s v="CENTRO MEDICO EXCEL"/>
    <s v="ESTUDIOS DE EMERGENCIA"/>
    <x v="1"/>
    <x v="2"/>
    <n v="1"/>
    <x v="1"/>
    <x v="9"/>
  </r>
  <r>
    <n v="41"/>
    <s v="Sábado"/>
    <n v="2021"/>
    <s v="Octubre"/>
    <x v="749"/>
    <s v="CENTRO MEDICO EXCEL-HOSPITALIZADOS"/>
    <x v="14"/>
    <s v="CHEQUEOS"/>
    <x v="0"/>
    <x v="8"/>
    <d v="1899-12-30T07:11:16"/>
    <d v="2021-10-09T00:00:00"/>
    <d v="1899-12-30T08:41:14"/>
    <d v="2021-10-09T00:00:00"/>
    <d v="1899-12-30T07:51:16"/>
    <n v="40"/>
    <n v="-50"/>
    <d v="2021-10-09T07:11:16"/>
    <d v="2021-10-09T07:51:16"/>
    <x v="142"/>
    <s v="Resultados Liberados en 1 Hora o Menos"/>
    <s v="CENTRO MEDICO EXCEL"/>
    <s v="HOSPITALIZADOS"/>
    <x v="1"/>
    <x v="0"/>
    <n v="3"/>
    <x v="1"/>
    <x v="9"/>
  </r>
  <r>
    <n v="41"/>
    <s v="Sábado"/>
    <n v="2021"/>
    <s v="Octubre"/>
    <x v="750"/>
    <s v="MEDIEXCEL"/>
    <x v="90"/>
    <s v="EXTERNOS"/>
    <x v="0"/>
    <x v="8"/>
    <d v="1899-12-30T07:13:08"/>
    <d v="2021-10-09T00:00:00"/>
    <d v="1899-12-30T11:13:07"/>
    <d v="2021-10-09T00:00:00"/>
    <d v="1899-12-30T08:27:07"/>
    <n v="74"/>
    <n v="-166"/>
    <d v="2021-10-09T07:13:08"/>
    <d v="2021-10-09T08:27:07"/>
    <x v="162"/>
    <s v="Resultados Liberados 01:30 o Menos"/>
    <s v="MEDIEXCEL"/>
    <s v="MEDIEXCEL"/>
    <x v="1"/>
    <x v="3"/>
    <n v="4"/>
    <x v="1"/>
    <x v="9"/>
  </r>
  <r>
    <n v="41"/>
    <s v="Sábado"/>
    <n v="2021"/>
    <s v="Octubre"/>
    <x v="751"/>
    <s v="CENTRO MEDICO EXCEL - EXTERNO"/>
    <x v="443"/>
    <s v="CHEQUEOS"/>
    <x v="0"/>
    <x v="8"/>
    <d v="1899-12-30T07:16:55"/>
    <d v="2021-10-09T00:00:00"/>
    <s v="12.42:46"/>
    <d v="2021-10-09T00:00:00"/>
    <d v="1899-12-30T11:13:09"/>
    <n v="237"/>
    <n v="-89"/>
    <d v="2021-10-09T07:16:55"/>
    <d v="2021-10-09T11:13:09"/>
    <x v="45"/>
    <s v="Resultados Liberados en 4 Horas o Menos"/>
    <s v="CENTRO MEDICO EXCEL"/>
    <s v=" EXTERNO"/>
    <x v="1"/>
    <x v="3"/>
    <n v="2"/>
    <x v="1"/>
    <x v="9"/>
  </r>
  <r>
    <n v="41"/>
    <s v="Sábado"/>
    <n v="2021"/>
    <s v="Octubre"/>
    <x v="752"/>
    <s v="MEDIEXCEL"/>
    <x v="444"/>
    <s v="EXTERNOS"/>
    <x v="0"/>
    <x v="8"/>
    <d v="1899-12-30T07:25:09"/>
    <d v="2021-10-09T00:00:00"/>
    <d v="1899-12-30T11:25:07"/>
    <d v="2021-10-09T00:00:00"/>
    <d v="1899-12-30T09:09:02"/>
    <n v="104"/>
    <n v="-136"/>
    <d v="2021-10-09T07:25:09"/>
    <d v="2021-10-09T09:09:02"/>
    <x v="51"/>
    <s v="Resultados Liberados en 4 Horas o Menos"/>
    <s v="MEDIEXCEL"/>
    <s v="MEDIEXCEL"/>
    <x v="1"/>
    <x v="3"/>
    <n v="4"/>
    <x v="1"/>
    <x v="9"/>
  </r>
  <r>
    <n v="41"/>
    <s v="Sábado"/>
    <n v="2021"/>
    <s v="Octubre"/>
    <x v="753"/>
    <s v="MEDIEXCEL"/>
    <x v="445"/>
    <s v="EXTERNOS"/>
    <x v="0"/>
    <x v="8"/>
    <d v="1899-12-30T07:29:47"/>
    <d v="2021-10-09T00:00:00"/>
    <d v="1899-12-30T11:29:44"/>
    <d v="2021-10-09T00:00:00"/>
    <d v="1899-12-30T08:40:42"/>
    <n v="71"/>
    <n v="-169"/>
    <d v="2021-10-09T07:29:47"/>
    <d v="2021-10-09T08:40:42"/>
    <x v="182"/>
    <s v="Resultados Liberados 01:30 o Menos"/>
    <s v="MEDIEXCEL"/>
    <s v="MEDIEXCEL"/>
    <x v="1"/>
    <x v="3"/>
    <n v="1"/>
    <x v="1"/>
    <x v="9"/>
  </r>
  <r>
    <n v="41"/>
    <s v="Sábado"/>
    <n v="2021"/>
    <s v="Octubre"/>
    <x v="754"/>
    <s v="MEDIEXCEL"/>
    <x v="446"/>
    <s v="EXTERNOS"/>
    <x v="0"/>
    <x v="8"/>
    <d v="1899-12-30T07:29:57"/>
    <d v="2021-10-09T00:00:00"/>
    <d v="1899-12-30T11:29:55"/>
    <d v="2021-10-09T00:00:00"/>
    <d v="1899-12-30T09:15:08"/>
    <n v="106"/>
    <n v="-134"/>
    <d v="2021-10-09T07:29:57"/>
    <d v="2021-10-09T09:15:08"/>
    <x v="68"/>
    <s v="Resultados Liberados en 4 Horas o Menos"/>
    <s v="MEDIEXCEL"/>
    <s v="MEDIEXCEL"/>
    <x v="1"/>
    <x v="3"/>
    <n v="4"/>
    <x v="1"/>
    <x v="9"/>
  </r>
  <r>
    <n v="41"/>
    <s v="Sábado"/>
    <n v="2021"/>
    <s v="Octubre"/>
    <x v="755"/>
    <s v="MEDIEXCEL"/>
    <x v="447"/>
    <s v="EXTERNOS"/>
    <x v="0"/>
    <x v="8"/>
    <d v="1899-12-30T07:33:04"/>
    <d v="2021-10-09T00:00:00"/>
    <d v="1899-12-30T11:33:02"/>
    <d v="2021-10-09T00:00:00"/>
    <d v="1899-12-30T08:57:47"/>
    <n v="84"/>
    <n v="-156"/>
    <d v="2021-10-09T07:33:04"/>
    <d v="2021-10-09T08:57:47"/>
    <x v="141"/>
    <s v="Resultados Liberados 01:30 o Menos"/>
    <s v="MEDIEXCEL"/>
    <s v="MEDIEXCEL"/>
    <x v="1"/>
    <x v="3"/>
    <n v="5"/>
    <x v="1"/>
    <x v="9"/>
  </r>
  <r>
    <n v="41"/>
    <s v="Sábado"/>
    <n v="2021"/>
    <s v="Octubre"/>
    <x v="756"/>
    <s v="CENTRO MEDICO EXCEL-HOSPITALIZADOS"/>
    <x v="245"/>
    <s v="URGENCIA"/>
    <x v="0"/>
    <x v="8"/>
    <d v="1899-12-30T07:34:11"/>
    <d v="2021-10-09T00:00:00"/>
    <d v="1899-12-30T08:04:09"/>
    <d v="2021-10-09T00:00:00"/>
    <d v="1899-12-30T07:37:35"/>
    <n v="3"/>
    <n v="-27"/>
    <d v="2021-10-09T07:34:11"/>
    <d v="2021-10-09T07:37:35"/>
    <x v="263"/>
    <s v="Resultados Liberados en 30 Minutos o Menos"/>
    <s v="CENTRO MEDICO EXCEL"/>
    <s v="ESTUDIOS DE EMERGENCIA"/>
    <x v="1"/>
    <x v="2"/>
    <n v="1"/>
    <x v="1"/>
    <x v="9"/>
  </r>
  <r>
    <n v="41"/>
    <s v="Sábado"/>
    <n v="2021"/>
    <s v="Octubre"/>
    <x v="757"/>
    <s v="CENTRO MEDICO EXCEL-HOSPITALIZADOS"/>
    <x v="245"/>
    <s v="CHEQUEOS"/>
    <x v="0"/>
    <x v="8"/>
    <d v="1899-12-30T07:35:29"/>
    <d v="2021-10-09T00:00:00"/>
    <d v="1899-12-30T09:05:25"/>
    <d v="2021-10-09T00:00:00"/>
    <d v="1899-12-30T07:59:05"/>
    <n v="24"/>
    <n v="-66"/>
    <d v="2021-10-09T07:35:29"/>
    <d v="2021-10-09T07:59:05"/>
    <x v="237"/>
    <s v="Resultados Liberados en 30 Minutos o Menos"/>
    <s v="CENTRO MEDICO EXCEL"/>
    <s v="HOSPITALIZADOS"/>
    <x v="1"/>
    <x v="0"/>
    <n v="3"/>
    <x v="1"/>
    <x v="9"/>
  </r>
  <r>
    <n v="41"/>
    <s v="Sábado"/>
    <n v="2021"/>
    <s v="Octubre"/>
    <x v="758"/>
    <s v="MEDIEXCEL"/>
    <x v="448"/>
    <s v="EXTERNOS"/>
    <x v="0"/>
    <x v="8"/>
    <d v="1899-12-30T07:35:52"/>
    <d v="2021-10-09T00:00:00"/>
    <d v="1899-12-30T11:35:51"/>
    <d v="2021-10-09T00:00:00"/>
    <d v="1899-12-30T09:07:42"/>
    <n v="92"/>
    <n v="-148"/>
    <d v="2021-10-09T07:35:52"/>
    <d v="2021-10-09T09:07:42"/>
    <x v="160"/>
    <s v="Resultados Liberados en 4 Horas o Menos"/>
    <s v="MEDIEXCEL"/>
    <s v="MEDIEXCEL"/>
    <x v="1"/>
    <x v="3"/>
    <n v="7"/>
    <x v="1"/>
    <x v="9"/>
  </r>
  <r>
    <n v="41"/>
    <s v="Sábado"/>
    <n v="2021"/>
    <s v="Octubre"/>
    <x v="759"/>
    <s v="MEDIEXCEL"/>
    <x v="449"/>
    <s v="EXTERNOS"/>
    <x v="0"/>
    <x v="8"/>
    <d v="1899-12-30T07:39:49"/>
    <d v="2021-10-09T00:00:00"/>
    <s v="12.29:07"/>
    <d v="2021-10-09T00:00:00"/>
    <d v="1899-12-30T09:44:11"/>
    <n v="125"/>
    <n v="-165"/>
    <d v="2021-10-09T07:39:49"/>
    <d v="2021-10-09T09:44:11"/>
    <x v="164"/>
    <s v="Resultados Liberados en 4 Horas o Menos"/>
    <s v="MEDIEXCEL"/>
    <s v="MEDIEXCEL"/>
    <x v="1"/>
    <x v="3"/>
    <n v="3"/>
    <x v="1"/>
    <x v="9"/>
  </r>
  <r>
    <n v="41"/>
    <s v="Sábado"/>
    <n v="2021"/>
    <s v="Octubre"/>
    <x v="760"/>
    <s v="PRIVADOS"/>
    <x v="450"/>
    <s v="EXTERNOS"/>
    <x v="0"/>
    <x v="8"/>
    <d v="1899-12-30T07:45:24"/>
    <d v="2021-10-09T00:00:00"/>
    <d v="1899-12-30T11:45:23"/>
    <d v="2021-10-09T00:00:00"/>
    <d v="1899-12-30T09:10:57"/>
    <n v="85"/>
    <n v="-155"/>
    <d v="2021-10-09T07:45:24"/>
    <d v="2021-10-09T09:10:57"/>
    <x v="334"/>
    <s v="Resultados Liberados 01:30 o Menos"/>
    <s v="PRIVADOS"/>
    <s v="PRIVADOS"/>
    <x v="1"/>
    <x v="3"/>
    <n v="1"/>
    <x v="1"/>
    <x v="9"/>
  </r>
  <r>
    <n v="41"/>
    <s v="Sábado"/>
    <n v="2021"/>
    <s v="Octubre"/>
    <x v="761"/>
    <s v="MEDIEXCEL"/>
    <x v="451"/>
    <s v="EXTERNOS"/>
    <x v="0"/>
    <x v="8"/>
    <d v="1899-12-30T07:51:44"/>
    <d v="2021-10-09T00:00:00"/>
    <d v="1899-12-30T11:51:41"/>
    <d v="2021-10-09T00:00:00"/>
    <d v="1899-12-30T09:45:57"/>
    <n v="114"/>
    <n v="-126"/>
    <d v="2021-10-09T07:51:44"/>
    <d v="2021-10-09T09:45:57"/>
    <x v="339"/>
    <s v="Resultados Liberados en 4 Horas o Menos"/>
    <s v="MEDIEXCEL"/>
    <s v="MEDIEXCEL"/>
    <x v="1"/>
    <x v="3"/>
    <n v="5"/>
    <x v="1"/>
    <x v="9"/>
  </r>
  <r>
    <n v="41"/>
    <s v="Sábado"/>
    <n v="2021"/>
    <s v="Octubre"/>
    <x v="762"/>
    <s v="MEDIEXCEL"/>
    <x v="452"/>
    <s v="EXTERNOS"/>
    <x v="0"/>
    <x v="8"/>
    <d v="1899-12-30T07:55:05"/>
    <d v="2021-10-09T00:00:00"/>
    <d v="1899-12-30T11:55:04"/>
    <d v="2021-10-09T00:00:00"/>
    <d v="1899-12-30T09:48:33"/>
    <n v="113"/>
    <n v="-127"/>
    <d v="2021-10-09T07:55:05"/>
    <d v="2021-10-09T09:48:33"/>
    <x v="254"/>
    <s v="Resultados Liberados en 4 Horas o Menos"/>
    <s v="MEDIEXCEL"/>
    <s v="MEDIEXCEL"/>
    <x v="1"/>
    <x v="3"/>
    <n v="6"/>
    <x v="1"/>
    <x v="9"/>
  </r>
  <r>
    <n v="41"/>
    <s v="Sábado"/>
    <n v="2021"/>
    <s v="Octubre"/>
    <x v="763"/>
    <s v="MEDIEXCEL"/>
    <x v="453"/>
    <s v="EXTERNOS"/>
    <x v="0"/>
    <x v="8"/>
    <d v="1899-12-30T07:57:19"/>
    <d v="2021-10-09T00:00:00"/>
    <d v="1899-12-30T11:57:17"/>
    <d v="2021-10-09T00:00:00"/>
    <d v="1899-12-30T09:52:29"/>
    <n v="115"/>
    <n v="-125"/>
    <d v="2021-10-09T07:57:19"/>
    <d v="2021-10-09T09:52:29"/>
    <x v="8"/>
    <s v="Resultados Liberados en 4 Horas o Menos"/>
    <s v="MEDIEXCEL"/>
    <s v="MEDIEXCEL"/>
    <x v="1"/>
    <x v="3"/>
    <n v="3"/>
    <x v="1"/>
    <x v="9"/>
  </r>
  <r>
    <n v="41"/>
    <s v="Sábado"/>
    <n v="2021"/>
    <s v="Octubre"/>
    <x v="764"/>
    <s v="MEDIEXCEL"/>
    <x v="454"/>
    <s v="EXTERNOS"/>
    <x v="0"/>
    <x v="8"/>
    <d v="1899-12-30T07:57:27"/>
    <d v="2021-10-09T00:00:00"/>
    <d v="1899-12-30T11:57:24"/>
    <d v="2021-10-09T00:00:00"/>
    <d v="1899-12-30T09:54:10"/>
    <n v="117"/>
    <n v="-123"/>
    <d v="2021-10-09T07:57:27"/>
    <d v="2021-10-09T09:54:10"/>
    <x v="130"/>
    <s v="Resultados Liberados en 4 Horas o Menos"/>
    <s v="MEDIEXCEL"/>
    <s v="MEDIEXCEL"/>
    <x v="1"/>
    <x v="3"/>
    <n v="5"/>
    <x v="1"/>
    <x v="9"/>
  </r>
  <r>
    <n v="41"/>
    <s v="Sábado"/>
    <n v="2021"/>
    <s v="Octubre"/>
    <x v="765"/>
    <s v="MEDIEXCEL"/>
    <x v="455"/>
    <s v="EXTERNOS"/>
    <x v="0"/>
    <x v="8"/>
    <d v="1899-12-30T08:01:28"/>
    <d v="2021-10-09T00:00:00"/>
    <d v="1899-12-30T12:01:25"/>
    <d v="2021-10-09T00:00:00"/>
    <d v="1899-12-30T09:56:12"/>
    <n v="115"/>
    <n v="-125"/>
    <d v="2021-10-09T08:01:28"/>
    <d v="2021-10-09T09:56:12"/>
    <x v="339"/>
    <s v="Resultados Liberados en 4 Horas o Menos"/>
    <s v="MEDIEXCEL"/>
    <s v="MEDIEXCEL"/>
    <x v="1"/>
    <x v="3"/>
    <n v="3"/>
    <x v="1"/>
    <x v="9"/>
  </r>
  <r>
    <n v="41"/>
    <s v="Sábado"/>
    <n v="2021"/>
    <s v="Octubre"/>
    <x v="766"/>
    <s v="MEDIEXCEL"/>
    <x v="274"/>
    <s v="EXTERNOS"/>
    <x v="0"/>
    <x v="8"/>
    <d v="1899-12-30T08:03:27"/>
    <d v="2021-10-09T00:00:00"/>
    <d v="1899-12-30T12:03:24"/>
    <d v="2021-10-09T00:00:00"/>
    <d v="1899-12-30T09:57:08"/>
    <n v="114"/>
    <n v="-126"/>
    <d v="2021-10-09T08:03:27"/>
    <d v="2021-10-09T09:57:08"/>
    <x v="254"/>
    <s v="Resultados Liberados en 4 Horas o Menos"/>
    <s v="MEDIEXCEL"/>
    <s v="MEDIEXCEL"/>
    <x v="1"/>
    <x v="3"/>
    <n v="1"/>
    <x v="1"/>
    <x v="9"/>
  </r>
  <r>
    <n v="41"/>
    <s v="Sábado"/>
    <n v="2021"/>
    <s v="Octubre"/>
    <x v="767"/>
    <s v="MEDIEXCEL"/>
    <x v="456"/>
    <s v="EXTERNOS"/>
    <x v="0"/>
    <x v="8"/>
    <d v="1899-12-30T08:05:03"/>
    <d v="2021-10-09T00:00:00"/>
    <d v="1899-12-30T12:05:02"/>
    <d v="2021-10-09T00:00:00"/>
    <d v="1899-12-30T09:58:36"/>
    <n v="113"/>
    <n v="-127"/>
    <d v="2021-10-09T08:05:03"/>
    <d v="2021-10-09T09:58:36"/>
    <x v="254"/>
    <s v="Resultados Liberados en 4 Horas o Menos"/>
    <s v="MEDIEXCEL"/>
    <s v="MEDIEXCEL"/>
    <x v="1"/>
    <x v="3"/>
    <n v="6"/>
    <x v="1"/>
    <x v="9"/>
  </r>
  <r>
    <n v="41"/>
    <s v="Sábado"/>
    <n v="2021"/>
    <s v="Octubre"/>
    <x v="768"/>
    <s v="MEDIEXCEL"/>
    <x v="457"/>
    <s v="EXTERNOS"/>
    <x v="0"/>
    <x v="8"/>
    <d v="1899-12-30T08:08:20"/>
    <d v="2021-10-09T00:00:00"/>
    <d v="1899-12-30T12:08:18"/>
    <d v="2021-10-09T00:00:00"/>
    <d v="1899-12-30T09:59:54"/>
    <n v="111"/>
    <n v="-129"/>
    <d v="2021-10-09T08:08:20"/>
    <d v="2021-10-09T09:59:54"/>
    <x v="161"/>
    <s v="Resultados Liberados en 4 Horas o Menos"/>
    <s v="MEDIEXCEL"/>
    <s v="MEDIEXCEL"/>
    <x v="1"/>
    <x v="3"/>
    <n v="7"/>
    <x v="1"/>
    <x v="9"/>
  </r>
  <r>
    <n v="41"/>
    <s v="Sábado"/>
    <n v="2021"/>
    <s v="Octubre"/>
    <x v="769"/>
    <s v="MEDIEXCEL"/>
    <x v="429"/>
    <s v="EXTERNOS"/>
    <x v="0"/>
    <x v="8"/>
    <d v="1899-12-30T08:09:14"/>
    <d v="2021-10-09T00:00:00"/>
    <d v="1899-12-30T12:09:07"/>
    <d v="2021-10-12T00:00:00"/>
    <d v="1899-12-30T10:06:43"/>
    <n v="4437"/>
    <n v="4197"/>
    <d v="2021-10-09T08:09:14"/>
    <d v="2021-10-12T10:06:43"/>
    <x v="340"/>
    <s v="Mas de 1 Dia"/>
    <s v="MEDIEXCEL"/>
    <s v="MEDIEXCEL"/>
    <x v="2"/>
    <x v="3"/>
    <n v="2"/>
    <x v="1"/>
    <x v="9"/>
  </r>
  <r>
    <n v="41"/>
    <s v="Sábado"/>
    <n v="2021"/>
    <s v="Octubre"/>
    <x v="770"/>
    <s v="MEDIEXCEL"/>
    <x v="458"/>
    <s v="EXTERNOS"/>
    <x v="0"/>
    <x v="8"/>
    <d v="1899-12-30T08:14:43"/>
    <d v="2021-10-09T00:00:00"/>
    <d v="1899-12-30T12:14:39"/>
    <d v="2021-10-09T00:00:00"/>
    <d v="1899-12-30T10:02:11"/>
    <n v="108"/>
    <n v="-132"/>
    <d v="2021-10-09T08:14:43"/>
    <d v="2021-10-09T10:02:11"/>
    <x v="39"/>
    <s v="Resultados Liberados en 4 Horas o Menos"/>
    <s v="MEDIEXCEL"/>
    <s v="MEDIEXCEL"/>
    <x v="1"/>
    <x v="3"/>
    <n v="4"/>
    <x v="1"/>
    <x v="9"/>
  </r>
  <r>
    <n v="41"/>
    <s v="Sábado"/>
    <n v="2021"/>
    <s v="Octubre"/>
    <x v="771"/>
    <s v="MEDIEXCEL"/>
    <x v="459"/>
    <s v="EXTERNOS"/>
    <x v="0"/>
    <x v="8"/>
    <d v="1899-12-30T08:18:01"/>
    <d v="2021-10-09T00:00:00"/>
    <s v="12.21:17"/>
    <d v="2021-10-09T00:00:00"/>
    <d v="1899-12-30T09:29:58"/>
    <n v="71"/>
    <n v="-172"/>
    <d v="2021-10-09T08:18:01"/>
    <d v="2021-10-09T09:29:58"/>
    <x v="72"/>
    <s v="Resultados Liberados 01:30 o Menos"/>
    <s v="MEDIEXCEL"/>
    <s v="MEDIEXCEL"/>
    <x v="1"/>
    <x v="3"/>
    <n v="4"/>
    <x v="1"/>
    <x v="9"/>
  </r>
  <r>
    <n v="41"/>
    <s v="Sábado"/>
    <n v="2021"/>
    <s v="Octubre"/>
    <x v="772"/>
    <s v="MEDIEXCEL"/>
    <x v="146"/>
    <s v="EXTERNOS"/>
    <x v="0"/>
    <x v="8"/>
    <d v="1899-12-30T08:18:08"/>
    <d v="2021-10-09T00:00:00"/>
    <d v="1899-12-30T12:18:07"/>
    <d v="2021-10-09T00:00:00"/>
    <d v="1899-12-30T10:03:18"/>
    <n v="105"/>
    <n v="-135"/>
    <d v="2021-10-09T08:18:08"/>
    <d v="2021-10-09T10:03:18"/>
    <x v="68"/>
    <s v="Resultados Liberados en 4 Horas o Menos"/>
    <s v="MEDIEXCEL"/>
    <s v="MEDIEXCEL"/>
    <x v="1"/>
    <x v="3"/>
    <n v="4"/>
    <x v="1"/>
    <x v="9"/>
  </r>
  <r>
    <n v="41"/>
    <s v="Sábado"/>
    <n v="2021"/>
    <s v="Octubre"/>
    <x v="773"/>
    <s v="MEDIEXCEL"/>
    <x v="460"/>
    <s v="EXTERNOS"/>
    <x v="0"/>
    <x v="8"/>
    <d v="1899-12-30T08:28:37"/>
    <d v="2021-10-09T00:00:00"/>
    <d v="1899-12-30T12:28:36"/>
    <d v="2021-10-09T00:00:00"/>
    <d v="1899-12-30T11:06:18"/>
    <n v="158"/>
    <n v="-82"/>
    <d v="2021-10-09T08:28:37"/>
    <d v="2021-10-09T11:06:18"/>
    <x v="89"/>
    <s v="Resultados Liberados en 4 Horas o Menos"/>
    <s v="MEDIEXCEL"/>
    <s v="MEDIEXCEL"/>
    <x v="1"/>
    <x v="3"/>
    <n v="6"/>
    <x v="1"/>
    <x v="9"/>
  </r>
  <r>
    <n v="41"/>
    <s v="Sábado"/>
    <n v="2021"/>
    <s v="Octubre"/>
    <x v="774"/>
    <s v="CENTRO MEDICO EXCEL-HOSPITALIZADOS"/>
    <x v="424"/>
    <s v="CHEQUEOS"/>
    <x v="0"/>
    <x v="8"/>
    <d v="1899-12-30T08:33:07"/>
    <d v="2021-10-09T00:00:00"/>
    <d v="1899-12-30T10:03:04"/>
    <d v="2021-10-09T00:00:00"/>
    <d v="1899-12-30T08:51:29"/>
    <n v="18"/>
    <n v="-72"/>
    <d v="2021-10-09T08:33:07"/>
    <d v="2021-10-09T08:51:29"/>
    <x v="188"/>
    <s v="Resultados Liberados en 30 Minutos o Menos"/>
    <s v="CENTRO MEDICO EXCEL"/>
    <s v="HOSPITALIZADOS"/>
    <x v="1"/>
    <x v="0"/>
    <n v="1"/>
    <x v="1"/>
    <x v="9"/>
  </r>
  <r>
    <n v="41"/>
    <s v="Sábado"/>
    <n v="2021"/>
    <s v="Octubre"/>
    <x v="775"/>
    <s v="MEDIEXCEL"/>
    <x v="207"/>
    <s v="EXTERNOS"/>
    <x v="0"/>
    <x v="8"/>
    <d v="1899-12-30T08:34:00"/>
    <d v="2021-10-09T00:00:00"/>
    <d v="1899-12-30T12:33:59"/>
    <d v="2021-10-09T00:00:00"/>
    <d v="1899-12-30T16:27:58"/>
    <n v="473"/>
    <n v="234"/>
    <d v="2021-10-09T08:34:00"/>
    <d v="2021-10-09T16:27:58"/>
    <x v="341"/>
    <s v="Resultados Liberados despues de 4 Horas"/>
    <s v="MEDIEXCEL"/>
    <s v="MEDIEXCEL"/>
    <x v="2"/>
    <x v="3"/>
    <n v="1"/>
    <x v="1"/>
    <x v="9"/>
  </r>
  <r>
    <n v="41"/>
    <s v="Sábado"/>
    <n v="2021"/>
    <s v="Octubre"/>
    <x v="776"/>
    <s v="MEDIEXCEL"/>
    <x v="461"/>
    <s v="EXTERNOS"/>
    <x v="0"/>
    <x v="8"/>
    <d v="1899-12-30T08:35:42"/>
    <d v="2021-10-09T00:00:00"/>
    <d v="1899-12-30T12:35:40"/>
    <d v="2021-10-09T00:00:00"/>
    <d v="1899-12-30T10:42:06"/>
    <n v="127"/>
    <n v="-113"/>
    <d v="2021-10-09T08:35:42"/>
    <d v="2021-10-09T10:42:06"/>
    <x v="129"/>
    <s v="Resultados Liberados en 4 Horas o Menos"/>
    <s v="MEDIEXCEL"/>
    <s v="MEDIEXCEL"/>
    <x v="1"/>
    <x v="3"/>
    <n v="6"/>
    <x v="1"/>
    <x v="9"/>
  </r>
  <r>
    <n v="41"/>
    <s v="Sábado"/>
    <n v="2021"/>
    <s v="Octubre"/>
    <x v="777"/>
    <s v="MEDIEXCEL"/>
    <x v="462"/>
    <s v="EXTERNOS"/>
    <x v="0"/>
    <x v="8"/>
    <d v="1899-12-30T08:36:23"/>
    <d v="2021-10-09T00:00:00"/>
    <d v="1899-12-30T12:36:20"/>
    <d v="2021-10-09T00:00:00"/>
    <d v="1899-12-30T10:42:34"/>
    <n v="126"/>
    <n v="-114"/>
    <d v="2021-10-09T08:36:23"/>
    <d v="2021-10-09T10:42:34"/>
    <x v="129"/>
    <s v="Resultados Liberados en 4 Horas o Menos"/>
    <s v="MEDIEXCEL"/>
    <s v="MEDIEXCEL"/>
    <x v="1"/>
    <x v="3"/>
    <n v="7"/>
    <x v="1"/>
    <x v="9"/>
  </r>
  <r>
    <n v="41"/>
    <s v="Sábado"/>
    <n v="2021"/>
    <s v="Octubre"/>
    <x v="778"/>
    <s v="MEDIEXCEL"/>
    <x v="172"/>
    <s v="EXTERNOS"/>
    <x v="0"/>
    <x v="8"/>
    <d v="1899-12-30T08:39:09"/>
    <d v="2021-10-09T00:00:00"/>
    <d v="1899-12-30T12:39:08"/>
    <d v="2021-10-09T00:00:00"/>
    <d v="1899-12-30T10:42:52"/>
    <n v="123"/>
    <n v="-117"/>
    <d v="2021-10-09T08:39:09"/>
    <d v="2021-10-09T10:42:52"/>
    <x v="342"/>
    <s v="Resultados Liberados en 4 Horas o Menos"/>
    <s v="MEDIEXCEL"/>
    <s v="MEDIEXCEL"/>
    <x v="1"/>
    <x v="3"/>
    <n v="2"/>
    <x v="1"/>
    <x v="9"/>
  </r>
  <r>
    <n v="41"/>
    <s v="Sábado"/>
    <n v="2021"/>
    <s v="Octubre"/>
    <x v="779"/>
    <s v="MEDIEXCEL"/>
    <x v="463"/>
    <s v="EXTERNOS"/>
    <x v="0"/>
    <x v="8"/>
    <d v="1899-12-30T08:46:55"/>
    <d v="2021-10-09T00:00:00"/>
    <d v="1899-12-30T12:46:54"/>
    <d v="2021-10-09T00:00:00"/>
    <d v="1899-12-30T16:39:48"/>
    <n v="473"/>
    <n v="233"/>
    <d v="2021-10-09T08:46:55"/>
    <d v="2021-10-09T16:39:48"/>
    <x v="343"/>
    <s v="Resultados Liberados despues de 4 Horas"/>
    <s v="MEDIEXCEL"/>
    <s v="MEDIEXCEL"/>
    <x v="2"/>
    <x v="3"/>
    <n v="6"/>
    <x v="1"/>
    <x v="9"/>
  </r>
  <r>
    <n v="41"/>
    <s v="Sábado"/>
    <n v="2021"/>
    <s v="Octubre"/>
    <x v="780"/>
    <s v="MEDIEXCEL"/>
    <x v="464"/>
    <s v="EXTERNOS"/>
    <x v="0"/>
    <x v="8"/>
    <d v="1899-12-30T08:54:18"/>
    <d v="2021-10-09T00:00:00"/>
    <d v="1899-12-30T12:54:15"/>
    <d v="2021-10-09T00:00:00"/>
    <d v="1899-12-30T11:17:57"/>
    <n v="143"/>
    <n v="-97"/>
    <d v="2021-10-09T08:54:18"/>
    <d v="2021-10-09T11:17:57"/>
    <x v="55"/>
    <s v="Resultados Liberados en 4 Horas o Menos"/>
    <s v="MEDIEXCEL"/>
    <s v="MEDIEXCEL"/>
    <x v="1"/>
    <x v="3"/>
    <n v="4"/>
    <x v="1"/>
    <x v="9"/>
  </r>
  <r>
    <n v="41"/>
    <s v="Sábado"/>
    <n v="2021"/>
    <s v="Octubre"/>
    <x v="781"/>
    <s v="MEDIEXCEL"/>
    <x v="465"/>
    <s v="EXTERNOS"/>
    <x v="0"/>
    <x v="8"/>
    <d v="1899-12-30T08:57:30"/>
    <d v="2021-10-09T00:00:00"/>
    <d v="1899-12-30T12:57:28"/>
    <m/>
    <m/>
    <m/>
    <m/>
    <d v="2021-10-09T08:57:30"/>
    <d v="2021-10-15T08:19:33"/>
    <x v="344"/>
    <s v="Estudios Sin Liberar en PxLab"/>
    <s v="MEDIEXCEL"/>
    <s v="MEDIEXCEL"/>
    <x v="0"/>
    <x v="3"/>
    <n v="1"/>
    <x v="1"/>
    <x v="9"/>
  </r>
  <r>
    <n v="41"/>
    <s v="Sábado"/>
    <n v="2021"/>
    <s v="Octubre"/>
    <x v="782"/>
    <s v="MEDIEXCEL"/>
    <x v="466"/>
    <s v="EXTERNOS"/>
    <x v="0"/>
    <x v="8"/>
    <d v="1899-12-30T08:58:30"/>
    <d v="2021-10-09T00:00:00"/>
    <d v="1899-12-30T12:58:28"/>
    <d v="2021-10-09T00:00:00"/>
    <d v="1899-12-30T11:11:17"/>
    <n v="133"/>
    <n v="-107"/>
    <d v="2021-10-09T08:58:30"/>
    <d v="2021-10-09T11:11:17"/>
    <x v="56"/>
    <s v="Resultados Liberados en 4 Horas o Menos"/>
    <s v="MEDIEXCEL"/>
    <s v="MEDIEXCEL"/>
    <x v="1"/>
    <x v="3"/>
    <n v="4"/>
    <x v="1"/>
    <x v="9"/>
  </r>
  <r>
    <n v="41"/>
    <s v="Sábado"/>
    <n v="2021"/>
    <s v="Octubre"/>
    <x v="783"/>
    <s v="MEDIEXCEL"/>
    <x v="467"/>
    <s v="EXTERNOS"/>
    <x v="0"/>
    <x v="8"/>
    <d v="1899-12-30T09:05:27"/>
    <d v="2021-10-09T00:00:00"/>
    <s v="17.37:38"/>
    <d v="2021-10-09T00:00:00"/>
    <d v="1899-12-30T13:39:04"/>
    <n v="274"/>
    <n v="-238"/>
    <d v="2021-10-09T09:05:27"/>
    <d v="2021-10-09T13:39:04"/>
    <x v="345"/>
    <s v="Resultados Liberados despues de 4 Horas"/>
    <s v="MEDIEXCEL"/>
    <s v="MEDIEXCEL"/>
    <x v="2"/>
    <x v="3"/>
    <n v="3"/>
    <x v="1"/>
    <x v="9"/>
  </r>
  <r>
    <n v="41"/>
    <s v="Sábado"/>
    <n v="2021"/>
    <s v="Octubre"/>
    <x v="784"/>
    <s v="MEDIEXCEL"/>
    <x v="468"/>
    <s v="EXTERNOS"/>
    <x v="0"/>
    <x v="8"/>
    <d v="1899-12-30T09:05:31"/>
    <d v="2021-10-09T00:00:00"/>
    <d v="1899-12-30T13:05:29"/>
    <d v="2021-10-09T00:00:00"/>
    <d v="1899-12-30T16:46:51"/>
    <n v="461"/>
    <n v="221"/>
    <d v="2021-10-09T09:05:31"/>
    <d v="2021-10-09T16:46:51"/>
    <x v="346"/>
    <s v="Resultados Liberados despues de 4 Horas"/>
    <s v="MEDIEXCEL"/>
    <s v="MEDIEXCEL"/>
    <x v="2"/>
    <x v="3"/>
    <n v="6"/>
    <x v="1"/>
    <x v="9"/>
  </r>
  <r>
    <n v="41"/>
    <s v="Sábado"/>
    <n v="2021"/>
    <s v="Octubre"/>
    <x v="785"/>
    <s v="MEDIEXCEL"/>
    <x v="274"/>
    <s v="EXTERNOS"/>
    <x v="0"/>
    <x v="8"/>
    <d v="1899-12-30T09:10:04"/>
    <d v="2021-10-09T00:00:00"/>
    <d v="1899-12-30T13:10:03"/>
    <d v="2021-10-09T00:00:00"/>
    <d v="1899-12-30T11:19:37"/>
    <n v="129"/>
    <n v="-111"/>
    <d v="2021-10-09T09:10:04"/>
    <d v="2021-10-09T11:19:37"/>
    <x v="228"/>
    <s v="Resultados Liberados en 4 Horas o Menos"/>
    <s v="MEDIEXCEL"/>
    <s v="MEDIEXCEL"/>
    <x v="1"/>
    <x v="3"/>
    <n v="4"/>
    <x v="1"/>
    <x v="9"/>
  </r>
  <r>
    <n v="41"/>
    <s v="Sábado"/>
    <n v="2021"/>
    <s v="Octubre"/>
    <x v="786"/>
    <s v="MEDIEXCEL"/>
    <x v="469"/>
    <s v="EXTERNOS"/>
    <x v="0"/>
    <x v="8"/>
    <d v="1899-12-30T09:11:56"/>
    <d v="2021-10-09T00:00:00"/>
    <d v="1899-12-30T13:11:53"/>
    <d v="2021-10-09T00:00:00"/>
    <d v="1899-12-30T11:20:28"/>
    <n v="129"/>
    <n v="-111"/>
    <d v="2021-10-09T09:11:56"/>
    <d v="2021-10-09T11:20:28"/>
    <x v="251"/>
    <s v="Resultados Liberados en 4 Horas o Menos"/>
    <s v="MEDIEXCEL"/>
    <s v="MEDIEXCEL"/>
    <x v="1"/>
    <x v="3"/>
    <n v="1"/>
    <x v="1"/>
    <x v="9"/>
  </r>
  <r>
    <n v="41"/>
    <s v="Sábado"/>
    <n v="2021"/>
    <s v="Octubre"/>
    <x v="787"/>
    <s v="VITAMEDICA"/>
    <x v="470"/>
    <s v="EXTERNOS"/>
    <x v="0"/>
    <x v="8"/>
    <d v="1899-12-30T09:20:32"/>
    <d v="2021-10-09T00:00:00"/>
    <s v="14.30:29"/>
    <d v="2021-10-09T00:00:00"/>
    <d v="1899-12-30T13:21:29"/>
    <n v="241"/>
    <n v="-69"/>
    <d v="2021-10-09T09:20:32"/>
    <d v="2021-10-09T13:21:29"/>
    <x v="347"/>
    <s v="Resultados Liberados en 4 Horas o Menos"/>
    <s v="VITAMEDICA"/>
    <s v="VITAMEDICA"/>
    <x v="1"/>
    <x v="3"/>
    <n v="8"/>
    <x v="1"/>
    <x v="9"/>
  </r>
  <r>
    <n v="41"/>
    <s v="Sábado"/>
    <n v="2021"/>
    <s v="Octubre"/>
    <x v="788"/>
    <s v="MEDIEXCEL"/>
    <x v="471"/>
    <s v="EXTERNOS"/>
    <x v="0"/>
    <x v="8"/>
    <d v="1899-12-30T09:26:03"/>
    <d v="2021-10-09T00:00:00"/>
    <d v="1899-12-30T13:26:02"/>
    <d v="2021-10-09T00:00:00"/>
    <d v="1899-12-30T10:50:17"/>
    <n v="84"/>
    <n v="-156"/>
    <d v="2021-10-09T09:26:03"/>
    <d v="2021-10-09T10:50:17"/>
    <x v="141"/>
    <s v="Resultados Liberados 01:30 o Menos"/>
    <s v="MEDIEXCEL"/>
    <s v="MEDIEXCEL"/>
    <x v="1"/>
    <x v="3"/>
    <n v="2"/>
    <x v="1"/>
    <x v="9"/>
  </r>
  <r>
    <n v="41"/>
    <s v="Sábado"/>
    <n v="2021"/>
    <s v="Octubre"/>
    <x v="789"/>
    <s v="MEDIEXCEL"/>
    <x v="472"/>
    <s v="EXTERNOS"/>
    <x v="0"/>
    <x v="8"/>
    <d v="1899-12-30T09:27:04"/>
    <d v="2021-10-09T00:00:00"/>
    <d v="1899-12-30T13:27:02"/>
    <d v="2021-10-09T00:00:00"/>
    <d v="1899-12-30T11:22:05"/>
    <n v="115"/>
    <n v="-125"/>
    <d v="2021-10-09T09:27:04"/>
    <d v="2021-10-09T11:22:05"/>
    <x v="8"/>
    <s v="Resultados Liberados en 4 Horas o Menos"/>
    <s v="MEDIEXCEL"/>
    <s v="MEDIEXCEL"/>
    <x v="1"/>
    <x v="3"/>
    <n v="4"/>
    <x v="1"/>
    <x v="9"/>
  </r>
  <r>
    <n v="41"/>
    <s v="Sábado"/>
    <n v="2021"/>
    <s v="Octubre"/>
    <x v="790"/>
    <s v="MEDIEXCEL"/>
    <x v="473"/>
    <s v="EXTERNOS"/>
    <x v="0"/>
    <x v="8"/>
    <d v="1899-12-30T09:27:13"/>
    <d v="2021-10-09T00:00:00"/>
    <d v="1899-12-30T13:27:10"/>
    <d v="2021-10-09T00:00:00"/>
    <d v="1899-12-30T16:51:53"/>
    <n v="444"/>
    <n v="204"/>
    <d v="2021-10-09T09:27:13"/>
    <d v="2021-10-09T16:51:53"/>
    <x v="348"/>
    <s v="Resultados Liberados despues de 4 Horas"/>
    <s v="MEDIEXCEL"/>
    <s v="MEDIEXCEL"/>
    <x v="2"/>
    <x v="3"/>
    <n v="8"/>
    <x v="1"/>
    <x v="9"/>
  </r>
  <r>
    <n v="41"/>
    <s v="Sábado"/>
    <n v="2021"/>
    <s v="Octubre"/>
    <x v="791"/>
    <s v="CENTRO MEDICO EXCEL-HOSPITALIZADOS"/>
    <x v="55"/>
    <s v="CHEQUEOS"/>
    <x v="0"/>
    <x v="8"/>
    <d v="1899-12-30T09:30:27"/>
    <d v="2021-10-09T00:00:00"/>
    <d v="1899-12-30T11:00:24"/>
    <d v="2021-10-09T00:00:00"/>
    <d v="1899-12-30T13:05:20"/>
    <n v="215"/>
    <n v="125"/>
    <d v="2021-10-09T09:30:27"/>
    <d v="2021-10-09T13:05:20"/>
    <x v="349"/>
    <s v="Resultados Liberados en 4 Horas o Menos"/>
    <s v="CENTRO MEDICO EXCEL"/>
    <s v="HOSPITALIZADOS"/>
    <x v="2"/>
    <x v="0"/>
    <n v="1"/>
    <x v="1"/>
    <x v="9"/>
  </r>
  <r>
    <n v="41"/>
    <s v="Sábado"/>
    <n v="2021"/>
    <s v="Octubre"/>
    <x v="792"/>
    <s v="MEDIEXCEL"/>
    <x v="474"/>
    <s v="EXTERNOS"/>
    <x v="0"/>
    <x v="8"/>
    <d v="1899-12-30T09:32:01"/>
    <d v="2021-10-09T00:00:00"/>
    <d v="1899-12-30T13:32:00"/>
    <d v="2021-10-09T00:00:00"/>
    <d v="1899-12-30T16:54:15"/>
    <n v="442"/>
    <n v="202"/>
    <d v="2021-10-09T09:32:01"/>
    <d v="2021-10-09T16:54:15"/>
    <x v="350"/>
    <s v="Resultados Liberados despues de 4 Horas"/>
    <s v="MEDIEXCEL"/>
    <s v="MEDIEXCEL"/>
    <x v="2"/>
    <x v="3"/>
    <n v="3"/>
    <x v="1"/>
    <x v="9"/>
  </r>
  <r>
    <n v="41"/>
    <s v="Sábado"/>
    <n v="2021"/>
    <s v="Octubre"/>
    <x v="793"/>
    <s v="CENTRO MEDICO EXCEL-HOSPITALIZADOS"/>
    <x v="55"/>
    <s v="CHEQUEOS"/>
    <x v="0"/>
    <x v="8"/>
    <d v="1899-12-30T09:32:07"/>
    <d v="2021-10-09T00:00:00"/>
    <d v="1899-12-30T11:02:04"/>
    <d v="2021-10-09T00:00:00"/>
    <d v="1899-12-30T13:04:05"/>
    <n v="212"/>
    <n v="122"/>
    <d v="2021-10-09T09:32:07"/>
    <d v="2021-10-09T13:04:05"/>
    <x v="351"/>
    <s v="Resultados Liberados en 4 Horas o Menos"/>
    <s v="CENTRO MEDICO EXCEL"/>
    <s v="HOSPITALIZADOS"/>
    <x v="2"/>
    <x v="0"/>
    <n v="1"/>
    <x v="1"/>
    <x v="9"/>
  </r>
  <r>
    <n v="41"/>
    <s v="Sábado"/>
    <n v="2021"/>
    <s v="Octubre"/>
    <x v="794"/>
    <s v="MEDIEXCEL"/>
    <x v="475"/>
    <s v="EXTERNOS"/>
    <x v="0"/>
    <x v="8"/>
    <d v="1899-12-30T09:32:29"/>
    <d v="2021-10-09T00:00:00"/>
    <d v="1899-12-30T13:32:26"/>
    <d v="2021-10-09T00:00:00"/>
    <d v="1899-12-30T16:56:04"/>
    <n v="444"/>
    <n v="204"/>
    <d v="2021-10-09T09:32:29"/>
    <d v="2021-10-09T16:56:04"/>
    <x v="352"/>
    <s v="Resultados Liberados despues de 4 Horas"/>
    <s v="MEDIEXCEL"/>
    <s v="MEDIEXCEL"/>
    <x v="2"/>
    <x v="3"/>
    <n v="6"/>
    <x v="1"/>
    <x v="9"/>
  </r>
  <r>
    <n v="41"/>
    <s v="Sábado"/>
    <n v="2021"/>
    <s v="Octubre"/>
    <x v="795"/>
    <s v="MEDIEXCEL"/>
    <x v="476"/>
    <s v="EXTERNOS"/>
    <x v="0"/>
    <x v="8"/>
    <d v="1899-12-30T09:33:11"/>
    <d v="2021-10-09T00:00:00"/>
    <d v="1899-12-30T13:33:10"/>
    <d v="2021-10-09T00:00:00"/>
    <d v="1899-12-30T16:58:14"/>
    <n v="445"/>
    <n v="205"/>
    <d v="2021-10-09T09:33:11"/>
    <d v="2021-10-09T16:58:14"/>
    <x v="353"/>
    <s v="Resultados Liberados despues de 4 Horas"/>
    <s v="MEDIEXCEL"/>
    <s v="MEDIEXCEL"/>
    <x v="2"/>
    <x v="3"/>
    <n v="3"/>
    <x v="1"/>
    <x v="9"/>
  </r>
  <r>
    <n v="41"/>
    <s v="Sábado"/>
    <n v="2021"/>
    <s v="Octubre"/>
    <x v="796"/>
    <s v="MEDIEXCEL"/>
    <x v="477"/>
    <s v="EXTERNOS"/>
    <x v="0"/>
    <x v="8"/>
    <d v="1899-12-30T09:35:43"/>
    <d v="2021-10-09T00:00:00"/>
    <d v="1899-12-30T13:35:42"/>
    <d v="2021-10-12T00:00:00"/>
    <d v="1899-12-30T10:07:25"/>
    <n v="4352"/>
    <n v="4112"/>
    <d v="2021-10-09T09:35:43"/>
    <d v="2021-10-12T10:07:25"/>
    <x v="354"/>
    <s v="Mas de 1 Dia"/>
    <s v="MEDIEXCEL"/>
    <s v="MEDIEXCEL"/>
    <x v="2"/>
    <x v="3"/>
    <n v="4"/>
    <x v="1"/>
    <x v="9"/>
  </r>
  <r>
    <n v="41"/>
    <s v="Sábado"/>
    <n v="2021"/>
    <s v="Octubre"/>
    <x v="797"/>
    <s v="MEDIEXCEL"/>
    <x v="478"/>
    <s v="EXTERNOS"/>
    <x v="0"/>
    <x v="8"/>
    <d v="1899-12-30T09:36:14"/>
    <d v="2021-10-09T00:00:00"/>
    <d v="1899-12-30T13:36:12"/>
    <d v="2021-10-09T00:00:00"/>
    <d v="1899-12-30T17:02:04"/>
    <n v="446"/>
    <n v="206"/>
    <d v="2021-10-09T09:36:14"/>
    <d v="2021-10-09T17:02:04"/>
    <x v="353"/>
    <s v="Resultados Liberados despues de 4 Horas"/>
    <s v="MEDIEXCEL"/>
    <s v="MEDIEXCEL"/>
    <x v="2"/>
    <x v="3"/>
    <n v="4"/>
    <x v="1"/>
    <x v="9"/>
  </r>
  <r>
    <n v="41"/>
    <s v="Sábado"/>
    <n v="2021"/>
    <s v="Octubre"/>
    <x v="798"/>
    <s v="CENTRO MEDICO EXCEL-(EMPLEADOS)"/>
    <x v="479"/>
    <s v="EXTERNOS"/>
    <x v="0"/>
    <x v="8"/>
    <d v="1899-12-30T09:43:48"/>
    <d v="2021-10-09T00:00:00"/>
    <d v="1899-12-30T13:43:47"/>
    <d v="2021-10-09T00:00:00"/>
    <d v="1899-12-30T17:05:52"/>
    <n v="442"/>
    <n v="202"/>
    <d v="2021-10-09T09:43:48"/>
    <d v="2021-10-09T17:05:52"/>
    <x v="350"/>
    <s v="Resultados Liberados despues de 4 Horas"/>
    <s v="CENTRO MEDICO EXCEL"/>
    <s v="EMPLEADOS"/>
    <x v="2"/>
    <x v="3"/>
    <n v="4"/>
    <x v="1"/>
    <x v="9"/>
  </r>
  <r>
    <n v="41"/>
    <s v="Sábado"/>
    <n v="2021"/>
    <s v="Octubre"/>
    <x v="799"/>
    <s v="CENTRO MEDICO EXCEL-(EMPLEADOS)"/>
    <x v="480"/>
    <s v="EXTERNOS"/>
    <x v="0"/>
    <x v="8"/>
    <d v="1899-12-30T09:46:15"/>
    <d v="2021-10-12T00:00:00"/>
    <s v="14.21:16"/>
    <d v="2021-10-09T00:00:00"/>
    <d v="1899-12-30T17:07:56"/>
    <n v="441"/>
    <n v="-4154"/>
    <d v="2021-10-09T09:46:15"/>
    <d v="2021-10-09T17:07:56"/>
    <x v="355"/>
    <s v="Resultados Liberados despues de 4 Horas"/>
    <s v="CENTRO MEDICO EXCEL"/>
    <s v="EMPLEADOS"/>
    <x v="2"/>
    <x v="3"/>
    <n v="5"/>
    <x v="1"/>
    <x v="9"/>
  </r>
  <r>
    <n v="41"/>
    <s v="Sábado"/>
    <n v="2021"/>
    <s v="Octubre"/>
    <x v="800"/>
    <s v="MEDIEXCEL"/>
    <x v="481"/>
    <s v="EXTERNOS"/>
    <x v="0"/>
    <x v="8"/>
    <d v="1899-12-30T09:49:15"/>
    <d v="2021-10-09T00:00:00"/>
    <s v="14.23:17"/>
    <d v="2021-10-09T00:00:00"/>
    <d v="1899-12-30T17:15:02"/>
    <n v="446"/>
    <n v="172"/>
    <d v="2021-10-09T09:49:15"/>
    <d v="2021-10-09T17:15:02"/>
    <x v="353"/>
    <s v="Resultados Liberados despues de 4 Horas"/>
    <s v="MEDIEXCEL"/>
    <s v="MEDIEXCEL"/>
    <x v="2"/>
    <x v="3"/>
    <n v="4"/>
    <x v="1"/>
    <x v="9"/>
  </r>
  <r>
    <n v="41"/>
    <s v="Sábado"/>
    <n v="2021"/>
    <s v="Octubre"/>
    <x v="801"/>
    <s v="MEDIEXCEL"/>
    <x v="482"/>
    <s v="EXTERNOS"/>
    <x v="0"/>
    <x v="8"/>
    <d v="1899-12-30T09:49:54"/>
    <d v="2021-10-09T00:00:00"/>
    <s v="13.50:43"/>
    <d v="2021-10-09T00:00:00"/>
    <d v="1899-12-30T17:17:16"/>
    <n v="448"/>
    <n v="207"/>
    <d v="2021-10-09T09:49:54"/>
    <d v="2021-10-09T17:17:16"/>
    <x v="356"/>
    <s v="Resultados Liberados despues de 4 Horas"/>
    <s v="MEDIEXCEL"/>
    <s v="MEDIEXCEL"/>
    <x v="2"/>
    <x v="3"/>
    <n v="3"/>
    <x v="1"/>
    <x v="9"/>
  </r>
  <r>
    <n v="41"/>
    <s v="Sábado"/>
    <n v="2021"/>
    <s v="Octubre"/>
    <x v="802"/>
    <s v="MEDIEXCEL"/>
    <x v="483"/>
    <s v="EXTERNOS"/>
    <x v="0"/>
    <x v="8"/>
    <d v="1899-12-30T09:58:05"/>
    <d v="2021-10-09T00:00:00"/>
    <d v="1899-12-30T13:58:04"/>
    <d v="2021-10-09T00:00:00"/>
    <d v="1899-12-30T17:18:19"/>
    <n v="440"/>
    <n v="200"/>
    <d v="2021-10-09T09:58:05"/>
    <d v="2021-10-09T17:18:19"/>
    <x v="357"/>
    <s v="Resultados Liberados despues de 4 Horas"/>
    <s v="MEDIEXCEL"/>
    <s v="MEDIEXCEL"/>
    <x v="2"/>
    <x v="3"/>
    <n v="4"/>
    <x v="1"/>
    <x v="9"/>
  </r>
  <r>
    <n v="41"/>
    <s v="Sábado"/>
    <n v="2021"/>
    <s v="Octubre"/>
    <x v="803"/>
    <s v="MEDIEXCEL"/>
    <x v="484"/>
    <s v="EXTERNOS"/>
    <x v="0"/>
    <x v="8"/>
    <d v="1899-12-30T09:59:56"/>
    <d v="2021-10-09T00:00:00"/>
    <d v="1899-12-30T13:59:54"/>
    <d v="2021-10-09T00:00:00"/>
    <d v="1899-12-30T13:48:33"/>
    <n v="229"/>
    <n v="-11"/>
    <d v="2021-10-09T09:59:56"/>
    <d v="2021-10-09T13:48:33"/>
    <x v="279"/>
    <s v="Resultados Liberados en 4 Horas o Menos"/>
    <s v="MEDIEXCEL"/>
    <s v="MEDIEXCEL"/>
    <x v="1"/>
    <x v="3"/>
    <n v="6"/>
    <x v="1"/>
    <x v="9"/>
  </r>
  <r>
    <n v="41"/>
    <s v="Sábado"/>
    <n v="2021"/>
    <s v="Octubre"/>
    <x v="804"/>
    <s v="MEDIEXCEL"/>
    <x v="485"/>
    <s v="EXTERNOS"/>
    <x v="0"/>
    <x v="8"/>
    <d v="1899-12-30T10:05:07"/>
    <d v="2021-10-09T00:00:00"/>
    <d v="1899-12-30T14:05:05"/>
    <d v="2021-10-09T00:00:00"/>
    <d v="1899-12-30T17:31:54"/>
    <n v="446"/>
    <n v="206"/>
    <d v="2021-10-09T10:05:07"/>
    <d v="2021-10-09T17:31:54"/>
    <x v="358"/>
    <s v="Resultados Liberados despues de 4 Horas"/>
    <s v="MEDIEXCEL"/>
    <s v="MEDIEXCEL"/>
    <x v="2"/>
    <x v="3"/>
    <n v="4"/>
    <x v="1"/>
    <x v="9"/>
  </r>
  <r>
    <n v="41"/>
    <s v="Sábado"/>
    <n v="2021"/>
    <s v="Octubre"/>
    <x v="805"/>
    <s v="MEDIEXCEL"/>
    <x v="86"/>
    <s v="EXTERNOS"/>
    <x v="0"/>
    <x v="8"/>
    <d v="1899-12-30T10:13:25"/>
    <d v="2021-10-09T00:00:00"/>
    <d v="1899-12-30T14:13:25"/>
    <d v="2021-10-09T00:00:00"/>
    <d v="1899-12-30T12:36:12"/>
    <n v="143"/>
    <n v="-97"/>
    <d v="2021-10-09T10:13:25"/>
    <d v="2021-10-09T12:36:12"/>
    <x v="98"/>
    <s v="Resultados Liberados en 4 Horas o Menos"/>
    <s v="MEDIEXCEL"/>
    <s v="MEDIEXCEL"/>
    <x v="1"/>
    <x v="3"/>
    <n v="2"/>
    <x v="1"/>
    <x v="9"/>
  </r>
  <r>
    <n v="41"/>
    <s v="Sábado"/>
    <n v="2021"/>
    <s v="Octubre"/>
    <x v="806"/>
    <s v="MEDIEXCEL"/>
    <x v="486"/>
    <s v="EXTERNOS"/>
    <x v="0"/>
    <x v="8"/>
    <d v="1899-12-30T10:20:30"/>
    <d v="2021-10-09T00:00:00"/>
    <d v="1899-12-30T14:20:28"/>
    <d v="2021-10-09T00:00:00"/>
    <d v="1899-12-30T13:53:41"/>
    <n v="213"/>
    <n v="-27"/>
    <d v="2021-10-09T10:20:30"/>
    <d v="2021-10-09T13:53:41"/>
    <x v="359"/>
    <s v="Resultados Liberados en 4 Horas o Menos"/>
    <s v="MEDIEXCEL"/>
    <s v="MEDIEXCEL"/>
    <x v="1"/>
    <x v="3"/>
    <n v="1"/>
    <x v="1"/>
    <x v="9"/>
  </r>
  <r>
    <n v="41"/>
    <s v="Sábado"/>
    <n v="2021"/>
    <s v="Octubre"/>
    <x v="807"/>
    <s v="MEDIEXCEL"/>
    <x v="487"/>
    <s v="EXTERNOS"/>
    <x v="0"/>
    <x v="8"/>
    <d v="1899-12-30T10:24:27"/>
    <d v="2021-10-09T00:00:00"/>
    <d v="1899-12-30T14:24:26"/>
    <d v="2021-10-09T00:00:00"/>
    <d v="1899-12-30T17:33:38"/>
    <n v="429"/>
    <n v="189"/>
    <d v="2021-10-09T10:24:27"/>
    <d v="2021-10-09T17:33:38"/>
    <x v="360"/>
    <s v="Resultados Liberados despues de 4 Horas"/>
    <s v="MEDIEXCEL"/>
    <s v="MEDIEXCEL"/>
    <x v="2"/>
    <x v="3"/>
    <n v="3"/>
    <x v="1"/>
    <x v="9"/>
  </r>
  <r>
    <n v="41"/>
    <s v="Sábado"/>
    <n v="2021"/>
    <s v="Octubre"/>
    <x v="808"/>
    <s v="MEDIEXCEL"/>
    <x v="488"/>
    <s v="EXTERNOS"/>
    <x v="0"/>
    <x v="8"/>
    <d v="1899-12-30T10:25:20"/>
    <d v="2021-10-09T00:00:00"/>
    <d v="1899-12-30T14:25:18"/>
    <d v="2021-10-09T00:00:00"/>
    <d v="1899-12-30T17:34:50"/>
    <n v="429"/>
    <n v="189"/>
    <d v="2021-10-09T10:25:20"/>
    <d v="2021-10-09T17:34:50"/>
    <x v="360"/>
    <s v="Resultados Liberados despues de 4 Horas"/>
    <s v="MEDIEXCEL"/>
    <s v="MEDIEXCEL"/>
    <x v="2"/>
    <x v="3"/>
    <n v="3"/>
    <x v="1"/>
    <x v="9"/>
  </r>
  <r>
    <n v="41"/>
    <s v="Sábado"/>
    <n v="2021"/>
    <s v="Octubre"/>
    <x v="809"/>
    <s v="MEDIEXCEL"/>
    <x v="489"/>
    <s v="EXTERNOS"/>
    <x v="0"/>
    <x v="8"/>
    <d v="1899-12-30T10:26:43"/>
    <d v="2021-10-09T00:00:00"/>
    <d v="1899-12-30T14:26:39"/>
    <d v="2021-10-09T00:00:00"/>
    <d v="1899-12-30T17:36:08"/>
    <n v="430"/>
    <n v="190"/>
    <d v="2021-10-09T10:26:43"/>
    <d v="2021-10-09T17:36:08"/>
    <x v="360"/>
    <s v="Resultados Liberados despues de 4 Horas"/>
    <s v="MEDIEXCEL"/>
    <s v="MEDIEXCEL"/>
    <x v="2"/>
    <x v="3"/>
    <n v="4"/>
    <x v="1"/>
    <x v="9"/>
  </r>
  <r>
    <n v="41"/>
    <s v="Sábado"/>
    <n v="2021"/>
    <s v="Octubre"/>
    <x v="810"/>
    <s v="MEDIEXCEL"/>
    <x v="490"/>
    <s v="EXTERNOS"/>
    <x v="0"/>
    <x v="8"/>
    <d v="1899-12-30T10:29:56"/>
    <d v="2021-10-09T00:00:00"/>
    <d v="1899-12-30T14:29:55"/>
    <d v="2021-10-09T00:00:00"/>
    <d v="1899-12-30T17:43:03"/>
    <n v="434"/>
    <n v="194"/>
    <d v="2021-10-09T10:29:56"/>
    <d v="2021-10-09T17:43:03"/>
    <x v="361"/>
    <s v="Resultados Liberados despues de 4 Horas"/>
    <s v="MEDIEXCEL"/>
    <s v="MEDIEXCEL"/>
    <x v="2"/>
    <x v="3"/>
    <n v="6"/>
    <x v="1"/>
    <x v="9"/>
  </r>
  <r>
    <n v="41"/>
    <s v="Sábado"/>
    <n v="2021"/>
    <s v="Octubre"/>
    <x v="811"/>
    <s v="MEDIEXCEL"/>
    <x v="491"/>
    <s v="EXTERNOS"/>
    <x v="0"/>
    <x v="8"/>
    <d v="1899-12-30T10:31:03"/>
    <d v="2021-10-09T00:00:00"/>
    <d v="1899-12-30T14:31:02"/>
    <d v="2021-10-09T00:00:00"/>
    <d v="1899-12-30T13:58:41"/>
    <n v="207"/>
    <n v="-33"/>
    <d v="2021-10-09T10:31:03"/>
    <d v="2021-10-09T13:58:41"/>
    <x v="198"/>
    <s v="Resultados Liberados en 4 Horas o Menos"/>
    <s v="MEDIEXCEL"/>
    <s v="MEDIEXCEL"/>
    <x v="1"/>
    <x v="3"/>
    <n v="1"/>
    <x v="1"/>
    <x v="9"/>
  </r>
  <r>
    <n v="41"/>
    <s v="Sábado"/>
    <n v="2021"/>
    <s v="Octubre"/>
    <x v="812"/>
    <s v="PRIVADOS"/>
    <x v="492"/>
    <s v="EXTERNOS"/>
    <x v="0"/>
    <x v="8"/>
    <d v="1899-12-30T10:34:41"/>
    <d v="2021-10-09T00:00:00"/>
    <d v="1899-12-30T14:34:34"/>
    <d v="2021-10-09T00:00:00"/>
    <d v="1899-12-30T17:44:17"/>
    <n v="430"/>
    <n v="190"/>
    <d v="2021-10-09T10:34:41"/>
    <d v="2021-10-09T17:44:17"/>
    <x v="360"/>
    <s v="Resultados Liberados despues de 4 Horas"/>
    <s v="PRIVADOS"/>
    <s v="PRIVADOS"/>
    <x v="2"/>
    <x v="3"/>
    <n v="5"/>
    <x v="1"/>
    <x v="9"/>
  </r>
  <r>
    <n v="41"/>
    <s v="Sábado"/>
    <n v="2021"/>
    <s v="Octubre"/>
    <x v="813"/>
    <s v="MEDIEXCEL"/>
    <x v="493"/>
    <s v="REFERENCIA"/>
    <x v="0"/>
    <x v="8"/>
    <d v="1899-12-30T10:36:26"/>
    <d v="2021-10-13T00:00:00"/>
    <d v="1899-12-30T11:16:24"/>
    <d v="2021-10-09T00:00:00"/>
    <d v="1899-12-30T17:45:26"/>
    <n v="429"/>
    <n v="-5371"/>
    <d v="2021-10-09T10:36:26"/>
    <d v="2021-10-09T17:45:26"/>
    <x v="360"/>
    <s v="Resultados Liberados despues de 4 Horas"/>
    <s v="MEDIEXCEL"/>
    <s v="MEDIEXCEL"/>
    <x v="2"/>
    <x v="3"/>
    <n v="4"/>
    <x v="1"/>
    <x v="9"/>
  </r>
  <r>
    <n v="41"/>
    <s v="Sábado"/>
    <n v="2021"/>
    <s v="Octubre"/>
    <x v="814"/>
    <s v="PRIVADOS"/>
    <x v="373"/>
    <s v="EXTERNOS"/>
    <x v="0"/>
    <x v="8"/>
    <d v="1899-12-30T10:36:52"/>
    <d v="2021-10-09T00:00:00"/>
    <d v="1899-12-30T14:36:51"/>
    <d v="2021-10-09T00:00:00"/>
    <d v="1899-12-30T11:58:28"/>
    <n v="82"/>
    <n v="-158"/>
    <d v="2021-10-09T10:36:52"/>
    <d v="2021-10-09T11:58:28"/>
    <x v="13"/>
    <s v="Resultados Liberados 01:30 o Menos"/>
    <s v="PRIVADOS"/>
    <s v="PRIVADOS"/>
    <x v="1"/>
    <x v="3"/>
    <n v="1"/>
    <x v="1"/>
    <x v="9"/>
  </r>
  <r>
    <n v="41"/>
    <s v="Sábado"/>
    <n v="2021"/>
    <s v="Octubre"/>
    <x v="815"/>
    <s v="CENTRO MEDICO EXCEL-(EMPLEADOS)"/>
    <x v="494"/>
    <s v="EXTERNOS"/>
    <x v="0"/>
    <x v="8"/>
    <d v="1899-12-30T10:38:47"/>
    <d v="2021-10-09T00:00:00"/>
    <d v="1899-12-30T14:38:44"/>
    <d v="2021-10-09T00:00:00"/>
    <d v="1899-12-30T10:41:54"/>
    <n v="3"/>
    <n v="-237"/>
    <d v="2021-10-09T10:38:47"/>
    <d v="2021-10-09T10:41:54"/>
    <x v="263"/>
    <s v="Resultados Liberados en 30 Minutos o Menos"/>
    <s v="CENTRO MEDICO EXCEL"/>
    <s v="EMPLEADOS"/>
    <x v="1"/>
    <x v="3"/>
    <n v="1"/>
    <x v="1"/>
    <x v="9"/>
  </r>
  <r>
    <n v="41"/>
    <s v="Sábado"/>
    <n v="2021"/>
    <s v="Octubre"/>
    <x v="816"/>
    <s v="MEDIEXCEL"/>
    <x v="495"/>
    <s v="EXTERNOS"/>
    <x v="0"/>
    <x v="8"/>
    <d v="1899-12-30T10:48:09"/>
    <d v="2021-10-09T00:00:00"/>
    <d v="1899-12-30T14:48:08"/>
    <d v="2021-10-09T00:00:00"/>
    <d v="1899-12-30T17:46:57"/>
    <n v="418"/>
    <n v="178"/>
    <d v="2021-10-09T10:48:09"/>
    <d v="2021-10-09T17:46:57"/>
    <x v="362"/>
    <s v="Resultados Liberados despues de 4 Horas"/>
    <s v="MEDIEXCEL"/>
    <s v="MEDIEXCEL"/>
    <x v="2"/>
    <x v="3"/>
    <n v="5"/>
    <x v="1"/>
    <x v="9"/>
  </r>
  <r>
    <n v="41"/>
    <s v="Sábado"/>
    <n v="2021"/>
    <s v="Octubre"/>
    <x v="817"/>
    <s v="CENTRO MEDICO EXCEL-(EMPLEADOS)"/>
    <x v="496"/>
    <s v="EXTERNOS"/>
    <x v="0"/>
    <x v="8"/>
    <d v="1899-12-30T10:50:55"/>
    <d v="2021-10-09T00:00:00"/>
    <d v="1899-12-30T14:50:52"/>
    <d v="2021-10-09T00:00:00"/>
    <d v="1899-12-30T17:49:21"/>
    <n v="419"/>
    <n v="179"/>
    <d v="2021-10-09T10:50:55"/>
    <d v="2021-10-09T17:49:21"/>
    <x v="362"/>
    <s v="Resultados Liberados despues de 4 Horas"/>
    <s v="CENTRO MEDICO EXCEL"/>
    <s v="EMPLEADOS"/>
    <x v="2"/>
    <x v="3"/>
    <n v="4"/>
    <x v="1"/>
    <x v="9"/>
  </r>
  <r>
    <n v="41"/>
    <s v="Sábado"/>
    <n v="2021"/>
    <s v="Octubre"/>
    <x v="818"/>
    <s v="MEDIEXCEL"/>
    <x v="497"/>
    <s v="EXTERNOS"/>
    <x v="0"/>
    <x v="8"/>
    <d v="1899-12-30T10:52:21"/>
    <d v="2021-10-09T00:00:00"/>
    <d v="1899-12-30T14:52:18"/>
    <d v="2021-10-09T00:00:00"/>
    <d v="1899-12-30T16:37:10"/>
    <n v="345"/>
    <n v="105"/>
    <d v="2021-10-09T10:52:21"/>
    <d v="2021-10-09T16:37:10"/>
    <x v="205"/>
    <s v="Resultados Liberados despues de 4 Horas"/>
    <s v="MEDIEXCEL"/>
    <s v="MEDIEXCEL"/>
    <x v="2"/>
    <x v="3"/>
    <n v="3"/>
    <x v="1"/>
    <x v="9"/>
  </r>
  <r>
    <n v="41"/>
    <s v="Sábado"/>
    <n v="2021"/>
    <s v="Octubre"/>
    <x v="819"/>
    <s v="MEDIEXCEL"/>
    <x v="498"/>
    <s v="EXTERNOS"/>
    <x v="0"/>
    <x v="8"/>
    <d v="1899-12-30T11:05:09"/>
    <d v="2021-10-09T00:00:00"/>
    <d v="1899-12-30T15:05:07"/>
    <d v="2021-10-09T00:00:00"/>
    <d v="1899-12-30T17:50:23"/>
    <n v="405"/>
    <n v="165"/>
    <d v="2021-10-09T11:05:09"/>
    <d v="2021-10-09T17:50:23"/>
    <x v="363"/>
    <s v="Resultados Liberados despues de 4 Horas"/>
    <s v="MEDIEXCEL"/>
    <s v="MEDIEXCEL"/>
    <x v="2"/>
    <x v="3"/>
    <n v="4"/>
    <x v="1"/>
    <x v="9"/>
  </r>
  <r>
    <n v="41"/>
    <s v="Sábado"/>
    <n v="2021"/>
    <s v="Octubre"/>
    <x v="820"/>
    <s v="MEDIEXCEL"/>
    <x v="499"/>
    <s v="EXTERNOS"/>
    <x v="0"/>
    <x v="8"/>
    <d v="1899-12-30T11:15:12"/>
    <d v="2021-10-09T00:00:00"/>
    <d v="1899-12-30T15:15:11"/>
    <d v="2021-10-09T00:00:00"/>
    <d v="1899-12-30T13:07:33"/>
    <n v="112"/>
    <n v="-128"/>
    <d v="2021-10-09T11:15:12"/>
    <d v="2021-10-09T13:07:33"/>
    <x v="131"/>
    <s v="Resultados Liberados en 4 Horas o Menos"/>
    <s v="MEDIEXCEL"/>
    <s v="MEDIEXCEL"/>
    <x v="1"/>
    <x v="3"/>
    <n v="2"/>
    <x v="1"/>
    <x v="9"/>
  </r>
  <r>
    <n v="41"/>
    <s v="Sábado"/>
    <n v="2021"/>
    <s v="Octubre"/>
    <x v="821"/>
    <s v="TUNEL - MEDIEXCEL"/>
    <x v="500"/>
    <s v="EXTERNOS"/>
    <x v="0"/>
    <x v="8"/>
    <d v="1899-12-30T11:17:11"/>
    <d v="2021-10-09T00:00:00"/>
    <d v="1899-12-30T15:17:08"/>
    <d v="2021-10-09T00:00:00"/>
    <d v="1899-12-30T12:02:34"/>
    <n v="45"/>
    <n v="-195"/>
    <d v="2021-10-09T11:17:11"/>
    <d v="2021-10-09T12:02:34"/>
    <x v="194"/>
    <s v="Resultados Liberados en 1 Hora o Menos"/>
    <s v="TUNEL "/>
    <s v="TUNEL MEDIEXCEL"/>
    <x v="1"/>
    <x v="3"/>
    <n v="1"/>
    <x v="1"/>
    <x v="9"/>
  </r>
  <r>
    <n v="41"/>
    <s v="Sábado"/>
    <n v="2021"/>
    <s v="Octubre"/>
    <x v="822"/>
    <s v="TUNEL - MEDIEXCEL"/>
    <x v="501"/>
    <s v="EXTERNOS"/>
    <x v="0"/>
    <x v="8"/>
    <d v="1899-12-30T11:20:54"/>
    <d v="2021-10-09T00:00:00"/>
    <d v="1899-12-30T15:20:51"/>
    <d v="2021-10-09T00:00:00"/>
    <d v="1899-12-30T12:02:20"/>
    <n v="42"/>
    <n v="-198"/>
    <d v="2021-10-09T11:20:54"/>
    <d v="2021-10-09T12:02:20"/>
    <x v="157"/>
    <s v="Resultados Liberados en 1 Hora o Menos"/>
    <s v="TUNEL "/>
    <s v="TUNEL MEDIEXCEL"/>
    <x v="1"/>
    <x v="3"/>
    <n v="1"/>
    <x v="1"/>
    <x v="9"/>
  </r>
  <r>
    <n v="41"/>
    <s v="Sábado"/>
    <n v="2021"/>
    <s v="Octubre"/>
    <x v="823"/>
    <s v="MEDIEXCEL"/>
    <x v="471"/>
    <s v="EXTERNOS"/>
    <x v="0"/>
    <x v="8"/>
    <d v="1899-12-30T11:25:32"/>
    <d v="2021-10-09T00:00:00"/>
    <d v="1899-12-30T15:25:31"/>
    <d v="2021-10-09T00:00:00"/>
    <d v="1899-12-30T14:50:37"/>
    <n v="205"/>
    <n v="-35"/>
    <d v="2021-10-09T11:25:32"/>
    <d v="2021-10-09T14:50:37"/>
    <x v="18"/>
    <s v="Resultados Liberados en 4 Horas o Menos"/>
    <s v="MEDIEXCEL"/>
    <s v="MEDIEXCEL"/>
    <x v="1"/>
    <x v="3"/>
    <n v="1"/>
    <x v="1"/>
    <x v="9"/>
  </r>
  <r>
    <n v="41"/>
    <s v="Sábado"/>
    <n v="2021"/>
    <s v="Octubre"/>
    <x v="824"/>
    <s v="TUNEL - MEDIEXCEL"/>
    <x v="502"/>
    <s v="EXTERNOS"/>
    <x v="0"/>
    <x v="8"/>
    <d v="1899-12-30T11:28:06"/>
    <d v="2021-10-09T00:00:00"/>
    <d v="1899-12-30T15:28:02"/>
    <d v="2021-10-09T00:00:00"/>
    <d v="1899-12-30T12:02:01"/>
    <n v="34"/>
    <n v="-206"/>
    <d v="2021-10-09T11:28:06"/>
    <d v="2021-10-09T12:02:01"/>
    <x v="133"/>
    <s v="Resultados Liberados en 1 Hora o Menos"/>
    <s v="TUNEL "/>
    <s v="TUNEL MEDIEXCEL"/>
    <x v="1"/>
    <x v="3"/>
    <n v="1"/>
    <x v="1"/>
    <x v="9"/>
  </r>
  <r>
    <n v="41"/>
    <s v="Sábado"/>
    <n v="2021"/>
    <s v="Octubre"/>
    <x v="825"/>
    <s v="TUNEL - MEDIEXCEL"/>
    <x v="503"/>
    <s v="EXTERNOS"/>
    <x v="0"/>
    <x v="8"/>
    <d v="1899-12-30T11:30:46"/>
    <d v="2021-10-09T00:00:00"/>
    <d v="1899-12-30T15:30:43"/>
    <d v="2021-10-09T00:00:00"/>
    <d v="1899-12-30T12:01:45"/>
    <n v="31"/>
    <n v="-209"/>
    <d v="2021-10-09T11:30:46"/>
    <d v="2021-10-09T12:01:45"/>
    <x v="267"/>
    <s v="Resultados Liberados en 30 Minutos o Menos"/>
    <s v="TUNEL "/>
    <s v="TUNEL MEDIEXCEL"/>
    <x v="1"/>
    <x v="3"/>
    <n v="1"/>
    <x v="1"/>
    <x v="9"/>
  </r>
  <r>
    <n v="41"/>
    <s v="Sábado"/>
    <n v="2021"/>
    <s v="Octubre"/>
    <x v="826"/>
    <s v="MEDIEXCEL"/>
    <x v="504"/>
    <s v="EXTERNOS"/>
    <x v="0"/>
    <x v="8"/>
    <d v="1899-12-30T11:37:02"/>
    <d v="2021-10-09T00:00:00"/>
    <d v="1899-12-30T15:37:01"/>
    <d v="2021-10-09T00:00:00"/>
    <d v="1899-12-30T17:51:32"/>
    <n v="374"/>
    <n v="134"/>
    <d v="2021-10-09T11:37:02"/>
    <d v="2021-10-09T17:51:32"/>
    <x v="364"/>
    <s v="Resultados Liberados despues de 4 Horas"/>
    <s v="MEDIEXCEL"/>
    <s v="MEDIEXCEL"/>
    <x v="2"/>
    <x v="3"/>
    <n v="3"/>
    <x v="1"/>
    <x v="9"/>
  </r>
  <r>
    <n v="41"/>
    <s v="Sábado"/>
    <n v="2021"/>
    <s v="Octubre"/>
    <x v="827"/>
    <s v="CENTRO MEDICO EXCEL-HOSPITALIZADOS"/>
    <x v="334"/>
    <s v="CHEQUEOS"/>
    <x v="0"/>
    <x v="8"/>
    <d v="1899-12-30T11:55:25"/>
    <d v="2021-10-09T00:00:00"/>
    <d v="1899-12-30T11:55:18"/>
    <d v="2021-10-09T00:00:00"/>
    <d v="1899-12-30T14:44:38"/>
    <n v="169"/>
    <n v="169"/>
    <d v="2021-10-09T11:55:25"/>
    <d v="2021-10-09T14:44:38"/>
    <x v="115"/>
    <s v="Resultados Liberados en 4 Horas o Menos"/>
    <s v="CENTRO MEDICO EXCEL"/>
    <s v="HOSPITALIZADOS"/>
    <x v="2"/>
    <x v="0"/>
    <n v="1"/>
    <x v="1"/>
    <x v="9"/>
  </r>
  <r>
    <n v="41"/>
    <s v="Sábado"/>
    <n v="2021"/>
    <s v="Octubre"/>
    <x v="828"/>
    <s v="CENTRO MEDICO EXCEL-URGENCIAS"/>
    <x v="505"/>
    <s v="CHEQUEOS"/>
    <x v="0"/>
    <x v="8"/>
    <d v="1899-12-30T12:02:41"/>
    <d v="2021-10-09T00:00:00"/>
    <d v="1899-12-30T13:32:38"/>
    <d v="2021-10-09T00:00:00"/>
    <d v="1899-12-30T13:04:47"/>
    <n v="62"/>
    <n v="-28"/>
    <d v="2021-10-09T12:02:41"/>
    <d v="2021-10-09T13:04:47"/>
    <x v="36"/>
    <s v="Resultados Liberados 01:30 o Menos"/>
    <s v="CENTRO MEDICO EXCEL"/>
    <s v="URGENCIAS"/>
    <x v="1"/>
    <x v="1"/>
    <n v="6"/>
    <x v="1"/>
    <x v="9"/>
  </r>
  <r>
    <n v="41"/>
    <s v="Sábado"/>
    <n v="2021"/>
    <s v="Octubre"/>
    <x v="829"/>
    <s v="TUNEL - MEDIEXCEL"/>
    <x v="506"/>
    <s v="EXTERNOS"/>
    <x v="0"/>
    <x v="8"/>
    <d v="1899-12-30T12:07:52"/>
    <d v="2021-10-09T00:00:00"/>
    <d v="1899-12-30T16:07:49"/>
    <d v="2021-10-09T00:00:00"/>
    <d v="1899-12-30T13:00:11"/>
    <n v="53"/>
    <n v="-187"/>
    <d v="2021-10-09T12:07:52"/>
    <d v="2021-10-09T13:00:11"/>
    <x v="73"/>
    <s v="Resultados Liberados en 1 Hora o Menos"/>
    <s v="TUNEL "/>
    <s v="TUNEL MEDIEXCEL"/>
    <x v="1"/>
    <x v="3"/>
    <n v="1"/>
    <x v="1"/>
    <x v="9"/>
  </r>
  <r>
    <n v="41"/>
    <s v="Sábado"/>
    <n v="2021"/>
    <s v="Octubre"/>
    <x v="830"/>
    <s v="TUNEL - MEDIEXCEL"/>
    <x v="507"/>
    <s v="EXTERNOS"/>
    <x v="0"/>
    <x v="8"/>
    <d v="1899-12-30T12:12:40"/>
    <d v="2021-10-09T00:00:00"/>
    <d v="1899-12-30T16:12:35"/>
    <d v="2021-10-09T00:00:00"/>
    <d v="1899-12-30T13:00:37"/>
    <n v="48"/>
    <n v="-192"/>
    <d v="2021-10-09T12:12:40"/>
    <d v="2021-10-09T13:00:37"/>
    <x v="53"/>
    <s v="Resultados Liberados en 1 Hora o Menos"/>
    <s v="TUNEL "/>
    <s v="TUNEL MEDIEXCEL"/>
    <x v="1"/>
    <x v="3"/>
    <n v="1"/>
    <x v="1"/>
    <x v="9"/>
  </r>
  <r>
    <n v="41"/>
    <s v="Sábado"/>
    <n v="2021"/>
    <s v="Octubre"/>
    <x v="831"/>
    <s v="MEDIEXCEL"/>
    <x v="508"/>
    <s v="EXTERNOS"/>
    <x v="0"/>
    <x v="8"/>
    <d v="1899-12-30T12:12:42"/>
    <d v="2021-10-09T00:00:00"/>
    <d v="1899-12-30T16:12:40"/>
    <d v="2021-10-09T00:00:00"/>
    <d v="1899-12-30T17:52:29"/>
    <n v="340"/>
    <n v="100"/>
    <d v="2021-10-09T12:12:42"/>
    <d v="2021-10-09T17:52:29"/>
    <x v="365"/>
    <s v="Resultados Liberados despues de 4 Horas"/>
    <s v="MEDIEXCEL"/>
    <s v="MEDIEXCEL"/>
    <x v="2"/>
    <x v="3"/>
    <n v="3"/>
    <x v="1"/>
    <x v="9"/>
  </r>
  <r>
    <n v="41"/>
    <s v="Sábado"/>
    <n v="2021"/>
    <s v="Octubre"/>
    <x v="832"/>
    <s v="MEDIEXCEL"/>
    <x v="509"/>
    <s v="EXTERNOS"/>
    <x v="0"/>
    <x v="8"/>
    <d v="1899-12-30T12:32:44"/>
    <d v="2021-10-09T00:00:00"/>
    <d v="1899-12-30T16:32:35"/>
    <d v="2021-10-12T00:00:00"/>
    <d v="1899-12-30T10:08:04"/>
    <n v="4176"/>
    <n v="3936"/>
    <d v="2021-10-09T12:32:44"/>
    <d v="2021-10-12T10:08:04"/>
    <x v="366"/>
    <s v="Mas de 1 Dia"/>
    <s v="MEDIEXCEL"/>
    <s v="MEDIEXCEL"/>
    <x v="2"/>
    <x v="3"/>
    <n v="2"/>
    <x v="1"/>
    <x v="9"/>
  </r>
  <r>
    <n v="41"/>
    <s v="Sábado"/>
    <n v="2021"/>
    <s v="Octubre"/>
    <x v="833"/>
    <s v="MEDIEXCEL"/>
    <x v="510"/>
    <s v="REFERENCIA"/>
    <x v="0"/>
    <x v="8"/>
    <d v="1899-12-30T12:49:12"/>
    <d v="2021-10-13T00:00:00"/>
    <d v="1899-12-30T13:29:09"/>
    <m/>
    <m/>
    <m/>
    <m/>
    <d v="2021-10-09T12:49:12"/>
    <d v="2021-10-15T08:19:33"/>
    <x v="367"/>
    <s v="Estudios Sin Liberar en PxLab"/>
    <s v="MEDIEXCEL"/>
    <s v="MEDIEXCEL"/>
    <x v="0"/>
    <x v="3"/>
    <n v="1"/>
    <x v="1"/>
    <x v="9"/>
  </r>
  <r>
    <n v="41"/>
    <s v="Sábado"/>
    <n v="2021"/>
    <s v="Octubre"/>
    <x v="834"/>
    <s v="MEDIEXCEL"/>
    <x v="92"/>
    <s v="REFERENCIA"/>
    <x v="0"/>
    <x v="8"/>
    <d v="1899-12-30T13:03:06"/>
    <d v="2021-10-13T00:00:00"/>
    <d v="1899-12-30T13:43:03"/>
    <m/>
    <m/>
    <m/>
    <m/>
    <d v="2021-10-09T13:03:06"/>
    <d v="2021-10-15T08:19:33"/>
    <x v="368"/>
    <s v="Estudios Sin Liberar en PxLab"/>
    <s v="MEDIEXCEL"/>
    <s v="MEDIEXCEL"/>
    <x v="0"/>
    <x v="3"/>
    <n v="1"/>
    <x v="1"/>
    <x v="9"/>
  </r>
  <r>
    <n v="41"/>
    <s v="Sábado"/>
    <n v="2021"/>
    <s v="Octubre"/>
    <x v="835"/>
    <s v="MEDIEXCEL"/>
    <x v="510"/>
    <s v="REFERENCIA"/>
    <x v="0"/>
    <x v="8"/>
    <d v="1899-12-30T13:08:44"/>
    <d v="2021-10-13T00:00:00"/>
    <d v="1899-12-30T13:48:42"/>
    <m/>
    <m/>
    <m/>
    <m/>
    <d v="2021-10-09T13:08:44"/>
    <d v="2021-10-15T08:19:33"/>
    <x v="369"/>
    <s v="Estudios Sin Liberar en PxLab"/>
    <s v="MEDIEXCEL"/>
    <s v="MEDIEXCEL"/>
    <x v="0"/>
    <x v="3"/>
    <n v="1"/>
    <x v="1"/>
    <x v="9"/>
  </r>
  <r>
    <n v="41"/>
    <s v="Sábado"/>
    <n v="2021"/>
    <s v="Octubre"/>
    <x v="836"/>
    <s v="MEDIEXCEL"/>
    <x v="511"/>
    <s v="REFERENCIA"/>
    <x v="0"/>
    <x v="8"/>
    <d v="1899-12-30T13:09:14"/>
    <d v="2021-10-13T00:00:00"/>
    <d v="1899-12-30T13:49:12"/>
    <m/>
    <m/>
    <m/>
    <m/>
    <d v="2021-10-09T13:09:14"/>
    <d v="2021-10-15T08:19:33"/>
    <x v="369"/>
    <s v="Estudios Sin Liberar en PxLab"/>
    <s v="MEDIEXCEL"/>
    <s v="MEDIEXCEL"/>
    <x v="0"/>
    <x v="3"/>
    <n v="1"/>
    <x v="1"/>
    <x v="9"/>
  </r>
  <r>
    <n v="41"/>
    <s v="Sábado"/>
    <n v="2021"/>
    <s v="Octubre"/>
    <x v="837"/>
    <s v="MEDIEXCEL"/>
    <x v="512"/>
    <s v="REFERENCIA"/>
    <x v="0"/>
    <x v="8"/>
    <d v="1899-12-30T13:09:45"/>
    <d v="2021-10-13T00:00:00"/>
    <d v="1899-12-30T13:49:43"/>
    <m/>
    <m/>
    <m/>
    <m/>
    <d v="2021-10-09T13:09:45"/>
    <d v="2021-10-15T08:19:33"/>
    <x v="370"/>
    <s v="Estudios Sin Liberar en PxLab"/>
    <s v="MEDIEXCEL"/>
    <s v="MEDIEXCEL"/>
    <x v="0"/>
    <x v="3"/>
    <n v="1"/>
    <x v="1"/>
    <x v="9"/>
  </r>
  <r>
    <n v="41"/>
    <s v="Sábado"/>
    <n v="2021"/>
    <s v="Octubre"/>
    <x v="838"/>
    <s v="MEDIEXCEL"/>
    <x v="513"/>
    <s v="REFERENCIA"/>
    <x v="0"/>
    <x v="8"/>
    <d v="1899-12-30T13:09:56"/>
    <d v="2021-10-13T00:00:00"/>
    <d v="1899-12-30T13:49:55"/>
    <m/>
    <m/>
    <m/>
    <m/>
    <d v="2021-10-09T13:09:56"/>
    <d v="2021-10-15T08:19:33"/>
    <x v="370"/>
    <s v="Estudios Sin Liberar en PxLab"/>
    <s v="MEDIEXCEL"/>
    <s v="MEDIEXCEL"/>
    <x v="0"/>
    <x v="3"/>
    <n v="1"/>
    <x v="1"/>
    <x v="9"/>
  </r>
  <r>
    <n v="41"/>
    <s v="Sábado"/>
    <n v="2021"/>
    <s v="Octubre"/>
    <x v="839"/>
    <s v="MEDIEXCEL"/>
    <x v="514"/>
    <s v="REFERENCIA"/>
    <x v="0"/>
    <x v="8"/>
    <d v="1899-12-30T13:11:01"/>
    <d v="2021-10-13T00:00:00"/>
    <d v="1899-12-30T13:50:58"/>
    <m/>
    <m/>
    <m/>
    <m/>
    <d v="2021-10-09T13:11:01"/>
    <d v="2021-10-15T08:19:33"/>
    <x v="371"/>
    <s v="Estudios Sin Liberar en PxLab"/>
    <s v="MEDIEXCEL"/>
    <s v="MEDIEXCEL"/>
    <x v="0"/>
    <x v="3"/>
    <n v="1"/>
    <x v="1"/>
    <x v="9"/>
  </r>
  <r>
    <n v="41"/>
    <s v="Sábado"/>
    <n v="2021"/>
    <s v="Octubre"/>
    <x v="840"/>
    <s v="MEDIEXCEL"/>
    <x v="515"/>
    <s v="REFERENCIA"/>
    <x v="0"/>
    <x v="8"/>
    <d v="1899-12-30T13:11:47"/>
    <d v="2021-10-13T00:00:00"/>
    <d v="1899-12-30T13:51:43"/>
    <m/>
    <m/>
    <m/>
    <m/>
    <d v="2021-10-09T13:11:47"/>
    <d v="2021-10-15T08:19:33"/>
    <x v="372"/>
    <s v="Estudios Sin Liberar en PxLab"/>
    <s v="MEDIEXCEL"/>
    <s v="MEDIEXCEL"/>
    <x v="0"/>
    <x v="3"/>
    <n v="1"/>
    <x v="1"/>
    <x v="9"/>
  </r>
  <r>
    <n v="41"/>
    <s v="Sábado"/>
    <n v="2021"/>
    <s v="Octubre"/>
    <x v="841"/>
    <s v="CENTRO MEDICO EXCEL-URGENCIAS"/>
    <x v="516"/>
    <s v="CHEQUEOS"/>
    <x v="0"/>
    <x v="8"/>
    <d v="1899-12-30T13:33:48"/>
    <d v="2021-10-11T00:00:00"/>
    <s v="15.34:10"/>
    <d v="2021-10-11T00:00:00"/>
    <d v="1899-12-30T14:05:34"/>
    <n v="2912"/>
    <n v="-89"/>
    <d v="2021-10-09T13:33:48"/>
    <d v="2021-10-11T14:05:34"/>
    <x v="373"/>
    <s v="Mas de 1 Dia"/>
    <s v="CENTRO MEDICO EXCEL"/>
    <s v="URGENCIAS"/>
    <x v="2"/>
    <x v="1"/>
    <n v="7"/>
    <x v="1"/>
    <x v="9"/>
  </r>
  <r>
    <n v="41"/>
    <s v="Sábado"/>
    <n v="2021"/>
    <s v="Octubre"/>
    <x v="842"/>
    <s v="CENTRO MEDICO EXCEL-HOSPITALIZADOS"/>
    <x v="7"/>
    <s v="URGENCIA"/>
    <x v="0"/>
    <x v="8"/>
    <d v="1899-12-30T14:12:58"/>
    <d v="2021-10-09T00:00:00"/>
    <s v="14.45:01"/>
    <d v="2021-10-09T00:00:00"/>
    <d v="1899-12-30T14:17:23"/>
    <n v="5"/>
    <n v="-28"/>
    <d v="2021-10-09T14:12:58"/>
    <d v="2021-10-09T14:17:23"/>
    <x v="181"/>
    <s v="Resultados Liberados en 30 Minutos o Menos"/>
    <s v="CENTRO MEDICO EXCEL"/>
    <s v="ESTUDIOS DE EMERGENCIA"/>
    <x v="1"/>
    <x v="2"/>
    <n v="1"/>
    <x v="1"/>
    <x v="9"/>
  </r>
  <r>
    <n v="41"/>
    <s v="Sábado"/>
    <n v="2021"/>
    <s v="Octubre"/>
    <x v="843"/>
    <s v="MEDIEXCEL"/>
    <x v="517"/>
    <s v="EXTERNOS"/>
    <x v="0"/>
    <x v="8"/>
    <d v="1899-12-30T14:13:50"/>
    <d v="2021-10-09T00:00:00"/>
    <s v="18.30:51"/>
    <d v="2021-10-09T00:00:00"/>
    <d v="1899-12-30T15:55:41"/>
    <n v="102"/>
    <n v="-155"/>
    <d v="2021-10-09T14:13:50"/>
    <d v="2021-10-09T15:55:41"/>
    <x v="217"/>
    <s v="Resultados Liberados en 4 Horas o Menos"/>
    <s v="MEDIEXCEL"/>
    <s v="MEDIEXCEL"/>
    <x v="1"/>
    <x v="3"/>
    <n v="4"/>
    <x v="1"/>
    <x v="9"/>
  </r>
  <r>
    <n v="41"/>
    <s v="Sábado"/>
    <n v="2021"/>
    <s v="Octubre"/>
    <x v="844"/>
    <s v="CENTRO MEDICO EXCEL - EXTERNO"/>
    <x v="443"/>
    <s v="EXTERNOS"/>
    <x v="0"/>
    <x v="8"/>
    <d v="1899-12-30T14:16:17"/>
    <d v="2021-10-09T00:00:00"/>
    <d v="1899-12-30T18:16:16"/>
    <d v="2021-10-09T00:00:00"/>
    <d v="1899-12-30T15:41:45"/>
    <n v="85"/>
    <n v="-155"/>
    <d v="2021-10-09T14:16:17"/>
    <d v="2021-10-09T15:41:45"/>
    <x v="334"/>
    <s v="Resultados Liberados 01:30 o Menos"/>
    <s v="CENTRO MEDICO EXCEL"/>
    <s v=" EXTERNO"/>
    <x v="1"/>
    <x v="3"/>
    <n v="1"/>
    <x v="1"/>
    <x v="9"/>
  </r>
  <r>
    <n v="41"/>
    <s v="Sábado"/>
    <n v="2021"/>
    <s v="Octubre"/>
    <x v="845"/>
    <s v="CENTRO MEDICO EXCEL-HOSPITALIZADOS"/>
    <x v="424"/>
    <s v="URGENCIA"/>
    <x v="0"/>
    <x v="8"/>
    <d v="1899-12-30T14:18:01"/>
    <d v="2021-10-09T00:00:00"/>
    <d v="1899-12-30T14:47:59"/>
    <d v="2021-10-09T00:00:00"/>
    <d v="1899-12-30T14:23:08"/>
    <n v="5"/>
    <n v="-24"/>
    <d v="2021-10-09T14:18:01"/>
    <d v="2021-10-09T14:23:08"/>
    <x v="62"/>
    <s v="Resultados Liberados en 30 Minutos o Menos"/>
    <s v="CENTRO MEDICO EXCEL"/>
    <s v="ESTUDIOS DE EMERGENCIA"/>
    <x v="1"/>
    <x v="2"/>
    <n v="1"/>
    <x v="1"/>
    <x v="9"/>
  </r>
  <r>
    <n v="41"/>
    <s v="Sábado"/>
    <n v="2021"/>
    <s v="Octubre"/>
    <x v="846"/>
    <s v="MEDIEXCEL"/>
    <x v="518"/>
    <s v="EXTERNOS"/>
    <x v="0"/>
    <x v="8"/>
    <d v="1899-12-30T15:55:02"/>
    <d v="2021-10-09T00:00:00"/>
    <d v="1899-12-30T19:54:59"/>
    <d v="2021-10-09T00:00:00"/>
    <d v="1899-12-30T18:12:07"/>
    <n v="137"/>
    <n v="-102"/>
    <d v="2021-10-09T15:55:02"/>
    <d v="2021-10-09T18:12:07"/>
    <x v="171"/>
    <s v="Resultados Liberados en 4 Horas o Menos"/>
    <s v="MEDIEXCEL"/>
    <s v="MEDIEXCEL"/>
    <x v="1"/>
    <x v="3"/>
    <n v="1"/>
    <x v="2"/>
    <x v="9"/>
  </r>
  <r>
    <n v="41"/>
    <s v="Sábado"/>
    <n v="2021"/>
    <s v="Octubre"/>
    <x v="847"/>
    <s v="MEDIEXCEL"/>
    <x v="519"/>
    <s v="REFERENCIA"/>
    <x v="0"/>
    <x v="8"/>
    <d v="1899-12-30T17:03:43"/>
    <d v="2021-10-13T00:00:00"/>
    <d v="1899-12-30T17:43:41"/>
    <d v="2021-10-12T00:00:00"/>
    <d v="1899-12-30T10:05:28"/>
    <n v="3902"/>
    <n v="-1898"/>
    <d v="2021-10-09T17:03:43"/>
    <d v="2021-10-12T10:05:28"/>
    <x v="374"/>
    <s v="Mas de 1 Dia"/>
    <s v="MEDIEXCEL"/>
    <s v="MEDIEXCEL"/>
    <x v="2"/>
    <x v="3"/>
    <n v="3"/>
    <x v="2"/>
    <x v="9"/>
  </r>
  <r>
    <n v="41"/>
    <s v="Sábado"/>
    <n v="2021"/>
    <s v="Octubre"/>
    <x v="848"/>
    <s v="CENTRO MEDICO EXCEL-HOSPITALIZADOS"/>
    <x v="520"/>
    <s v="REFERENCIA"/>
    <x v="0"/>
    <x v="8"/>
    <d v="1899-12-30T17:46:18"/>
    <d v="2021-10-13T00:00:00"/>
    <d v="1899-12-30T18:26:15"/>
    <m/>
    <m/>
    <m/>
    <m/>
    <d v="2021-10-09T17:46:18"/>
    <d v="2021-10-15T08:19:33"/>
    <x v="375"/>
    <s v="Estudios Sin Liberar en PxLab"/>
    <s v="CENTRO MEDICO EXCEL"/>
    <s v="HOSPITALIZADOS"/>
    <x v="0"/>
    <x v="0"/>
    <n v="1"/>
    <x v="2"/>
    <x v="9"/>
  </r>
  <r>
    <n v="41"/>
    <s v="Sábado"/>
    <n v="2021"/>
    <s v="Octubre"/>
    <x v="849"/>
    <s v="CENTRO MEDICO EXCEL-HOSPITALIZADOS"/>
    <x v="505"/>
    <s v="REFERENCIA"/>
    <x v="0"/>
    <x v="8"/>
    <d v="1899-12-30T17:49:34"/>
    <d v="2021-10-13T00:00:00"/>
    <d v="1899-12-30T18:29:31"/>
    <m/>
    <m/>
    <m/>
    <m/>
    <d v="2021-10-09T17:49:34"/>
    <d v="2021-10-15T08:19:33"/>
    <x v="376"/>
    <s v="Estudios Sin Liberar en PxLab"/>
    <s v="CENTRO MEDICO EXCEL"/>
    <s v="HOSPITALIZADOS"/>
    <x v="0"/>
    <x v="0"/>
    <n v="1"/>
    <x v="2"/>
    <x v="9"/>
  </r>
  <r>
    <n v="41"/>
    <s v="Sábado"/>
    <n v="2021"/>
    <s v="Octubre"/>
    <x v="850"/>
    <s v="CENTRO MEDICO EXCEL-HOSPITALIZADOS"/>
    <x v="12"/>
    <s v="CHEQUEOS"/>
    <x v="0"/>
    <x v="8"/>
    <d v="1899-12-30T18:04:59"/>
    <d v="2021-10-09T00:00:00"/>
    <d v="1899-12-30T19:34:56"/>
    <d v="2021-10-09T00:00:00"/>
    <d v="1899-12-30T18:47:06"/>
    <n v="43"/>
    <n v="-47"/>
    <d v="2021-10-09T18:04:59"/>
    <d v="2021-10-09T18:47:06"/>
    <x v="269"/>
    <s v="Resultados Liberados en 1 Hora o Menos"/>
    <s v="CENTRO MEDICO EXCEL"/>
    <s v="HOSPITALIZADOS"/>
    <x v="1"/>
    <x v="0"/>
    <n v="2"/>
    <x v="2"/>
    <x v="9"/>
  </r>
  <r>
    <n v="41"/>
    <s v="Sábado"/>
    <n v="2021"/>
    <s v="Octubre"/>
    <x v="851"/>
    <s v="MEDIEXCEL"/>
    <x v="521"/>
    <s v="REFERENCIA"/>
    <x v="0"/>
    <x v="8"/>
    <d v="1899-12-30T20:16:55"/>
    <d v="2021-10-13T00:00:00"/>
    <d v="1899-12-30T20:56:53"/>
    <m/>
    <m/>
    <m/>
    <m/>
    <d v="2021-10-09T20:16:55"/>
    <d v="2021-10-15T08:19:33"/>
    <x v="377"/>
    <s v="Estudios Sin Liberar en PxLab"/>
    <s v="MEDIEXCEL"/>
    <s v="MEDIEXCEL"/>
    <x v="0"/>
    <x v="3"/>
    <n v="1"/>
    <x v="0"/>
    <x v="9"/>
  </r>
  <r>
    <n v="41"/>
    <s v="Sábado"/>
    <n v="2021"/>
    <s v="Octubre"/>
    <x v="852"/>
    <s v="MEDIEXCEL"/>
    <x v="398"/>
    <s v="REFERENCIA"/>
    <x v="0"/>
    <x v="8"/>
    <d v="1899-12-30T20:17:59"/>
    <d v="2021-10-13T00:00:00"/>
    <d v="1899-12-30T20:57:57"/>
    <m/>
    <m/>
    <m/>
    <m/>
    <d v="2021-10-09T20:17:59"/>
    <d v="2021-10-15T08:19:33"/>
    <x v="378"/>
    <s v="Estudios Sin Liberar en PxLab"/>
    <s v="MEDIEXCEL"/>
    <s v="MEDIEXCEL"/>
    <x v="0"/>
    <x v="3"/>
    <n v="1"/>
    <x v="0"/>
    <x v="9"/>
  </r>
  <r>
    <n v="41"/>
    <s v="Sábado"/>
    <n v="2021"/>
    <s v="Octubre"/>
    <x v="853"/>
    <s v="MEDIEXCEL"/>
    <x v="522"/>
    <s v="REFERENCIA"/>
    <x v="0"/>
    <x v="8"/>
    <d v="1899-12-30T20:19:13"/>
    <d v="2021-10-13T00:00:00"/>
    <d v="1899-12-30T20:59:11"/>
    <m/>
    <m/>
    <m/>
    <m/>
    <d v="2021-10-09T20:19:13"/>
    <d v="2021-10-15T08:19:33"/>
    <x v="379"/>
    <s v="Estudios Sin Liberar en PxLab"/>
    <s v="MEDIEXCEL"/>
    <s v="MEDIEXCEL"/>
    <x v="0"/>
    <x v="3"/>
    <n v="1"/>
    <x v="0"/>
    <x v="9"/>
  </r>
  <r>
    <n v="41"/>
    <s v="Sábado"/>
    <n v="2021"/>
    <s v="Octubre"/>
    <x v="854"/>
    <s v="CENTRO MEDICO EXCEL-URGENCIAS"/>
    <x v="523"/>
    <s v="CHEQUEOS"/>
    <x v="0"/>
    <x v="8"/>
    <d v="1899-12-30T20:38:00"/>
    <d v="2021-10-10T00:00:00"/>
    <s v="09.42:02"/>
    <d v="2021-10-09T00:00:00"/>
    <d v="1899-12-30T21:50:25"/>
    <n v="72"/>
    <n v="-712"/>
    <d v="2021-10-09T20:38:00"/>
    <d v="2021-10-09T21:50:25"/>
    <x v="4"/>
    <s v="Resultados Liberados 01:30 o Menos"/>
    <s v="CENTRO MEDICO EXCEL"/>
    <s v="URGENCIAS"/>
    <x v="1"/>
    <x v="1"/>
    <n v="6"/>
    <x v="0"/>
    <x v="9"/>
  </r>
  <r>
    <n v="41"/>
    <s v="Sábado"/>
    <n v="2021"/>
    <s v="Octubre"/>
    <x v="855"/>
    <s v="CENTRO MEDICO EXCEL - TRIAGE RESPIRATORIO"/>
    <x v="524"/>
    <s v="CHEQUEOS"/>
    <x v="0"/>
    <x v="8"/>
    <d v="1899-12-30T21:34:49"/>
    <d v="2021-10-09T00:00:00"/>
    <d v="1899-12-30T23:04:46"/>
    <d v="2021-10-09T00:00:00"/>
    <d v="1899-12-30T21:46:54"/>
    <n v="12"/>
    <n v="-78"/>
    <d v="2021-10-09T21:34:49"/>
    <d v="2021-10-09T21:46:54"/>
    <x v="209"/>
    <s v="Resultados Liberados en 30 Minutos o Menos"/>
    <s v="CENTRO MEDICO EXCEL"/>
    <s v="TRIAGE RESPIRATORIO"/>
    <x v="1"/>
    <x v="4"/>
    <n v="1"/>
    <x v="0"/>
    <x v="9"/>
  </r>
  <r>
    <n v="41"/>
    <s v="Sábado"/>
    <n v="2021"/>
    <s v="Octubre"/>
    <x v="856"/>
    <s v="CENTRO MEDICO EXCEL-URGENCIAS"/>
    <x v="525"/>
    <s v="CHEQUEOS"/>
    <x v="0"/>
    <x v="8"/>
    <d v="1899-12-30T21:37:42"/>
    <d v="2021-10-09T00:00:00"/>
    <d v="1899-12-30T23:07:39"/>
    <d v="2021-10-09T00:00:00"/>
    <d v="1899-12-30T22:55:03"/>
    <n v="78"/>
    <n v="-12"/>
    <d v="2021-10-09T21:37:42"/>
    <d v="2021-10-09T22:55:03"/>
    <x v="12"/>
    <s v="Resultados Liberados 01:30 o Menos"/>
    <s v="CENTRO MEDICO EXCEL"/>
    <s v="URGENCIAS"/>
    <x v="1"/>
    <x v="1"/>
    <n v="4"/>
    <x v="0"/>
    <x v="9"/>
  </r>
  <r>
    <n v="41"/>
    <s v="Sábado"/>
    <n v="2021"/>
    <s v="Octubre"/>
    <x v="857"/>
    <s v="CENTRO MEDICO EXCEL-URGENCIAS"/>
    <x v="526"/>
    <s v="CHEQUEOS"/>
    <x v="0"/>
    <x v="8"/>
    <d v="1899-12-30T21:39:27"/>
    <d v="2021-10-09T00:00:00"/>
    <d v="1899-12-30T23:09:23"/>
    <d v="2021-10-09T00:00:00"/>
    <d v="1899-12-30T22:56:10"/>
    <n v="77"/>
    <n v="-13"/>
    <d v="2021-10-09T21:39:27"/>
    <d v="2021-10-09T22:56:10"/>
    <x v="380"/>
    <s v="Resultados Liberados 01:30 o Menos"/>
    <s v="CENTRO MEDICO EXCEL"/>
    <s v="URGENCIAS"/>
    <x v="1"/>
    <x v="1"/>
    <n v="4"/>
    <x v="0"/>
    <x v="9"/>
  </r>
  <r>
    <n v="42"/>
    <s v="Domingo"/>
    <n v="2021"/>
    <s v="Octubre"/>
    <x v="858"/>
    <s v="CENTRO MEDICO EXCEL-URGENCIAS"/>
    <x v="527"/>
    <s v="CHEQUEOS"/>
    <x v="0"/>
    <x v="9"/>
    <d v="1899-12-30T04:44:47"/>
    <d v="2021-10-10T00:00:00"/>
    <d v="1899-12-30T06:14:45"/>
    <d v="2021-10-10T00:00:00"/>
    <d v="1899-12-30T05:01:47"/>
    <n v="17"/>
    <n v="-73"/>
    <d v="2021-10-10T04:44:47"/>
    <d v="2021-10-10T05:01:47"/>
    <x v="11"/>
    <s v="Resultados Liberados en 30 Minutos o Menos"/>
    <s v="CENTRO MEDICO EXCEL"/>
    <s v="URGENCIAS"/>
    <x v="1"/>
    <x v="1"/>
    <n v="1"/>
    <x v="0"/>
    <x v="9"/>
  </r>
  <r>
    <n v="42"/>
    <s v="Domingo"/>
    <n v="2021"/>
    <s v="Octubre"/>
    <x v="859"/>
    <s v="CENTRO MEDICO EXCEL-HOSPITALIZADOS"/>
    <x v="12"/>
    <s v="URGENCIA"/>
    <x v="0"/>
    <x v="9"/>
    <d v="1899-12-30T05:44:34"/>
    <d v="2021-10-10T00:00:00"/>
    <d v="1899-12-30T06:14:31"/>
    <d v="2021-10-10T00:00:00"/>
    <d v="1899-12-30T05:50:48"/>
    <n v="6"/>
    <n v="-24"/>
    <d v="2021-10-10T05:44:34"/>
    <d v="2021-10-10T05:50:48"/>
    <x v="178"/>
    <s v="Resultados Liberados en 30 Minutos o Menos"/>
    <s v="CENTRO MEDICO EXCEL"/>
    <s v="ESTUDIOS DE EMERGENCIA"/>
    <x v="1"/>
    <x v="2"/>
    <n v="1"/>
    <x v="0"/>
    <x v="9"/>
  </r>
  <r>
    <n v="42"/>
    <s v="Domingo"/>
    <n v="2021"/>
    <s v="Octubre"/>
    <x v="860"/>
    <s v="CENTRO MEDICO EXCEL-HOSPITALIZADOS"/>
    <x v="353"/>
    <s v="CHEQUEOS"/>
    <x v="0"/>
    <x v="9"/>
    <d v="1899-12-30T05:56:43"/>
    <d v="2021-10-10T00:00:00"/>
    <d v="1899-12-30T07:26:42"/>
    <d v="2021-10-10T00:00:00"/>
    <d v="1899-12-30T07:14:48"/>
    <n v="78"/>
    <n v="-12"/>
    <d v="2021-10-10T05:56:43"/>
    <d v="2021-10-10T07:14:48"/>
    <x v="74"/>
    <s v="Resultados Liberados 01:30 o Menos"/>
    <s v="CENTRO MEDICO EXCEL"/>
    <s v="HOSPITALIZADOS"/>
    <x v="1"/>
    <x v="0"/>
    <n v="3"/>
    <x v="0"/>
    <x v="9"/>
  </r>
  <r>
    <n v="42"/>
    <s v="Domingo"/>
    <n v="2021"/>
    <s v="Octubre"/>
    <x v="861"/>
    <s v="CENTRO MEDICO EXCEL-HOSPITALIZADOS"/>
    <x v="4"/>
    <s v="URGENCIA"/>
    <x v="0"/>
    <x v="9"/>
    <d v="1899-12-30T05:58:17"/>
    <d v="2021-10-10T00:00:00"/>
    <d v="1899-12-30T06:28:15"/>
    <d v="2021-10-10T00:00:00"/>
    <d v="1899-12-30T06:01:56"/>
    <n v="3"/>
    <n v="-27"/>
    <d v="2021-10-10T05:58:17"/>
    <d v="2021-10-10T06:01:56"/>
    <x v="263"/>
    <s v="Resultados Liberados en 30 Minutos o Menos"/>
    <s v="CENTRO MEDICO EXCEL"/>
    <s v="ESTUDIOS DE EMERGENCIA"/>
    <x v="1"/>
    <x v="2"/>
    <n v="1"/>
    <x v="0"/>
    <x v="9"/>
  </r>
  <r>
    <n v="42"/>
    <s v="Domingo"/>
    <n v="2021"/>
    <s v="Octubre"/>
    <x v="862"/>
    <s v="CENTRO MEDICO EXCEL-HOSPITALIZADOS"/>
    <x v="4"/>
    <s v="CHEQUEOS"/>
    <x v="0"/>
    <x v="9"/>
    <d v="1899-12-30T05:59:13"/>
    <d v="2021-10-10T00:00:00"/>
    <d v="1899-12-30T07:29:10"/>
    <d v="2021-10-10T00:00:00"/>
    <d v="1899-12-30T07:25:59"/>
    <n v="86"/>
    <n v="-4"/>
    <d v="2021-10-10T05:59:13"/>
    <d v="2021-10-10T07:25:59"/>
    <x v="93"/>
    <s v="Resultados Liberados 01:30 o Menos"/>
    <s v="CENTRO MEDICO EXCEL"/>
    <s v="HOSPITALIZADOS"/>
    <x v="1"/>
    <x v="0"/>
    <n v="3"/>
    <x v="0"/>
    <x v="9"/>
  </r>
  <r>
    <n v="42"/>
    <s v="Domingo"/>
    <n v="2021"/>
    <s v="Octubre"/>
    <x v="863"/>
    <s v="CENTRO MEDICO EXCEL-HOSPITALIZADOS"/>
    <x v="259"/>
    <m/>
    <x v="0"/>
    <x v="9"/>
    <d v="1899-12-30T06:00:22"/>
    <d v="2021-10-10T00:00:00"/>
    <s v="07.49:58"/>
    <d v="2021-10-10T00:00:00"/>
    <d v="1899-12-30T07:31:41"/>
    <n v="91"/>
    <n v="-18"/>
    <d v="2021-10-10T06:00:22"/>
    <d v="2021-10-10T07:31:41"/>
    <x v="160"/>
    <s v="Resultados Liberados en 4 Horas o Menos"/>
    <s v="CENTRO MEDICO EXCEL"/>
    <s v="HOSPITALIZADOS"/>
    <x v="2"/>
    <x v="0"/>
    <n v="3"/>
    <x v="1"/>
    <x v="10"/>
  </r>
  <r>
    <n v="42"/>
    <s v="Domingo"/>
    <n v="2021"/>
    <s v="Octubre"/>
    <x v="864"/>
    <s v="CENTRO MEDICO EXCEL-HOSPITALIZADOS"/>
    <x v="12"/>
    <s v="CHEQUEOS"/>
    <x v="0"/>
    <x v="9"/>
    <d v="1899-12-30T06:01:18"/>
    <d v="2021-10-10T00:00:00"/>
    <d v="1899-12-30T07:31:15"/>
    <d v="2021-10-10T00:00:00"/>
    <d v="1899-12-30T06:55:09"/>
    <n v="54"/>
    <n v="-36"/>
    <d v="2021-10-10T06:01:18"/>
    <d v="2021-10-10T06:55:09"/>
    <x v="311"/>
    <s v="Resultados Liberados en 1 Hora o Menos"/>
    <s v="CENTRO MEDICO EXCEL"/>
    <s v="HOSPITALIZADOS"/>
    <x v="1"/>
    <x v="0"/>
    <n v="3"/>
    <x v="1"/>
    <x v="10"/>
  </r>
  <r>
    <n v="42"/>
    <s v="Domingo"/>
    <n v="2021"/>
    <s v="Octubre"/>
    <x v="865"/>
    <s v="CENTRO MEDICO EXCEL-HOSPITALIZADOS"/>
    <x v="14"/>
    <s v="URGENCIA"/>
    <x v="0"/>
    <x v="9"/>
    <d v="1899-12-30T06:29:01"/>
    <d v="2021-10-10T00:00:00"/>
    <d v="1899-12-30T06:58:59"/>
    <d v="2021-10-10T00:00:00"/>
    <d v="1899-12-30T06:40:10"/>
    <n v="11"/>
    <n v="-18"/>
    <d v="2021-10-10T06:29:01"/>
    <d v="2021-10-10T06:40:10"/>
    <x v="191"/>
    <s v="Resultados Liberados en 30 Minutos o Menos"/>
    <s v="CENTRO MEDICO EXCEL"/>
    <s v="ESTUDIOS DE EMERGENCIA"/>
    <x v="1"/>
    <x v="2"/>
    <n v="1"/>
    <x v="1"/>
    <x v="10"/>
  </r>
  <r>
    <n v="42"/>
    <s v="Domingo"/>
    <n v="2021"/>
    <s v="Octubre"/>
    <x v="866"/>
    <s v="CENTRO MEDICO EXCEL-HOSPITALIZADOS"/>
    <x v="14"/>
    <s v="CHEQUEOS"/>
    <x v="0"/>
    <x v="9"/>
    <d v="1899-12-30T06:29:40"/>
    <d v="2021-10-10T00:00:00"/>
    <d v="1899-12-30T07:59:38"/>
    <d v="2021-10-10T00:00:00"/>
    <d v="1899-12-30T12:57:22"/>
    <n v="388"/>
    <n v="298"/>
    <d v="2021-10-10T06:29:40"/>
    <d v="2021-10-10T12:57:22"/>
    <x v="381"/>
    <s v="Resultados Liberados despues de 4 Horas"/>
    <s v="CENTRO MEDICO EXCEL"/>
    <s v="HOSPITALIZADOS"/>
    <x v="2"/>
    <x v="0"/>
    <n v="3"/>
    <x v="1"/>
    <x v="10"/>
  </r>
  <r>
    <n v="42"/>
    <s v="Domingo"/>
    <n v="2021"/>
    <s v="Octubre"/>
    <x v="867"/>
    <s v="CENTRO MEDICO EXCEL-HOSPITALIZADOS"/>
    <x v="424"/>
    <s v="URGENCIA"/>
    <x v="0"/>
    <x v="9"/>
    <d v="1899-12-30T06:30:32"/>
    <d v="2021-10-10T00:00:00"/>
    <d v="1899-12-30T07:00:28"/>
    <d v="2021-10-10T00:00:00"/>
    <d v="1899-12-30T06:42:53"/>
    <n v="12"/>
    <n v="-18"/>
    <d v="2021-10-10T06:30:32"/>
    <d v="2021-10-10T06:42:53"/>
    <x v="209"/>
    <s v="Resultados Liberados en 30 Minutos o Menos"/>
    <s v="CENTRO MEDICO EXCEL"/>
    <s v="ESTUDIOS DE EMERGENCIA"/>
    <x v="1"/>
    <x v="2"/>
    <n v="1"/>
    <x v="1"/>
    <x v="10"/>
  </r>
  <r>
    <n v="42"/>
    <s v="Domingo"/>
    <n v="2021"/>
    <s v="Octubre"/>
    <x v="868"/>
    <s v="CENTRO MEDICO EXCEL-HOSPITALIZADOS"/>
    <x v="424"/>
    <s v="CHEQUEOS"/>
    <x v="0"/>
    <x v="9"/>
    <d v="1899-12-30T06:31:17"/>
    <d v="2021-10-10T00:00:00"/>
    <d v="1899-12-30T08:01:15"/>
    <d v="2021-10-10T00:00:00"/>
    <d v="1899-12-30T07:38:55"/>
    <n v="67"/>
    <n v="-23"/>
    <d v="2021-10-10T06:31:17"/>
    <d v="2021-10-10T07:38:55"/>
    <x v="47"/>
    <s v="Resultados Liberados 01:30 o Menos"/>
    <s v="CENTRO MEDICO EXCEL"/>
    <s v="HOSPITALIZADOS"/>
    <x v="1"/>
    <x v="0"/>
    <n v="3"/>
    <x v="1"/>
    <x v="10"/>
  </r>
  <r>
    <n v="42"/>
    <s v="Domingo"/>
    <n v="2021"/>
    <s v="Octubre"/>
    <x v="869"/>
    <s v="MEDIEXCEL"/>
    <x v="528"/>
    <s v="EXTERNOS"/>
    <x v="0"/>
    <x v="9"/>
    <d v="1899-12-30T06:39:07"/>
    <d v="2021-10-10T00:00:00"/>
    <d v="1899-12-30T10:39:02"/>
    <d v="2021-10-10T00:00:00"/>
    <d v="1899-12-30T09:11:25"/>
    <n v="152"/>
    <n v="-88"/>
    <d v="2021-10-10T06:39:07"/>
    <d v="2021-10-10T09:11:25"/>
    <x v="109"/>
    <s v="Resultados Liberados en 4 Horas o Menos"/>
    <s v="MEDIEXCEL"/>
    <s v="MEDIEXCEL"/>
    <x v="1"/>
    <x v="3"/>
    <n v="5"/>
    <x v="1"/>
    <x v="10"/>
  </r>
  <r>
    <n v="42"/>
    <s v="Domingo"/>
    <n v="2021"/>
    <s v="Octubre"/>
    <x v="870"/>
    <s v="CENTRO MEDICO EXCEL-HOSPITALIZADOS"/>
    <x v="391"/>
    <s v="URGENCIA"/>
    <x v="0"/>
    <x v="9"/>
    <d v="1899-12-30T07:09:36"/>
    <d v="2021-10-10T00:00:00"/>
    <d v="1899-12-30T07:39:21"/>
    <d v="2021-10-10T00:00:00"/>
    <d v="1899-12-30T07:11:55"/>
    <n v="2"/>
    <n v="-28"/>
    <d v="2021-10-10T07:09:36"/>
    <d v="2021-10-10T07:11:55"/>
    <x v="232"/>
    <s v="Resultados Liberados en 30 Minutos o Menos"/>
    <s v="CENTRO MEDICO EXCEL"/>
    <s v="ESTUDIOS DE EMERGENCIA"/>
    <x v="1"/>
    <x v="2"/>
    <n v="1"/>
    <x v="1"/>
    <x v="10"/>
  </r>
  <r>
    <n v="42"/>
    <s v="Domingo"/>
    <n v="2021"/>
    <s v="Octubre"/>
    <x v="871"/>
    <s v="CENTRO MEDICO EXCEL-HOSPITALIZADOS"/>
    <x v="245"/>
    <s v="URGENCIA"/>
    <x v="0"/>
    <x v="9"/>
    <d v="1899-12-30T07:10:38"/>
    <d v="2021-10-10T00:00:00"/>
    <d v="1899-12-30T07:40:35"/>
    <d v="2021-10-10T00:00:00"/>
    <d v="1899-12-30T07:13:56"/>
    <n v="3"/>
    <n v="-27"/>
    <d v="2021-10-10T07:10:38"/>
    <d v="2021-10-10T07:13:56"/>
    <x v="263"/>
    <s v="Resultados Liberados en 30 Minutos o Menos"/>
    <s v="CENTRO MEDICO EXCEL"/>
    <s v="ESTUDIOS DE EMERGENCIA"/>
    <x v="1"/>
    <x v="2"/>
    <n v="1"/>
    <x v="1"/>
    <x v="10"/>
  </r>
  <r>
    <n v="42"/>
    <s v="Domingo"/>
    <n v="2021"/>
    <s v="Octubre"/>
    <x v="872"/>
    <s v="MEDIEXCEL"/>
    <x v="92"/>
    <s v="REFERENCIA"/>
    <x v="0"/>
    <x v="9"/>
    <d v="1899-12-30T07:14:20"/>
    <d v="2021-10-14T00:00:00"/>
    <d v="1899-12-30T07:54:17"/>
    <d v="2021-10-13T00:00:00"/>
    <d v="1899-12-30T15:28:05"/>
    <n v="4814"/>
    <n v="-986"/>
    <d v="2021-10-10T07:14:20"/>
    <d v="2021-10-13T15:28:05"/>
    <x v="382"/>
    <s v="Mas de 1 Dia"/>
    <s v="MEDIEXCEL"/>
    <s v="MEDIEXCEL"/>
    <x v="2"/>
    <x v="3"/>
    <n v="3"/>
    <x v="1"/>
    <x v="10"/>
  </r>
  <r>
    <n v="42"/>
    <s v="Domingo"/>
    <n v="2021"/>
    <s v="Octubre"/>
    <x v="873"/>
    <s v="CENTRO MEDICO EXCEL-HOSPITALIZADOS"/>
    <x v="245"/>
    <s v="CHEQUEOS"/>
    <x v="0"/>
    <x v="9"/>
    <d v="1899-12-30T07:16:15"/>
    <d v="2021-10-10T00:00:00"/>
    <d v="1899-12-30T08:46:13"/>
    <d v="2021-10-10T00:00:00"/>
    <d v="1899-12-30T07:51:18"/>
    <n v="35"/>
    <n v="-55"/>
    <d v="2021-10-10T07:16:15"/>
    <d v="2021-10-10T07:51:18"/>
    <x v="70"/>
    <s v="Resultados Liberados en 1 Hora o Menos"/>
    <s v="CENTRO MEDICO EXCEL"/>
    <s v="HOSPITALIZADOS"/>
    <x v="1"/>
    <x v="0"/>
    <n v="3"/>
    <x v="1"/>
    <x v="10"/>
  </r>
  <r>
    <n v="42"/>
    <s v="Domingo"/>
    <n v="2021"/>
    <s v="Octubre"/>
    <x v="874"/>
    <s v="CENTRO MEDICO EXCEL-HOSPITALIZADOS"/>
    <x v="391"/>
    <s v="CHEQUEOS"/>
    <x v="0"/>
    <x v="9"/>
    <d v="1899-12-30T07:18:22"/>
    <d v="2021-10-10T00:00:00"/>
    <d v="1899-12-30T08:48:20"/>
    <d v="2021-10-10T00:00:00"/>
    <d v="1899-12-30T07:58:59"/>
    <n v="40"/>
    <n v="-50"/>
    <d v="2021-10-10T07:18:22"/>
    <d v="2021-10-10T07:58:59"/>
    <x v="142"/>
    <s v="Resultados Liberados en 1 Hora o Menos"/>
    <s v="CENTRO MEDICO EXCEL"/>
    <s v="HOSPITALIZADOS"/>
    <x v="1"/>
    <x v="0"/>
    <n v="3"/>
    <x v="1"/>
    <x v="10"/>
  </r>
  <r>
    <n v="42"/>
    <s v="Domingo"/>
    <n v="2021"/>
    <s v="Octubre"/>
    <x v="875"/>
    <s v="MEDIEXCEL"/>
    <x v="529"/>
    <s v="EXTERNOS"/>
    <x v="0"/>
    <x v="9"/>
    <d v="1899-12-30T07:19:08"/>
    <d v="2021-10-10T00:00:00"/>
    <d v="1899-12-30T11:19:06"/>
    <d v="2021-10-10T00:00:00"/>
    <d v="1899-12-30T09:06:17"/>
    <n v="107"/>
    <n v="-133"/>
    <d v="2021-10-10T07:19:08"/>
    <d v="2021-10-10T09:06:17"/>
    <x v="39"/>
    <s v="Resultados Liberados en 4 Horas o Menos"/>
    <s v="MEDIEXCEL"/>
    <s v="MEDIEXCEL"/>
    <x v="1"/>
    <x v="3"/>
    <n v="3"/>
    <x v="1"/>
    <x v="10"/>
  </r>
  <r>
    <n v="42"/>
    <s v="Domingo"/>
    <n v="2021"/>
    <s v="Octubre"/>
    <x v="876"/>
    <s v="VITAMEDICA"/>
    <x v="530"/>
    <s v="EXTERNOS"/>
    <x v="0"/>
    <x v="9"/>
    <d v="1899-12-30T07:39:48"/>
    <d v="2021-10-10T00:00:00"/>
    <d v="1899-12-30T11:39:46"/>
    <d v="2021-10-10T00:00:00"/>
    <d v="1899-12-30T09:09:00"/>
    <n v="90"/>
    <n v="-150"/>
    <d v="2021-10-10T07:39:48"/>
    <d v="2021-10-10T09:09:00"/>
    <x v="383"/>
    <s v="Resultados Liberados 01:30 o Menos"/>
    <s v="VITAMEDICA"/>
    <s v="VITAMEDICA"/>
    <x v="1"/>
    <x v="3"/>
    <n v="2"/>
    <x v="1"/>
    <x v="10"/>
  </r>
  <r>
    <n v="42"/>
    <s v="Domingo"/>
    <n v="2021"/>
    <s v="Octubre"/>
    <x v="877"/>
    <s v="MEDIEXCEL"/>
    <x v="531"/>
    <s v="EXTERNOS"/>
    <x v="0"/>
    <x v="9"/>
    <d v="1899-12-30T07:44:17"/>
    <d v="2021-10-10T00:00:00"/>
    <d v="1899-12-30T11:44:14"/>
    <d v="2021-10-10T00:00:00"/>
    <d v="1899-12-30T09:41:02"/>
    <n v="117"/>
    <n v="-123"/>
    <d v="2021-10-10T07:44:17"/>
    <d v="2021-10-10T09:41:02"/>
    <x v="130"/>
    <s v="Resultados Liberados en 4 Horas o Menos"/>
    <s v="MEDIEXCEL"/>
    <s v="MEDIEXCEL"/>
    <x v="1"/>
    <x v="3"/>
    <n v="4"/>
    <x v="1"/>
    <x v="10"/>
  </r>
  <r>
    <n v="42"/>
    <s v="Domingo"/>
    <n v="2021"/>
    <s v="Octubre"/>
    <x v="878"/>
    <s v="CENTRO MEDICO EXCEL-HOSPITALIZADOS"/>
    <x v="0"/>
    <s v="CHEQUEOS"/>
    <x v="0"/>
    <x v="9"/>
    <d v="1899-12-30T07:45:41"/>
    <d v="2021-10-10T00:00:00"/>
    <d v="1899-12-30T09:15:38"/>
    <d v="2021-10-10T00:00:00"/>
    <d v="1899-12-30T08:38:07"/>
    <n v="53"/>
    <n v="-37"/>
    <d v="2021-10-10T07:45:41"/>
    <d v="2021-10-10T08:38:07"/>
    <x v="73"/>
    <s v="Resultados Liberados en 1 Hora o Menos"/>
    <s v="CENTRO MEDICO EXCEL"/>
    <s v="HOSPITALIZADOS"/>
    <x v="1"/>
    <x v="0"/>
    <n v="3"/>
    <x v="1"/>
    <x v="10"/>
  </r>
  <r>
    <n v="42"/>
    <s v="Domingo"/>
    <n v="2021"/>
    <s v="Octubre"/>
    <x v="879"/>
    <s v="MEDIEXCEL"/>
    <x v="532"/>
    <s v="EXTERNOS"/>
    <x v="0"/>
    <x v="9"/>
    <d v="1899-12-30T07:58:52"/>
    <d v="2021-10-10T00:00:00"/>
    <d v="1899-12-30T11:58:49"/>
    <d v="2021-10-10T00:00:00"/>
    <d v="1899-12-30T09:43:40"/>
    <n v="105"/>
    <n v="-135"/>
    <d v="2021-10-10T07:58:52"/>
    <d v="2021-10-10T09:43:40"/>
    <x v="61"/>
    <s v="Resultados Liberados en 4 Horas o Menos"/>
    <s v="MEDIEXCEL"/>
    <s v="MEDIEXCEL"/>
    <x v="1"/>
    <x v="3"/>
    <n v="4"/>
    <x v="1"/>
    <x v="10"/>
  </r>
  <r>
    <n v="42"/>
    <s v="Domingo"/>
    <n v="2021"/>
    <s v="Octubre"/>
    <x v="880"/>
    <s v="MEDIEXCEL"/>
    <x v="533"/>
    <s v="EXTERNOS"/>
    <x v="0"/>
    <x v="9"/>
    <d v="1899-12-30T08:06:32"/>
    <d v="2021-10-10T00:00:00"/>
    <d v="1899-12-30T12:06:29"/>
    <d v="2021-10-10T00:00:00"/>
    <d v="1899-12-30T09:45:23"/>
    <n v="99"/>
    <n v="-141"/>
    <d v="2021-10-10T08:06:32"/>
    <d v="2021-10-10T09:45:23"/>
    <x v="159"/>
    <s v="Resultados Liberados en 4 Horas o Menos"/>
    <s v="MEDIEXCEL"/>
    <s v="MEDIEXCEL"/>
    <x v="1"/>
    <x v="3"/>
    <n v="7"/>
    <x v="1"/>
    <x v="10"/>
  </r>
  <r>
    <n v="42"/>
    <s v="Domingo"/>
    <n v="2021"/>
    <s v="Octubre"/>
    <x v="881"/>
    <s v="CENTRO MEDICO EXCEL-URGENCIAS"/>
    <x v="534"/>
    <s v="CHEQUEOS"/>
    <x v="0"/>
    <x v="9"/>
    <d v="1899-12-30T08:54:51"/>
    <d v="2021-10-10T00:00:00"/>
    <d v="1899-12-30T10:24:49"/>
    <d v="2021-10-10T00:00:00"/>
    <d v="1899-12-30T09:24:40"/>
    <n v="30"/>
    <n v="-60"/>
    <d v="2021-10-10T08:54:51"/>
    <d v="2021-10-10T09:24:40"/>
    <x v="69"/>
    <s v="Resultados Liberados en 30 Minutos o Menos"/>
    <s v="CENTRO MEDICO EXCEL"/>
    <s v="URGENCIAS"/>
    <x v="1"/>
    <x v="1"/>
    <n v="1"/>
    <x v="1"/>
    <x v="10"/>
  </r>
  <r>
    <n v="42"/>
    <s v="Domingo"/>
    <n v="2021"/>
    <s v="Octubre"/>
    <x v="882"/>
    <s v="MEDIEXCEL"/>
    <x v="535"/>
    <s v="EXTERNOS"/>
    <x v="0"/>
    <x v="9"/>
    <d v="1899-12-30T08:57:56"/>
    <d v="2021-10-10T00:00:00"/>
    <d v="1899-12-30T12:57:54"/>
    <d v="2021-10-10T00:00:00"/>
    <d v="1899-12-30T11:38:35"/>
    <n v="161"/>
    <n v="-79"/>
    <d v="2021-10-10T08:57:56"/>
    <d v="2021-10-10T11:38:35"/>
    <x v="384"/>
    <s v="Resultados Liberados en 4 Horas o Menos"/>
    <s v="MEDIEXCEL"/>
    <s v="MEDIEXCEL"/>
    <x v="1"/>
    <x v="3"/>
    <n v="3"/>
    <x v="1"/>
    <x v="10"/>
  </r>
  <r>
    <n v="42"/>
    <s v="Domingo"/>
    <n v="2021"/>
    <s v="Octubre"/>
    <x v="883"/>
    <s v="MEDIEXCEL"/>
    <x v="536"/>
    <s v="EXTERNOS"/>
    <x v="0"/>
    <x v="9"/>
    <d v="1899-12-30T09:04:45"/>
    <d v="2021-10-10T00:00:00"/>
    <d v="1899-12-30T13:04:43"/>
    <d v="2021-10-10T00:00:00"/>
    <d v="1899-12-30T11:26:55"/>
    <n v="142"/>
    <n v="-98"/>
    <d v="2021-10-10T09:04:45"/>
    <d v="2021-10-10T11:26:55"/>
    <x v="98"/>
    <s v="Resultados Liberados en 4 Horas o Menos"/>
    <s v="MEDIEXCEL"/>
    <s v="MEDIEXCEL"/>
    <x v="1"/>
    <x v="3"/>
    <n v="6"/>
    <x v="1"/>
    <x v="10"/>
  </r>
  <r>
    <n v="42"/>
    <s v="Domingo"/>
    <n v="2021"/>
    <s v="Octubre"/>
    <x v="884"/>
    <s v="MEDIEXCEL"/>
    <x v="537"/>
    <s v="EXTERNO"/>
    <x v="0"/>
    <x v="9"/>
    <d v="1899-12-30T09:12:31"/>
    <d v="2021-10-10T00:00:00"/>
    <d v="1899-12-30T09:12:29"/>
    <d v="2021-10-10T00:00:00"/>
    <d v="1899-12-30T11:28:48"/>
    <n v="136"/>
    <n v="136"/>
    <d v="2021-10-10T09:12:31"/>
    <d v="2021-10-10T11:28:48"/>
    <x v="197"/>
    <s v="Resultados Liberados en 4 Horas o Menos"/>
    <s v="MEDIEXCEL"/>
    <s v="MEDIEXCEL"/>
    <x v="1"/>
    <x v="3"/>
    <n v="6"/>
    <x v="1"/>
    <x v="10"/>
  </r>
  <r>
    <n v="42"/>
    <s v="Domingo"/>
    <n v="2021"/>
    <s v="Octubre"/>
    <x v="885"/>
    <s v="VITAMEDICA"/>
    <x v="538"/>
    <s v="EXTERNOS"/>
    <x v="0"/>
    <x v="9"/>
    <d v="1899-12-30T09:15:02"/>
    <d v="2021-10-11T00:00:00"/>
    <s v="22.44:31"/>
    <d v="2021-10-11T00:00:00"/>
    <d v="1899-12-30T18:45:08"/>
    <n v="2010"/>
    <n v="-239"/>
    <d v="2021-10-10T09:15:02"/>
    <d v="2021-10-11T18:45:08"/>
    <x v="385"/>
    <s v="Mas de 1 Dia"/>
    <s v="VITAMEDICA"/>
    <s v="VITAMEDICA"/>
    <x v="2"/>
    <x v="3"/>
    <n v="6"/>
    <x v="1"/>
    <x v="10"/>
  </r>
  <r>
    <n v="42"/>
    <s v="Domingo"/>
    <n v="2021"/>
    <s v="Octubre"/>
    <x v="886"/>
    <s v="MEDIEXCEL"/>
    <x v="539"/>
    <s v="EXTERNOS"/>
    <x v="0"/>
    <x v="9"/>
    <d v="1899-12-30T09:25:15"/>
    <d v="2021-10-10T00:00:00"/>
    <d v="1899-12-30T13:25:13"/>
    <d v="2021-10-10T00:00:00"/>
    <d v="1899-12-30T11:14:40"/>
    <n v="109"/>
    <n v="-131"/>
    <d v="2021-10-10T09:25:15"/>
    <d v="2021-10-10T11:14:40"/>
    <x v="249"/>
    <s v="Resultados Liberados en 4 Horas o Menos"/>
    <s v="MEDIEXCEL"/>
    <s v="MEDIEXCEL"/>
    <x v="1"/>
    <x v="3"/>
    <n v="1"/>
    <x v="1"/>
    <x v="10"/>
  </r>
  <r>
    <n v="42"/>
    <s v="Domingo"/>
    <n v="2021"/>
    <s v="Octubre"/>
    <x v="887"/>
    <s v="MEDIEXCEL"/>
    <x v="540"/>
    <s v="CHEQUEOS"/>
    <x v="0"/>
    <x v="9"/>
    <d v="1899-12-30T09:36:10"/>
    <d v="2021-10-10T00:00:00"/>
    <d v="1899-12-30T09:36:01"/>
    <d v="2021-10-10T00:00:00"/>
    <d v="1899-12-30T11:06:19"/>
    <n v="90"/>
    <n v="90"/>
    <d v="2021-10-10T09:36:10"/>
    <d v="2021-10-10T11:06:19"/>
    <x v="28"/>
    <s v="Resultados Liberados 01:30 o Menos"/>
    <s v="MEDIEXCEL"/>
    <s v="MEDIEXCEL"/>
    <x v="1"/>
    <x v="3"/>
    <n v="1"/>
    <x v="1"/>
    <x v="10"/>
  </r>
  <r>
    <n v="42"/>
    <s v="Domingo"/>
    <n v="2021"/>
    <s v="Octubre"/>
    <x v="888"/>
    <s v="MEDIEXCEL"/>
    <x v="541"/>
    <s v="EXTERNOS"/>
    <x v="0"/>
    <x v="9"/>
    <d v="1899-12-30T09:40:39"/>
    <d v="2021-10-10T00:00:00"/>
    <s v="13.47:47"/>
    <d v="2021-10-10T00:00:00"/>
    <d v="1899-12-30T11:37:26"/>
    <n v="117"/>
    <n v="-130"/>
    <d v="2021-10-10T09:40:39"/>
    <d v="2021-10-10T11:37:26"/>
    <x v="130"/>
    <s v="Resultados Liberados en 4 Horas o Menos"/>
    <s v="MEDIEXCEL"/>
    <s v="MEDIEXCEL"/>
    <x v="1"/>
    <x v="3"/>
    <n v="3"/>
    <x v="1"/>
    <x v="10"/>
  </r>
  <r>
    <n v="42"/>
    <s v="Domingo"/>
    <n v="2021"/>
    <s v="Octubre"/>
    <x v="889"/>
    <s v="MEDIEXCEL"/>
    <x v="157"/>
    <s v="EXTERNOS"/>
    <x v="0"/>
    <x v="9"/>
    <d v="1899-12-30T09:45:37"/>
    <d v="2021-10-10T00:00:00"/>
    <d v="1899-12-30T13:45:35"/>
    <d v="2021-10-10T00:00:00"/>
    <d v="1899-12-30T12:29:55"/>
    <n v="164"/>
    <n v="-76"/>
    <d v="2021-10-10T09:45:37"/>
    <d v="2021-10-10T12:29:55"/>
    <x v="386"/>
    <s v="Resultados Liberados en 4 Horas o Menos"/>
    <s v="MEDIEXCEL"/>
    <s v="MEDIEXCEL"/>
    <x v="1"/>
    <x v="3"/>
    <n v="5"/>
    <x v="1"/>
    <x v="10"/>
  </r>
  <r>
    <n v="42"/>
    <s v="Domingo"/>
    <n v="2021"/>
    <s v="Octubre"/>
    <x v="890"/>
    <s v="CENTRO MEDICO EXCEL - EXTERNO"/>
    <x v="542"/>
    <s v="EXTERNOS"/>
    <x v="0"/>
    <x v="9"/>
    <d v="1899-12-30T09:53:39"/>
    <d v="2021-10-10T00:00:00"/>
    <d v="1899-12-30T13:53:37"/>
    <d v="2021-10-10T00:00:00"/>
    <d v="1899-12-30T11:40:01"/>
    <n v="107"/>
    <n v="-133"/>
    <d v="2021-10-10T09:53:39"/>
    <d v="2021-10-10T11:40:01"/>
    <x v="387"/>
    <s v="Resultados Liberados en 4 Horas o Menos"/>
    <s v="CENTRO MEDICO EXCEL"/>
    <s v=" EXTERNO"/>
    <x v="1"/>
    <x v="3"/>
    <n v="3"/>
    <x v="1"/>
    <x v="10"/>
  </r>
  <r>
    <n v="42"/>
    <s v="Domingo"/>
    <n v="2021"/>
    <s v="Octubre"/>
    <x v="891"/>
    <s v="MEDIEXCEL"/>
    <x v="543"/>
    <s v="EXTERNOS"/>
    <x v="0"/>
    <x v="9"/>
    <d v="1899-12-30T10:08:39"/>
    <d v="2021-10-11T00:00:00"/>
    <s v="13.53:05"/>
    <d v="2021-10-11T00:00:00"/>
    <d v="1899-12-30T11:14:34"/>
    <n v="1506"/>
    <n v="-159"/>
    <d v="2021-10-10T10:08:39"/>
    <d v="2021-10-11T11:14:34"/>
    <x v="388"/>
    <s v="Mas de 1 Dia"/>
    <s v="MEDIEXCEL"/>
    <s v="MEDIEXCEL"/>
    <x v="2"/>
    <x v="3"/>
    <n v="2"/>
    <x v="1"/>
    <x v="10"/>
  </r>
  <r>
    <n v="42"/>
    <s v="Domingo"/>
    <n v="2021"/>
    <s v="Octubre"/>
    <x v="892"/>
    <s v="MEDIEXCEL"/>
    <x v="544"/>
    <s v="EXTERNOS"/>
    <x v="0"/>
    <x v="9"/>
    <d v="1899-12-30T10:19:57"/>
    <d v="2021-10-10T00:00:00"/>
    <d v="1899-12-30T14:19:55"/>
    <d v="2021-10-10T00:00:00"/>
    <d v="1899-12-30T11:41:51"/>
    <n v="82"/>
    <n v="-158"/>
    <d v="2021-10-10T10:19:57"/>
    <d v="2021-10-10T11:41:51"/>
    <x v="13"/>
    <s v="Resultados Liberados 01:30 o Menos"/>
    <s v="MEDIEXCEL"/>
    <s v="MEDIEXCEL"/>
    <x v="1"/>
    <x v="3"/>
    <n v="3"/>
    <x v="1"/>
    <x v="10"/>
  </r>
  <r>
    <n v="42"/>
    <s v="Domingo"/>
    <n v="2021"/>
    <s v="Octubre"/>
    <x v="893"/>
    <s v="MEDIEXCEL"/>
    <x v="545"/>
    <s v="EXTERNOS"/>
    <x v="0"/>
    <x v="9"/>
    <d v="1899-12-30T10:25:10"/>
    <d v="2021-10-10T00:00:00"/>
    <d v="1899-12-30T14:25:07"/>
    <d v="2021-10-10T00:00:00"/>
    <d v="1899-12-30T11:42:42"/>
    <n v="77"/>
    <n v="-163"/>
    <d v="2021-10-10T10:25:10"/>
    <d v="2021-10-10T11:42:42"/>
    <x v="12"/>
    <s v="Resultados Liberados 01:30 o Menos"/>
    <s v="MEDIEXCEL"/>
    <s v="MEDIEXCEL"/>
    <x v="1"/>
    <x v="3"/>
    <n v="3"/>
    <x v="1"/>
    <x v="10"/>
  </r>
  <r>
    <n v="42"/>
    <s v="Domingo"/>
    <n v="2021"/>
    <s v="Octubre"/>
    <x v="894"/>
    <s v="MEDIEXCEL"/>
    <x v="546"/>
    <s v="EXTERNOS"/>
    <x v="0"/>
    <x v="9"/>
    <d v="1899-12-30T11:33:04"/>
    <d v="2021-10-10T00:00:00"/>
    <d v="1899-12-30T15:33:01"/>
    <d v="2021-10-10T00:00:00"/>
    <d v="1899-12-30T12:54:27"/>
    <n v="81"/>
    <n v="-159"/>
    <d v="2021-10-10T11:33:04"/>
    <d v="2021-10-10T12:54:27"/>
    <x v="13"/>
    <s v="Resultados Liberados 01:30 o Menos"/>
    <s v="MEDIEXCEL"/>
    <s v="MEDIEXCEL"/>
    <x v="1"/>
    <x v="3"/>
    <n v="1"/>
    <x v="1"/>
    <x v="10"/>
  </r>
  <r>
    <n v="42"/>
    <s v="Domingo"/>
    <n v="2021"/>
    <s v="Octubre"/>
    <x v="895"/>
    <s v="CENTRO MEDICO EXCEL - TRIAGE RESPIRATORIO"/>
    <x v="547"/>
    <s v="CHEQUEOS"/>
    <x v="0"/>
    <x v="9"/>
    <d v="1899-12-30T11:54:27"/>
    <d v="2021-10-10T00:00:00"/>
    <d v="1899-12-30T11:54:22"/>
    <d v="2021-10-10T00:00:00"/>
    <d v="1899-12-30T12:46:09"/>
    <n v="52"/>
    <n v="52"/>
    <d v="2021-10-10T11:54:27"/>
    <d v="2021-10-10T12:46:09"/>
    <x v="184"/>
    <s v="Resultados Liberados en 1 Hora o Menos"/>
    <s v="CENTRO MEDICO EXCEL"/>
    <s v="TRIAGE RESPIRATORIO"/>
    <x v="1"/>
    <x v="4"/>
    <n v="4"/>
    <x v="1"/>
    <x v="10"/>
  </r>
  <r>
    <n v="42"/>
    <s v="Domingo"/>
    <n v="2021"/>
    <s v="Octubre"/>
    <x v="896"/>
    <s v="CENTRO MEDICO EXCEL - TRIAGE RESPIRATORIO"/>
    <x v="548"/>
    <s v="CHEQUEOS"/>
    <x v="0"/>
    <x v="9"/>
    <d v="1899-12-30T11:55:17"/>
    <d v="2021-10-10T00:00:00"/>
    <d v="1899-12-30T11:55:15"/>
    <d v="2021-10-10T00:00:00"/>
    <d v="1899-12-30T12:43:19"/>
    <n v="48"/>
    <n v="48"/>
    <d v="2021-10-10T11:55:17"/>
    <d v="2021-10-10T12:43:19"/>
    <x v="2"/>
    <s v="Resultados Liberados en 1 Hora o Menos"/>
    <s v="CENTRO MEDICO EXCEL"/>
    <s v="TRIAGE RESPIRATORIO"/>
    <x v="1"/>
    <x v="4"/>
    <n v="5"/>
    <x v="1"/>
    <x v="10"/>
  </r>
  <r>
    <n v="42"/>
    <s v="Domingo"/>
    <n v="2021"/>
    <s v="Octubre"/>
    <x v="897"/>
    <s v="CENTRO MEDICO EXCEL-HOSPITALIZADOS"/>
    <x v="437"/>
    <s v="URGENCIA"/>
    <x v="0"/>
    <x v="9"/>
    <d v="1899-12-30T11:57:43"/>
    <d v="2021-10-10T00:00:00"/>
    <d v="1899-12-30T12:27:39"/>
    <d v="2021-10-10T00:00:00"/>
    <d v="1899-12-30T12:07:28"/>
    <n v="10"/>
    <n v="-20"/>
    <d v="2021-10-10T11:57:43"/>
    <d v="2021-10-10T12:07:28"/>
    <x v="78"/>
    <s v="Resultados Liberados en 30 Minutos o Menos"/>
    <s v="CENTRO MEDICO EXCEL"/>
    <s v="ESTUDIOS DE EMERGENCIA"/>
    <x v="1"/>
    <x v="2"/>
    <n v="1"/>
    <x v="1"/>
    <x v="10"/>
  </r>
  <r>
    <n v="42"/>
    <s v="Domingo"/>
    <n v="2021"/>
    <s v="Octubre"/>
    <x v="898"/>
    <s v="CENTRO MEDICO EXCEL-HOSPITALIZADOS"/>
    <x v="437"/>
    <s v="CHEQUEOS"/>
    <x v="0"/>
    <x v="9"/>
    <d v="1899-12-30T11:58:41"/>
    <d v="2021-10-10T00:00:00"/>
    <d v="1899-12-30T13:28:36"/>
    <d v="2021-10-10T00:00:00"/>
    <d v="1899-12-30T13:11:33"/>
    <n v="73"/>
    <n v="-17"/>
    <d v="2021-10-10T11:58:41"/>
    <d v="2021-10-10T13:11:33"/>
    <x v="4"/>
    <s v="Resultados Liberados 01:30 o Menos"/>
    <s v="CENTRO MEDICO EXCEL"/>
    <s v="HOSPITALIZADOS"/>
    <x v="1"/>
    <x v="0"/>
    <n v="1"/>
    <x v="1"/>
    <x v="10"/>
  </r>
  <r>
    <n v="42"/>
    <s v="Domingo"/>
    <n v="2021"/>
    <s v="Octubre"/>
    <x v="899"/>
    <s v="CENTRO MEDICO EXCEL-URGENCIAS"/>
    <x v="549"/>
    <s v="CHEQUEOS"/>
    <x v="0"/>
    <x v="9"/>
    <d v="1899-12-30T12:00:03"/>
    <d v="2021-10-10T00:00:00"/>
    <d v="1899-12-30T13:30:00"/>
    <d v="2021-10-10T00:00:00"/>
    <d v="1899-12-30T12:56:29"/>
    <n v="56"/>
    <n v="-34"/>
    <d v="2021-10-10T12:00:03"/>
    <d v="2021-10-10T12:56:29"/>
    <x v="25"/>
    <s v="Resultados Liberados en 1 Hora o Menos"/>
    <s v="CENTRO MEDICO EXCEL"/>
    <s v="URGENCIAS"/>
    <x v="1"/>
    <x v="1"/>
    <n v="3"/>
    <x v="1"/>
    <x v="10"/>
  </r>
  <r>
    <n v="42"/>
    <s v="Domingo"/>
    <n v="2021"/>
    <s v="Octubre"/>
    <x v="900"/>
    <s v="CENTRO MEDICO EXCEL-HOSPITALIZADOS"/>
    <x v="526"/>
    <s v="REFERENCIA"/>
    <x v="0"/>
    <x v="9"/>
    <d v="1899-12-30T13:24:46"/>
    <d v="2021-10-14T00:00:00"/>
    <d v="1899-12-30T14:04:44"/>
    <m/>
    <m/>
    <m/>
    <m/>
    <d v="2021-10-10T13:24:46"/>
    <d v="2021-10-15T08:19:33"/>
    <x v="389"/>
    <s v="Estudios Sin Liberar en PxLab"/>
    <s v="CENTRO MEDICO EXCEL"/>
    <s v="HOSPITALIZADOS"/>
    <x v="0"/>
    <x v="0"/>
    <n v="1"/>
    <x v="1"/>
    <x v="10"/>
  </r>
  <r>
    <n v="42"/>
    <s v="Domingo"/>
    <n v="2021"/>
    <s v="Octubre"/>
    <x v="901"/>
    <s v="CENTRO MEDICO EXCEL - TRIAGE RESPIRATORIO"/>
    <x v="550"/>
    <s v="CHEQUEOS"/>
    <x v="0"/>
    <x v="9"/>
    <d v="1899-12-30T15:37:07"/>
    <d v="2021-10-10T00:00:00"/>
    <d v="1899-12-30T17:07:02"/>
    <d v="2021-10-10T00:00:00"/>
    <d v="1899-12-30T15:38:45"/>
    <n v="1"/>
    <n v="-89"/>
    <d v="2021-10-10T15:37:07"/>
    <d v="2021-10-10T15:38:45"/>
    <x v="185"/>
    <s v="Resultados Liberados en 30 Minutos o Menos"/>
    <s v="CENTRO MEDICO EXCEL"/>
    <s v="TRIAGE RESPIRATORIO"/>
    <x v="1"/>
    <x v="4"/>
    <n v="1"/>
    <x v="2"/>
    <x v="10"/>
  </r>
  <r>
    <n v="42"/>
    <s v="Domingo"/>
    <n v="2021"/>
    <s v="Octubre"/>
    <x v="902"/>
    <s v="CENTRO MEDICO EXCEL - TRIAGE RESPIRATORIO"/>
    <x v="551"/>
    <s v="REFERENCIA"/>
    <x v="0"/>
    <x v="9"/>
    <d v="1899-12-30T15:40:50"/>
    <d v="2021-10-14T00:00:00"/>
    <s v="16.22:14"/>
    <d v="2021-10-10T00:00:00"/>
    <d v="1899-12-30T20:34:51"/>
    <n v="294"/>
    <n v="-5508"/>
    <d v="2021-10-10T15:40:50"/>
    <d v="2021-10-10T20:34:51"/>
    <x v="390"/>
    <s v="Resultados Liberados despues de 4 Horas"/>
    <s v="CENTRO MEDICO EXCEL"/>
    <s v="TRIAGE RESPIRATORIO"/>
    <x v="2"/>
    <x v="4"/>
    <n v="11"/>
    <x v="2"/>
    <x v="10"/>
  </r>
  <r>
    <n v="42"/>
    <s v="Domingo"/>
    <n v="2021"/>
    <s v="Octubre"/>
    <x v="903"/>
    <s v="CENTRO MEDICO EXCEL - TRIAGE RESPIRATORIO"/>
    <x v="551"/>
    <s v="URGENCIA"/>
    <x v="0"/>
    <x v="9"/>
    <d v="1899-12-30T15:41:28"/>
    <d v="2021-10-10T00:00:00"/>
    <d v="1899-12-30T16:11:24"/>
    <d v="2021-10-10T00:00:00"/>
    <d v="1899-12-30T15:54:22"/>
    <n v="13"/>
    <n v="-17"/>
    <d v="2021-10-10T15:41:28"/>
    <d v="2021-10-10T15:54:22"/>
    <x v="209"/>
    <s v="Resultados Liberados en 30 Minutos o Menos"/>
    <s v="CENTRO MEDICO EXCEL"/>
    <s v="ESTUDIOS DE EMERGENCIA"/>
    <x v="1"/>
    <x v="2"/>
    <n v="1"/>
    <x v="2"/>
    <x v="10"/>
  </r>
  <r>
    <n v="42"/>
    <s v="Domingo"/>
    <n v="2021"/>
    <s v="Octubre"/>
    <x v="904"/>
    <s v="CENTRO MEDICO EXCEL-URGENCIAS"/>
    <x v="552"/>
    <s v="CHEQUEOS"/>
    <x v="0"/>
    <x v="9"/>
    <d v="1899-12-30T18:12:39"/>
    <d v="2021-10-10T00:00:00"/>
    <d v="1899-12-30T19:42:37"/>
    <d v="2021-10-10T00:00:00"/>
    <d v="1899-12-30T18:58:44"/>
    <n v="46"/>
    <n v="-44"/>
    <d v="2021-10-10T18:12:39"/>
    <d v="2021-10-10T18:58:44"/>
    <x v="136"/>
    <s v="Resultados Liberados en 1 Hora o Menos"/>
    <s v="CENTRO MEDICO EXCEL"/>
    <s v="URGENCIAS"/>
    <x v="1"/>
    <x v="1"/>
    <n v="4"/>
    <x v="2"/>
    <x v="10"/>
  </r>
  <r>
    <n v="42"/>
    <s v="Domingo"/>
    <n v="2021"/>
    <s v="Octubre"/>
    <x v="905"/>
    <s v="MEDIEXCEL"/>
    <x v="553"/>
    <s v="EXTERNOS"/>
    <x v="0"/>
    <x v="9"/>
    <d v="1899-12-30T19:00:54"/>
    <d v="2021-10-10T00:00:00"/>
    <d v="1899-12-30T23:00:50"/>
    <d v="2021-10-10T00:00:00"/>
    <d v="1899-12-30T20:45:15"/>
    <n v="105"/>
    <n v="-135"/>
    <d v="2021-10-10T19:00:54"/>
    <d v="2021-10-10T20:45:15"/>
    <x v="61"/>
    <s v="Resultados Liberados en 4 Horas o Menos"/>
    <s v="MEDIEXCEL"/>
    <s v="MEDIEXCEL"/>
    <x v="1"/>
    <x v="3"/>
    <n v="4"/>
    <x v="2"/>
    <x v="10"/>
  </r>
  <r>
    <n v="42"/>
    <s v="Domingo"/>
    <n v="2021"/>
    <s v="Octubre"/>
    <x v="906"/>
    <s v="CENTRO MEDICO EXCEL-HOSPITALIZADOS"/>
    <x v="14"/>
    <s v="URGENCIA"/>
    <x v="0"/>
    <x v="9"/>
    <d v="1899-12-30T19:49:50"/>
    <d v="2021-10-10T00:00:00"/>
    <d v="1899-12-30T20:19:48"/>
    <d v="2021-10-10T00:00:00"/>
    <d v="1899-12-30T19:54:03"/>
    <n v="5"/>
    <n v="-25"/>
    <d v="2021-10-10T19:49:50"/>
    <d v="2021-10-10T19:54:03"/>
    <x v="181"/>
    <s v="Resultados Liberados en 30 Minutos o Menos"/>
    <s v="CENTRO MEDICO EXCEL"/>
    <s v="ESTUDIOS DE EMERGENCIA"/>
    <x v="1"/>
    <x v="2"/>
    <n v="1"/>
    <x v="2"/>
    <x v="10"/>
  </r>
  <r>
    <n v="42"/>
    <s v="Domingo"/>
    <n v="2021"/>
    <s v="Octubre"/>
    <x v="907"/>
    <s v="CENTRO MEDICO EXCEL-HOSPITALIZADOS"/>
    <x v="245"/>
    <s v="URGENCIA"/>
    <x v="0"/>
    <x v="9"/>
    <d v="1899-12-30T19:50:29"/>
    <d v="2021-10-10T00:00:00"/>
    <d v="1899-12-30T20:20:27"/>
    <d v="2021-10-10T00:00:00"/>
    <d v="1899-12-30T19:56:22"/>
    <n v="6"/>
    <n v="-24"/>
    <d v="2021-10-10T19:50:29"/>
    <d v="2021-10-10T19:56:22"/>
    <x v="62"/>
    <s v="Resultados Liberados en 30 Minutos o Menos"/>
    <s v="CENTRO MEDICO EXCEL"/>
    <s v="ESTUDIOS DE EMERGENCIA"/>
    <x v="1"/>
    <x v="2"/>
    <n v="1"/>
    <x v="2"/>
    <x v="10"/>
  </r>
  <r>
    <n v="42"/>
    <s v="Domingo"/>
    <n v="2021"/>
    <s v="Octubre"/>
    <x v="908"/>
    <s v="CENTRO MEDICO EXCEL-URGENCIAS"/>
    <x v="554"/>
    <s v="CHEQUEOS"/>
    <x v="0"/>
    <x v="9"/>
    <d v="1899-12-30T20:00:36"/>
    <d v="2021-10-10T00:00:00"/>
    <d v="1899-12-30T21:30:34"/>
    <d v="2021-10-10T00:00:00"/>
    <d v="1899-12-30T21:05:04"/>
    <n v="65"/>
    <n v="-25"/>
    <d v="2021-10-10T20:00:36"/>
    <d v="2021-10-10T21:05:04"/>
    <x v="35"/>
    <s v="Resultados Liberados 01:30 o Menos"/>
    <s v="CENTRO MEDICO EXCEL"/>
    <s v="URGENCIAS"/>
    <x v="1"/>
    <x v="1"/>
    <n v="3"/>
    <x v="0"/>
    <x v="10"/>
  </r>
  <r>
    <n v="42"/>
    <s v="Domingo"/>
    <n v="2021"/>
    <s v="Octubre"/>
    <x v="909"/>
    <s v="CENTRO MEDICO EXCEL-URGENCIAS"/>
    <x v="555"/>
    <s v="CHEQUEOS"/>
    <x v="0"/>
    <x v="9"/>
    <d v="1899-12-30T20:01:48"/>
    <d v="2021-10-10T00:00:00"/>
    <d v="1899-12-30T21:31:46"/>
    <d v="2021-10-10T00:00:00"/>
    <d v="1899-12-30T20:27:56"/>
    <n v="26"/>
    <n v="-64"/>
    <d v="2021-10-10T20:01:48"/>
    <d v="2021-10-10T20:27:56"/>
    <x v="158"/>
    <s v="Resultados Liberados en 30 Minutos o Menos"/>
    <s v="CENTRO MEDICO EXCEL"/>
    <s v="URGENCIAS"/>
    <x v="1"/>
    <x v="1"/>
    <n v="1"/>
    <x v="0"/>
    <x v="10"/>
  </r>
  <r>
    <n v="42"/>
    <s v="Domingo"/>
    <n v="2021"/>
    <s v="Octubre"/>
    <x v="910"/>
    <s v="CENTRO MEDICO EXCEL-HOSPITALIZADOS"/>
    <x v="424"/>
    <s v="URGENCIA"/>
    <x v="0"/>
    <x v="9"/>
    <d v="1899-12-30T20:18:12"/>
    <d v="2021-10-10T00:00:00"/>
    <d v="1899-12-30T20:48:10"/>
    <d v="2021-10-10T00:00:00"/>
    <d v="1899-12-30T20:25:40"/>
    <n v="7"/>
    <n v="-23"/>
    <d v="2021-10-10T20:18:12"/>
    <d v="2021-10-10T20:25:40"/>
    <x v="29"/>
    <s v="Resultados Liberados en 30 Minutos o Menos"/>
    <s v="CENTRO MEDICO EXCEL"/>
    <s v="ESTUDIOS DE EMERGENCIA"/>
    <x v="1"/>
    <x v="2"/>
    <n v="1"/>
    <x v="0"/>
    <x v="10"/>
  </r>
  <r>
    <n v="42"/>
    <s v="Domingo"/>
    <n v="2021"/>
    <s v="Octubre"/>
    <x v="911"/>
    <s v="CENTRO MEDICO EXCEL-URGENCIAS"/>
    <x v="555"/>
    <s v="CHEQUEOS"/>
    <x v="0"/>
    <x v="9"/>
    <d v="1899-12-30T20:47:50"/>
    <d v="2021-10-10T00:00:00"/>
    <d v="1899-12-30T22:17:46"/>
    <d v="2021-10-10T00:00:00"/>
    <d v="1899-12-30T21:56:27"/>
    <n v="69"/>
    <n v="-21"/>
    <d v="2021-10-10T20:47:50"/>
    <d v="2021-10-10T21:56:27"/>
    <x v="168"/>
    <s v="Resultados Liberados 01:30 o Menos"/>
    <s v="CENTRO MEDICO EXCEL"/>
    <s v="URGENCIAS"/>
    <x v="1"/>
    <x v="1"/>
    <n v="3"/>
    <x v="0"/>
    <x v="10"/>
  </r>
  <r>
    <n v="42"/>
    <s v="Domingo"/>
    <n v="2021"/>
    <s v="Octubre"/>
    <x v="912"/>
    <s v="CENTRO MEDICO EXCEL-URGENCIAS"/>
    <x v="556"/>
    <s v="CHEQUEOS"/>
    <x v="0"/>
    <x v="9"/>
    <d v="1899-12-30T20:55:53"/>
    <d v="2021-10-10T00:00:00"/>
    <s v="22.39:25"/>
    <d v="2021-10-10T00:00:00"/>
    <d v="1899-12-30T21:25:05"/>
    <n v="30"/>
    <n v="-74"/>
    <d v="2021-10-10T20:55:53"/>
    <d v="2021-10-10T21:25:05"/>
    <x v="69"/>
    <s v="Resultados Liberados en 30 Minutos o Menos"/>
    <s v="CENTRO MEDICO EXCEL"/>
    <s v="URGENCIAS"/>
    <x v="1"/>
    <x v="1"/>
    <n v="7"/>
    <x v="0"/>
    <x v="10"/>
  </r>
  <r>
    <n v="42"/>
    <s v="Domingo"/>
    <n v="2021"/>
    <s v="Octubre"/>
    <x v="913"/>
    <s v="CENTRO MEDICO EXCEL-URGENCIAS"/>
    <x v="556"/>
    <s v="CHEQUEOS"/>
    <x v="0"/>
    <x v="9"/>
    <d v="1899-12-30T21:21:51"/>
    <d v="2021-10-10T00:00:00"/>
    <d v="1899-12-30T22:51:50"/>
    <d v="2021-10-10T00:00:00"/>
    <d v="1899-12-30T21:36:38"/>
    <n v="15"/>
    <n v="-75"/>
    <d v="2021-10-10T21:21:51"/>
    <d v="2021-10-10T21:36:38"/>
    <x v="77"/>
    <s v="Resultados Liberados en 30 Minutos o Menos"/>
    <s v="CENTRO MEDICO EXCEL"/>
    <s v="URGENCIAS"/>
    <x v="1"/>
    <x v="1"/>
    <n v="2"/>
    <x v="0"/>
    <x v="10"/>
  </r>
  <r>
    <n v="42"/>
    <s v="Domingo"/>
    <n v="2021"/>
    <s v="Octubre"/>
    <x v="914"/>
    <s v="CENTRO MEDICO EXCEL-HOSPITALIZADOS"/>
    <x v="4"/>
    <s v="REFERENCIA"/>
    <x v="0"/>
    <x v="9"/>
    <d v="1899-12-30T21:38:18"/>
    <d v="2021-10-14T00:00:00"/>
    <d v="1899-12-30T22:18:16"/>
    <d v="2021-10-13T00:00:00"/>
    <d v="1899-12-30T15:29:30"/>
    <n v="3951"/>
    <n v="-1849"/>
    <d v="2021-10-10T21:38:18"/>
    <d v="2021-10-13T15:29:30"/>
    <x v="391"/>
    <s v="Mas de 1 Dia"/>
    <s v="CENTRO MEDICO EXCEL"/>
    <s v="HOSPITALIZADOS"/>
    <x v="2"/>
    <x v="0"/>
    <n v="1"/>
    <x v="0"/>
    <x v="10"/>
  </r>
  <r>
    <n v="42"/>
    <s v="Domingo"/>
    <n v="2021"/>
    <s v="Octubre"/>
    <x v="915"/>
    <s v="CENTRO MEDICO EXCEL-URGENCIAS"/>
    <x v="557"/>
    <s v="CHEQUEOS"/>
    <x v="0"/>
    <x v="9"/>
    <d v="1899-12-30T21:48:52"/>
    <d v="2021-10-10T00:00:00"/>
    <d v="1899-12-30T23:18:49"/>
    <d v="2021-10-10T00:00:00"/>
    <d v="1899-12-30T22:07:13"/>
    <n v="19"/>
    <n v="-71"/>
    <d v="2021-10-10T21:48:52"/>
    <d v="2021-10-10T22:07:13"/>
    <x v="188"/>
    <s v="Resultados Liberados en 30 Minutos o Menos"/>
    <s v="CENTRO MEDICO EXCEL"/>
    <s v="URGENCIAS"/>
    <x v="1"/>
    <x v="1"/>
    <n v="2"/>
    <x v="0"/>
    <x v="10"/>
  </r>
  <r>
    <n v="42"/>
    <s v="Domingo"/>
    <n v="2021"/>
    <s v="Octubre"/>
    <x v="916"/>
    <s v="CENTRO MEDICO EXCEL-HOSPITALIZADOS"/>
    <x v="4"/>
    <s v="REFERENCIA"/>
    <x v="0"/>
    <x v="9"/>
    <d v="1899-12-30T21:59:54"/>
    <d v="2021-10-14T00:00:00"/>
    <d v="1899-12-30T22:39:52"/>
    <m/>
    <m/>
    <m/>
    <m/>
    <d v="2021-10-10T21:59:54"/>
    <d v="2021-10-15T08:19:33"/>
    <x v="392"/>
    <s v="Estudios Sin Liberar en PxLab"/>
    <s v="CENTRO MEDICO EXCEL"/>
    <s v="HOSPITALIZADOS"/>
    <x v="0"/>
    <x v="0"/>
    <n v="2"/>
    <x v="0"/>
    <x v="10"/>
  </r>
  <r>
    <n v="42"/>
    <s v="Domingo"/>
    <n v="2021"/>
    <s v="Octubre"/>
    <x v="917"/>
    <s v="CENTRO MEDICO EXCEL-HOSPITALIZADOS"/>
    <x v="4"/>
    <s v="REFERENCIA"/>
    <x v="0"/>
    <x v="9"/>
    <d v="1899-12-30T22:00:34"/>
    <d v="2021-10-14T00:00:00"/>
    <d v="1899-12-30T22:40:33"/>
    <m/>
    <m/>
    <m/>
    <m/>
    <d v="2021-10-10T22:00:34"/>
    <d v="2021-10-15T08:19:33"/>
    <x v="393"/>
    <s v="Estudios Sin Liberar en PxLab"/>
    <s v="CENTRO MEDICO EXCEL"/>
    <s v="HOSPITALIZADOS"/>
    <x v="0"/>
    <x v="0"/>
    <n v="2"/>
    <x v="0"/>
    <x v="10"/>
  </r>
  <r>
    <n v="42"/>
    <s v="Domingo"/>
    <n v="2021"/>
    <s v="Octubre"/>
    <x v="918"/>
    <s v="CENTRO MEDICO EXCEL-URGENCIAS"/>
    <x v="556"/>
    <s v="REFERENCIA"/>
    <x v="0"/>
    <x v="9"/>
    <d v="1899-12-30T22:20:33"/>
    <d v="2021-10-14T00:00:00"/>
    <d v="1899-12-30T23:00:31"/>
    <d v="2021-10-13T00:00:00"/>
    <d v="1899-12-30T15:28:58"/>
    <n v="3908"/>
    <n v="-1892"/>
    <d v="2021-10-10T22:20:33"/>
    <d v="2021-10-13T15:28:58"/>
    <x v="394"/>
    <s v="Mas de 1 Dia"/>
    <s v="CENTRO MEDICO EXCEL"/>
    <s v="URGENCIAS"/>
    <x v="2"/>
    <x v="1"/>
    <n v="2"/>
    <x v="0"/>
    <x v="10"/>
  </r>
  <r>
    <n v="42"/>
    <s v="Domingo"/>
    <n v="2021"/>
    <s v="Octubre"/>
    <x v="919"/>
    <s v="CENTRO MEDICO EXCEL-URGENCIAS"/>
    <x v="554"/>
    <s v="CHEQUEOS"/>
    <x v="0"/>
    <x v="9"/>
    <d v="1899-12-30T22:40:33"/>
    <d v="2021-10-11T00:00:00"/>
    <d v="1899-12-30T00:10:32"/>
    <d v="2021-10-10T00:00:00"/>
    <d v="1899-12-30T23:11:00"/>
    <n v="31"/>
    <n v="-59"/>
    <d v="2021-10-10T22:40:33"/>
    <d v="2021-10-10T23:11:00"/>
    <x v="267"/>
    <s v="Resultados Liberados en 30 Minutos o Menos"/>
    <s v="CENTRO MEDICO EXCEL"/>
    <s v="URGENCIAS"/>
    <x v="1"/>
    <x v="1"/>
    <n v="1"/>
    <x v="0"/>
    <x v="10"/>
  </r>
  <r>
    <n v="42"/>
    <s v="Domingo"/>
    <n v="2021"/>
    <s v="Octubre"/>
    <x v="920"/>
    <s v="CENTRO MEDICO EXCEL-HOSPITALIZADOS"/>
    <x v="424"/>
    <s v="URGENCIA"/>
    <x v="0"/>
    <x v="9"/>
    <d v="1899-12-30T23:56:31"/>
    <d v="2021-10-11T00:00:00"/>
    <d v="1899-12-30T00:26:28"/>
    <d v="2021-10-10T00:00:00"/>
    <d v="1899-12-30T23:57:05"/>
    <n v="1"/>
    <n v="-29"/>
    <d v="2021-10-10T23:56:31"/>
    <d v="2021-10-10T23:57:05"/>
    <x v="180"/>
    <s v="Resultados Liberados en 30 Minutos o Menos"/>
    <s v="CENTRO MEDICO EXCEL"/>
    <s v="ESTUDIOS DE EMERGENCIA"/>
    <x v="1"/>
    <x v="2"/>
    <n v="1"/>
    <x v="0"/>
    <x v="10"/>
  </r>
  <r>
    <n v="42"/>
    <s v="Lunes"/>
    <n v="2021"/>
    <s v="Octubre"/>
    <x v="921"/>
    <s v="CENTRO MEDICO EXCEL-URGENCIAS"/>
    <x v="10"/>
    <s v="CHEQUEOS"/>
    <x v="0"/>
    <x v="10"/>
    <d v="1899-12-30T00:33:32"/>
    <d v="2021-10-11T00:00:00"/>
    <s v="02.15:17"/>
    <d v="2021-10-11T00:00:00"/>
    <d v="1899-12-30T01:38:00"/>
    <n v="65"/>
    <n v="-37"/>
    <d v="2021-10-11T00:33:32"/>
    <d v="2021-10-11T01:38:00"/>
    <x v="35"/>
    <s v="Resultados Liberados 01:30 o Menos"/>
    <s v="CENTRO MEDICO EXCEL"/>
    <s v="URGENCIAS"/>
    <x v="1"/>
    <x v="1"/>
    <n v="9"/>
    <x v="0"/>
    <x v="10"/>
  </r>
  <r>
    <n v="42"/>
    <s v="Lunes"/>
    <n v="2021"/>
    <s v="Octubre"/>
    <x v="922"/>
    <s v="CENTRO MEDICO EXCEL-HOSPITALIZADOS"/>
    <x v="556"/>
    <s v="URGENCIA"/>
    <x v="0"/>
    <x v="10"/>
    <d v="1899-12-30T01:05:01"/>
    <d v="2021-10-11T00:00:00"/>
    <d v="1899-12-30T01:34:59"/>
    <d v="2021-10-11T00:00:00"/>
    <d v="1899-12-30T01:16:59"/>
    <n v="11"/>
    <n v="-18"/>
    <d v="2021-10-11T01:05:01"/>
    <d v="2021-10-11T01:16:59"/>
    <x v="191"/>
    <s v="Resultados Liberados en 30 Minutos o Menos"/>
    <s v="CENTRO MEDICO EXCEL"/>
    <s v="ESTUDIOS DE EMERGENCIA"/>
    <x v="1"/>
    <x v="2"/>
    <n v="1"/>
    <x v="0"/>
    <x v="10"/>
  </r>
  <r>
    <n v="42"/>
    <s v="Lunes"/>
    <n v="2021"/>
    <s v="Octubre"/>
    <x v="923"/>
    <s v="CENTRO MEDICO EXCEL-HOSPITALIZADOS"/>
    <x v="556"/>
    <s v="CHEQUEOS"/>
    <x v="0"/>
    <x v="10"/>
    <d v="1899-12-30T01:08:41"/>
    <d v="2021-10-11T00:00:00"/>
    <s v="03.35:50"/>
    <d v="2021-10-11T00:00:00"/>
    <d v="1899-12-30T02:08:33"/>
    <n v="60"/>
    <n v="-87"/>
    <d v="2021-10-11T01:08:41"/>
    <d v="2021-10-11T02:08:33"/>
    <x v="226"/>
    <s v="Resultados Liberados en 1 Hora o Menos"/>
    <s v="CENTRO MEDICO EXCEL"/>
    <s v="HOSPITALIZADOS"/>
    <x v="1"/>
    <x v="0"/>
    <n v="2"/>
    <x v="0"/>
    <x v="10"/>
  </r>
  <r>
    <n v="42"/>
    <s v="Lunes"/>
    <n v="2021"/>
    <s v="Octubre"/>
    <x v="924"/>
    <s v="CENTRO MEDICO EXCEL-URGENCIAS"/>
    <x v="10"/>
    <s v="REFERENCIA"/>
    <x v="0"/>
    <x v="10"/>
    <d v="1899-12-30T01:09:28"/>
    <d v="2021-10-15T00:00:00"/>
    <d v="1899-12-30T01:49:26"/>
    <d v="2021-10-11T00:00:00"/>
    <d v="1899-12-30T01:36:01"/>
    <n v="27"/>
    <n v="-5773"/>
    <d v="2021-10-11T01:09:28"/>
    <d v="2021-10-11T01:36:01"/>
    <x v="158"/>
    <s v="Resultados Liberados en 30 Minutos o Menos"/>
    <s v="CENTRO MEDICO EXCEL"/>
    <s v="URGENCIAS"/>
    <x v="1"/>
    <x v="1"/>
    <n v="2"/>
    <x v="0"/>
    <x v="10"/>
  </r>
  <r>
    <n v="42"/>
    <s v="Lunes"/>
    <n v="2021"/>
    <s v="Octubre"/>
    <x v="925"/>
    <s v="CENTRO MEDICO EXCEL-HOSPITALIZADOS"/>
    <x v="10"/>
    <s v="URGENCIA"/>
    <x v="0"/>
    <x v="10"/>
    <d v="1899-12-30T03:34:15"/>
    <d v="2021-10-11T00:00:00"/>
    <d v="1899-12-30T04:04:12"/>
    <d v="2021-10-11T00:00:00"/>
    <d v="1899-12-30T03:42:26"/>
    <n v="8"/>
    <n v="-22"/>
    <d v="2021-10-11T03:34:15"/>
    <d v="2021-10-11T03:42:26"/>
    <x v="253"/>
    <s v="Resultados Liberados en 30 Minutos o Menos"/>
    <s v="CENTRO MEDICO EXCEL"/>
    <s v="ESTUDIOS DE EMERGENCIA"/>
    <x v="1"/>
    <x v="2"/>
    <n v="2"/>
    <x v="0"/>
    <x v="10"/>
  </r>
  <r>
    <n v="42"/>
    <s v="Lunes"/>
    <n v="2021"/>
    <s v="Octubre"/>
    <x v="926"/>
    <s v="CENTRO MEDICO EXCEL-HOSPITALIZADOS"/>
    <x v="556"/>
    <s v="REFERENCIA"/>
    <x v="0"/>
    <x v="10"/>
    <d v="1899-12-30T03:54:34"/>
    <d v="2021-10-15T00:00:00"/>
    <d v="1899-12-30T04:34:32"/>
    <d v="2021-10-14T00:00:00"/>
    <d v="1899-12-30T12:55:06"/>
    <n v="4861"/>
    <n v="-939"/>
    <d v="2021-10-11T03:54:34"/>
    <d v="2021-10-14T12:55:06"/>
    <x v="395"/>
    <s v="Mas de 1 Dia"/>
    <s v="CENTRO MEDICO EXCEL"/>
    <s v="HOSPITALIZADOS"/>
    <x v="2"/>
    <x v="0"/>
    <n v="1"/>
    <x v="0"/>
    <x v="10"/>
  </r>
  <r>
    <n v="42"/>
    <s v="Lunes"/>
    <n v="2021"/>
    <s v="Octubre"/>
    <x v="927"/>
    <s v="CENTRO MEDICO EXCEL-HOSPITALIZADOS"/>
    <x v="12"/>
    <s v="URGENCIA"/>
    <x v="0"/>
    <x v="10"/>
    <d v="1899-12-30T06:37:48"/>
    <d v="2021-10-11T00:00:00"/>
    <d v="1899-12-30T07:07:45"/>
    <d v="2021-10-11T00:00:00"/>
    <d v="1899-12-30T06:59:26"/>
    <n v="22"/>
    <n v="-8"/>
    <d v="2021-10-11T06:37:48"/>
    <d v="2021-10-11T06:59:26"/>
    <x v="3"/>
    <s v="Resultados Liberados en 30 Minutos o Menos"/>
    <s v="CENTRO MEDICO EXCEL"/>
    <s v="ESTUDIOS DE EMERGENCIA"/>
    <x v="1"/>
    <x v="2"/>
    <n v="1"/>
    <x v="1"/>
    <x v="11"/>
  </r>
  <r>
    <n v="42"/>
    <s v="Lunes"/>
    <n v="2021"/>
    <s v="Octubre"/>
    <x v="928"/>
    <s v="CENTRO MEDICO EXCEL-HOSPITALIZADOS"/>
    <x v="10"/>
    <s v="URGENCIA"/>
    <x v="0"/>
    <x v="10"/>
    <d v="1899-12-30T06:38:29"/>
    <d v="2021-10-11T00:00:00"/>
    <d v="1899-12-30T07:08:27"/>
    <d v="2021-10-11T00:00:00"/>
    <d v="1899-12-30T06:52:40"/>
    <n v="14"/>
    <n v="-16"/>
    <d v="2021-10-11T06:38:29"/>
    <d v="2021-10-11T06:52:40"/>
    <x v="77"/>
    <s v="Resultados Liberados en 30 Minutos o Menos"/>
    <s v="CENTRO MEDICO EXCEL"/>
    <s v="ESTUDIOS DE EMERGENCIA"/>
    <x v="1"/>
    <x v="2"/>
    <n v="2"/>
    <x v="1"/>
    <x v="11"/>
  </r>
  <r>
    <n v="42"/>
    <s v="Lunes"/>
    <n v="2021"/>
    <s v="Octubre"/>
    <x v="929"/>
    <s v="CENTRO MEDICO EXCEL-HOSPITALIZADOS"/>
    <x v="4"/>
    <s v="URGENCIA"/>
    <x v="0"/>
    <x v="10"/>
    <d v="1899-12-30T06:43:02"/>
    <d v="2021-10-11T00:00:00"/>
    <d v="1899-12-30T07:13:00"/>
    <d v="2021-10-11T00:00:00"/>
    <d v="1899-12-30T06:57:43"/>
    <n v="14"/>
    <n v="-16"/>
    <d v="2021-10-11T06:43:02"/>
    <d v="2021-10-11T06:57:43"/>
    <x v="77"/>
    <s v="Resultados Liberados en 30 Minutos o Menos"/>
    <s v="CENTRO MEDICO EXCEL"/>
    <s v="ESTUDIOS DE EMERGENCIA"/>
    <x v="1"/>
    <x v="2"/>
    <n v="1"/>
    <x v="1"/>
    <x v="11"/>
  </r>
  <r>
    <n v="42"/>
    <s v="Lunes"/>
    <n v="2021"/>
    <s v="Octubre"/>
    <x v="930"/>
    <s v="CENTRO MEDICO EXCEL-HOSPITALIZADOS"/>
    <x v="14"/>
    <s v="URGENCIA"/>
    <x v="0"/>
    <x v="10"/>
    <d v="1899-12-30T06:43:46"/>
    <d v="2021-10-11T00:00:00"/>
    <d v="1899-12-30T07:13:43"/>
    <d v="2021-10-11T00:00:00"/>
    <d v="1899-12-30T06:56:20"/>
    <n v="13"/>
    <n v="-17"/>
    <d v="2021-10-11T06:43:46"/>
    <d v="2021-10-11T06:56:20"/>
    <x v="209"/>
    <s v="Resultados Liberados en 30 Minutos o Menos"/>
    <s v="CENTRO MEDICO EXCEL"/>
    <s v="ESTUDIOS DE EMERGENCIA"/>
    <x v="1"/>
    <x v="2"/>
    <n v="1"/>
    <x v="1"/>
    <x v="11"/>
  </r>
  <r>
    <n v="42"/>
    <s v="Lunes"/>
    <n v="2021"/>
    <s v="Octubre"/>
    <x v="931"/>
    <s v="CENTRO MEDICO EXCEL-HOSPITALIZADOS"/>
    <x v="245"/>
    <s v="URGENCIA"/>
    <x v="0"/>
    <x v="10"/>
    <d v="1899-12-30T06:44:38"/>
    <d v="2021-10-11T00:00:00"/>
    <d v="1899-12-30T07:14:35"/>
    <d v="2021-10-11T00:00:00"/>
    <d v="1899-12-30T07:01:36"/>
    <n v="17"/>
    <n v="-13"/>
    <d v="2021-10-11T06:44:38"/>
    <d v="2021-10-11T07:01:36"/>
    <x v="264"/>
    <s v="Resultados Liberados en 30 Minutos o Menos"/>
    <s v="CENTRO MEDICO EXCEL"/>
    <s v="ESTUDIOS DE EMERGENCIA"/>
    <x v="1"/>
    <x v="2"/>
    <n v="1"/>
    <x v="1"/>
    <x v="11"/>
  </r>
  <r>
    <n v="42"/>
    <s v="Lunes"/>
    <n v="2021"/>
    <s v="Octubre"/>
    <x v="932"/>
    <s v="CENTRO MEDICO EXCEL-HOSPITALIZADOS"/>
    <x v="558"/>
    <s v="CHEQUEOS"/>
    <x v="0"/>
    <x v="10"/>
    <d v="1899-12-30T06:56:56"/>
    <d v="2021-10-11T00:00:00"/>
    <d v="1899-12-30T08:26:55"/>
    <d v="2021-10-11T00:00:00"/>
    <d v="1899-12-30T08:03:34"/>
    <n v="67"/>
    <n v="-23"/>
    <d v="2021-10-11T06:56:56"/>
    <d v="2021-10-11T08:03:34"/>
    <x v="312"/>
    <s v="Resultados Liberados 01:30 o Menos"/>
    <s v="CENTRO MEDICO EXCEL"/>
    <s v="HOSPITALIZADOS"/>
    <x v="1"/>
    <x v="0"/>
    <n v="2"/>
    <x v="1"/>
    <x v="11"/>
  </r>
  <r>
    <n v="42"/>
    <s v="Lunes"/>
    <n v="2021"/>
    <s v="Octubre"/>
    <x v="933"/>
    <s v="CENTRO MEDICO EXCEL-HOSPITALIZADOS"/>
    <x v="14"/>
    <s v="CHEQUEOS"/>
    <x v="0"/>
    <x v="10"/>
    <d v="1899-12-30T07:01:23"/>
    <d v="2021-10-11T00:00:00"/>
    <d v="1899-12-30T08:31:15"/>
    <d v="2021-10-11T00:00:00"/>
    <d v="1899-12-30T07:37:46"/>
    <n v="36"/>
    <n v="-54"/>
    <d v="2021-10-11T07:01:23"/>
    <d v="2021-10-11T07:37:46"/>
    <x v="301"/>
    <s v="Resultados Liberados en 1 Hora o Menos"/>
    <s v="CENTRO MEDICO EXCEL"/>
    <s v="HOSPITALIZADOS"/>
    <x v="1"/>
    <x v="0"/>
    <n v="1"/>
    <x v="1"/>
    <x v="11"/>
  </r>
  <r>
    <n v="42"/>
    <s v="Lunes"/>
    <n v="2021"/>
    <s v="Octubre"/>
    <x v="934"/>
    <s v="CENTRO MEDICO EXCEL-HOSPITALIZADOS"/>
    <x v="259"/>
    <s v="CHEQUEOS"/>
    <x v="0"/>
    <x v="10"/>
    <d v="1899-12-30T07:02:47"/>
    <d v="2021-10-11T00:00:00"/>
    <d v="1899-12-30T08:32:45"/>
    <d v="2021-10-11T00:00:00"/>
    <d v="1899-12-30T08:08:55"/>
    <n v="66"/>
    <n v="-24"/>
    <d v="2021-10-11T07:02:47"/>
    <d v="2021-10-11T08:08:55"/>
    <x v="312"/>
    <s v="Resultados Liberados 01:30 o Menos"/>
    <s v="CENTRO MEDICO EXCEL"/>
    <s v="HOSPITALIZADOS"/>
    <x v="1"/>
    <x v="0"/>
    <n v="4"/>
    <x v="1"/>
    <x v="11"/>
  </r>
  <r>
    <n v="42"/>
    <s v="Lunes"/>
    <n v="2021"/>
    <s v="Octubre"/>
    <x v="935"/>
    <s v="CENTRO MEDICO EXCEL-HOSPITALIZADOS"/>
    <x v="10"/>
    <s v="CHEQUEOS"/>
    <x v="0"/>
    <x v="10"/>
    <d v="1899-12-30T07:03:58"/>
    <d v="2021-10-11T00:00:00"/>
    <d v="1899-12-30T08:33:56"/>
    <d v="2021-10-11T00:00:00"/>
    <d v="1899-12-30T08:12:54"/>
    <n v="69"/>
    <n v="-21"/>
    <d v="2021-10-11T07:03:58"/>
    <d v="2021-10-11T08:12:54"/>
    <x v="168"/>
    <s v="Resultados Liberados 01:30 o Menos"/>
    <s v="CENTRO MEDICO EXCEL"/>
    <s v="HOSPITALIZADOS"/>
    <x v="1"/>
    <x v="0"/>
    <n v="4"/>
    <x v="1"/>
    <x v="11"/>
  </r>
  <r>
    <n v="42"/>
    <s v="Lunes"/>
    <n v="2021"/>
    <s v="Octubre"/>
    <x v="936"/>
    <s v="CENTRO MEDICO EXCEL-HOSPITALIZADOS"/>
    <x v="245"/>
    <s v="CHEQUEOS"/>
    <x v="0"/>
    <x v="10"/>
    <d v="1899-12-30T07:04:34"/>
    <d v="2021-10-11T00:00:00"/>
    <d v="1899-12-30T08:34:33"/>
    <d v="2021-10-11T00:00:00"/>
    <d v="1899-12-30T08:35:30"/>
    <n v="91"/>
    <n v="1"/>
    <d v="2021-10-11T07:04:34"/>
    <d v="2021-10-11T08:35:30"/>
    <x v="28"/>
    <s v="Resultados Liberados 01:30 o Menos"/>
    <s v="CENTRO MEDICO EXCEL"/>
    <s v="HOSPITALIZADOS"/>
    <x v="1"/>
    <x v="0"/>
    <n v="3"/>
    <x v="1"/>
    <x v="11"/>
  </r>
  <r>
    <n v="42"/>
    <s v="Lunes"/>
    <n v="2021"/>
    <s v="Octubre"/>
    <x v="937"/>
    <s v="CENTRO MEDICO EXCEL-HOSPITALIZADOS"/>
    <x v="14"/>
    <s v="CHEQUEOS"/>
    <x v="0"/>
    <x v="10"/>
    <d v="1899-12-30T07:05:06"/>
    <d v="2021-10-11T00:00:00"/>
    <d v="1899-12-30T08:35:04"/>
    <d v="2021-10-11T00:00:00"/>
    <d v="1899-12-30T08:09:06"/>
    <n v="64"/>
    <n v="-26"/>
    <d v="2021-10-11T07:05:06"/>
    <d v="2021-10-11T08:09:06"/>
    <x v="35"/>
    <s v="Resultados Liberados 01:30 o Menos"/>
    <s v="CENTRO MEDICO EXCEL"/>
    <s v="HOSPITALIZADOS"/>
    <x v="1"/>
    <x v="0"/>
    <n v="3"/>
    <x v="1"/>
    <x v="11"/>
  </r>
  <r>
    <n v="42"/>
    <s v="Lunes"/>
    <n v="2021"/>
    <s v="Octubre"/>
    <x v="938"/>
    <s v="CENTRO MEDICO EXCEL-HOSPITALIZADOS"/>
    <x v="4"/>
    <s v="CHEQUEOS"/>
    <x v="0"/>
    <x v="10"/>
    <d v="1899-12-30T07:05:51"/>
    <d v="2021-10-11T00:00:00"/>
    <d v="1899-12-30T08:35:49"/>
    <d v="2021-10-11T00:00:00"/>
    <d v="1899-12-30T08:14:37"/>
    <n v="69"/>
    <n v="-21"/>
    <d v="2021-10-11T07:05:51"/>
    <d v="2021-10-11T08:14:37"/>
    <x v="168"/>
    <s v="Resultados Liberados 01:30 o Menos"/>
    <s v="CENTRO MEDICO EXCEL"/>
    <s v="HOSPITALIZADOS"/>
    <x v="1"/>
    <x v="0"/>
    <n v="3"/>
    <x v="1"/>
    <x v="11"/>
  </r>
  <r>
    <n v="42"/>
    <s v="Lunes"/>
    <n v="2021"/>
    <s v="Octubre"/>
    <x v="939"/>
    <s v="CENTRO MEDICO EXCEL-HOSPITALIZADOS"/>
    <x v="353"/>
    <s v="CHEQUEOS"/>
    <x v="0"/>
    <x v="10"/>
    <d v="1899-12-30T07:06:00"/>
    <d v="2021-10-11T00:00:00"/>
    <d v="1899-12-30T08:35:59"/>
    <d v="2021-10-11T00:00:00"/>
    <d v="1899-12-30T08:17:49"/>
    <n v="71"/>
    <n v="-18"/>
    <d v="2021-10-11T07:06:00"/>
    <d v="2021-10-11T08:17:49"/>
    <x v="72"/>
    <s v="Resultados Liberados 01:30 o Menos"/>
    <s v="CENTRO MEDICO EXCEL"/>
    <s v="HOSPITALIZADOS"/>
    <x v="1"/>
    <x v="0"/>
    <n v="2"/>
    <x v="1"/>
    <x v="11"/>
  </r>
  <r>
    <n v="42"/>
    <s v="Lunes"/>
    <n v="2021"/>
    <s v="Octubre"/>
    <x v="940"/>
    <s v="CENTRO MEDICO EXCEL-HOSPITALIZADOS"/>
    <x v="134"/>
    <s v="CHEQUEOS"/>
    <x v="0"/>
    <x v="10"/>
    <d v="1899-12-30T07:07:23"/>
    <d v="2021-10-11T00:00:00"/>
    <d v="1899-12-30T08:37:21"/>
    <d v="2021-10-11T00:00:00"/>
    <d v="1899-12-30T07:40:54"/>
    <n v="33"/>
    <n v="-57"/>
    <d v="2021-10-11T07:07:23"/>
    <d v="2021-10-11T07:40:54"/>
    <x v="133"/>
    <s v="Resultados Liberados en 1 Hora o Menos"/>
    <s v="CENTRO MEDICO EXCEL"/>
    <s v="HOSPITALIZADOS"/>
    <x v="1"/>
    <x v="0"/>
    <n v="1"/>
    <x v="1"/>
    <x v="11"/>
  </r>
  <r>
    <n v="42"/>
    <s v="Lunes"/>
    <n v="2021"/>
    <s v="Octubre"/>
    <x v="941"/>
    <s v="MEDIEXCEL"/>
    <x v="559"/>
    <s v="EXTERNOS"/>
    <x v="0"/>
    <x v="10"/>
    <d v="1899-12-30T07:07:57"/>
    <d v="2021-10-11T00:00:00"/>
    <d v="1899-12-30T11:07:53"/>
    <d v="2021-10-11T00:00:00"/>
    <d v="1899-12-30T10:33:16"/>
    <n v="206"/>
    <n v="-34"/>
    <d v="2021-10-11T07:07:57"/>
    <d v="2021-10-11T10:33:16"/>
    <x v="18"/>
    <s v="Resultados Liberados en 4 Horas o Menos"/>
    <s v="MEDIEXCEL"/>
    <s v="MEDIEXCEL"/>
    <x v="1"/>
    <x v="3"/>
    <n v="4"/>
    <x v="1"/>
    <x v="11"/>
  </r>
  <r>
    <n v="42"/>
    <s v="Lunes"/>
    <n v="2021"/>
    <s v="Octubre"/>
    <x v="942"/>
    <s v="CENTRO MEDICO EXCEL-HOSPITALIZADOS"/>
    <x v="12"/>
    <s v="CHEQUEOS"/>
    <x v="0"/>
    <x v="10"/>
    <d v="1899-12-30T07:08:13"/>
    <d v="2021-10-11T00:00:00"/>
    <d v="1899-12-30T08:38:09"/>
    <d v="2021-10-11T00:00:00"/>
    <d v="1899-12-30T08:19:48"/>
    <n v="71"/>
    <n v="-19"/>
    <d v="2021-10-11T07:08:13"/>
    <d v="2021-10-11T08:19:48"/>
    <x v="72"/>
    <s v="Resultados Liberados 01:30 o Menos"/>
    <s v="CENTRO MEDICO EXCEL"/>
    <s v="HOSPITALIZADOS"/>
    <x v="1"/>
    <x v="0"/>
    <n v="3"/>
    <x v="1"/>
    <x v="11"/>
  </r>
  <r>
    <n v="42"/>
    <s v="Lunes"/>
    <n v="2021"/>
    <s v="Octubre"/>
    <x v="943"/>
    <s v="CENTRO MEDICO EXCEL-HOSPITALIZADOS"/>
    <x v="391"/>
    <s v="CHEQUEOS"/>
    <x v="0"/>
    <x v="10"/>
    <d v="1899-12-30T07:11:47"/>
    <d v="2021-10-11T00:00:00"/>
    <d v="1899-12-30T08:41:45"/>
    <d v="2021-10-11T00:00:00"/>
    <d v="1899-12-30T08:20:40"/>
    <n v="69"/>
    <n v="-21"/>
    <d v="2021-10-11T07:11:47"/>
    <d v="2021-10-11T08:20:40"/>
    <x v="168"/>
    <s v="Resultados Liberados 01:30 o Menos"/>
    <s v="CENTRO MEDICO EXCEL"/>
    <s v="HOSPITALIZADOS"/>
    <x v="1"/>
    <x v="0"/>
    <n v="3"/>
    <x v="1"/>
    <x v="11"/>
  </r>
  <r>
    <n v="42"/>
    <s v="Lunes"/>
    <n v="2021"/>
    <s v="Octubre"/>
    <x v="944"/>
    <s v="CENTRO MEDICO EXCEL-HOSPITALIZADOS"/>
    <x v="551"/>
    <s v="URGENCIA"/>
    <x v="0"/>
    <x v="10"/>
    <d v="1899-12-30T07:13:50"/>
    <d v="2021-10-11T00:00:00"/>
    <d v="1899-12-30T07:43:48"/>
    <d v="2021-10-11T00:00:00"/>
    <d v="1899-12-30T07:16:05"/>
    <n v="3"/>
    <n v="-27"/>
    <d v="2021-10-11T07:13:50"/>
    <d v="2021-10-11T07:16:05"/>
    <x v="232"/>
    <s v="Resultados Liberados en 30 Minutos o Menos"/>
    <s v="CENTRO MEDICO EXCEL"/>
    <s v="ESTUDIOS DE EMERGENCIA"/>
    <x v="1"/>
    <x v="2"/>
    <n v="1"/>
    <x v="1"/>
    <x v="11"/>
  </r>
  <r>
    <n v="42"/>
    <s v="Lunes"/>
    <n v="2021"/>
    <s v="Octubre"/>
    <x v="945"/>
    <s v="CENTRO MEDICO EXCEL-HOSPITALIZADOS"/>
    <x v="424"/>
    <s v="URGENCIA"/>
    <x v="0"/>
    <x v="10"/>
    <d v="1899-12-30T07:14:42"/>
    <d v="2021-10-11T00:00:00"/>
    <d v="1899-12-30T07:44:41"/>
    <d v="2021-10-11T00:00:00"/>
    <d v="1899-12-30T07:20:07"/>
    <n v="6"/>
    <n v="-24"/>
    <d v="2021-10-11T07:14:42"/>
    <d v="2021-10-11T07:20:07"/>
    <x v="62"/>
    <s v="Resultados Liberados en 30 Minutos o Menos"/>
    <s v="CENTRO MEDICO EXCEL"/>
    <s v="ESTUDIOS DE EMERGENCIA"/>
    <x v="1"/>
    <x v="2"/>
    <n v="1"/>
    <x v="1"/>
    <x v="11"/>
  </r>
  <r>
    <n v="42"/>
    <s v="Lunes"/>
    <n v="2021"/>
    <s v="Octubre"/>
    <x v="946"/>
    <s v="CENTRO MEDICO EXCEL-HOSPITALIZADOS"/>
    <x v="424"/>
    <s v="CHEQUEOS"/>
    <x v="0"/>
    <x v="10"/>
    <d v="1899-12-30T07:18:02"/>
    <d v="2021-10-11T00:00:00"/>
    <d v="1899-12-30T08:48:01"/>
    <d v="2021-10-11T00:00:00"/>
    <d v="1899-12-30T08:22:06"/>
    <n v="64"/>
    <n v="-26"/>
    <d v="2021-10-11T07:18:02"/>
    <d v="2021-10-11T08:22:06"/>
    <x v="35"/>
    <s v="Resultados Liberados 01:30 o Menos"/>
    <s v="CENTRO MEDICO EXCEL"/>
    <s v="HOSPITALIZADOS"/>
    <x v="1"/>
    <x v="0"/>
    <n v="3"/>
    <x v="1"/>
    <x v="11"/>
  </r>
  <r>
    <n v="42"/>
    <s v="Lunes"/>
    <n v="2021"/>
    <s v="Octubre"/>
    <x v="947"/>
    <s v="CENTRO MEDICO EXCEL-HOSPITALIZADOS"/>
    <x v="551"/>
    <s v="CHEQUEOS"/>
    <x v="0"/>
    <x v="10"/>
    <d v="1899-12-30T07:19:01"/>
    <d v="2021-10-11T00:00:00"/>
    <d v="1899-12-30T08:48:59"/>
    <d v="2021-10-11T00:00:00"/>
    <d v="1899-12-30T08:24:46"/>
    <n v="65"/>
    <n v="-24"/>
    <d v="2021-10-11T07:19:01"/>
    <d v="2021-10-11T08:24:46"/>
    <x v="152"/>
    <s v="Resultados Liberados 01:30 o Menos"/>
    <s v="CENTRO MEDICO EXCEL"/>
    <s v="HOSPITALIZADOS"/>
    <x v="1"/>
    <x v="0"/>
    <n v="4"/>
    <x v="1"/>
    <x v="11"/>
  </r>
  <r>
    <n v="42"/>
    <s v="Lunes"/>
    <n v="2021"/>
    <s v="Octubre"/>
    <x v="948"/>
    <s v="CENTRO MEDICO EXCEL-HOSPITALIZADOS"/>
    <x v="245"/>
    <s v="REFERENCIA"/>
    <x v="0"/>
    <x v="10"/>
    <d v="1899-12-30T07:23:48"/>
    <d v="2021-10-15T00:00:00"/>
    <d v="1899-12-30T08:03:45"/>
    <d v="2021-10-13T00:00:00"/>
    <d v="1899-12-30T10:31:33"/>
    <n v="3068"/>
    <n v="-2732"/>
    <d v="2021-10-11T07:23:48"/>
    <d v="2021-10-13T10:31:33"/>
    <x v="396"/>
    <s v="Mas de 1 Dia"/>
    <s v="CENTRO MEDICO EXCEL"/>
    <s v="HOSPITALIZADOS"/>
    <x v="2"/>
    <x v="0"/>
    <n v="1"/>
    <x v="1"/>
    <x v="11"/>
  </r>
  <r>
    <n v="42"/>
    <s v="Lunes"/>
    <n v="2021"/>
    <s v="Octubre"/>
    <x v="949"/>
    <s v="CENTRO MEDICO EXCEL-HOSPITALIZADOS"/>
    <x v="14"/>
    <s v="REFERENCIA"/>
    <x v="0"/>
    <x v="10"/>
    <d v="1899-12-30T07:25:06"/>
    <d v="2021-10-15T00:00:00"/>
    <d v="1899-12-30T08:05:04"/>
    <d v="2021-10-13T00:00:00"/>
    <d v="1899-12-30T10:30:49"/>
    <n v="3065"/>
    <n v="-2735"/>
    <d v="2021-10-11T07:25:06"/>
    <d v="2021-10-13T10:30:49"/>
    <x v="397"/>
    <s v="Mas de 1 Dia"/>
    <s v="CENTRO MEDICO EXCEL"/>
    <s v="HOSPITALIZADOS"/>
    <x v="2"/>
    <x v="0"/>
    <n v="1"/>
    <x v="1"/>
    <x v="11"/>
  </r>
  <r>
    <n v="42"/>
    <s v="Lunes"/>
    <n v="2021"/>
    <s v="Octubre"/>
    <x v="950"/>
    <s v="CENTRO MEDICO EXCEL-HOSPITALIZADOS"/>
    <x v="10"/>
    <s v="REFERENCIA"/>
    <x v="0"/>
    <x v="10"/>
    <d v="1899-12-30T07:25:49"/>
    <d v="2021-10-15T00:00:00"/>
    <d v="1899-12-30T08:05:47"/>
    <d v="2021-10-14T00:00:00"/>
    <d v="1899-12-30T12:55:51"/>
    <n v="4650"/>
    <n v="-1150"/>
    <d v="2021-10-11T07:25:49"/>
    <d v="2021-10-14T12:55:51"/>
    <x v="398"/>
    <s v="Mas de 1 Dia"/>
    <s v="CENTRO MEDICO EXCEL"/>
    <s v="HOSPITALIZADOS"/>
    <x v="2"/>
    <x v="0"/>
    <n v="1"/>
    <x v="1"/>
    <x v="11"/>
  </r>
  <r>
    <n v="42"/>
    <s v="Lunes"/>
    <n v="2021"/>
    <s v="Octubre"/>
    <x v="951"/>
    <s v="CENTRO MEDICO EXCEL-HOSPITALIZADOS"/>
    <x v="4"/>
    <s v="REFERENCIA"/>
    <x v="0"/>
    <x v="10"/>
    <d v="1899-12-30T07:26:38"/>
    <d v="2021-10-15T00:00:00"/>
    <d v="1899-12-30T08:06:36"/>
    <d v="2021-10-14T00:00:00"/>
    <d v="1899-12-30T12:54:05"/>
    <n v="4648"/>
    <n v="-1152"/>
    <d v="2021-10-11T07:26:38"/>
    <d v="2021-10-14T12:54:05"/>
    <x v="399"/>
    <s v="Mas de 1 Dia"/>
    <s v="CENTRO MEDICO EXCEL"/>
    <s v="HOSPITALIZADOS"/>
    <x v="2"/>
    <x v="0"/>
    <n v="1"/>
    <x v="1"/>
    <x v="11"/>
  </r>
  <r>
    <n v="42"/>
    <s v="Lunes"/>
    <n v="2021"/>
    <s v="Octubre"/>
    <x v="952"/>
    <s v="VITAMEDICA"/>
    <x v="560"/>
    <s v="EXTERNOS"/>
    <x v="0"/>
    <x v="10"/>
    <d v="1899-12-30T07:27:45"/>
    <d v="2021-10-11T00:00:00"/>
    <d v="1899-12-30T11:27:42"/>
    <d v="2021-10-11T00:00:00"/>
    <d v="1899-12-30T10:35:30"/>
    <n v="188"/>
    <n v="-52"/>
    <d v="2021-10-11T07:27:45"/>
    <d v="2021-10-11T10:35:30"/>
    <x v="282"/>
    <s v="Resultados Liberados en 4 Horas o Menos"/>
    <s v="VITAMEDICA"/>
    <s v="VITAMEDICA"/>
    <x v="1"/>
    <x v="3"/>
    <n v="7"/>
    <x v="1"/>
    <x v="11"/>
  </r>
  <r>
    <n v="42"/>
    <s v="Lunes"/>
    <n v="2021"/>
    <s v="Octubre"/>
    <x v="953"/>
    <s v="CENTRO MEDICO EXCEL-URGENCIAS"/>
    <x v="561"/>
    <s v="CHEQUEOS"/>
    <x v="0"/>
    <x v="10"/>
    <d v="1899-12-30T07:37:20"/>
    <d v="2021-10-11T00:00:00"/>
    <d v="1899-12-30T09:07:19"/>
    <d v="2021-10-11T00:00:00"/>
    <d v="1899-12-30T08:33:45"/>
    <n v="56"/>
    <n v="-34"/>
    <d v="2021-10-11T07:37:20"/>
    <d v="2021-10-11T08:33:45"/>
    <x v="25"/>
    <s v="Resultados Liberados en 1 Hora o Menos"/>
    <s v="CENTRO MEDICO EXCEL"/>
    <s v="URGENCIAS"/>
    <x v="1"/>
    <x v="1"/>
    <n v="2"/>
    <x v="1"/>
    <x v="11"/>
  </r>
  <r>
    <n v="42"/>
    <s v="Lunes"/>
    <n v="2021"/>
    <s v="Octubre"/>
    <x v="954"/>
    <s v="MEDIEXCEL"/>
    <x v="562"/>
    <s v="EXTERNOS"/>
    <x v="0"/>
    <x v="10"/>
    <d v="1899-12-30T07:41:49"/>
    <d v="2021-10-11T00:00:00"/>
    <d v="1899-12-30T11:41:46"/>
    <d v="2021-10-11T00:00:00"/>
    <d v="1899-12-30T10:38:03"/>
    <n v="177"/>
    <n v="-63"/>
    <d v="2021-10-11T07:41:49"/>
    <d v="2021-10-11T10:38:03"/>
    <x v="400"/>
    <s v="Resultados Liberados en 4 Horas o Menos"/>
    <s v="MEDIEXCEL"/>
    <s v="MEDIEXCEL"/>
    <x v="1"/>
    <x v="3"/>
    <n v="5"/>
    <x v="1"/>
    <x v="11"/>
  </r>
  <r>
    <n v="42"/>
    <s v="Lunes"/>
    <n v="2021"/>
    <s v="Octubre"/>
    <x v="955"/>
    <s v="MEDIEXCEL"/>
    <x v="233"/>
    <s v="EXTERNOS"/>
    <x v="0"/>
    <x v="10"/>
    <d v="1899-12-30T07:47:04"/>
    <d v="2021-10-11T00:00:00"/>
    <d v="1899-12-30T11:47:00"/>
    <d v="2021-10-11T00:00:00"/>
    <d v="1899-12-30T10:39:42"/>
    <n v="172"/>
    <n v="-68"/>
    <d v="2021-10-11T07:47:04"/>
    <d v="2021-10-11T10:39:42"/>
    <x v="128"/>
    <s v="Resultados Liberados en 4 Horas o Menos"/>
    <s v="MEDIEXCEL"/>
    <s v="MEDIEXCEL"/>
    <x v="1"/>
    <x v="3"/>
    <n v="4"/>
    <x v="1"/>
    <x v="11"/>
  </r>
  <r>
    <n v="42"/>
    <s v="Lunes"/>
    <n v="2021"/>
    <s v="Octubre"/>
    <x v="956"/>
    <s v="CENTRO MEDICO EXCEL-URGENCIAS"/>
    <x v="561"/>
    <s v="CHEQUEOS"/>
    <x v="0"/>
    <x v="10"/>
    <d v="1899-12-30T08:29:23"/>
    <d v="2021-10-11T00:00:00"/>
    <d v="1899-12-30T09:59:21"/>
    <d v="2021-10-11T00:00:00"/>
    <d v="1899-12-30T09:37:31"/>
    <n v="68"/>
    <n v="-22"/>
    <d v="2021-10-11T08:29:23"/>
    <d v="2021-10-11T09:37:31"/>
    <x v="168"/>
    <s v="Resultados Liberados 01:30 o Menos"/>
    <s v="CENTRO MEDICO EXCEL"/>
    <s v="URGENCIAS"/>
    <x v="1"/>
    <x v="1"/>
    <n v="1"/>
    <x v="1"/>
    <x v="11"/>
  </r>
  <r>
    <n v="42"/>
    <s v="Lunes"/>
    <n v="2021"/>
    <s v="Octubre"/>
    <x v="957"/>
    <s v="MEDIEXCEL"/>
    <x v="563"/>
    <s v="EXTERNOS"/>
    <x v="0"/>
    <x v="10"/>
    <d v="1899-12-30T08:31:41"/>
    <d v="2021-10-11T00:00:00"/>
    <d v="1899-12-30T12:31:38"/>
    <d v="2021-10-11T00:00:00"/>
    <d v="1899-12-30T10:55:10"/>
    <n v="144"/>
    <n v="-96"/>
    <d v="2021-10-11T08:31:41"/>
    <d v="2021-10-11T10:55:10"/>
    <x v="55"/>
    <s v="Resultados Liberados en 4 Horas o Menos"/>
    <s v="MEDIEXCEL"/>
    <s v="MEDIEXCEL"/>
    <x v="1"/>
    <x v="3"/>
    <n v="3"/>
    <x v="1"/>
    <x v="11"/>
  </r>
  <r>
    <n v="42"/>
    <s v="Lunes"/>
    <n v="2021"/>
    <s v="Octubre"/>
    <x v="958"/>
    <s v="MEDIEXCEL"/>
    <x v="564"/>
    <s v="EXTERNOS"/>
    <x v="0"/>
    <x v="10"/>
    <d v="1899-12-30T08:36:12"/>
    <d v="2021-10-11T00:00:00"/>
    <d v="1899-12-30T12:36:09"/>
    <d v="2021-10-11T00:00:00"/>
    <d v="1899-12-30T10:58:15"/>
    <n v="142"/>
    <n v="-98"/>
    <d v="2021-10-11T08:36:12"/>
    <d v="2021-10-11T10:58:15"/>
    <x v="98"/>
    <s v="Resultados Liberados en 4 Horas o Menos"/>
    <s v="MEDIEXCEL"/>
    <s v="MEDIEXCEL"/>
    <x v="1"/>
    <x v="3"/>
    <n v="4"/>
    <x v="1"/>
    <x v="11"/>
  </r>
  <r>
    <n v="42"/>
    <s v="Lunes"/>
    <n v="2021"/>
    <s v="Octubre"/>
    <x v="959"/>
    <s v="CENTRO MEDICO EXCEL-HOSPITALIZADOS"/>
    <x v="556"/>
    <s v="CHEQUEOS"/>
    <x v="0"/>
    <x v="10"/>
    <d v="1899-12-30T08:37:16"/>
    <d v="2021-10-11T00:00:00"/>
    <d v="1899-12-30T10:07:14"/>
    <d v="2021-10-11T00:00:00"/>
    <d v="1899-12-30T09:38:22"/>
    <n v="61"/>
    <n v="-29"/>
    <d v="2021-10-11T08:37:16"/>
    <d v="2021-10-11T09:38:22"/>
    <x v="81"/>
    <s v="Resultados Liberados 01:30 o Menos"/>
    <s v="CENTRO MEDICO EXCEL"/>
    <s v="HOSPITALIZADOS"/>
    <x v="1"/>
    <x v="0"/>
    <n v="2"/>
    <x v="1"/>
    <x v="11"/>
  </r>
  <r>
    <n v="42"/>
    <s v="Lunes"/>
    <n v="2021"/>
    <s v="Octubre"/>
    <x v="960"/>
    <s v="CENTRO MEDICO EXCEL-URGENCIAS"/>
    <x v="561"/>
    <s v="CHEQUEOS"/>
    <x v="0"/>
    <x v="10"/>
    <d v="1899-12-30T08:42:01"/>
    <d v="2021-10-11T00:00:00"/>
    <d v="1899-12-30T10:11:57"/>
    <d v="2021-10-11T00:00:00"/>
    <d v="1899-12-30T09:39:27"/>
    <n v="57"/>
    <n v="-32"/>
    <d v="2021-10-11T08:42:01"/>
    <d v="2021-10-11T09:39:27"/>
    <x v="291"/>
    <s v="Resultados Liberados en 1 Hora o Menos"/>
    <s v="CENTRO MEDICO EXCEL"/>
    <s v="URGENCIAS"/>
    <x v="1"/>
    <x v="1"/>
    <n v="1"/>
    <x v="1"/>
    <x v="11"/>
  </r>
  <r>
    <n v="42"/>
    <s v="Lunes"/>
    <n v="2021"/>
    <s v="Octubre"/>
    <x v="961"/>
    <s v="CENTRO MEDICO EXCEL - TRIAGE RESPIRATORIO"/>
    <x v="565"/>
    <s v="CHEQUEOS"/>
    <x v="0"/>
    <x v="10"/>
    <d v="1899-12-30T08:42:38"/>
    <d v="2021-10-11T00:00:00"/>
    <d v="1899-12-30T10:12:36"/>
    <d v="2021-10-11T00:00:00"/>
    <d v="1899-12-30T08:43:50"/>
    <n v="1"/>
    <n v="-89"/>
    <d v="2021-10-11T08:42:38"/>
    <d v="2021-10-11T08:43:50"/>
    <x v="185"/>
    <s v="Resultados Liberados en 30 Minutos o Menos"/>
    <s v="CENTRO MEDICO EXCEL"/>
    <s v="TRIAGE RESPIRATORIO"/>
    <x v="1"/>
    <x v="4"/>
    <n v="1"/>
    <x v="1"/>
    <x v="11"/>
  </r>
  <r>
    <n v="42"/>
    <s v="Lunes"/>
    <n v="2021"/>
    <s v="Octubre"/>
    <x v="962"/>
    <s v="CENTRO MEDICO EXCEL-HOSPITALIZADOS"/>
    <x v="55"/>
    <s v="CHEQUEOS"/>
    <x v="0"/>
    <x v="10"/>
    <d v="1899-12-30T08:44:42"/>
    <d v="2021-10-11T00:00:00"/>
    <d v="1899-12-30T10:14:39"/>
    <d v="2021-10-11T00:00:00"/>
    <d v="1899-12-30T09:42:12"/>
    <n v="58"/>
    <n v="-32"/>
    <d v="2021-10-11T08:44:42"/>
    <d v="2021-10-11T09:42:12"/>
    <x v="291"/>
    <s v="Resultados Liberados en 1 Hora o Menos"/>
    <s v="CENTRO MEDICO EXCEL"/>
    <s v="HOSPITALIZADOS"/>
    <x v="1"/>
    <x v="0"/>
    <n v="3"/>
    <x v="1"/>
    <x v="11"/>
  </r>
  <r>
    <n v="42"/>
    <s v="Lunes"/>
    <n v="2021"/>
    <s v="Octubre"/>
    <x v="963"/>
    <s v="TUNEL - MEDIEXCEL"/>
    <x v="566"/>
    <s v="CHEQUEOS"/>
    <x v="0"/>
    <x v="10"/>
    <d v="1899-12-30T08:47:32"/>
    <d v="2021-10-11T00:00:00"/>
    <d v="1899-12-30T10:17:30"/>
    <d v="2021-10-11T00:00:00"/>
    <d v="1899-12-30T08:55:49"/>
    <n v="8"/>
    <n v="-82"/>
    <d v="2021-10-11T08:47:32"/>
    <d v="2021-10-11T08:55:49"/>
    <x v="253"/>
    <s v="Resultados Liberados en 30 Minutos o Menos"/>
    <s v="TUNEL "/>
    <s v="TUNEL MEDIEXCEL"/>
    <x v="1"/>
    <x v="3"/>
    <n v="1"/>
    <x v="1"/>
    <x v="11"/>
  </r>
  <r>
    <n v="42"/>
    <s v="Lunes"/>
    <n v="2021"/>
    <s v="Octubre"/>
    <x v="964"/>
    <s v="MEDIEXCEL"/>
    <x v="567"/>
    <s v="EXTERNOS"/>
    <x v="0"/>
    <x v="10"/>
    <d v="1899-12-30T08:47:41"/>
    <d v="2021-10-11T00:00:00"/>
    <d v="1899-12-30T12:47:40"/>
    <d v="2021-10-11T00:00:00"/>
    <d v="1899-12-30T12:19:25"/>
    <n v="212"/>
    <n v="-28"/>
    <d v="2021-10-11T08:47:41"/>
    <d v="2021-10-11T12:19:25"/>
    <x v="351"/>
    <s v="Resultados Liberados en 4 Horas o Menos"/>
    <s v="MEDIEXCEL"/>
    <s v="MEDIEXCEL"/>
    <x v="1"/>
    <x v="3"/>
    <n v="5"/>
    <x v="1"/>
    <x v="11"/>
  </r>
  <r>
    <n v="42"/>
    <s v="Lunes"/>
    <n v="2021"/>
    <s v="Octubre"/>
    <x v="965"/>
    <s v="MEDIEXCEL"/>
    <x v="568"/>
    <s v="EXTERNOS"/>
    <x v="0"/>
    <x v="10"/>
    <d v="1899-12-30T08:50:04"/>
    <d v="2021-10-11T00:00:00"/>
    <d v="1899-12-30T12:50:02"/>
    <d v="2021-10-11T00:00:00"/>
    <d v="1899-12-30T12:20:22"/>
    <n v="210"/>
    <n v="-30"/>
    <d v="2021-10-11T08:50:04"/>
    <d v="2021-10-11T12:20:22"/>
    <x v="286"/>
    <s v="Resultados Liberados en 4 Horas o Menos"/>
    <s v="MEDIEXCEL"/>
    <s v="MEDIEXCEL"/>
    <x v="1"/>
    <x v="3"/>
    <n v="8"/>
    <x v="1"/>
    <x v="11"/>
  </r>
  <r>
    <n v="42"/>
    <s v="Lunes"/>
    <n v="2021"/>
    <s v="Octubre"/>
    <x v="966"/>
    <s v="MEDIEXCEL"/>
    <x v="566"/>
    <s v="EXTERNOS"/>
    <x v="0"/>
    <x v="10"/>
    <d v="1899-12-30T08:51:40"/>
    <d v="2021-10-11T00:00:00"/>
    <d v="1899-12-30T12:51:37"/>
    <d v="2021-10-11T00:00:00"/>
    <d v="1899-12-30T11:03:26"/>
    <n v="132"/>
    <n v="-108"/>
    <d v="2021-10-11T08:51:40"/>
    <d v="2021-10-11T11:03:26"/>
    <x v="113"/>
    <s v="Resultados Liberados en 4 Horas o Menos"/>
    <s v="MEDIEXCEL"/>
    <s v="MEDIEXCEL"/>
    <x v="1"/>
    <x v="3"/>
    <n v="3"/>
    <x v="1"/>
    <x v="11"/>
  </r>
  <r>
    <n v="42"/>
    <s v="Lunes"/>
    <n v="2021"/>
    <s v="Octubre"/>
    <x v="967"/>
    <s v="CENTRO MEDICO EXCEL-URGENCIAS"/>
    <x v="561"/>
    <s v="CHEQUEOS"/>
    <x v="0"/>
    <x v="10"/>
    <d v="1899-12-30T09:03:22"/>
    <d v="2021-10-11T00:00:00"/>
    <d v="1899-12-30T10:33:19"/>
    <d v="2021-10-11T00:00:00"/>
    <d v="1899-12-30T09:44:54"/>
    <n v="41"/>
    <n v="-49"/>
    <d v="2021-10-11T09:03:22"/>
    <d v="2021-10-11T09:44:54"/>
    <x v="157"/>
    <s v="Resultados Liberados en 1 Hora o Menos"/>
    <s v="CENTRO MEDICO EXCEL"/>
    <s v="URGENCIAS"/>
    <x v="1"/>
    <x v="1"/>
    <n v="2"/>
    <x v="1"/>
    <x v="11"/>
  </r>
  <r>
    <n v="42"/>
    <s v="Lunes"/>
    <n v="2021"/>
    <s v="Octubre"/>
    <x v="968"/>
    <s v="CENTRO MEDICO EXCEL-HOSPITALIZADOS"/>
    <x v="558"/>
    <s v="CHEQUEOS"/>
    <x v="0"/>
    <x v="10"/>
    <d v="1899-12-30T09:25:32"/>
    <d v="2021-10-11T00:00:00"/>
    <d v="1899-12-30T10:55:28"/>
    <d v="2021-10-11T00:00:00"/>
    <d v="1899-12-30T09:57:02"/>
    <n v="32"/>
    <n v="-58"/>
    <d v="2021-10-11T09:25:32"/>
    <d v="2021-10-11T09:57:02"/>
    <x v="304"/>
    <s v="Resultados Liberados en 1 Hora o Menos"/>
    <s v="CENTRO MEDICO EXCEL"/>
    <s v="HOSPITALIZADOS"/>
    <x v="1"/>
    <x v="0"/>
    <n v="1"/>
    <x v="1"/>
    <x v="11"/>
  </r>
  <r>
    <n v="42"/>
    <s v="Lunes"/>
    <n v="2021"/>
    <s v="Octubre"/>
    <x v="969"/>
    <s v="PRIVADOS"/>
    <x v="569"/>
    <s v="EXTERNOS"/>
    <x v="0"/>
    <x v="10"/>
    <d v="1899-12-30T09:27:49"/>
    <d v="2021-10-11T00:00:00"/>
    <s v="13.30:12"/>
    <d v="2021-10-11T00:00:00"/>
    <d v="1899-12-30T12:21:43"/>
    <n v="174"/>
    <n v="-69"/>
    <d v="2021-10-11T09:27:49"/>
    <d v="2021-10-11T12:21:43"/>
    <x v="401"/>
    <s v="Resultados Liberados en 4 Horas o Menos"/>
    <s v="PRIVADOS"/>
    <s v="PRIVADOS"/>
    <x v="1"/>
    <x v="3"/>
    <n v="7"/>
    <x v="1"/>
    <x v="11"/>
  </r>
  <r>
    <n v="42"/>
    <s v="Lunes"/>
    <n v="2021"/>
    <s v="Octubre"/>
    <x v="970"/>
    <s v="CENTRO MEDICO EXCEL-HOSPITALIZADOS"/>
    <x v="55"/>
    <s v="REFERENCIA"/>
    <x v="0"/>
    <x v="10"/>
    <d v="1899-12-30T09:35:30"/>
    <d v="2021-10-15T00:00:00"/>
    <s v="16.04:22"/>
    <d v="2021-10-11T00:00:00"/>
    <d v="1899-12-30T16:42:46"/>
    <n v="427"/>
    <n v="-5722"/>
    <d v="2021-10-11T09:35:30"/>
    <d v="2021-10-11T16:42:46"/>
    <x v="402"/>
    <s v="Resultados Liberados despues de 4 Horas"/>
    <s v="CENTRO MEDICO EXCEL"/>
    <s v="HOSPITALIZADOS"/>
    <x v="2"/>
    <x v="0"/>
    <n v="2"/>
    <x v="1"/>
    <x v="11"/>
  </r>
  <r>
    <n v="42"/>
    <s v="Lunes"/>
    <n v="2021"/>
    <s v="Octubre"/>
    <x v="971"/>
    <s v="MEDIEXCEL"/>
    <x v="570"/>
    <s v="EXTERNOS"/>
    <x v="0"/>
    <x v="10"/>
    <d v="1899-12-30T09:36:17"/>
    <d v="2021-10-11T00:00:00"/>
    <d v="1899-12-30T13:36:15"/>
    <d v="2021-10-11T00:00:00"/>
    <d v="1899-12-30T11:42:39"/>
    <n v="126"/>
    <n v="-114"/>
    <d v="2021-10-11T09:36:17"/>
    <d v="2021-10-11T11:42:39"/>
    <x v="129"/>
    <s v="Resultados Liberados en 4 Horas o Menos"/>
    <s v="MEDIEXCEL"/>
    <s v="MEDIEXCEL"/>
    <x v="1"/>
    <x v="3"/>
    <n v="6"/>
    <x v="1"/>
    <x v="11"/>
  </r>
  <r>
    <n v="42"/>
    <s v="Lunes"/>
    <n v="2021"/>
    <s v="Octubre"/>
    <x v="972"/>
    <s v="CENTRO MEDICO EXCEL-HOSPITALIZADOS"/>
    <x v="55"/>
    <s v="REFERENCIA"/>
    <x v="0"/>
    <x v="10"/>
    <d v="1899-12-30T09:36:36"/>
    <d v="2021-10-15T00:00:00"/>
    <d v="1899-12-30T10:16:34"/>
    <d v="2021-10-11T00:00:00"/>
    <d v="1899-12-30T16:43:30"/>
    <n v="427"/>
    <n v="-5373"/>
    <d v="2021-10-11T09:36:36"/>
    <d v="2021-10-11T16:43:30"/>
    <x v="403"/>
    <s v="Resultados Liberados despues de 4 Horas"/>
    <s v="CENTRO MEDICO EXCEL"/>
    <s v="HOSPITALIZADOS"/>
    <x v="2"/>
    <x v="0"/>
    <n v="1"/>
    <x v="1"/>
    <x v="11"/>
  </r>
  <r>
    <n v="42"/>
    <s v="Lunes"/>
    <n v="2021"/>
    <s v="Octubre"/>
    <x v="973"/>
    <s v="MEDIEXCEL"/>
    <x v="571"/>
    <s v="EXTERNOS"/>
    <x v="0"/>
    <x v="10"/>
    <d v="1899-12-30T09:38:24"/>
    <d v="2021-10-11T00:00:00"/>
    <d v="1899-12-30T13:38:24"/>
    <d v="2021-10-11T00:00:00"/>
    <d v="1899-12-30T11:32:26"/>
    <n v="114"/>
    <n v="-126"/>
    <d v="2021-10-11T09:38:24"/>
    <d v="2021-10-11T11:32:26"/>
    <x v="339"/>
    <s v="Resultados Liberados en 4 Horas o Menos"/>
    <s v="MEDIEXCEL"/>
    <s v="MEDIEXCEL"/>
    <x v="1"/>
    <x v="3"/>
    <n v="1"/>
    <x v="1"/>
    <x v="11"/>
  </r>
  <r>
    <n v="42"/>
    <s v="Lunes"/>
    <n v="2021"/>
    <s v="Octubre"/>
    <x v="974"/>
    <s v="PRIVADOS"/>
    <x v="572"/>
    <s v="EXTERNOS"/>
    <x v="0"/>
    <x v="10"/>
    <d v="1899-12-30T09:40:13"/>
    <d v="2021-10-11T00:00:00"/>
    <s v="13.44:33"/>
    <d v="2021-10-11T00:00:00"/>
    <d v="1899-12-30T11:49:56"/>
    <n v="129"/>
    <n v="-115"/>
    <d v="2021-10-11T09:40:13"/>
    <d v="2021-10-11T11:49:56"/>
    <x v="228"/>
    <s v="Resultados Liberados en 4 Horas o Menos"/>
    <s v="PRIVADOS"/>
    <s v="PRIVADOS"/>
    <x v="1"/>
    <x v="3"/>
    <n v="4"/>
    <x v="1"/>
    <x v="11"/>
  </r>
  <r>
    <n v="42"/>
    <s v="Lunes"/>
    <n v="2021"/>
    <s v="Octubre"/>
    <x v="975"/>
    <s v="MEDIEXCEL"/>
    <x v="573"/>
    <s v="EXTERNOS"/>
    <x v="0"/>
    <x v="10"/>
    <d v="1899-12-30T10:11:18"/>
    <d v="2021-10-11T00:00:00"/>
    <d v="1899-12-30T14:11:16"/>
    <d v="2021-10-11T00:00:00"/>
    <d v="1899-12-30T12:13:48"/>
    <n v="122"/>
    <n v="-118"/>
    <d v="2021-10-11T10:11:18"/>
    <d v="2021-10-11T12:13:48"/>
    <x v="97"/>
    <s v="Resultados Liberados en 4 Horas o Menos"/>
    <s v="MEDIEXCEL"/>
    <s v="MEDIEXCEL"/>
    <x v="1"/>
    <x v="3"/>
    <n v="5"/>
    <x v="1"/>
    <x v="11"/>
  </r>
  <r>
    <n v="42"/>
    <s v="Lunes"/>
    <n v="2021"/>
    <s v="Octubre"/>
    <x v="976"/>
    <s v="MEDIEXCEL"/>
    <x v="574"/>
    <s v="EXTERNOS"/>
    <x v="0"/>
    <x v="10"/>
    <d v="1899-12-30T10:29:37"/>
    <d v="2021-10-11T00:00:00"/>
    <d v="1899-12-30T14:29:34"/>
    <d v="2021-10-11T00:00:00"/>
    <d v="1899-12-30T12:23:23"/>
    <n v="114"/>
    <n v="-126"/>
    <d v="2021-10-11T10:29:37"/>
    <d v="2021-10-11T12:23:23"/>
    <x v="254"/>
    <s v="Resultados Liberados en 4 Horas o Menos"/>
    <s v="MEDIEXCEL"/>
    <s v="MEDIEXCEL"/>
    <x v="1"/>
    <x v="3"/>
    <n v="3"/>
    <x v="1"/>
    <x v="11"/>
  </r>
  <r>
    <n v="42"/>
    <s v="Lunes"/>
    <n v="2021"/>
    <s v="Octubre"/>
    <x v="977"/>
    <s v="VITAMEDICA"/>
    <x v="575"/>
    <s v="EXTERNOS"/>
    <x v="0"/>
    <x v="10"/>
    <d v="1899-12-30T10:53:43"/>
    <d v="2021-10-11T00:00:00"/>
    <d v="1899-12-30T14:53:41"/>
    <d v="2021-10-11T00:00:00"/>
    <d v="1899-12-30T12:23:43"/>
    <n v="90"/>
    <n v="-150"/>
    <d v="2021-10-11T10:53:43"/>
    <d v="2021-10-11T12:23:43"/>
    <x v="28"/>
    <s v="Resultados Liberados 01:30 o Menos"/>
    <s v="VITAMEDICA"/>
    <s v="VITAMEDICA"/>
    <x v="1"/>
    <x v="3"/>
    <n v="4"/>
    <x v="1"/>
    <x v="11"/>
  </r>
  <r>
    <n v="42"/>
    <s v="Lunes"/>
    <n v="2021"/>
    <s v="Octubre"/>
    <x v="978"/>
    <s v="CENTRO MEDICO EXCEL - TRIAGE RESPIRATORIO"/>
    <x v="576"/>
    <s v="CHEQUEOS"/>
    <x v="0"/>
    <x v="10"/>
    <d v="1899-12-30T11:05:34"/>
    <d v="2021-10-11T00:00:00"/>
    <d v="1899-12-30T12:35:31"/>
    <d v="2021-10-11T00:00:00"/>
    <d v="1899-12-30T11:50:19"/>
    <n v="45"/>
    <n v="-45"/>
    <d v="2021-10-11T11:05:34"/>
    <d v="2021-10-11T11:50:19"/>
    <x v="82"/>
    <s v="Resultados Liberados en 1 Hora o Menos"/>
    <s v="CENTRO MEDICO EXCEL"/>
    <s v="TRIAGE RESPIRATORIO"/>
    <x v="1"/>
    <x v="4"/>
    <n v="5"/>
    <x v="1"/>
    <x v="11"/>
  </r>
  <r>
    <n v="42"/>
    <s v="Lunes"/>
    <n v="2021"/>
    <s v="Octubre"/>
    <x v="979"/>
    <s v="CENTRO MEDICO EXCEL - TRIAGE RESPIRATORIO"/>
    <x v="577"/>
    <s v="CHEQUEOS"/>
    <x v="0"/>
    <x v="10"/>
    <d v="1899-12-30T11:07:11"/>
    <d v="2021-10-11T00:00:00"/>
    <s v="13.03:43"/>
    <d v="2021-10-11T00:00:00"/>
    <d v="1899-12-30T12:10:48"/>
    <n v="63"/>
    <n v="-53"/>
    <d v="2021-10-11T11:07:11"/>
    <d v="2021-10-11T12:10:48"/>
    <x v="240"/>
    <s v="Resultados Liberados 01:30 o Menos"/>
    <s v="CENTRO MEDICO EXCEL"/>
    <s v="TRIAGE RESPIRATORIO"/>
    <x v="1"/>
    <x v="4"/>
    <n v="5"/>
    <x v="1"/>
    <x v="11"/>
  </r>
  <r>
    <n v="42"/>
    <s v="Lunes"/>
    <n v="2021"/>
    <s v="Octubre"/>
    <x v="980"/>
    <s v="VITAMEDICA"/>
    <x v="578"/>
    <s v="REFERENCIA"/>
    <x v="0"/>
    <x v="10"/>
    <d v="1899-12-30T12:27:16"/>
    <d v="2021-10-15T00:00:00"/>
    <d v="1899-12-30T13:07:13"/>
    <m/>
    <m/>
    <m/>
    <m/>
    <d v="2021-10-11T12:27:16"/>
    <d v="2021-10-15T08:19:33"/>
    <x v="404"/>
    <s v="Estudios Sin Liberar en PxLab"/>
    <s v="VITAMEDICA"/>
    <s v="VITAMEDICA"/>
    <x v="0"/>
    <x v="3"/>
    <n v="1"/>
    <x v="1"/>
    <x v="11"/>
  </r>
  <r>
    <n v="42"/>
    <s v="Lunes"/>
    <n v="2021"/>
    <s v="Octubre"/>
    <x v="981"/>
    <s v="CENTRO MEDICO EXCEL-HOSPITALIZADOS"/>
    <x v="247"/>
    <s v="REFERENCIA"/>
    <x v="0"/>
    <x v="10"/>
    <d v="1899-12-30T13:03:12"/>
    <d v="2021-10-15T00:00:00"/>
    <d v="1899-12-30T13:43:10"/>
    <m/>
    <m/>
    <m/>
    <m/>
    <d v="2021-10-11T13:03:12"/>
    <d v="2021-10-15T08:19:33"/>
    <x v="405"/>
    <s v="Estudios Sin Liberar en PxLab"/>
    <s v="CENTRO MEDICO EXCEL"/>
    <s v="HOSPITALIZADOS"/>
    <x v="0"/>
    <x v="0"/>
    <n v="1"/>
    <x v="1"/>
    <x v="11"/>
  </r>
  <r>
    <n v="42"/>
    <s v="Lunes"/>
    <n v="2021"/>
    <s v="Octubre"/>
    <x v="982"/>
    <s v="MEDIEXCEL"/>
    <x v="431"/>
    <s v="EXTERNOS"/>
    <x v="0"/>
    <x v="10"/>
    <d v="1899-12-30T13:27:55"/>
    <d v="2021-10-11T00:00:00"/>
    <d v="1899-12-30T17:27:54"/>
    <d v="2021-10-11T00:00:00"/>
    <d v="1899-12-30T15:47:46"/>
    <n v="140"/>
    <n v="-100"/>
    <d v="2021-10-11T13:27:55"/>
    <d v="2021-10-11T15:47:46"/>
    <x v="49"/>
    <s v="Resultados Liberados en 4 Horas o Menos"/>
    <s v="MEDIEXCEL"/>
    <s v="MEDIEXCEL"/>
    <x v="1"/>
    <x v="3"/>
    <n v="3"/>
    <x v="1"/>
    <x v="11"/>
  </r>
  <r>
    <n v="42"/>
    <s v="Lunes"/>
    <n v="2021"/>
    <s v="Octubre"/>
    <x v="983"/>
    <s v="TUNEL - MEDIEXCEL"/>
    <x v="579"/>
    <s v="EXTERNOS"/>
    <x v="0"/>
    <x v="10"/>
    <d v="1899-12-30T13:45:13"/>
    <d v="2021-10-11T00:00:00"/>
    <d v="1899-12-30T17:45:07"/>
    <d v="2021-10-11T00:00:00"/>
    <d v="1899-12-30T14:30:01"/>
    <n v="45"/>
    <n v="-195"/>
    <d v="2021-10-11T13:45:13"/>
    <d v="2021-10-11T14:30:01"/>
    <x v="82"/>
    <s v="Resultados Liberados en 1 Hora o Menos"/>
    <s v="TUNEL "/>
    <s v="TUNEL MEDIEXCEL"/>
    <x v="1"/>
    <x v="3"/>
    <n v="1"/>
    <x v="1"/>
    <x v="11"/>
  </r>
  <r>
    <n v="42"/>
    <s v="Lunes"/>
    <n v="2021"/>
    <s v="Octubre"/>
    <x v="984"/>
    <s v="TUNEL - MEDIEXCEL"/>
    <x v="579"/>
    <s v="REFERENCIA"/>
    <x v="0"/>
    <x v="10"/>
    <d v="1899-12-30T13:47:59"/>
    <d v="2021-10-15T00:00:00"/>
    <d v="1899-12-30T14:27:46"/>
    <m/>
    <m/>
    <m/>
    <m/>
    <d v="2021-10-11T13:47:59"/>
    <d v="2021-10-15T08:19:33"/>
    <x v="406"/>
    <s v="Estudios Sin Liberar en PxLab"/>
    <s v="TUNEL "/>
    <s v="TUNEL MEDIEXCEL"/>
    <x v="0"/>
    <x v="3"/>
    <n v="1"/>
    <x v="1"/>
    <x v="11"/>
  </r>
  <r>
    <n v="42"/>
    <s v="Lunes"/>
    <n v="2021"/>
    <s v="Octubre"/>
    <x v="985"/>
    <s v="TUNEL - MEDIEXCEL"/>
    <x v="580"/>
    <s v="EXTERNOS"/>
    <x v="0"/>
    <x v="10"/>
    <d v="1899-12-30T14:27:57"/>
    <d v="2021-10-11T00:00:00"/>
    <d v="1899-12-30T18:27:55"/>
    <d v="2021-10-11T00:00:00"/>
    <d v="1899-12-30T16:01:18"/>
    <n v="94"/>
    <n v="-146"/>
    <d v="2021-10-11T14:27:57"/>
    <d v="2021-10-11T16:01:18"/>
    <x v="95"/>
    <s v="Resultados Liberados en 4 Horas o Menos"/>
    <s v="TUNEL "/>
    <s v="TUNEL MEDIEXCEL"/>
    <x v="1"/>
    <x v="3"/>
    <n v="1"/>
    <x v="1"/>
    <x v="11"/>
  </r>
  <r>
    <n v="42"/>
    <s v="Lunes"/>
    <n v="2021"/>
    <s v="Octubre"/>
    <x v="986"/>
    <s v="MEDIEXCEL"/>
    <x v="322"/>
    <s v="REFERENCIA"/>
    <x v="0"/>
    <x v="10"/>
    <d v="1899-12-30T14:30:56"/>
    <d v="2021-10-15T00:00:00"/>
    <d v="1899-12-30T15:10:54"/>
    <m/>
    <m/>
    <m/>
    <m/>
    <d v="2021-10-11T14:30:56"/>
    <d v="2021-10-15T08:19:33"/>
    <x v="407"/>
    <s v="Estudios Sin Liberar en PxLab"/>
    <s v="MEDIEXCEL"/>
    <s v="MEDIEXCEL"/>
    <x v="0"/>
    <x v="3"/>
    <n v="1"/>
    <x v="2"/>
    <x v="11"/>
  </r>
  <r>
    <n v="42"/>
    <s v="Lunes"/>
    <n v="2021"/>
    <s v="Octubre"/>
    <x v="987"/>
    <s v="CENTRO MEDICO EXCEL-URGENCIAS"/>
    <x v="581"/>
    <s v="CHEQUEOS"/>
    <x v="0"/>
    <x v="10"/>
    <d v="1899-12-30T14:34:04"/>
    <d v="2021-10-11T00:00:00"/>
    <s v="16.11:54"/>
    <d v="2021-10-11T00:00:00"/>
    <d v="1899-12-30T15:14:55"/>
    <n v="40"/>
    <n v="-57"/>
    <d v="2021-10-11T14:34:04"/>
    <d v="2021-10-11T15:14:55"/>
    <x v="142"/>
    <s v="Resultados Liberados en 1 Hora o Menos"/>
    <s v="CENTRO MEDICO EXCEL"/>
    <s v="URGENCIAS"/>
    <x v="1"/>
    <x v="1"/>
    <n v="3"/>
    <x v="2"/>
    <x v="11"/>
  </r>
  <r>
    <n v="42"/>
    <s v="Lunes"/>
    <n v="2021"/>
    <s v="Octubre"/>
    <x v="988"/>
    <s v="CENTRO MEDICO EXCEL-(EMPLEADOS)"/>
    <x v="582"/>
    <s v="EXTERNOS"/>
    <x v="0"/>
    <x v="10"/>
    <d v="1899-12-30T14:57:43"/>
    <d v="2021-10-11T00:00:00"/>
    <s v="23.36:41"/>
    <d v="2021-10-11T00:00:00"/>
    <d v="1899-12-30T16:41:58"/>
    <n v="104"/>
    <n v="-415"/>
    <d v="2021-10-11T14:57:43"/>
    <d v="2021-10-11T16:41:58"/>
    <x v="61"/>
    <s v="Resultados Liberados en 4 Horas o Menos"/>
    <s v="CENTRO MEDICO EXCEL"/>
    <s v="EMPLEADOS"/>
    <x v="1"/>
    <x v="3"/>
    <n v="5"/>
    <x v="2"/>
    <x v="11"/>
  </r>
  <r>
    <n v="42"/>
    <s v="Lunes"/>
    <n v="2021"/>
    <s v="Octubre"/>
    <x v="989"/>
    <s v="PRIVADOS"/>
    <x v="583"/>
    <s v="REFERENCIA"/>
    <x v="0"/>
    <x v="10"/>
    <d v="1899-12-30T15:16:44"/>
    <d v="2021-10-15T00:00:00"/>
    <d v="1899-12-30T15:56:41"/>
    <m/>
    <m/>
    <m/>
    <m/>
    <d v="2021-10-11T15:16:44"/>
    <d v="2021-10-15T08:19:33"/>
    <x v="408"/>
    <s v="Estudios Sin Liberar en PxLab"/>
    <s v="PRIVADOS"/>
    <s v="PRIVADOS"/>
    <x v="0"/>
    <x v="3"/>
    <n v="1"/>
    <x v="2"/>
    <x v="11"/>
  </r>
  <r>
    <n v="42"/>
    <s v="Lunes"/>
    <n v="2021"/>
    <s v="Octubre"/>
    <x v="990"/>
    <s v="CENTRO MEDICO EXCEL-HOSPITALIZADOS"/>
    <x v="10"/>
    <s v="URGENCIA"/>
    <x v="0"/>
    <x v="10"/>
    <d v="1899-12-30T15:22:37"/>
    <d v="2021-10-11T00:00:00"/>
    <d v="1899-12-30T15:52:34"/>
    <d v="2021-10-11T00:00:00"/>
    <d v="1899-12-30T15:30:35"/>
    <n v="8"/>
    <n v="-22"/>
    <d v="2021-10-11T15:22:37"/>
    <d v="2021-10-11T15:30:35"/>
    <x v="29"/>
    <s v="Resultados Liberados en 30 Minutos o Menos"/>
    <s v="CENTRO MEDICO EXCEL"/>
    <s v="ESTUDIOS DE EMERGENCIA"/>
    <x v="1"/>
    <x v="2"/>
    <n v="1"/>
    <x v="2"/>
    <x v="11"/>
  </r>
  <r>
    <n v="42"/>
    <s v="Lunes"/>
    <n v="2021"/>
    <s v="Octubre"/>
    <x v="991"/>
    <s v="CENTRO MEDICO EXCEL-HOSPITALIZADOS"/>
    <x v="12"/>
    <s v="REFERENCIA"/>
    <x v="0"/>
    <x v="10"/>
    <d v="1899-12-30T15:23:24"/>
    <d v="2021-10-15T00:00:00"/>
    <d v="1899-12-30T16:03:21"/>
    <d v="2021-10-14T00:00:00"/>
    <d v="1899-12-30T12:53:33"/>
    <n v="4170"/>
    <n v="-1630"/>
    <d v="2021-10-11T15:23:24"/>
    <d v="2021-10-14T12:53:33"/>
    <x v="409"/>
    <s v="Mas de 1 Dia"/>
    <s v="CENTRO MEDICO EXCEL"/>
    <s v="HOSPITALIZADOS"/>
    <x v="2"/>
    <x v="0"/>
    <n v="1"/>
    <x v="2"/>
    <x v="11"/>
  </r>
  <r>
    <n v="42"/>
    <s v="Lunes"/>
    <n v="2021"/>
    <s v="Octubre"/>
    <x v="992"/>
    <s v="MEDIEXCEL"/>
    <x v="584"/>
    <s v="EXTERNOS"/>
    <x v="0"/>
    <x v="10"/>
    <d v="1899-12-30T15:51:00"/>
    <d v="2021-10-11T00:00:00"/>
    <d v="1899-12-30T19:50:58"/>
    <d v="2021-10-13T00:00:00"/>
    <d v="1899-12-30T10:29:33"/>
    <n v="2558"/>
    <n v="2319"/>
    <d v="2021-10-11T15:51:00"/>
    <d v="2021-10-13T10:29:33"/>
    <x v="410"/>
    <s v="Mas de 1 Dia"/>
    <s v="MEDIEXCEL"/>
    <s v="MEDIEXCEL"/>
    <x v="2"/>
    <x v="3"/>
    <n v="2"/>
    <x v="2"/>
    <x v="11"/>
  </r>
  <r>
    <n v="42"/>
    <s v="Lunes"/>
    <n v="2021"/>
    <s v="Octubre"/>
    <x v="993"/>
    <s v="CENTRO MEDICO EXCEL-URGENCIAS"/>
    <x v="585"/>
    <s v="CHEQUEOS"/>
    <x v="0"/>
    <x v="10"/>
    <d v="1899-12-30T15:53:41"/>
    <d v="2021-10-11T00:00:00"/>
    <d v="1899-12-30T17:23:38"/>
    <d v="2021-10-11T00:00:00"/>
    <d v="1899-12-30T16:38:58"/>
    <n v="45"/>
    <n v="-45"/>
    <d v="2021-10-11T15:53:41"/>
    <d v="2021-10-11T16:38:58"/>
    <x v="194"/>
    <s v="Resultados Liberados en 1 Hora o Menos"/>
    <s v="CENTRO MEDICO EXCEL"/>
    <s v="URGENCIAS"/>
    <x v="1"/>
    <x v="1"/>
    <n v="4"/>
    <x v="2"/>
    <x v="11"/>
  </r>
  <r>
    <n v="42"/>
    <s v="Lunes"/>
    <n v="2021"/>
    <s v="Octubre"/>
    <x v="994"/>
    <s v="CENTRO MEDICO EXCEL-URGENCIAS"/>
    <x v="586"/>
    <s v="CHEQUEOS"/>
    <x v="0"/>
    <x v="10"/>
    <d v="1899-12-30T16:06:51"/>
    <d v="2021-10-11T00:00:00"/>
    <s v="18.27:29"/>
    <d v="2021-10-11T00:00:00"/>
    <d v="1899-12-30T17:47:02"/>
    <n v="101"/>
    <n v="-40"/>
    <d v="2021-10-11T16:06:51"/>
    <d v="2021-10-11T17:47:02"/>
    <x v="320"/>
    <s v="Resultados Liberados en 4 Horas o Menos"/>
    <s v="CENTRO MEDICO EXCEL"/>
    <s v="URGENCIAS"/>
    <x v="2"/>
    <x v="1"/>
    <n v="5"/>
    <x v="2"/>
    <x v="11"/>
  </r>
  <r>
    <n v="42"/>
    <s v="Lunes"/>
    <n v="2021"/>
    <s v="Octubre"/>
    <x v="995"/>
    <s v="CENTRO MEDICO EXCEL (MONITOREOS)"/>
    <x v="154"/>
    <s v="REFERENCIA"/>
    <x v="0"/>
    <x v="10"/>
    <d v="1899-12-30T16:16:09"/>
    <d v="2021-10-15T00:00:00"/>
    <d v="1899-12-30T16:56:06"/>
    <m/>
    <m/>
    <m/>
    <m/>
    <d v="2021-10-11T16:16:09"/>
    <d v="2021-10-15T08:19:33"/>
    <x v="411"/>
    <s v="Estudios Sin Liberar en PxLab"/>
    <s v="CENTRO MEDICO EXCEL"/>
    <s v="MONITOREOS"/>
    <x v="0"/>
    <x v="5"/>
    <n v="2"/>
    <x v="2"/>
    <x v="11"/>
  </r>
  <r>
    <n v="42"/>
    <s v="Lunes"/>
    <n v="2021"/>
    <s v="Octubre"/>
    <x v="996"/>
    <s v="CENTRO MEDICO EXCEL (MONITOREOS)"/>
    <x v="154"/>
    <s v="REFERENCIA"/>
    <x v="0"/>
    <x v="10"/>
    <d v="1899-12-30T16:17:30"/>
    <d v="2021-10-15T00:00:00"/>
    <d v="1899-12-30T16:57:28"/>
    <m/>
    <m/>
    <m/>
    <m/>
    <d v="2021-10-11T16:17:30"/>
    <d v="2021-10-15T08:19:33"/>
    <x v="412"/>
    <s v="Estudios Sin Liberar en PxLab"/>
    <s v="CENTRO MEDICO EXCEL"/>
    <s v="MONITOREOS"/>
    <x v="0"/>
    <x v="5"/>
    <n v="1"/>
    <x v="2"/>
    <x v="11"/>
  </r>
  <r>
    <n v="42"/>
    <s v="Lunes"/>
    <n v="2021"/>
    <s v="Octubre"/>
    <x v="997"/>
    <s v="CENTRO MEDICO EXCEL (MONITOREOS)"/>
    <x v="154"/>
    <s v="REFERENCIA"/>
    <x v="0"/>
    <x v="10"/>
    <d v="1899-12-30T16:18:38"/>
    <d v="2021-10-15T00:00:00"/>
    <d v="1899-12-30T16:58:36"/>
    <m/>
    <m/>
    <m/>
    <m/>
    <d v="2021-10-11T16:18:38"/>
    <d v="2021-10-15T08:19:33"/>
    <x v="413"/>
    <s v="Estudios Sin Liberar en PxLab"/>
    <s v="CENTRO MEDICO EXCEL"/>
    <s v="MONITOREOS"/>
    <x v="0"/>
    <x v="5"/>
    <n v="1"/>
    <x v="2"/>
    <x v="11"/>
  </r>
  <r>
    <n v="42"/>
    <s v="Lunes"/>
    <n v="2021"/>
    <s v="Octubre"/>
    <x v="998"/>
    <s v="CENTRO MEDICO EXCEL (MONITOREOS)"/>
    <x v="154"/>
    <s v="REFERENCIA"/>
    <x v="0"/>
    <x v="10"/>
    <d v="1899-12-30T16:19:24"/>
    <d v="2021-10-15T00:00:00"/>
    <d v="1899-12-30T16:59:21"/>
    <m/>
    <m/>
    <m/>
    <m/>
    <d v="2021-10-11T16:19:24"/>
    <d v="2021-10-15T08:19:33"/>
    <x v="413"/>
    <s v="Estudios Sin Liberar en PxLab"/>
    <s v="CENTRO MEDICO EXCEL"/>
    <s v="MONITOREOS"/>
    <x v="0"/>
    <x v="5"/>
    <n v="1"/>
    <x v="2"/>
    <x v="11"/>
  </r>
  <r>
    <n v="42"/>
    <s v="Lunes"/>
    <n v="2021"/>
    <s v="Octubre"/>
    <x v="999"/>
    <s v="CENTRO MEDICO EXCEL (MONITOREOS)"/>
    <x v="154"/>
    <s v="REFERENCIA"/>
    <x v="0"/>
    <x v="10"/>
    <d v="1899-12-30T16:20:49"/>
    <d v="2021-10-15T00:00:00"/>
    <d v="1899-12-30T17:00:46"/>
    <m/>
    <m/>
    <m/>
    <m/>
    <d v="2021-10-11T16:20:49"/>
    <d v="2021-10-15T08:19:33"/>
    <x v="414"/>
    <s v="Estudios Sin Liberar en PxLab"/>
    <s v="CENTRO MEDICO EXCEL"/>
    <s v="MONITOREOS"/>
    <x v="0"/>
    <x v="5"/>
    <n v="1"/>
    <x v="2"/>
    <x v="11"/>
  </r>
  <r>
    <n v="42"/>
    <s v="Lunes"/>
    <n v="2021"/>
    <s v="Octubre"/>
    <x v="1000"/>
    <s v="CENTRO MEDICO EXCEL (MONITOREOS)"/>
    <x v="154"/>
    <s v="REFERENCIA"/>
    <x v="0"/>
    <x v="10"/>
    <d v="1899-12-30T16:21:58"/>
    <d v="2021-10-15T00:00:00"/>
    <d v="1899-12-30T17:01:56"/>
    <m/>
    <m/>
    <m/>
    <m/>
    <d v="2021-10-11T16:21:58"/>
    <d v="2021-10-15T08:19:33"/>
    <x v="415"/>
    <s v="Estudios Sin Liberar en PxLab"/>
    <s v="CENTRO MEDICO EXCEL"/>
    <s v="MONITOREOS"/>
    <x v="0"/>
    <x v="5"/>
    <n v="1"/>
    <x v="2"/>
    <x v="11"/>
  </r>
  <r>
    <n v="42"/>
    <s v="Lunes"/>
    <n v="2021"/>
    <s v="Octubre"/>
    <x v="1001"/>
    <s v="CENTRO MEDICO EXCEL - TRIAGE RESPIRATORIO"/>
    <x v="587"/>
    <s v="REFERENCIA"/>
    <x v="0"/>
    <x v="10"/>
    <d v="1899-12-30T16:45:55"/>
    <d v="2021-10-15T00:00:00"/>
    <d v="1899-12-30T17:25:54"/>
    <m/>
    <m/>
    <m/>
    <m/>
    <d v="2021-10-11T16:45:55"/>
    <d v="2021-10-15T08:19:33"/>
    <x v="416"/>
    <s v="Estudios Sin Liberar en PxLab"/>
    <s v="CENTRO MEDICO EXCEL"/>
    <s v="TRIAGE RESPIRATORIO"/>
    <x v="0"/>
    <x v="4"/>
    <n v="1"/>
    <x v="2"/>
    <x v="11"/>
  </r>
  <r>
    <n v="42"/>
    <s v="Lunes"/>
    <n v="2021"/>
    <s v="Octubre"/>
    <x v="1002"/>
    <s v="CENTRO MEDICO EXCEL-URGENCIAS"/>
    <x v="585"/>
    <s v="CHEQUEOS"/>
    <x v="0"/>
    <x v="10"/>
    <d v="1899-12-30T16:52:14"/>
    <d v="2021-10-11T00:00:00"/>
    <d v="1899-12-30T18:22:11"/>
    <d v="2021-10-11T00:00:00"/>
    <d v="1899-12-30T17:06:18"/>
    <n v="14"/>
    <n v="-76"/>
    <d v="2021-10-11T16:52:14"/>
    <d v="2021-10-11T17:06:18"/>
    <x v="77"/>
    <s v="Resultados Liberados en 30 Minutos o Menos"/>
    <s v="CENTRO MEDICO EXCEL"/>
    <s v="URGENCIAS"/>
    <x v="1"/>
    <x v="1"/>
    <n v="1"/>
    <x v="2"/>
    <x v="11"/>
  </r>
  <r>
    <n v="42"/>
    <s v="Lunes"/>
    <n v="2021"/>
    <s v="Octubre"/>
    <x v="1003"/>
    <s v="CENTRO MEDICO EXCEL-HOSPITALIZADOS"/>
    <x v="14"/>
    <s v="CHEQUEOS"/>
    <x v="0"/>
    <x v="10"/>
    <d v="1899-12-30T17:31:48"/>
    <d v="2021-10-11T00:00:00"/>
    <d v="1899-12-30T19:01:45"/>
    <d v="2021-10-11T00:00:00"/>
    <d v="1899-12-30T17:42:59"/>
    <n v="11"/>
    <n v="-79"/>
    <d v="2021-10-11T17:31:48"/>
    <d v="2021-10-11T17:42:59"/>
    <x v="191"/>
    <s v="Resultados Liberados en 30 Minutos o Menos"/>
    <s v="CENTRO MEDICO EXCEL"/>
    <s v="HOSPITALIZADOS"/>
    <x v="1"/>
    <x v="0"/>
    <n v="1"/>
    <x v="2"/>
    <x v="11"/>
  </r>
  <r>
    <n v="42"/>
    <s v="Lunes"/>
    <n v="2021"/>
    <s v="Octubre"/>
    <x v="1004"/>
    <s v="CENTRO MEDICO EXCEL-HOSPITALIZADOS"/>
    <x v="424"/>
    <s v="REFERENCIA"/>
    <x v="0"/>
    <x v="10"/>
    <d v="1899-12-30T18:10:07"/>
    <d v="2021-10-15T00:00:00"/>
    <s v="18.52:39"/>
    <d v="2021-10-13T00:00:00"/>
    <d v="1899-12-30T10:43:40"/>
    <n v="2433"/>
    <n v="-3369"/>
    <d v="2021-10-11T18:10:07"/>
    <d v="2021-10-13T10:43:40"/>
    <x v="417"/>
    <s v="Mas de 1 Dia"/>
    <s v="CENTRO MEDICO EXCEL"/>
    <s v="HOSPITALIZADOS"/>
    <x v="2"/>
    <x v="0"/>
    <n v="1"/>
    <x v="2"/>
    <x v="11"/>
  </r>
  <r>
    <n v="42"/>
    <s v="Lunes"/>
    <n v="2021"/>
    <s v="Octubre"/>
    <x v="1005"/>
    <s v="CENTRO MEDICO EXCEL (MONITOREOS)"/>
    <x v="154"/>
    <s v="EXTERNOS"/>
    <x v="0"/>
    <x v="10"/>
    <d v="1899-12-30T18:43:17"/>
    <d v="2021-10-11T00:00:00"/>
    <d v="1899-12-30T22:43:09"/>
    <d v="2021-10-11T00:00:00"/>
    <d v="1899-12-30T22:09:31"/>
    <n v="206"/>
    <n v="-34"/>
    <d v="2021-10-11T18:43:17"/>
    <d v="2021-10-11T22:09:31"/>
    <x v="418"/>
    <s v="Resultados Liberados en 4 Horas o Menos"/>
    <s v="CENTRO MEDICO EXCEL"/>
    <s v="MONITOREOS"/>
    <x v="3"/>
    <x v="5"/>
    <n v="1"/>
    <x v="2"/>
    <x v="11"/>
  </r>
  <r>
    <n v="42"/>
    <s v="Lunes"/>
    <n v="2021"/>
    <s v="Octubre"/>
    <x v="1006"/>
    <s v="CENTRO MEDICO EXCEL-URGENCIAS"/>
    <x v="586"/>
    <s v="REFERENCIA"/>
    <x v="0"/>
    <x v="10"/>
    <d v="1899-12-30T18:50:08"/>
    <d v="2021-10-15T00:00:00"/>
    <d v="1899-12-30T19:30:01"/>
    <d v="2021-10-13T00:00:00"/>
    <d v="1899-12-30T10:33:13"/>
    <n v="2383"/>
    <n v="-3417"/>
    <d v="2021-10-11T18:50:08"/>
    <d v="2021-10-13T10:33:13"/>
    <x v="419"/>
    <s v="Mas de 1 Dia"/>
    <s v="CENTRO MEDICO EXCEL"/>
    <s v="URGENCIAS"/>
    <x v="2"/>
    <x v="1"/>
    <n v="1"/>
    <x v="2"/>
    <x v="11"/>
  </r>
  <r>
    <n v="42"/>
    <s v="Lunes"/>
    <n v="2021"/>
    <s v="Octubre"/>
    <x v="1007"/>
    <s v="MEDIEXCEL"/>
    <x v="588"/>
    <s v="REFERENCIA"/>
    <x v="0"/>
    <x v="10"/>
    <d v="1899-12-30T18:51:34"/>
    <d v="2021-10-15T00:00:00"/>
    <s v="20.01:11"/>
    <m/>
    <m/>
    <m/>
    <m/>
    <d v="2021-10-11T18:51:34"/>
    <d v="2021-10-15T08:19:33"/>
    <x v="420"/>
    <s v="Estudios Sin Liberar en PxLab"/>
    <s v="MEDIEXCEL"/>
    <s v="MEDIEXCEL"/>
    <x v="0"/>
    <x v="3"/>
    <n v="3"/>
    <x v="2"/>
    <x v="11"/>
  </r>
  <r>
    <n v="42"/>
    <s v="Lunes"/>
    <n v="2021"/>
    <s v="Octubre"/>
    <x v="1008"/>
    <s v="CENTRO MEDICO EXCEL-HOSPITALIZADOS"/>
    <x v="549"/>
    <s v="CHEQUEOS"/>
    <x v="0"/>
    <x v="10"/>
    <d v="1899-12-30T18:57:50"/>
    <d v="2021-10-11T00:00:00"/>
    <d v="1899-12-30T18:57:48"/>
    <d v="2021-10-11T00:00:00"/>
    <d v="1899-12-30T19:30:56"/>
    <n v="33"/>
    <n v="33"/>
    <d v="2021-10-11T18:57:50"/>
    <d v="2021-10-11T19:30:56"/>
    <x v="133"/>
    <s v="Resultados Liberados en 1 Hora o Menos"/>
    <s v="CENTRO MEDICO EXCEL"/>
    <s v="HOSPITALIZADOS"/>
    <x v="1"/>
    <x v="0"/>
    <n v="1"/>
    <x v="2"/>
    <x v="11"/>
  </r>
  <r>
    <n v="42"/>
    <s v="Lunes"/>
    <n v="2021"/>
    <s v="Octubre"/>
    <x v="1009"/>
    <s v="MEDIEXCEL"/>
    <x v="253"/>
    <s v="EXTERNOS"/>
    <x v="0"/>
    <x v="10"/>
    <d v="1899-12-30T19:18:41"/>
    <d v="2021-10-11T00:00:00"/>
    <d v="1899-12-30T23:18:39"/>
    <d v="2021-10-11T00:00:00"/>
    <d v="1899-12-30T20:34:32"/>
    <n v="76"/>
    <n v="-164"/>
    <d v="2021-10-11T19:18:41"/>
    <d v="2021-10-11T20:34:32"/>
    <x v="71"/>
    <s v="Resultados Liberados 01:30 o Menos"/>
    <s v="MEDIEXCEL"/>
    <s v="MEDIEXCEL"/>
    <x v="1"/>
    <x v="3"/>
    <n v="2"/>
    <x v="2"/>
    <x v="11"/>
  </r>
  <r>
    <n v="42"/>
    <s v="Lunes"/>
    <n v="2021"/>
    <s v="Octubre"/>
    <x v="1010"/>
    <s v="CENTRO MEDICO EXCEL (MONITOREOS)"/>
    <x v="154"/>
    <s v="REFERENCIA"/>
    <x v="0"/>
    <x v="10"/>
    <d v="1899-12-30T19:35:26"/>
    <d v="2021-10-15T00:00:00"/>
    <d v="1899-12-30T20:15:13"/>
    <m/>
    <m/>
    <m/>
    <m/>
    <d v="2021-10-11T19:35:26"/>
    <d v="2021-10-15T08:19:33"/>
    <x v="421"/>
    <s v="Estudios Sin Liberar en PxLab"/>
    <s v="CENTRO MEDICO EXCEL"/>
    <s v="MONITOREOS"/>
    <x v="0"/>
    <x v="5"/>
    <n v="1"/>
    <x v="2"/>
    <x v="11"/>
  </r>
  <r>
    <n v="42"/>
    <s v="Lunes"/>
    <n v="2021"/>
    <s v="Octubre"/>
    <x v="1011"/>
    <s v="MEDIEXCEL"/>
    <x v="589"/>
    <s v="CHEQUEOS"/>
    <x v="0"/>
    <x v="10"/>
    <d v="1899-12-30T19:37:56"/>
    <d v="2021-10-12T00:00:00"/>
    <s v="00.50:28"/>
    <d v="2021-10-11T00:00:00"/>
    <d v="1899-12-30T23:19:42"/>
    <n v="222"/>
    <n v="-91"/>
    <d v="2021-10-11T19:37:56"/>
    <d v="2021-10-11T23:19:42"/>
    <x v="305"/>
    <s v="Resultados Liberados en 4 Horas o Menos"/>
    <s v="MEDIEXCEL"/>
    <s v="MEDIEXCEL"/>
    <x v="1"/>
    <x v="3"/>
    <n v="2"/>
    <x v="2"/>
    <x v="11"/>
  </r>
  <r>
    <n v="42"/>
    <s v="Lunes"/>
    <n v="2021"/>
    <s v="Octubre"/>
    <x v="1012"/>
    <s v="MEDIEXCEL"/>
    <x v="590"/>
    <s v="REFERENCIA"/>
    <x v="0"/>
    <x v="10"/>
    <d v="1899-12-30T19:53:36"/>
    <d v="2021-10-15T00:00:00"/>
    <d v="1899-12-30T20:33:33"/>
    <d v="2021-10-11T00:00:00"/>
    <d v="1899-12-30T23:19:07"/>
    <n v="206"/>
    <n v="-5594"/>
    <d v="2021-10-11T19:53:36"/>
    <d v="2021-10-11T23:19:07"/>
    <x v="18"/>
    <s v="Resultados Liberados en 4 Horas o Menos"/>
    <s v="MEDIEXCEL"/>
    <s v="MEDIEXCEL"/>
    <x v="1"/>
    <x v="3"/>
    <n v="7"/>
    <x v="2"/>
    <x v="11"/>
  </r>
  <r>
    <n v="42"/>
    <s v="Lunes"/>
    <n v="2021"/>
    <s v="Octubre"/>
    <x v="1013"/>
    <s v="MEDIEXCEL"/>
    <x v="591"/>
    <s v="REFERENCIA"/>
    <x v="0"/>
    <x v="10"/>
    <d v="1899-12-30T19:55:20"/>
    <d v="2021-10-15T00:00:00"/>
    <d v="1899-12-30T20:35:18"/>
    <m/>
    <m/>
    <m/>
    <m/>
    <d v="2021-10-11T19:55:20"/>
    <d v="2021-10-15T08:19:33"/>
    <x v="422"/>
    <s v="Estudios Sin Liberar en PxLab"/>
    <s v="MEDIEXCEL"/>
    <s v="MEDIEXCEL"/>
    <x v="0"/>
    <x v="3"/>
    <n v="1"/>
    <x v="2"/>
    <x v="11"/>
  </r>
  <r>
    <n v="42"/>
    <s v="Lunes"/>
    <n v="2021"/>
    <s v="Octubre"/>
    <x v="1014"/>
    <s v="CENTRO MEDICO EXCEL - TRIAGE RESPIRATORIO"/>
    <x v="587"/>
    <s v="CHEQUEOS"/>
    <x v="0"/>
    <x v="10"/>
    <d v="1899-12-30T19:56:29"/>
    <d v="2021-10-11T00:00:00"/>
    <s v="21.40:50"/>
    <d v="2021-10-11T00:00:00"/>
    <d v="1899-12-30T21:11:23"/>
    <n v="75"/>
    <n v="-29"/>
    <d v="2021-10-11T19:56:29"/>
    <d v="2021-10-11T21:11:23"/>
    <x v="15"/>
    <s v="Resultados Liberados 01:30 o Menos"/>
    <s v="CENTRO MEDICO EXCEL"/>
    <s v="TRIAGE RESPIRATORIO"/>
    <x v="1"/>
    <x v="4"/>
    <n v="9"/>
    <x v="2"/>
    <x v="11"/>
  </r>
  <r>
    <n v="42"/>
    <s v="Lunes"/>
    <n v="2021"/>
    <s v="Octubre"/>
    <x v="1015"/>
    <s v="CENTRO MEDICO EXCEL - TRIAGE RESPIRATORIO"/>
    <x v="587"/>
    <s v="URGENCIA"/>
    <x v="0"/>
    <x v="10"/>
    <d v="1899-12-30T20:11:45"/>
    <d v="2021-10-11T00:00:00"/>
    <d v="1899-12-30T20:41:43"/>
    <d v="2021-10-11T00:00:00"/>
    <d v="1899-12-30T20:12:48"/>
    <n v="1"/>
    <n v="-29"/>
    <d v="2021-10-11T20:11:45"/>
    <d v="2021-10-11T20:12:48"/>
    <x v="185"/>
    <s v="Resultados Liberados en 30 Minutos o Menos"/>
    <s v="CENTRO MEDICO EXCEL"/>
    <s v="ESTUDIOS DE EMERGENCIA"/>
    <x v="1"/>
    <x v="2"/>
    <n v="1"/>
    <x v="0"/>
    <x v="11"/>
  </r>
  <r>
    <n v="42"/>
    <s v="Lunes"/>
    <n v="2021"/>
    <s v="Octubre"/>
    <x v="1016"/>
    <s v="CENTRO MEDICO EXCEL-HOSPITALIZADOS"/>
    <x v="245"/>
    <s v="URGENCIA"/>
    <x v="0"/>
    <x v="10"/>
    <d v="1899-12-30T20:26:23"/>
    <d v="2021-10-11T00:00:00"/>
    <d v="1899-12-30T20:56:20"/>
    <d v="2021-10-11T00:00:00"/>
    <d v="1899-12-30T20:31:48"/>
    <n v="5"/>
    <n v="-25"/>
    <d v="2021-10-11T20:26:23"/>
    <d v="2021-10-11T20:31:48"/>
    <x v="62"/>
    <s v="Resultados Liberados en 30 Minutos o Menos"/>
    <s v="CENTRO MEDICO EXCEL"/>
    <s v="ESTUDIOS DE EMERGENCIA"/>
    <x v="1"/>
    <x v="2"/>
    <n v="1"/>
    <x v="0"/>
    <x v="11"/>
  </r>
  <r>
    <n v="42"/>
    <s v="Lunes"/>
    <n v="2021"/>
    <s v="Octubre"/>
    <x v="1017"/>
    <s v="CENTRO MEDICO EXCEL - TRIAGE RESPIRATORIO"/>
    <x v="592"/>
    <s v="CHEQUEOS"/>
    <x v="0"/>
    <x v="10"/>
    <d v="1899-12-30T21:06:20"/>
    <d v="2021-10-11T00:00:00"/>
    <d v="1899-12-30T22:36:13"/>
    <d v="2021-10-11T00:00:00"/>
    <d v="1899-12-30T21:31:34"/>
    <n v="25"/>
    <n v="-65"/>
    <d v="2021-10-11T21:06:20"/>
    <d v="2021-10-11T21:31:34"/>
    <x v="14"/>
    <s v="Resultados Liberados en 30 Minutos o Menos"/>
    <s v="CENTRO MEDICO EXCEL"/>
    <s v="TRIAGE RESPIRATORIO"/>
    <x v="1"/>
    <x v="4"/>
    <n v="5"/>
    <x v="0"/>
    <x v="11"/>
  </r>
  <r>
    <n v="42"/>
    <s v="Lunes"/>
    <n v="2021"/>
    <s v="Octubre"/>
    <x v="1018"/>
    <s v="CENTRO MEDICO EXCEL-HOSPITALIZADOS"/>
    <x v="424"/>
    <s v="URGENCIA"/>
    <x v="0"/>
    <x v="10"/>
    <d v="1899-12-30T21:10:13"/>
    <d v="2021-10-11T00:00:00"/>
    <d v="1899-12-30T21:40:11"/>
    <d v="2021-10-11T00:00:00"/>
    <d v="1899-12-30T21:15:18"/>
    <n v="5"/>
    <n v="-25"/>
    <d v="2021-10-11T21:10:13"/>
    <d v="2021-10-11T21:15:18"/>
    <x v="62"/>
    <s v="Resultados Liberados en 30 Minutos o Menos"/>
    <s v="CENTRO MEDICO EXCEL"/>
    <s v="ESTUDIOS DE EMERGENCIA"/>
    <x v="1"/>
    <x v="2"/>
    <n v="1"/>
    <x v="0"/>
    <x v="11"/>
  </r>
  <r>
    <n v="42"/>
    <s v="Lunes"/>
    <n v="2021"/>
    <s v="Octubre"/>
    <x v="1019"/>
    <s v="CENTRO MEDICO EXCEL - TRIAGE RESPIRATORIO"/>
    <x v="593"/>
    <s v="CHEQUEOS"/>
    <x v="0"/>
    <x v="10"/>
    <d v="1899-12-30T22:34:01"/>
    <d v="2021-10-12T00:00:00"/>
    <d v="1899-12-30T00:03:59"/>
    <d v="2021-10-11T00:00:00"/>
    <d v="1899-12-30T23:15:05"/>
    <n v="41"/>
    <n v="-48"/>
    <d v="2021-10-11T22:34:01"/>
    <d v="2021-10-11T23:15:05"/>
    <x v="157"/>
    <s v="Resultados Liberados en 1 Hora o Menos"/>
    <s v="CENTRO MEDICO EXCEL"/>
    <s v="TRIAGE RESPIRATORIO"/>
    <x v="1"/>
    <x v="4"/>
    <n v="5"/>
    <x v="0"/>
    <x v="11"/>
  </r>
  <r>
    <n v="42"/>
    <s v="Lunes"/>
    <n v="2021"/>
    <s v="Octubre"/>
    <x v="1020"/>
    <s v="CENTRO MEDICO EXCEL - TRIAGE RESPIRATORIO"/>
    <x v="594"/>
    <s v="CHEQUEOS"/>
    <x v="0"/>
    <x v="10"/>
    <d v="1899-12-30T22:34:55"/>
    <d v="2021-10-12T00:00:00"/>
    <d v="1899-12-30T00:04:54"/>
    <d v="2021-10-11T00:00:00"/>
    <d v="1899-12-30T23:11:18"/>
    <n v="37"/>
    <n v="-53"/>
    <d v="2021-10-11T22:34:55"/>
    <d v="2021-10-11T23:11:18"/>
    <x v="301"/>
    <s v="Resultados Liberados en 1 Hora o Menos"/>
    <s v="CENTRO MEDICO EXCEL"/>
    <s v="TRIAGE RESPIRATORIO"/>
    <x v="1"/>
    <x v="4"/>
    <n v="5"/>
    <x v="0"/>
    <x v="11"/>
  </r>
  <r>
    <n v="42"/>
    <s v="Lunes"/>
    <n v="2021"/>
    <s v="Octubre"/>
    <x v="1021"/>
    <s v="CENTRO MEDICO EXCEL-URGENCIAS"/>
    <x v="595"/>
    <s v="CHEQUEOS"/>
    <x v="0"/>
    <x v="10"/>
    <d v="1899-12-30T22:36:04"/>
    <d v="2021-10-12T00:00:00"/>
    <d v="1899-12-30T00:06:04"/>
    <d v="2021-10-11T00:00:00"/>
    <d v="1899-12-30T23:37:25"/>
    <n v="61"/>
    <n v="-29"/>
    <d v="2021-10-11T22:36:04"/>
    <d v="2021-10-11T23:37:25"/>
    <x v="81"/>
    <s v="Resultados Liberados 01:30 o Menos"/>
    <s v="CENTRO MEDICO EXCEL"/>
    <s v="URGENCIAS"/>
    <x v="1"/>
    <x v="1"/>
    <n v="5"/>
    <x v="0"/>
    <x v="11"/>
  </r>
  <r>
    <n v="42"/>
    <s v="Lunes"/>
    <n v="2021"/>
    <s v="Octubre"/>
    <x v="1022"/>
    <s v="CENTRO MEDICO EXCEL-URGENCIAS"/>
    <x v="596"/>
    <s v="CHEQUEOS"/>
    <x v="0"/>
    <x v="10"/>
    <d v="1899-12-30T22:57:05"/>
    <d v="2021-10-12T00:00:00"/>
    <d v="1899-12-30T00:27:03"/>
    <d v="2021-10-11T00:00:00"/>
    <d v="1899-12-30T23:37:52"/>
    <n v="40"/>
    <n v="-50"/>
    <d v="2021-10-11T22:57:05"/>
    <d v="2021-10-11T23:37:52"/>
    <x v="142"/>
    <s v="Resultados Liberados en 1 Hora o Menos"/>
    <s v="CENTRO MEDICO EXCEL"/>
    <s v="URGENCIAS"/>
    <x v="1"/>
    <x v="1"/>
    <n v="3"/>
    <x v="0"/>
    <x v="11"/>
  </r>
  <r>
    <n v="42"/>
    <s v="Lunes"/>
    <n v="2021"/>
    <s v="Octubre"/>
    <x v="1023"/>
    <s v="CENTRO MEDICO EXCEL-HOSPITALIZADOS"/>
    <x v="551"/>
    <s v="URGENCIA"/>
    <x v="0"/>
    <x v="10"/>
    <d v="1899-12-30T23:40:47"/>
    <d v="2021-10-12T00:00:00"/>
    <d v="1899-12-30T00:10:45"/>
    <d v="2021-10-11T00:00:00"/>
    <d v="1899-12-30T23:41:31"/>
    <n v="1"/>
    <n v="-29"/>
    <d v="2021-10-11T23:40:47"/>
    <d v="2021-10-11T23:41:31"/>
    <x v="180"/>
    <s v="Resultados Liberados en 30 Minutos o Menos"/>
    <s v="CENTRO MEDICO EXCEL"/>
    <s v="ESTUDIOS DE EMERGENCIA"/>
    <x v="1"/>
    <x v="2"/>
    <n v="1"/>
    <x v="0"/>
    <x v="11"/>
  </r>
  <r>
    <n v="42"/>
    <s v="Lunes"/>
    <n v="2021"/>
    <s v="Octubre"/>
    <x v="1024"/>
    <s v="CENTRO MEDICO EXCEL-HOSPITALIZADOS"/>
    <x v="551"/>
    <s v="CHEQUEOS"/>
    <x v="0"/>
    <x v="10"/>
    <d v="1899-12-30T23:50:01"/>
    <d v="2021-10-12T00:00:00"/>
    <d v="1899-12-30T01:19:59"/>
    <d v="2021-10-12T00:00:00"/>
    <d v="1899-12-30T00:42:13"/>
    <n v="52"/>
    <n v="-37"/>
    <d v="2021-10-11T23:50:01"/>
    <d v="2021-10-12T00:42:13"/>
    <x v="73"/>
    <s v="Resultados Liberados en 1 Hora o Menos"/>
    <s v="CENTRO MEDICO EXCEL"/>
    <s v="HOSPITALIZADOS"/>
    <x v="1"/>
    <x v="0"/>
    <n v="1"/>
    <x v="0"/>
    <x v="11"/>
  </r>
  <r>
    <n v="42"/>
    <s v="Martes"/>
    <n v="2021"/>
    <s v="Octubre"/>
    <x v="1025"/>
    <s v="CENTRO MEDICO EXCEL-URGENCIAS"/>
    <x v="597"/>
    <s v="CHEQUEOS"/>
    <x v="0"/>
    <x v="11"/>
    <d v="1899-12-30T00:21:26"/>
    <d v="2021-10-12T00:00:00"/>
    <d v="1899-12-30T01:51:24"/>
    <d v="2021-10-12T00:00:00"/>
    <d v="1899-12-30T00:39:59"/>
    <n v="18"/>
    <n v="-72"/>
    <d v="2021-10-12T00:21:26"/>
    <d v="2021-10-12T00:39:59"/>
    <x v="188"/>
    <s v="Resultados Liberados en 30 Minutos o Menos"/>
    <s v="CENTRO MEDICO EXCEL"/>
    <s v="URGENCIAS"/>
    <x v="1"/>
    <x v="1"/>
    <n v="1"/>
    <x v="0"/>
    <x v="11"/>
  </r>
  <r>
    <n v="42"/>
    <s v="Martes"/>
    <n v="2021"/>
    <s v="Octubre"/>
    <x v="1026"/>
    <s v="CENTRO MEDICO EXCEL-HOSPITALIZADOS"/>
    <x v="556"/>
    <s v="CHEQUEOS"/>
    <x v="0"/>
    <x v="11"/>
    <d v="1899-12-30T00:22:25"/>
    <d v="2021-10-12T00:00:00"/>
    <d v="1899-12-30T01:52:23"/>
    <d v="2021-10-12T00:00:00"/>
    <d v="1899-12-30T01:29:50"/>
    <n v="67"/>
    <n v="-23"/>
    <d v="2021-10-12T00:22:25"/>
    <d v="2021-10-12T01:29:50"/>
    <x v="47"/>
    <s v="Resultados Liberados 01:30 o Menos"/>
    <s v="CENTRO MEDICO EXCEL"/>
    <s v="HOSPITALIZADOS"/>
    <x v="1"/>
    <x v="0"/>
    <n v="2"/>
    <x v="0"/>
    <x v="11"/>
  </r>
  <r>
    <n v="42"/>
    <s v="Martes"/>
    <n v="2021"/>
    <s v="Octubre"/>
    <x v="1027"/>
    <s v="CENTRO MEDICO EXCEL-HOSPITALIZADOS"/>
    <x v="556"/>
    <s v="REFERENCIA"/>
    <x v="0"/>
    <x v="11"/>
    <d v="1899-12-30T00:23:04"/>
    <d v="2021-10-16T00:00:00"/>
    <d v="1899-12-30T01:03:02"/>
    <d v="2021-10-14T00:00:00"/>
    <d v="1899-12-30T12:52:26"/>
    <n v="3629"/>
    <n v="-2171"/>
    <d v="2021-10-12T00:23:04"/>
    <d v="2021-10-14T12:52:26"/>
    <x v="423"/>
    <s v="Mas de 1 Dia"/>
    <s v="CENTRO MEDICO EXCEL"/>
    <s v="HOSPITALIZADOS"/>
    <x v="2"/>
    <x v="0"/>
    <n v="1"/>
    <x v="0"/>
    <x v="11"/>
  </r>
  <r>
    <n v="42"/>
    <s v="Martes"/>
    <n v="2021"/>
    <s v="Octubre"/>
    <x v="1028"/>
    <s v="CENTRO MEDICO EXCEL-HOSPITALIZADOS"/>
    <x v="10"/>
    <s v="URGENCIA"/>
    <x v="0"/>
    <x v="11"/>
    <d v="1899-12-30T00:23:42"/>
    <d v="2021-10-12T00:00:00"/>
    <d v="1899-12-30T00:53:40"/>
    <d v="2021-10-12T00:00:00"/>
    <d v="1899-12-30T00:25:03"/>
    <n v="2"/>
    <n v="-28"/>
    <d v="2021-10-12T00:23:42"/>
    <d v="2021-10-12T00:25:03"/>
    <x v="185"/>
    <s v="Resultados Liberados en 30 Minutos o Menos"/>
    <s v="CENTRO MEDICO EXCEL"/>
    <s v="ESTUDIOS DE EMERGENCIA"/>
    <x v="1"/>
    <x v="2"/>
    <n v="2"/>
    <x v="0"/>
    <x v="11"/>
  </r>
  <r>
    <n v="42"/>
    <s v="Martes"/>
    <n v="2021"/>
    <s v="Octubre"/>
    <x v="1029"/>
    <s v="CENTRO MEDICO EXCEL-URGENCIAS"/>
    <x v="595"/>
    <s v="REFERENCIA"/>
    <x v="0"/>
    <x v="11"/>
    <d v="1899-12-30T00:58:12"/>
    <d v="2021-10-16T00:00:00"/>
    <d v="1899-12-30T01:38:11"/>
    <d v="2021-10-13T00:00:00"/>
    <d v="1899-12-30T10:32:34"/>
    <n v="2014"/>
    <n v="-3786"/>
    <d v="2021-10-12T00:58:12"/>
    <d v="2021-10-13T10:32:34"/>
    <x v="424"/>
    <s v="Mas de 1 Dia"/>
    <s v="CENTRO MEDICO EXCEL"/>
    <s v="URGENCIAS"/>
    <x v="2"/>
    <x v="1"/>
    <n v="2"/>
    <x v="0"/>
    <x v="11"/>
  </r>
  <r>
    <n v="42"/>
    <s v="Martes"/>
    <n v="2021"/>
    <s v="Octubre"/>
    <x v="1030"/>
    <s v="CENTRO MEDICO EXCEL-HOSPITALIZADOS"/>
    <x v="595"/>
    <s v="URGENCIA"/>
    <x v="0"/>
    <x v="11"/>
    <d v="1899-12-30T04:13:44"/>
    <d v="2021-10-12T00:00:00"/>
    <d v="1899-12-30T04:43:42"/>
    <d v="2021-10-12T00:00:00"/>
    <d v="1899-12-30T04:14:30"/>
    <n v="1"/>
    <n v="-29"/>
    <d v="2021-10-12T04:13:44"/>
    <d v="2021-10-12T04:14:30"/>
    <x v="180"/>
    <s v="Resultados Liberados en 30 Minutos o Menos"/>
    <s v="CENTRO MEDICO EXCEL"/>
    <s v="ESTUDIOS DE EMERGENCIA"/>
    <x v="1"/>
    <x v="2"/>
    <n v="1"/>
    <x v="0"/>
    <x v="11"/>
  </r>
  <r>
    <n v="42"/>
    <s v="Martes"/>
    <n v="2021"/>
    <s v="Octubre"/>
    <x v="1031"/>
    <s v="CENTRO MEDICO EXCEL-HOSPITALIZADOS"/>
    <x v="549"/>
    <s v="CHEQUEOS"/>
    <x v="0"/>
    <x v="11"/>
    <d v="1899-12-30T05:37:23"/>
    <d v="2021-10-12T00:00:00"/>
    <d v="1899-12-30T07:07:21"/>
    <d v="2021-10-12T00:00:00"/>
    <d v="1899-12-30T06:04:59"/>
    <n v="27"/>
    <n v="-63"/>
    <d v="2021-10-12T05:37:23"/>
    <d v="2021-10-12T06:04:59"/>
    <x v="90"/>
    <s v="Resultados Liberados en 30 Minutos o Menos"/>
    <s v="CENTRO MEDICO EXCEL"/>
    <s v="HOSPITALIZADOS"/>
    <x v="1"/>
    <x v="0"/>
    <n v="1"/>
    <x v="0"/>
    <x v="11"/>
  </r>
  <r>
    <n v="42"/>
    <s v="Martes"/>
    <n v="2021"/>
    <s v="Octubre"/>
    <x v="1032"/>
    <s v="CENTRO MEDICO EXCEL-HOSPITALIZADOS"/>
    <x v="3"/>
    <s v="CHEQUEOS"/>
    <x v="0"/>
    <x v="11"/>
    <d v="1899-12-30T05:38:12"/>
    <d v="2021-10-12T00:00:00"/>
    <d v="1899-12-30T07:08:10"/>
    <d v="2021-10-12T00:00:00"/>
    <d v="1899-12-30T06:11:00"/>
    <n v="33"/>
    <n v="-57"/>
    <d v="2021-10-12T05:38:12"/>
    <d v="2021-10-12T06:11:00"/>
    <x v="166"/>
    <s v="Resultados Liberados en 1 Hora o Menos"/>
    <s v="CENTRO MEDICO EXCEL"/>
    <s v="HOSPITALIZADOS"/>
    <x v="1"/>
    <x v="0"/>
    <n v="2"/>
    <x v="0"/>
    <x v="11"/>
  </r>
  <r>
    <n v="42"/>
    <s v="Martes"/>
    <n v="2021"/>
    <s v="Octubre"/>
    <x v="1033"/>
    <s v="CENTRO MEDICO EXCEL-HOSPITALIZADOS"/>
    <x v="378"/>
    <s v="CHEQUEOS"/>
    <x v="0"/>
    <x v="11"/>
    <d v="1899-12-30T05:39:05"/>
    <d v="2021-10-12T00:00:00"/>
    <d v="1899-12-30T07:09:04"/>
    <d v="2021-10-12T00:00:00"/>
    <d v="1899-12-30T06:50:07"/>
    <n v="71"/>
    <n v="-19"/>
    <d v="2021-10-12T05:39:05"/>
    <d v="2021-10-12T06:50:07"/>
    <x v="72"/>
    <s v="Resultados Liberados 01:30 o Menos"/>
    <s v="CENTRO MEDICO EXCEL"/>
    <s v="HOSPITALIZADOS"/>
    <x v="1"/>
    <x v="0"/>
    <n v="4"/>
    <x v="0"/>
    <x v="11"/>
  </r>
  <r>
    <n v="42"/>
    <s v="Martes"/>
    <n v="2021"/>
    <s v="Octubre"/>
    <x v="1034"/>
    <s v="CENTRO MEDICO EXCEL-HOSPITALIZADOS"/>
    <x v="437"/>
    <s v="URGENCIA"/>
    <x v="0"/>
    <x v="11"/>
    <d v="1899-12-30T06:23:55"/>
    <d v="2021-10-12T00:00:00"/>
    <d v="1899-12-30T06:53:52"/>
    <d v="2021-10-12T00:00:00"/>
    <d v="1899-12-30T06:25:56"/>
    <n v="2"/>
    <n v="-28"/>
    <d v="2021-10-12T06:23:55"/>
    <d v="2021-10-12T06:25:56"/>
    <x v="232"/>
    <s v="Resultados Liberados en 30 Minutos o Menos"/>
    <s v="CENTRO MEDICO EXCEL"/>
    <s v="ESTUDIOS DE EMERGENCIA"/>
    <x v="1"/>
    <x v="2"/>
    <n v="1"/>
    <x v="1"/>
    <x v="12"/>
  </r>
  <r>
    <n v="42"/>
    <s v="Martes"/>
    <n v="2021"/>
    <s v="Octubre"/>
    <x v="1035"/>
    <s v="CENTRO MEDICO EXCEL-HOSPITALIZADOS"/>
    <x v="437"/>
    <s v="CHEQUEOS"/>
    <x v="0"/>
    <x v="11"/>
    <d v="1899-12-30T06:27:51"/>
    <d v="2021-10-12T00:00:00"/>
    <d v="1899-12-30T07:57:49"/>
    <d v="2021-10-12T00:00:00"/>
    <d v="1899-12-30T07:08:52"/>
    <n v="41"/>
    <n v="-49"/>
    <d v="2021-10-12T06:27:51"/>
    <d v="2021-10-12T07:08:52"/>
    <x v="157"/>
    <s v="Resultados Liberados en 1 Hora o Menos"/>
    <s v="CENTRO MEDICO EXCEL"/>
    <s v="HOSPITALIZADOS"/>
    <x v="1"/>
    <x v="0"/>
    <n v="4"/>
    <x v="1"/>
    <x v="12"/>
  </r>
  <r>
    <n v="42"/>
    <s v="Martes"/>
    <n v="2021"/>
    <s v="Octubre"/>
    <x v="1036"/>
    <s v="Tarjeta Lealtad"/>
    <x v="598"/>
    <s v="EXTERNOS"/>
    <x v="0"/>
    <x v="11"/>
    <d v="1899-12-30T06:58:29"/>
    <d v="2021-10-12T00:00:00"/>
    <d v="1899-12-30T10:58:27"/>
    <d v="2021-10-12T00:00:00"/>
    <d v="1899-12-30T09:05:00"/>
    <n v="127"/>
    <n v="-113"/>
    <d v="2021-10-12T06:58:29"/>
    <d v="2021-10-12T09:05:00"/>
    <x v="129"/>
    <s v="Resultados Liberados en 4 Horas o Menos"/>
    <s v="Tarjeta Lealtad"/>
    <s v=" EXTERNO"/>
    <x v="1"/>
    <x v="3"/>
    <n v="4"/>
    <x v="1"/>
    <x v="12"/>
  </r>
  <r>
    <n v="42"/>
    <s v="Martes"/>
    <n v="2021"/>
    <s v="Octubre"/>
    <x v="1037"/>
    <s v="MEDIEXCEL"/>
    <x v="599"/>
    <s v="EXTERNOS"/>
    <x v="0"/>
    <x v="11"/>
    <d v="1899-12-30T07:00:32"/>
    <d v="2021-10-12T00:00:00"/>
    <d v="1899-12-30T11:00:29"/>
    <d v="2021-10-12T00:00:00"/>
    <d v="1899-12-30T10:00:17"/>
    <n v="180"/>
    <n v="-60"/>
    <d v="2021-10-12T07:00:32"/>
    <d v="2021-10-12T10:00:17"/>
    <x v="117"/>
    <s v="Resultados Liberados en 4 Horas o Menos"/>
    <s v="MEDIEXCEL"/>
    <s v="MEDIEXCEL"/>
    <x v="1"/>
    <x v="3"/>
    <n v="4"/>
    <x v="1"/>
    <x v="12"/>
  </r>
  <r>
    <n v="42"/>
    <s v="Martes"/>
    <n v="2021"/>
    <s v="Octubre"/>
    <x v="1038"/>
    <s v="CENTRO MEDICO EXCEL-HOSPITALIZADOS"/>
    <x v="14"/>
    <s v="CHEQUEOS"/>
    <x v="0"/>
    <x v="11"/>
    <d v="1899-12-30T07:05:37"/>
    <d v="2021-10-12T00:00:00"/>
    <d v="1899-12-30T08:35:36"/>
    <d v="2021-10-12T00:00:00"/>
    <d v="1899-12-30T09:00:52"/>
    <n v="115"/>
    <n v="25"/>
    <d v="2021-10-12T07:05:37"/>
    <d v="2021-10-12T09:00:52"/>
    <x v="8"/>
    <s v="Resultados Liberados en 4 Horas o Menos"/>
    <s v="CENTRO MEDICO EXCEL"/>
    <s v="HOSPITALIZADOS"/>
    <x v="2"/>
    <x v="0"/>
    <n v="3"/>
    <x v="1"/>
    <x v="12"/>
  </r>
  <r>
    <n v="42"/>
    <s v="Martes"/>
    <n v="2021"/>
    <s v="Octubre"/>
    <x v="1039"/>
    <s v="CENTRO MEDICO EXCEL-HOSPITALIZADOS"/>
    <x v="556"/>
    <s v="CHEQUEOS"/>
    <x v="0"/>
    <x v="11"/>
    <d v="1899-12-30T07:06:47"/>
    <d v="2021-10-12T00:00:00"/>
    <d v="1899-12-30T08:36:46"/>
    <d v="2021-10-12T00:00:00"/>
    <d v="1899-12-30T08:43:57"/>
    <n v="97"/>
    <n v="7"/>
    <d v="2021-10-12T07:06:47"/>
    <d v="2021-10-12T08:43:57"/>
    <x v="332"/>
    <s v="Resultados Liberados en 4 Horas o Menos"/>
    <s v="CENTRO MEDICO EXCEL"/>
    <s v="HOSPITALIZADOS"/>
    <x v="2"/>
    <x v="0"/>
    <n v="3"/>
    <x v="1"/>
    <x v="12"/>
  </r>
  <r>
    <n v="42"/>
    <s v="Martes"/>
    <n v="2021"/>
    <s v="Octubre"/>
    <x v="1040"/>
    <s v="CENTRO MEDICO EXCEL-HOSPITALIZADOS"/>
    <x v="4"/>
    <s v="CHEQUEOS"/>
    <x v="0"/>
    <x v="11"/>
    <d v="1899-12-30T07:07:21"/>
    <d v="2021-10-12T00:00:00"/>
    <d v="1899-12-30T08:37:20"/>
    <d v="2021-10-12T00:00:00"/>
    <d v="1899-12-30T08:29:59"/>
    <n v="82"/>
    <n v="-8"/>
    <d v="2021-10-12T07:07:21"/>
    <d v="2021-10-12T08:29:59"/>
    <x v="9"/>
    <s v="Resultados Liberados 01:30 o Menos"/>
    <s v="CENTRO MEDICO EXCEL"/>
    <s v="HOSPITALIZADOS"/>
    <x v="1"/>
    <x v="0"/>
    <n v="3"/>
    <x v="1"/>
    <x v="12"/>
  </r>
  <r>
    <n v="42"/>
    <s v="Martes"/>
    <n v="2021"/>
    <s v="Octubre"/>
    <x v="1041"/>
    <s v="CENTRO MEDICO EXCEL-HOSPITALIZADOS"/>
    <x v="10"/>
    <s v="CHEQUEOS"/>
    <x v="0"/>
    <x v="11"/>
    <d v="1899-12-30T07:10:45"/>
    <d v="2021-10-12T00:00:00"/>
    <d v="1899-12-30T08:40:45"/>
    <d v="2021-10-12T00:00:00"/>
    <d v="1899-12-30T08:31:50"/>
    <n v="81"/>
    <n v="-9"/>
    <d v="2021-10-12T07:10:45"/>
    <d v="2021-10-12T08:31:50"/>
    <x v="13"/>
    <s v="Resultados Liberados 01:30 o Menos"/>
    <s v="CENTRO MEDICO EXCEL"/>
    <s v="HOSPITALIZADOS"/>
    <x v="1"/>
    <x v="0"/>
    <n v="4"/>
    <x v="1"/>
    <x v="12"/>
  </r>
  <r>
    <n v="42"/>
    <s v="Martes"/>
    <n v="2021"/>
    <s v="Octubre"/>
    <x v="1042"/>
    <s v="CENTRO MEDICO EXCEL-HOSPITALIZADOS"/>
    <x v="595"/>
    <s v="CHEQUEOS"/>
    <x v="0"/>
    <x v="11"/>
    <d v="1899-12-30T07:11:23"/>
    <d v="2021-10-12T00:00:00"/>
    <d v="1899-12-30T08:41:22"/>
    <d v="2021-10-12T00:00:00"/>
    <d v="1899-12-30T08:33:33"/>
    <n v="82"/>
    <n v="-8"/>
    <d v="2021-10-12T07:11:23"/>
    <d v="2021-10-12T08:33:33"/>
    <x v="9"/>
    <s v="Resultados Liberados 01:30 o Menos"/>
    <s v="CENTRO MEDICO EXCEL"/>
    <s v="HOSPITALIZADOS"/>
    <x v="1"/>
    <x v="0"/>
    <n v="3"/>
    <x v="1"/>
    <x v="12"/>
  </r>
  <r>
    <n v="42"/>
    <s v="Martes"/>
    <n v="2021"/>
    <s v="Octubre"/>
    <x v="1043"/>
    <s v="CENTRO MEDICO EXCEL-HOSPITALIZADOS"/>
    <x v="300"/>
    <s v="CHEQUEOS"/>
    <x v="0"/>
    <x v="11"/>
    <d v="1899-12-30T07:12:07"/>
    <d v="2021-10-12T00:00:00"/>
    <d v="1899-12-30T08:42:07"/>
    <d v="2021-10-12T00:00:00"/>
    <d v="1899-12-30T08:36:14"/>
    <n v="84"/>
    <n v="-6"/>
    <d v="2021-10-12T07:12:07"/>
    <d v="2021-10-12T08:36:14"/>
    <x v="141"/>
    <s v="Resultados Liberados 01:30 o Menos"/>
    <s v="CENTRO MEDICO EXCEL"/>
    <s v="HOSPITALIZADOS"/>
    <x v="1"/>
    <x v="0"/>
    <n v="3"/>
    <x v="1"/>
    <x v="12"/>
  </r>
  <r>
    <n v="42"/>
    <s v="Martes"/>
    <n v="2021"/>
    <s v="Octubre"/>
    <x v="1044"/>
    <s v="CENTRO MEDICO EXCEL-HOSPITALIZADOS"/>
    <x v="424"/>
    <s v="CHEQUEOS"/>
    <x v="0"/>
    <x v="11"/>
    <d v="1899-12-30T07:12:52"/>
    <d v="2021-10-12T00:00:00"/>
    <d v="1899-12-30T08:42:50"/>
    <d v="2021-10-12T00:00:00"/>
    <d v="1899-12-30T08:37:52"/>
    <n v="85"/>
    <n v="-5"/>
    <d v="2021-10-12T07:12:52"/>
    <d v="2021-10-12T08:37:52"/>
    <x v="334"/>
    <s v="Resultados Liberados 01:30 o Menos"/>
    <s v="CENTRO MEDICO EXCEL"/>
    <s v="HOSPITALIZADOS"/>
    <x v="1"/>
    <x v="0"/>
    <n v="3"/>
    <x v="1"/>
    <x v="12"/>
  </r>
  <r>
    <n v="42"/>
    <s v="Martes"/>
    <n v="2021"/>
    <s v="Octubre"/>
    <x v="1045"/>
    <s v="CENTRO MEDICO EXCEL-HOSPITALIZADOS"/>
    <x v="378"/>
    <s v="CHEQUEOS"/>
    <x v="0"/>
    <x v="11"/>
    <d v="1899-12-30T07:14:48"/>
    <d v="2021-10-12T00:00:00"/>
    <d v="1899-12-30T08:44:45"/>
    <d v="2021-10-12T00:00:00"/>
    <d v="1899-12-30T07:48:15"/>
    <n v="34"/>
    <n v="-56"/>
    <d v="2021-10-12T07:14:48"/>
    <d v="2021-10-12T07:48:15"/>
    <x v="133"/>
    <s v="Resultados Liberados en 1 Hora o Menos"/>
    <s v="CENTRO MEDICO EXCEL"/>
    <s v="HOSPITALIZADOS"/>
    <x v="1"/>
    <x v="0"/>
    <n v="1"/>
    <x v="1"/>
    <x v="12"/>
  </r>
  <r>
    <n v="42"/>
    <s v="Martes"/>
    <n v="2021"/>
    <s v="Octubre"/>
    <x v="1046"/>
    <s v="MEDIEXCEL"/>
    <x v="600"/>
    <s v="EXTERNOS"/>
    <x v="0"/>
    <x v="11"/>
    <d v="1899-12-30T07:18:51"/>
    <d v="2021-10-12T00:00:00"/>
    <d v="1899-12-30T11:18:48"/>
    <d v="2021-10-14T00:00:00"/>
    <d v="1899-12-30T12:51:53"/>
    <n v="3213"/>
    <n v="2973"/>
    <d v="2021-10-12T07:18:51"/>
    <d v="2021-10-14T12:51:53"/>
    <x v="425"/>
    <s v="Mas de 1 Dia"/>
    <s v="MEDIEXCEL"/>
    <s v="MEDIEXCEL"/>
    <x v="2"/>
    <x v="3"/>
    <n v="2"/>
    <x v="1"/>
    <x v="12"/>
  </r>
  <r>
    <n v="42"/>
    <s v="Martes"/>
    <n v="2021"/>
    <s v="Octubre"/>
    <x v="1047"/>
    <s v="CENTRO MEDICO EXCEL-HOSPITALIZADOS"/>
    <x v="551"/>
    <s v="CHEQUEOS"/>
    <x v="0"/>
    <x v="11"/>
    <d v="1899-12-30T07:28:36"/>
    <d v="2021-10-12T00:00:00"/>
    <d v="1899-12-30T08:58:34"/>
    <d v="2021-10-12T00:00:00"/>
    <d v="1899-12-30T08:56:19"/>
    <n v="88"/>
    <n v="-2"/>
    <d v="2021-10-12T07:28:36"/>
    <d v="2021-10-12T08:56:19"/>
    <x v="91"/>
    <s v="Resultados Liberados 01:30 o Menos"/>
    <s v="CENTRO MEDICO EXCEL"/>
    <s v="HOSPITALIZADOS"/>
    <x v="1"/>
    <x v="0"/>
    <n v="3"/>
    <x v="1"/>
    <x v="12"/>
  </r>
  <r>
    <n v="42"/>
    <s v="Martes"/>
    <n v="2021"/>
    <s v="Octubre"/>
    <x v="1048"/>
    <s v="MEDIEXCEL"/>
    <x v="288"/>
    <s v="EXTERNOS"/>
    <x v="0"/>
    <x v="11"/>
    <d v="1899-12-30T07:36:04"/>
    <d v="2021-10-12T00:00:00"/>
    <d v="1899-12-30T11:36:03"/>
    <d v="2021-10-12T00:00:00"/>
    <d v="1899-12-30T11:48:32"/>
    <n v="252"/>
    <n v="12"/>
    <d v="2021-10-12T07:36:04"/>
    <d v="2021-10-12T11:48:32"/>
    <x v="426"/>
    <s v="Resultados Liberados despues de 4 Horas"/>
    <s v="MEDIEXCEL"/>
    <s v="MEDIEXCEL"/>
    <x v="2"/>
    <x v="3"/>
    <n v="5"/>
    <x v="1"/>
    <x v="12"/>
  </r>
  <r>
    <n v="42"/>
    <s v="Martes"/>
    <n v="2021"/>
    <s v="Octubre"/>
    <x v="1049"/>
    <s v="Tarjeta Lealtad"/>
    <x v="601"/>
    <s v="EXTERNOS"/>
    <x v="0"/>
    <x v="11"/>
    <d v="1899-12-30T07:49:33"/>
    <d v="2021-10-12T00:00:00"/>
    <d v="1899-12-30T11:49:31"/>
    <d v="2021-10-12T00:00:00"/>
    <d v="1899-12-30T10:08:17"/>
    <n v="139"/>
    <n v="-101"/>
    <d v="2021-10-12T07:49:33"/>
    <d v="2021-10-12T10:08:17"/>
    <x v="200"/>
    <s v="Resultados Liberados en 4 Horas o Menos"/>
    <s v="Tarjeta Lealtad"/>
    <s v=" EXTERNO"/>
    <x v="1"/>
    <x v="3"/>
    <n v="6"/>
    <x v="1"/>
    <x v="12"/>
  </r>
  <r>
    <n v="42"/>
    <s v="Martes"/>
    <n v="2021"/>
    <s v="Octubre"/>
    <x v="1050"/>
    <s v="PRIVADOS"/>
    <x v="601"/>
    <s v="EXTERNOS"/>
    <x v="0"/>
    <x v="11"/>
    <d v="1899-12-30T07:51:14"/>
    <d v="2021-10-12T00:00:00"/>
    <d v="1899-12-30T11:51:11"/>
    <d v="2021-10-12T00:00:00"/>
    <d v="1899-12-30T11:44:19"/>
    <n v="233"/>
    <n v="-7"/>
    <d v="2021-10-12T07:51:14"/>
    <d v="2021-10-12T11:44:19"/>
    <x v="44"/>
    <s v="Resultados Liberados en 4 Horas o Menos"/>
    <s v="PRIVADOS"/>
    <s v="PRIVADOS"/>
    <x v="1"/>
    <x v="3"/>
    <n v="1"/>
    <x v="1"/>
    <x v="12"/>
  </r>
  <r>
    <n v="42"/>
    <s v="Martes"/>
    <n v="2021"/>
    <s v="Octubre"/>
    <x v="1051"/>
    <s v="MEDIEXCEL"/>
    <x v="602"/>
    <s v="EXTERNOS"/>
    <x v="0"/>
    <x v="11"/>
    <d v="1899-12-30T08:04:50"/>
    <d v="2021-10-12T00:00:00"/>
    <d v="1899-12-30T12:04:49"/>
    <d v="2021-10-12T00:00:00"/>
    <d v="1899-12-30T11:50:44"/>
    <n v="226"/>
    <n v="-14"/>
    <d v="2021-10-12T08:04:50"/>
    <d v="2021-10-12T11:50:44"/>
    <x v="43"/>
    <s v="Resultados Liberados en 4 Horas o Menos"/>
    <s v="MEDIEXCEL"/>
    <s v="MEDIEXCEL"/>
    <x v="1"/>
    <x v="3"/>
    <n v="3"/>
    <x v="1"/>
    <x v="12"/>
  </r>
  <r>
    <n v="42"/>
    <s v="Martes"/>
    <n v="2021"/>
    <s v="Octubre"/>
    <x v="1052"/>
    <s v="MEDIEXCEL"/>
    <x v="603"/>
    <s v="EXTERNOS"/>
    <x v="0"/>
    <x v="11"/>
    <d v="1899-12-30T08:06:50"/>
    <d v="2021-10-12T00:00:00"/>
    <d v="1899-12-30T12:06:48"/>
    <d v="2021-10-12T00:00:00"/>
    <d v="1899-12-30T11:59:44"/>
    <n v="233"/>
    <n v="-7"/>
    <d v="2021-10-12T08:06:50"/>
    <d v="2021-10-12T11:59:44"/>
    <x v="40"/>
    <s v="Resultados Liberados en 4 Horas o Menos"/>
    <s v="MEDIEXCEL"/>
    <s v="MEDIEXCEL"/>
    <x v="1"/>
    <x v="3"/>
    <n v="4"/>
    <x v="1"/>
    <x v="12"/>
  </r>
  <r>
    <n v="42"/>
    <s v="Martes"/>
    <n v="2021"/>
    <s v="Octubre"/>
    <x v="1053"/>
    <s v="MEDIEXCEL"/>
    <x v="604"/>
    <s v="EXTERNOS"/>
    <x v="0"/>
    <x v="11"/>
    <d v="1899-12-30T08:14:23"/>
    <d v="2021-10-12T00:00:00"/>
    <d v="1899-12-30T12:14:18"/>
    <m/>
    <m/>
    <m/>
    <m/>
    <d v="2021-10-12T08:14:23"/>
    <d v="2021-10-15T08:19:33"/>
    <x v="427"/>
    <s v="Estudios Sin Liberar en PxLab"/>
    <s v="MEDIEXCEL"/>
    <s v="MEDIEXCEL"/>
    <x v="0"/>
    <x v="3"/>
    <n v="2"/>
    <x v="1"/>
    <x v="12"/>
  </r>
  <r>
    <n v="42"/>
    <s v="Martes"/>
    <n v="2021"/>
    <s v="Octubre"/>
    <x v="1054"/>
    <s v="MEDIEXCEL"/>
    <x v="605"/>
    <s v="EXTERNOS"/>
    <x v="0"/>
    <x v="11"/>
    <d v="1899-12-30T08:16:46"/>
    <d v="2021-10-12T00:00:00"/>
    <d v="1899-12-30T12:16:45"/>
    <d v="2021-10-12T00:00:00"/>
    <d v="1899-12-30T12:01:22"/>
    <n v="225"/>
    <n v="-15"/>
    <d v="2021-10-12T08:16:46"/>
    <d v="2021-10-12T12:01:22"/>
    <x v="428"/>
    <s v="Resultados Liberados en 4 Horas o Menos"/>
    <s v="MEDIEXCEL"/>
    <s v="MEDIEXCEL"/>
    <x v="1"/>
    <x v="3"/>
    <n v="4"/>
    <x v="1"/>
    <x v="12"/>
  </r>
  <r>
    <n v="42"/>
    <s v="Martes"/>
    <n v="2021"/>
    <s v="Octubre"/>
    <x v="1055"/>
    <s v="CENTRO MEDICO EXCEL-URGENCIAS"/>
    <x v="581"/>
    <s v="EXTERNOS"/>
    <x v="0"/>
    <x v="11"/>
    <d v="1899-12-30T08:48:35"/>
    <d v="2021-10-12T00:00:00"/>
    <d v="1899-12-30T12:48:20"/>
    <m/>
    <m/>
    <m/>
    <m/>
    <d v="2021-10-12T08:48:35"/>
    <d v="2021-10-15T08:19:33"/>
    <x v="429"/>
    <s v="Estudios Sin Liberar en PxLab"/>
    <s v="CENTRO MEDICO EXCEL"/>
    <s v="URGENCIAS"/>
    <x v="0"/>
    <x v="1"/>
    <n v="1"/>
    <x v="1"/>
    <x v="12"/>
  </r>
  <r>
    <n v="42"/>
    <s v="Martes"/>
    <n v="2021"/>
    <s v="Octubre"/>
    <x v="1056"/>
    <s v="PRIVADOS"/>
    <x v="606"/>
    <s v="EXTERNOS"/>
    <x v="0"/>
    <x v="11"/>
    <d v="1899-12-30T09:03:27"/>
    <d v="2021-10-12T00:00:00"/>
    <d v="1899-12-30T13:01:44"/>
    <d v="2021-10-12T00:00:00"/>
    <d v="1899-12-30T12:03:12"/>
    <n v="180"/>
    <n v="-58"/>
    <d v="2021-10-12T09:03:27"/>
    <d v="2021-10-12T12:03:12"/>
    <x v="117"/>
    <s v="Resultados Liberados en 4 Horas o Menos"/>
    <s v="PRIVADOS"/>
    <s v="PRIVADOS"/>
    <x v="1"/>
    <x v="3"/>
    <n v="1"/>
    <x v="1"/>
    <x v="12"/>
  </r>
  <r>
    <n v="42"/>
    <s v="Martes"/>
    <n v="2021"/>
    <s v="Octubre"/>
    <x v="1057"/>
    <s v="CENTRO MEDICO EXCEL-HOSPITALIZADOS"/>
    <x v="7"/>
    <s v="URGENCIA"/>
    <x v="0"/>
    <x v="11"/>
    <d v="1899-12-30T09:08:12"/>
    <d v="2021-10-12T00:00:00"/>
    <d v="1899-12-30T09:38:10"/>
    <m/>
    <m/>
    <m/>
    <m/>
    <d v="2021-10-12T09:08:12"/>
    <d v="2021-10-15T08:19:33"/>
    <x v="430"/>
    <s v="Estudios Sin Liberar en PxLab"/>
    <s v="CENTRO MEDICO EXCEL"/>
    <s v="ESTUDIOS DE EMERGENCIA"/>
    <x v="0"/>
    <x v="2"/>
    <n v="1"/>
    <x v="1"/>
    <x v="12"/>
  </r>
  <r>
    <n v="42"/>
    <s v="Martes"/>
    <n v="2021"/>
    <s v="Octubre"/>
    <x v="1058"/>
    <s v="MEDIEXCEL"/>
    <x v="607"/>
    <s v="EXTERNOS"/>
    <x v="0"/>
    <x v="11"/>
    <d v="1899-12-30T09:10:22"/>
    <d v="2021-10-12T00:00:00"/>
    <d v="1899-12-30T13:10:21"/>
    <d v="2021-10-12T00:00:00"/>
    <d v="1899-12-30T14:20:03"/>
    <n v="310"/>
    <n v="70"/>
    <d v="2021-10-12T09:10:22"/>
    <d v="2021-10-12T14:20:03"/>
    <x v="431"/>
    <s v="Resultados Liberados despues de 4 Horas"/>
    <s v="MEDIEXCEL"/>
    <s v="MEDIEXCEL"/>
    <x v="2"/>
    <x v="3"/>
    <n v="4"/>
    <x v="1"/>
    <x v="12"/>
  </r>
  <r>
    <n v="42"/>
    <s v="Martes"/>
    <n v="2021"/>
    <s v="Octubre"/>
    <x v="1059"/>
    <s v="MEDIEXCEL"/>
    <x v="608"/>
    <s v="EXTERNOS"/>
    <x v="0"/>
    <x v="11"/>
    <d v="1899-12-30T09:11:58"/>
    <d v="2021-10-12T00:00:00"/>
    <d v="1899-12-30T13:11:55"/>
    <d v="2021-10-12T00:00:00"/>
    <d v="1899-12-30T12:20:05"/>
    <n v="189"/>
    <n v="-51"/>
    <d v="2021-10-12T09:11:58"/>
    <d v="2021-10-12T12:20:05"/>
    <x v="202"/>
    <s v="Resultados Liberados en 4 Horas o Menos"/>
    <s v="MEDIEXCEL"/>
    <s v="MEDIEXCEL"/>
    <x v="1"/>
    <x v="3"/>
    <n v="4"/>
    <x v="1"/>
    <x v="12"/>
  </r>
  <r>
    <n v="42"/>
    <s v="Martes"/>
    <n v="2021"/>
    <s v="Octubre"/>
    <x v="1060"/>
    <s v="CENTRO MEDICO EXCEL-HOSPITALIZADOS"/>
    <x v="55"/>
    <s v="REFERENCIA"/>
    <x v="0"/>
    <x v="11"/>
    <d v="1899-12-30T09:20:07"/>
    <d v="2021-10-16T00:00:00"/>
    <d v="1899-12-30T10:00:01"/>
    <d v="2021-10-12T00:00:00"/>
    <d v="1899-12-30T17:01:58"/>
    <n v="461"/>
    <n v="-5339"/>
    <d v="2021-10-12T09:20:07"/>
    <d v="2021-10-12T17:01:58"/>
    <x v="346"/>
    <s v="Resultados Liberados despues de 4 Horas"/>
    <s v="CENTRO MEDICO EXCEL"/>
    <s v="HOSPITALIZADOS"/>
    <x v="2"/>
    <x v="0"/>
    <n v="1"/>
    <x v="1"/>
    <x v="12"/>
  </r>
  <r>
    <n v="42"/>
    <s v="Martes"/>
    <n v="2021"/>
    <s v="Octubre"/>
    <x v="1061"/>
    <s v="CENTRO MEDICO EXCEL-HOSPITALIZADOS"/>
    <x v="4"/>
    <s v="REFERENCIA"/>
    <x v="0"/>
    <x v="11"/>
    <d v="1899-12-30T09:22:38"/>
    <d v="2021-10-16T00:00:00"/>
    <d v="1899-12-30T10:02:35"/>
    <m/>
    <m/>
    <m/>
    <m/>
    <d v="2021-10-12T09:22:38"/>
    <d v="2021-10-15T08:19:33"/>
    <x v="432"/>
    <s v="Estudios Sin Liberar en PxLab"/>
    <s v="CENTRO MEDICO EXCEL"/>
    <s v="HOSPITALIZADOS"/>
    <x v="0"/>
    <x v="0"/>
    <n v="1"/>
    <x v="1"/>
    <x v="12"/>
  </r>
  <r>
    <n v="42"/>
    <s v="Martes"/>
    <n v="2021"/>
    <s v="Octubre"/>
    <x v="1062"/>
    <s v="CENTRO MEDICO EXCEL-HOSPITALIZADOS"/>
    <x v="10"/>
    <s v="REFERENCIA"/>
    <x v="0"/>
    <x v="11"/>
    <d v="1899-12-30T09:23:31"/>
    <d v="2021-10-16T00:00:00"/>
    <s v="10.04:04"/>
    <m/>
    <m/>
    <m/>
    <m/>
    <d v="2021-10-12T09:23:31"/>
    <d v="2021-10-15T08:19:33"/>
    <x v="432"/>
    <s v="Estudios Sin Liberar en PxLab"/>
    <s v="CENTRO MEDICO EXCEL"/>
    <s v="HOSPITALIZADOS"/>
    <x v="0"/>
    <x v="0"/>
    <n v="2"/>
    <x v="1"/>
    <x v="12"/>
  </r>
  <r>
    <n v="42"/>
    <s v="Martes"/>
    <n v="2021"/>
    <s v="Octubre"/>
    <x v="1063"/>
    <s v="CENTRO MEDICO EXCEL-HOSPITALIZADOS"/>
    <x v="595"/>
    <s v="REFERENCIA"/>
    <x v="0"/>
    <x v="11"/>
    <d v="1899-12-30T09:26:41"/>
    <d v="2021-10-16T00:00:00"/>
    <d v="1899-12-30T10:06:39"/>
    <m/>
    <m/>
    <m/>
    <m/>
    <d v="2021-10-12T09:26:41"/>
    <d v="2021-10-15T08:19:33"/>
    <x v="433"/>
    <s v="Estudios Sin Liberar en PxLab"/>
    <s v="CENTRO MEDICO EXCEL"/>
    <s v="HOSPITALIZADOS"/>
    <x v="0"/>
    <x v="0"/>
    <n v="1"/>
    <x v="1"/>
    <x v="12"/>
  </r>
  <r>
    <n v="42"/>
    <s v="Martes"/>
    <n v="2021"/>
    <s v="Octubre"/>
    <x v="1064"/>
    <s v="CENTRO MEDICO EXCEL-HOSPITALIZADOS"/>
    <x v="245"/>
    <s v="REFERENCIA"/>
    <x v="0"/>
    <x v="11"/>
    <d v="1899-12-30T09:27:40"/>
    <d v="2021-10-16T00:00:00"/>
    <d v="1899-12-30T10:07:39"/>
    <m/>
    <m/>
    <m/>
    <m/>
    <d v="2021-10-12T09:27:40"/>
    <d v="2021-10-15T08:19:33"/>
    <x v="434"/>
    <s v="Estudios Sin Liberar en PxLab"/>
    <s v="CENTRO MEDICO EXCEL"/>
    <s v="HOSPITALIZADOS"/>
    <x v="0"/>
    <x v="0"/>
    <n v="1"/>
    <x v="1"/>
    <x v="12"/>
  </r>
  <r>
    <n v="42"/>
    <s v="Martes"/>
    <n v="2021"/>
    <s v="Octubre"/>
    <x v="1065"/>
    <s v="CENTRO MEDICO EXCEL-HOSPITALIZADOS"/>
    <x v="424"/>
    <s v="REFERENCIA"/>
    <x v="0"/>
    <x v="11"/>
    <d v="1899-12-30T09:28:17"/>
    <d v="2021-10-16T00:00:00"/>
    <d v="1899-12-30T10:08:15"/>
    <m/>
    <m/>
    <m/>
    <m/>
    <d v="2021-10-12T09:28:17"/>
    <d v="2021-10-15T08:19:33"/>
    <x v="434"/>
    <s v="Estudios Sin Liberar en PxLab"/>
    <s v="CENTRO MEDICO EXCEL"/>
    <s v="HOSPITALIZADOS"/>
    <x v="0"/>
    <x v="0"/>
    <n v="1"/>
    <x v="1"/>
    <x v="12"/>
  </r>
  <r>
    <n v="42"/>
    <s v="Martes"/>
    <n v="2021"/>
    <s v="Octubre"/>
    <x v="1066"/>
    <s v="CENTRO MEDICO EXCEL-HOSPITALIZADOS"/>
    <x v="551"/>
    <s v="REFERENCIA"/>
    <x v="0"/>
    <x v="11"/>
    <d v="1899-12-30T09:29:09"/>
    <d v="2021-10-16T00:00:00"/>
    <d v="1899-12-30T10:09:08"/>
    <m/>
    <m/>
    <m/>
    <m/>
    <d v="2021-10-12T09:29:09"/>
    <d v="2021-10-15T08:19:33"/>
    <x v="435"/>
    <s v="Estudios Sin Liberar en PxLab"/>
    <s v="CENTRO MEDICO EXCEL"/>
    <s v="HOSPITALIZADOS"/>
    <x v="0"/>
    <x v="0"/>
    <n v="1"/>
    <x v="1"/>
    <x v="12"/>
  </r>
  <r>
    <n v="42"/>
    <s v="Martes"/>
    <n v="2021"/>
    <s v="Octubre"/>
    <x v="1067"/>
    <s v="CENTRO MEDICO EXCEL-HOSPITALIZADOS"/>
    <x v="14"/>
    <s v="REFERENCIA"/>
    <x v="0"/>
    <x v="11"/>
    <d v="1899-12-30T09:29:52"/>
    <d v="2021-10-16T00:00:00"/>
    <d v="1899-12-30T10:09:50"/>
    <m/>
    <m/>
    <m/>
    <m/>
    <d v="2021-10-12T09:29:52"/>
    <d v="2021-10-15T08:19:33"/>
    <x v="436"/>
    <s v="Estudios Sin Liberar en PxLab"/>
    <s v="CENTRO MEDICO EXCEL"/>
    <s v="HOSPITALIZADOS"/>
    <x v="0"/>
    <x v="0"/>
    <n v="1"/>
    <x v="1"/>
    <x v="12"/>
  </r>
  <r>
    <n v="42"/>
    <s v="Martes"/>
    <n v="2021"/>
    <s v="Octubre"/>
    <x v="1068"/>
    <s v="MEDIEXCEL"/>
    <x v="609"/>
    <s v="REFERENCIA"/>
    <x v="0"/>
    <x v="11"/>
    <d v="1899-12-30T09:30:40"/>
    <d v="2021-10-16T00:00:00"/>
    <s v="21.11:15"/>
    <m/>
    <m/>
    <m/>
    <m/>
    <d v="2021-10-12T09:30:40"/>
    <d v="2021-10-15T08:19:33"/>
    <x v="437"/>
    <s v="Estudios Sin Liberar en PxLab"/>
    <s v="MEDIEXCEL"/>
    <s v="MEDIEXCEL"/>
    <x v="0"/>
    <x v="3"/>
    <n v="1"/>
    <x v="1"/>
    <x v="12"/>
  </r>
  <r>
    <n v="42"/>
    <s v="Martes"/>
    <n v="2021"/>
    <s v="Octubre"/>
    <x v="1069"/>
    <s v="CENTRO MEDICO EXCEL-HOSPITALIZADOS"/>
    <x v="556"/>
    <s v="REFERENCIA"/>
    <x v="0"/>
    <x v="11"/>
    <d v="1899-12-30T09:35:37"/>
    <d v="2021-10-16T00:00:00"/>
    <d v="1899-12-30T10:15:35"/>
    <m/>
    <m/>
    <m/>
    <m/>
    <d v="2021-10-12T09:35:37"/>
    <d v="2021-10-15T08:19:33"/>
    <x v="438"/>
    <s v="Estudios Sin Liberar en PxLab"/>
    <s v="CENTRO MEDICO EXCEL"/>
    <s v="HOSPITALIZADOS"/>
    <x v="0"/>
    <x v="0"/>
    <n v="1"/>
    <x v="1"/>
    <x v="12"/>
  </r>
  <r>
    <n v="42"/>
    <s v="Martes"/>
    <n v="2021"/>
    <s v="Octubre"/>
    <x v="1070"/>
    <s v="MEDIEXCEL"/>
    <x v="422"/>
    <s v="EXTERNOS"/>
    <x v="0"/>
    <x v="11"/>
    <d v="1899-12-30T09:38:54"/>
    <d v="2021-10-12T00:00:00"/>
    <d v="1899-12-30T13:38:51"/>
    <d v="2021-10-12T00:00:00"/>
    <d v="1899-12-30T12:22:20"/>
    <n v="164"/>
    <n v="-76"/>
    <d v="2021-10-12T09:38:54"/>
    <d v="2021-10-12T12:22:20"/>
    <x v="439"/>
    <s v="Resultados Liberados en 4 Horas o Menos"/>
    <s v="MEDIEXCEL"/>
    <s v="MEDIEXCEL"/>
    <x v="1"/>
    <x v="3"/>
    <n v="4"/>
    <x v="1"/>
    <x v="12"/>
  </r>
  <r>
    <n v="42"/>
    <s v="Martes"/>
    <n v="2021"/>
    <s v="Octubre"/>
    <x v="1071"/>
    <s v="MEDIEXCEL"/>
    <x v="489"/>
    <s v="EXTERNOS"/>
    <x v="0"/>
    <x v="11"/>
    <d v="1899-12-30T09:45:17"/>
    <d v="2021-10-12T00:00:00"/>
    <d v="1899-12-30T13:45:13"/>
    <d v="2021-10-12T00:00:00"/>
    <d v="1899-12-30T12:01:21"/>
    <n v="136"/>
    <n v="-104"/>
    <d v="2021-10-12T09:45:17"/>
    <d v="2021-10-12T12:01:21"/>
    <x v="197"/>
    <s v="Resultados Liberados en 4 Horas o Menos"/>
    <s v="MEDIEXCEL"/>
    <s v="MEDIEXCEL"/>
    <x v="1"/>
    <x v="3"/>
    <n v="1"/>
    <x v="1"/>
    <x v="12"/>
  </r>
  <r>
    <n v="42"/>
    <s v="Martes"/>
    <n v="2021"/>
    <s v="Octubre"/>
    <x v="1072"/>
    <s v="MEDIEXCEL"/>
    <x v="610"/>
    <s v="EXTERNOS"/>
    <x v="0"/>
    <x v="11"/>
    <d v="1899-12-30T09:48:20"/>
    <d v="2021-10-12T00:00:00"/>
    <d v="1899-12-30T13:48:19"/>
    <d v="2021-10-12T00:00:00"/>
    <d v="1899-12-30T12:02:00"/>
    <n v="134"/>
    <n v="-106"/>
    <d v="2021-10-12T09:48:20"/>
    <d v="2021-10-12T12:02:00"/>
    <x v="172"/>
    <s v="Resultados Liberados en 4 Horas o Menos"/>
    <s v="MEDIEXCEL"/>
    <s v="MEDIEXCEL"/>
    <x v="1"/>
    <x v="3"/>
    <n v="1"/>
    <x v="1"/>
    <x v="12"/>
  </r>
  <r>
    <n v="42"/>
    <s v="Martes"/>
    <n v="2021"/>
    <s v="Octubre"/>
    <x v="1073"/>
    <s v="MEDIEXCEL"/>
    <x v="611"/>
    <s v="EXTERNOS"/>
    <x v="0"/>
    <x v="11"/>
    <d v="1899-12-30T09:54:45"/>
    <d v="2021-10-12T00:00:00"/>
    <s v="13.59:22"/>
    <d v="2021-10-12T00:00:00"/>
    <d v="1899-12-30T12:58:05"/>
    <n v="184"/>
    <n v="-61"/>
    <d v="2021-10-12T09:54:45"/>
    <d v="2021-10-12T12:58:05"/>
    <x v="328"/>
    <s v="Resultados Liberados en 4 Horas o Menos"/>
    <s v="MEDIEXCEL"/>
    <s v="MEDIEXCEL"/>
    <x v="1"/>
    <x v="3"/>
    <n v="5"/>
    <x v="1"/>
    <x v="12"/>
  </r>
  <r>
    <n v="42"/>
    <s v="Martes"/>
    <n v="2021"/>
    <s v="Octubre"/>
    <x v="1074"/>
    <s v="MEDIEXCEL"/>
    <x v="612"/>
    <s v="EXTERNOS"/>
    <x v="0"/>
    <x v="11"/>
    <d v="1899-12-30T10:01:12"/>
    <d v="2021-10-12T00:00:00"/>
    <d v="1899-12-30T14:01:10"/>
    <d v="2021-10-12T00:00:00"/>
    <d v="1899-12-30T12:59:32"/>
    <n v="178"/>
    <n v="-62"/>
    <d v="2021-10-12T10:01:12"/>
    <d v="2021-10-12T12:59:32"/>
    <x v="104"/>
    <s v="Resultados Liberados en 4 Horas o Menos"/>
    <s v="MEDIEXCEL"/>
    <s v="MEDIEXCEL"/>
    <x v="1"/>
    <x v="3"/>
    <n v="5"/>
    <x v="1"/>
    <x v="12"/>
  </r>
  <r>
    <n v="42"/>
    <s v="Martes"/>
    <n v="2021"/>
    <s v="Octubre"/>
    <x v="1075"/>
    <s v="MEDIEXCEL"/>
    <x v="613"/>
    <s v="EXTERNOS"/>
    <x v="0"/>
    <x v="11"/>
    <d v="1899-12-30T10:04:13"/>
    <d v="2021-10-12T00:00:00"/>
    <d v="1899-12-30T14:04:12"/>
    <d v="2021-10-12T00:00:00"/>
    <d v="1899-12-30T13:00:57"/>
    <n v="176"/>
    <n v="-64"/>
    <d v="2021-10-12T10:04:13"/>
    <d v="2021-10-12T13:00:57"/>
    <x v="400"/>
    <s v="Resultados Liberados en 4 Horas o Menos"/>
    <s v="MEDIEXCEL"/>
    <s v="MEDIEXCEL"/>
    <x v="1"/>
    <x v="3"/>
    <n v="4"/>
    <x v="1"/>
    <x v="12"/>
  </r>
  <r>
    <n v="42"/>
    <s v="Martes"/>
    <n v="2021"/>
    <s v="Octubre"/>
    <x v="1076"/>
    <s v="MEDIEXCEL"/>
    <x v="614"/>
    <s v="EXTERNOS"/>
    <x v="0"/>
    <x v="11"/>
    <d v="1899-12-30T10:28:54"/>
    <d v="2021-10-12T00:00:00"/>
    <d v="1899-12-30T14:28:53"/>
    <d v="2021-10-12T00:00:00"/>
    <d v="1899-12-30T13:02:35"/>
    <n v="154"/>
    <n v="-86"/>
    <d v="2021-10-12T10:28:54"/>
    <d v="2021-10-12T13:02:35"/>
    <x v="440"/>
    <s v="Resultados Liberados en 4 Horas o Menos"/>
    <s v="MEDIEXCEL"/>
    <s v="MEDIEXCEL"/>
    <x v="1"/>
    <x v="3"/>
    <n v="4"/>
    <x v="1"/>
    <x v="12"/>
  </r>
  <r>
    <n v="42"/>
    <s v="Martes"/>
    <n v="2021"/>
    <s v="Octubre"/>
    <x v="1077"/>
    <s v="CENTRO MEDICO EXCEL-(EMPLEADOS)"/>
    <x v="615"/>
    <s v="EXTERNOS"/>
    <x v="0"/>
    <x v="11"/>
    <d v="1899-12-30T10:29:57"/>
    <d v="2021-10-12T00:00:00"/>
    <d v="1899-12-30T14:29:54"/>
    <d v="2021-10-12T00:00:00"/>
    <d v="1899-12-30T13:11:32"/>
    <n v="162"/>
    <n v="-78"/>
    <d v="2021-10-12T10:29:57"/>
    <d v="2021-10-12T13:11:32"/>
    <x v="103"/>
    <s v="Resultados Liberados en 4 Horas o Menos"/>
    <s v="CENTRO MEDICO EXCEL"/>
    <s v="EMPLEADOS"/>
    <x v="1"/>
    <x v="3"/>
    <n v="5"/>
    <x v="1"/>
    <x v="12"/>
  </r>
  <r>
    <n v="42"/>
    <s v="Martes"/>
    <n v="2021"/>
    <s v="Octubre"/>
    <x v="1078"/>
    <s v="MEDIEXCEL"/>
    <x v="616"/>
    <s v="EXTERNOS"/>
    <x v="0"/>
    <x v="11"/>
    <d v="1899-12-30T10:31:33"/>
    <d v="2021-10-12T00:00:00"/>
    <d v="1899-12-30T14:31:32"/>
    <d v="2021-10-12T00:00:00"/>
    <d v="1899-12-30T13:06:04"/>
    <n v="155"/>
    <n v="-85"/>
    <d v="2021-10-12T10:31:33"/>
    <d v="2021-10-12T13:06:04"/>
    <x v="165"/>
    <s v="Resultados Liberados en 4 Horas o Menos"/>
    <s v="MEDIEXCEL"/>
    <s v="MEDIEXCEL"/>
    <x v="1"/>
    <x v="3"/>
    <n v="5"/>
    <x v="1"/>
    <x v="12"/>
  </r>
  <r>
    <n v="42"/>
    <s v="Martes"/>
    <n v="2021"/>
    <s v="Octubre"/>
    <x v="1079"/>
    <s v="MEDIEXCEL"/>
    <x v="617"/>
    <s v="CHEQUEOS"/>
    <x v="0"/>
    <x v="11"/>
    <d v="1899-12-30T11:10:57"/>
    <d v="2021-10-12T00:00:00"/>
    <s v="15.47:37"/>
    <d v="2021-10-12T00:00:00"/>
    <d v="1899-12-30T14:53:38"/>
    <n v="223"/>
    <n v="-54"/>
    <d v="2021-10-12T11:10:57"/>
    <d v="2021-10-12T14:53:38"/>
    <x v="112"/>
    <s v="Resultados Liberados en 4 Horas o Menos"/>
    <s v="MEDIEXCEL"/>
    <s v="MEDIEXCEL"/>
    <x v="1"/>
    <x v="3"/>
    <n v="10"/>
    <x v="1"/>
    <x v="12"/>
  </r>
  <r>
    <n v="42"/>
    <s v="Martes"/>
    <n v="2021"/>
    <s v="Octubre"/>
    <x v="1080"/>
    <s v="CENTRO MEDICO EXCEL-URGENCIAS"/>
    <x v="618"/>
    <s v="CHEQUEOS"/>
    <x v="0"/>
    <x v="11"/>
    <d v="1899-12-30T11:14:26"/>
    <d v="2021-10-12T00:00:00"/>
    <s v="13.03:56"/>
    <d v="2021-10-12T00:00:00"/>
    <d v="1899-12-30T12:32:44"/>
    <n v="78"/>
    <n v="-31"/>
    <d v="2021-10-12T11:14:26"/>
    <d v="2021-10-12T12:32:44"/>
    <x v="74"/>
    <s v="Resultados Liberados 01:30 o Menos"/>
    <s v="CENTRO MEDICO EXCEL"/>
    <s v="URGENCIAS"/>
    <x v="1"/>
    <x v="1"/>
    <n v="5"/>
    <x v="1"/>
    <x v="12"/>
  </r>
  <r>
    <n v="42"/>
    <s v="Martes"/>
    <n v="2021"/>
    <s v="Octubre"/>
    <x v="1081"/>
    <s v="PRIVADOS"/>
    <x v="619"/>
    <s v="EXTERNOS"/>
    <x v="0"/>
    <x v="11"/>
    <d v="1899-12-30T11:34:37"/>
    <d v="2021-10-12T00:00:00"/>
    <d v="1899-12-30T15:34:36"/>
    <d v="2021-10-12T00:00:00"/>
    <d v="1899-12-30T15:00:29"/>
    <n v="206"/>
    <n v="-34"/>
    <d v="2021-10-12T11:34:37"/>
    <d v="2021-10-12T15:00:29"/>
    <x v="18"/>
    <s v="Resultados Liberados en 4 Horas o Menos"/>
    <s v="PRIVADOS"/>
    <s v="PRIVADOS"/>
    <x v="1"/>
    <x v="3"/>
    <n v="2"/>
    <x v="1"/>
    <x v="12"/>
  </r>
  <r>
    <n v="42"/>
    <s v="Martes"/>
    <n v="2021"/>
    <s v="Octubre"/>
    <x v="1082"/>
    <s v="Tarjeta Lealtad"/>
    <x v="619"/>
    <s v="EXTERNOS"/>
    <x v="0"/>
    <x v="11"/>
    <d v="1899-12-30T11:38:19"/>
    <d v="2021-10-12T00:00:00"/>
    <d v="1899-12-30T15:38:14"/>
    <d v="2021-10-12T00:00:00"/>
    <d v="1899-12-30T15:03:11"/>
    <n v="205"/>
    <n v="-35"/>
    <d v="2021-10-12T11:38:19"/>
    <d v="2021-10-12T15:03:11"/>
    <x v="441"/>
    <s v="Resultados Liberados en 4 Horas o Menos"/>
    <s v="Tarjeta Lealtad"/>
    <s v=" EXTERNO"/>
    <x v="1"/>
    <x v="3"/>
    <n v="8"/>
    <x v="1"/>
    <x v="12"/>
  </r>
  <r>
    <n v="42"/>
    <s v="Martes"/>
    <n v="2021"/>
    <s v="Octubre"/>
    <x v="1083"/>
    <s v="TUNEL - MEDIEXCEL"/>
    <x v="620"/>
    <s v="EXTERNOS"/>
    <x v="0"/>
    <x v="11"/>
    <d v="1899-12-30T12:32:36"/>
    <d v="2021-10-12T00:00:00"/>
    <s v="16.49:07"/>
    <d v="2021-10-12T00:00:00"/>
    <d v="1899-12-30T13:38:10"/>
    <n v="66"/>
    <n v="-191"/>
    <d v="2021-10-12T12:32:36"/>
    <d v="2021-10-12T13:38:10"/>
    <x v="152"/>
    <s v="Resultados Liberados 01:30 o Menos"/>
    <s v="TUNEL "/>
    <s v="TUNEL MEDIEXCEL"/>
    <x v="1"/>
    <x v="3"/>
    <n v="1"/>
    <x v="1"/>
    <x v="12"/>
  </r>
  <r>
    <n v="42"/>
    <s v="Martes"/>
    <n v="2021"/>
    <s v="Octubre"/>
    <x v="1084"/>
    <s v="TUNEL - MEDIEXCEL"/>
    <x v="620"/>
    <s v="REFERENCIA"/>
    <x v="0"/>
    <x v="11"/>
    <d v="1899-12-30T12:33:58"/>
    <d v="2021-10-16T00:00:00"/>
    <d v="1899-12-30T13:13:55"/>
    <m/>
    <m/>
    <m/>
    <m/>
    <d v="2021-10-12T12:33:58"/>
    <d v="2021-10-15T08:19:33"/>
    <x v="442"/>
    <s v="Estudios Sin Liberar en PxLab"/>
    <s v="TUNEL "/>
    <s v="TUNEL MEDIEXCEL"/>
    <x v="0"/>
    <x v="3"/>
    <n v="1"/>
    <x v="1"/>
    <x v="12"/>
  </r>
  <r>
    <n v="42"/>
    <s v="Martes"/>
    <n v="2021"/>
    <s v="Octubre"/>
    <x v="1085"/>
    <s v="TUNEL - MEDIEXCEL"/>
    <x v="621"/>
    <s v="EXTERNOS"/>
    <x v="0"/>
    <x v="11"/>
    <d v="1899-12-30T12:36:12"/>
    <d v="2021-10-12T00:00:00"/>
    <d v="1899-12-30T16:36:08"/>
    <d v="2021-10-12T00:00:00"/>
    <d v="1899-12-30T13:38:52"/>
    <n v="62"/>
    <n v="-178"/>
    <d v="2021-10-12T12:36:12"/>
    <d v="2021-10-12T13:38:52"/>
    <x v="36"/>
    <s v="Resultados Liberados 01:30 o Menos"/>
    <s v="TUNEL "/>
    <s v="TUNEL MEDIEXCEL"/>
    <x v="1"/>
    <x v="3"/>
    <n v="1"/>
    <x v="1"/>
    <x v="12"/>
  </r>
  <r>
    <n v="42"/>
    <s v="Martes"/>
    <n v="2021"/>
    <s v="Octubre"/>
    <x v="1086"/>
    <s v="TUNEL - MEDIEXCEL"/>
    <x v="621"/>
    <s v="REFERENCIA"/>
    <x v="0"/>
    <x v="11"/>
    <d v="1899-12-30T12:38:09"/>
    <d v="2021-10-16T00:00:00"/>
    <d v="1899-12-30T13:18:02"/>
    <m/>
    <m/>
    <m/>
    <m/>
    <d v="2021-10-12T12:38:09"/>
    <d v="2021-10-15T08:19:33"/>
    <x v="443"/>
    <s v="Estudios Sin Liberar en PxLab"/>
    <s v="TUNEL "/>
    <s v="TUNEL MEDIEXCEL"/>
    <x v="0"/>
    <x v="3"/>
    <n v="1"/>
    <x v="1"/>
    <x v="12"/>
  </r>
  <r>
    <n v="42"/>
    <s v="Martes"/>
    <n v="2021"/>
    <s v="Octubre"/>
    <x v="1087"/>
    <s v="CENTRO MEDICO EXCEL-HOSPITALIZADOS"/>
    <x v="595"/>
    <s v="URGENCIA"/>
    <x v="0"/>
    <x v="11"/>
    <d v="1899-12-30T12:58:20"/>
    <d v="2021-10-12T00:00:00"/>
    <d v="1899-12-30T13:28:17"/>
    <d v="2021-10-12T00:00:00"/>
    <d v="1899-12-30T13:48:16"/>
    <n v="50"/>
    <n v="20"/>
    <d v="2021-10-12T12:58:20"/>
    <d v="2021-10-12T13:48:16"/>
    <x v="220"/>
    <s v="Resultados Liberados en 1 Hora o Menos"/>
    <s v="CENTRO MEDICO EXCEL"/>
    <s v="ESTUDIOS DE EMERGENCIA"/>
    <x v="2"/>
    <x v="2"/>
    <n v="4"/>
    <x v="1"/>
    <x v="12"/>
  </r>
  <r>
    <n v="42"/>
    <s v="Martes"/>
    <n v="2021"/>
    <s v="Octubre"/>
    <x v="1088"/>
    <s v="CENTRO MEDICO EXCEL - TRIAGE RESPIRATORIO"/>
    <x v="622"/>
    <s v="CHEQUEOS"/>
    <x v="0"/>
    <x v="11"/>
    <d v="1899-12-30T13:24:07"/>
    <d v="2021-10-12T00:00:00"/>
    <d v="1899-12-30T14:54:05"/>
    <d v="2021-10-12T00:00:00"/>
    <d v="1899-12-30T14:59:38"/>
    <n v="95"/>
    <n v="5"/>
    <d v="2021-10-12T13:24:07"/>
    <d v="2021-10-12T14:59:38"/>
    <x v="444"/>
    <s v="Resultados Liberados en 4 Horas o Menos"/>
    <s v="CENTRO MEDICO EXCEL"/>
    <s v="TRIAGE RESPIRATORIO"/>
    <x v="2"/>
    <x v="4"/>
    <n v="9"/>
    <x v="1"/>
    <x v="12"/>
  </r>
  <r>
    <n v="42"/>
    <s v="Martes"/>
    <n v="2021"/>
    <s v="Octubre"/>
    <x v="1089"/>
    <s v="CENTRO MEDICO EXCEL - TRIAGE RESPIRATORIO"/>
    <x v="622"/>
    <s v="REFERENCIA"/>
    <x v="0"/>
    <x v="11"/>
    <d v="1899-12-30T13:30:08"/>
    <d v="2021-10-16T00:00:00"/>
    <s v="15.18:15"/>
    <m/>
    <m/>
    <m/>
    <m/>
    <d v="2021-10-12T13:30:08"/>
    <d v="2021-10-15T08:19:33"/>
    <x v="445"/>
    <s v="Estudios Sin Liberar en PxLab"/>
    <s v="CENTRO MEDICO EXCEL"/>
    <s v="TRIAGE RESPIRATORIO"/>
    <x v="0"/>
    <x v="4"/>
    <n v="1"/>
    <x v="1"/>
    <x v="12"/>
  </r>
  <r>
    <n v="42"/>
    <s v="Martes"/>
    <n v="2021"/>
    <s v="Octubre"/>
    <x v="1090"/>
    <s v="CENTRO MEDICO EXCEL - TRIAGE RESPIRATORIO"/>
    <x v="623"/>
    <s v="CHEQUEOS"/>
    <x v="0"/>
    <x v="11"/>
    <d v="1899-12-30T13:32:46"/>
    <d v="2021-10-12T00:00:00"/>
    <d v="1899-12-30T15:02:44"/>
    <d v="2021-10-12T00:00:00"/>
    <d v="1899-12-30T14:49:52"/>
    <n v="77"/>
    <n v="-13"/>
    <d v="2021-10-12T13:32:46"/>
    <d v="2021-10-12T14:49:52"/>
    <x v="12"/>
    <s v="Resultados Liberados 01:30 o Menos"/>
    <s v="CENTRO MEDICO EXCEL"/>
    <s v="TRIAGE RESPIRATORIO"/>
    <x v="1"/>
    <x v="4"/>
    <n v="5"/>
    <x v="1"/>
    <x v="12"/>
  </r>
  <r>
    <n v="42"/>
    <s v="Martes"/>
    <n v="2021"/>
    <s v="Octubre"/>
    <x v="1091"/>
    <s v="MEDIEXCEL"/>
    <x v="519"/>
    <s v="REFERENCIA"/>
    <x v="0"/>
    <x v="11"/>
    <d v="1899-12-30T13:39:21"/>
    <d v="2021-10-16T00:00:00"/>
    <s v="14.24:17"/>
    <m/>
    <m/>
    <m/>
    <m/>
    <d v="2021-10-12T13:39:21"/>
    <d v="2021-10-15T08:19:33"/>
    <x v="446"/>
    <s v="Estudios Sin Liberar en PxLab"/>
    <s v="MEDIEXCEL"/>
    <s v="MEDIEXCEL"/>
    <x v="0"/>
    <x v="3"/>
    <n v="1"/>
    <x v="1"/>
    <x v="12"/>
  </r>
  <r>
    <n v="42"/>
    <s v="Martes"/>
    <n v="2021"/>
    <s v="Octubre"/>
    <x v="1092"/>
    <s v="MEDIEXCEL"/>
    <x v="624"/>
    <s v="REFERENCIA"/>
    <x v="0"/>
    <x v="11"/>
    <d v="1899-12-30T13:40:34"/>
    <d v="2021-10-16T00:00:00"/>
    <d v="1899-12-30T14:20:31"/>
    <m/>
    <m/>
    <m/>
    <m/>
    <d v="2021-10-12T13:40:34"/>
    <d v="2021-10-15T08:19:33"/>
    <x v="447"/>
    <s v="Estudios Sin Liberar en PxLab"/>
    <s v="MEDIEXCEL"/>
    <s v="MEDIEXCEL"/>
    <x v="0"/>
    <x v="3"/>
    <n v="1"/>
    <x v="1"/>
    <x v="12"/>
  </r>
  <r>
    <n v="42"/>
    <s v="Martes"/>
    <n v="2021"/>
    <s v="Octubre"/>
    <x v="1093"/>
    <s v="MEDIEXCEL"/>
    <x v="625"/>
    <s v="REFERENCIA"/>
    <x v="0"/>
    <x v="11"/>
    <d v="1899-12-30T13:41:42"/>
    <d v="2021-10-16T00:00:00"/>
    <d v="1899-12-30T14:21:39"/>
    <m/>
    <m/>
    <m/>
    <m/>
    <d v="2021-10-12T13:41:42"/>
    <d v="2021-10-15T08:19:33"/>
    <x v="448"/>
    <s v="Estudios Sin Liberar en PxLab"/>
    <s v="MEDIEXCEL"/>
    <s v="MEDIEXCEL"/>
    <x v="0"/>
    <x v="3"/>
    <n v="1"/>
    <x v="1"/>
    <x v="12"/>
  </r>
  <r>
    <n v="42"/>
    <s v="Martes"/>
    <n v="2021"/>
    <s v="Octubre"/>
    <x v="1094"/>
    <s v="TUNEL - MEDIEXCEL"/>
    <x v="626"/>
    <s v="REFERENCIA"/>
    <x v="0"/>
    <x v="11"/>
    <d v="1899-12-30T13:52:27"/>
    <d v="2021-10-16T00:00:00"/>
    <d v="1899-12-30T14:32:24"/>
    <m/>
    <m/>
    <m/>
    <m/>
    <d v="2021-10-12T13:52:27"/>
    <d v="2021-10-15T08:19:33"/>
    <x v="449"/>
    <s v="Estudios Sin Liberar en PxLab"/>
    <s v="TUNEL "/>
    <s v="TUNEL MEDIEXCEL"/>
    <x v="0"/>
    <x v="3"/>
    <n v="1"/>
    <x v="1"/>
    <x v="12"/>
  </r>
  <r>
    <n v="42"/>
    <s v="Martes"/>
    <n v="2021"/>
    <s v="Octubre"/>
    <x v="1095"/>
    <s v="MEDIEXCEL"/>
    <x v="627"/>
    <s v="REFERENCIA"/>
    <x v="0"/>
    <x v="11"/>
    <d v="1899-12-30T13:53:58"/>
    <d v="2021-10-16T00:00:00"/>
    <d v="1899-12-30T14:33:56"/>
    <m/>
    <m/>
    <m/>
    <m/>
    <d v="2021-10-12T13:53:58"/>
    <d v="2021-10-15T08:19:33"/>
    <x v="450"/>
    <s v="Estudios Sin Liberar en PxLab"/>
    <s v="MEDIEXCEL"/>
    <s v="MEDIEXCEL"/>
    <x v="0"/>
    <x v="3"/>
    <n v="1"/>
    <x v="1"/>
    <x v="12"/>
  </r>
  <r>
    <n v="42"/>
    <s v="Martes"/>
    <n v="2021"/>
    <s v="Octubre"/>
    <x v="1096"/>
    <s v="CENTRO MEDICO EXCEL-HOSPITALIZADOS"/>
    <x v="551"/>
    <s v="CHEQUEOS"/>
    <x v="0"/>
    <x v="11"/>
    <d v="1899-12-30T13:58:38"/>
    <d v="2021-10-12T00:00:00"/>
    <d v="1899-12-30T15:28:35"/>
    <d v="2021-10-12T00:00:00"/>
    <d v="1899-12-30T14:51:39"/>
    <n v="53"/>
    <n v="-37"/>
    <d v="2021-10-12T13:58:38"/>
    <d v="2021-10-12T14:51:39"/>
    <x v="311"/>
    <s v="Resultados Liberados en 1 Hora o Menos"/>
    <s v="CENTRO MEDICO EXCEL"/>
    <s v="HOSPITALIZADOS"/>
    <x v="1"/>
    <x v="0"/>
    <n v="1"/>
    <x v="1"/>
    <x v="12"/>
  </r>
  <r>
    <n v="42"/>
    <s v="Martes"/>
    <n v="2021"/>
    <s v="Octubre"/>
    <x v="1097"/>
    <s v="CENTRO MEDICO EXCEL - TRIAGE RESPIRATORIO"/>
    <x v="628"/>
    <s v="REFERENCIA"/>
    <x v="0"/>
    <x v="11"/>
    <d v="1899-12-30T14:03:31"/>
    <d v="2021-10-16T00:00:00"/>
    <d v="1899-12-30T14:43:29"/>
    <m/>
    <m/>
    <m/>
    <m/>
    <d v="2021-10-12T14:03:31"/>
    <d v="2021-10-15T08:19:33"/>
    <x v="451"/>
    <s v="Estudios Sin Liberar en PxLab"/>
    <s v="CENTRO MEDICO EXCEL"/>
    <s v="TRIAGE RESPIRATORIO"/>
    <x v="0"/>
    <x v="4"/>
    <n v="1"/>
    <x v="1"/>
    <x v="12"/>
  </r>
  <r>
    <n v="42"/>
    <s v="Martes"/>
    <n v="2021"/>
    <s v="Octubre"/>
    <x v="1098"/>
    <s v="MEDIEXCEL"/>
    <x v="337"/>
    <s v="EXTERNOS"/>
    <x v="0"/>
    <x v="11"/>
    <d v="1899-12-30T14:30:09"/>
    <d v="2021-10-12T00:00:00"/>
    <d v="1899-12-30T18:30:07"/>
    <d v="2021-10-12T00:00:00"/>
    <d v="1899-12-30T17:40:11"/>
    <n v="190"/>
    <n v="-50"/>
    <d v="2021-10-12T14:30:09"/>
    <d v="2021-10-12T17:40:11"/>
    <x v="452"/>
    <s v="Resultados Liberados en 4 Horas o Menos"/>
    <s v="MEDIEXCEL"/>
    <s v="MEDIEXCEL"/>
    <x v="1"/>
    <x v="3"/>
    <n v="2"/>
    <x v="2"/>
    <x v="12"/>
  </r>
  <r>
    <n v="42"/>
    <s v="Martes"/>
    <n v="2021"/>
    <s v="Octubre"/>
    <x v="1099"/>
    <s v="CENTRO MEDICO EXCEL-URGENCIAS"/>
    <x v="629"/>
    <s v="CHEQUEOS"/>
    <x v="0"/>
    <x v="11"/>
    <d v="1899-12-30T14:33:59"/>
    <d v="2021-10-12T00:00:00"/>
    <s v="16.36:21"/>
    <d v="2021-10-12T00:00:00"/>
    <d v="1899-12-30T15:13:09"/>
    <n v="40"/>
    <n v="-83"/>
    <d v="2021-10-12T14:33:59"/>
    <d v="2021-10-12T15:13:09"/>
    <x v="245"/>
    <s v="Resultados Liberados en 1 Hora o Menos"/>
    <s v="CENTRO MEDICO EXCEL"/>
    <s v="URGENCIAS"/>
    <x v="1"/>
    <x v="1"/>
    <n v="5"/>
    <x v="2"/>
    <x v="12"/>
  </r>
  <r>
    <n v="42"/>
    <s v="Martes"/>
    <n v="2021"/>
    <s v="Octubre"/>
    <x v="1100"/>
    <s v="CENTRO MEDICO EXCEL-HOSPITALIZADOS"/>
    <x v="593"/>
    <s v="REFERENCIA"/>
    <x v="0"/>
    <x v="11"/>
    <d v="1899-12-30T14:35:56"/>
    <d v="2021-10-16T00:00:00"/>
    <d v="1899-12-30T15:15:53"/>
    <m/>
    <m/>
    <m/>
    <m/>
    <d v="2021-10-12T14:35:56"/>
    <d v="2021-10-15T08:19:33"/>
    <x v="453"/>
    <s v="Estudios Sin Liberar en PxLab"/>
    <s v="CENTRO MEDICO EXCEL"/>
    <s v="HOSPITALIZADOS"/>
    <x v="0"/>
    <x v="0"/>
    <n v="1"/>
    <x v="2"/>
    <x v="12"/>
  </r>
  <r>
    <n v="42"/>
    <s v="Martes"/>
    <n v="2021"/>
    <s v="Octubre"/>
    <x v="1101"/>
    <s v="CENTRO MEDICO EXCEL-HOSPITALIZADOS"/>
    <x v="593"/>
    <s v="CHEQUEOS"/>
    <x v="0"/>
    <x v="11"/>
    <d v="1899-12-30T15:43:41"/>
    <d v="2021-10-12T00:00:00"/>
    <d v="1899-12-30T17:13:34"/>
    <d v="2021-10-12T00:00:00"/>
    <d v="1899-12-30T17:41:19"/>
    <n v="118"/>
    <n v="28"/>
    <d v="2021-10-12T15:43:41"/>
    <d v="2021-10-12T17:41:19"/>
    <x v="5"/>
    <s v="Resultados Liberados en 4 Horas o Menos"/>
    <s v="CENTRO MEDICO EXCEL"/>
    <s v="HOSPITALIZADOS"/>
    <x v="2"/>
    <x v="0"/>
    <n v="1"/>
    <x v="2"/>
    <x v="12"/>
  </r>
  <r>
    <n v="42"/>
    <s v="Martes"/>
    <n v="2021"/>
    <s v="Octubre"/>
    <x v="1102"/>
    <s v="CENTRO MEDICO EXCEL - TRIAGE RESPIRATORIO"/>
    <x v="188"/>
    <s v="CHEQUEOS"/>
    <x v="0"/>
    <x v="11"/>
    <d v="1899-12-30T16:10:15"/>
    <d v="2021-10-12T00:00:00"/>
    <d v="1899-12-30T17:40:13"/>
    <d v="2021-10-12T00:00:00"/>
    <d v="1899-12-30T16:13:17"/>
    <n v="3"/>
    <n v="-87"/>
    <d v="2021-10-12T16:10:15"/>
    <d v="2021-10-12T16:13:17"/>
    <x v="263"/>
    <s v="Resultados Liberados en 30 Minutos o Menos"/>
    <s v="CENTRO MEDICO EXCEL"/>
    <s v="TRIAGE RESPIRATORIO"/>
    <x v="1"/>
    <x v="4"/>
    <n v="1"/>
    <x v="2"/>
    <x v="12"/>
  </r>
  <r>
    <n v="42"/>
    <s v="Martes"/>
    <n v="2021"/>
    <s v="Octubre"/>
    <x v="1103"/>
    <s v="CENTRO MEDICO EXCEL-HOSPITALIZADOS"/>
    <x v="551"/>
    <s v="URGENCIA"/>
    <x v="0"/>
    <x v="11"/>
    <d v="1899-12-30T16:11:18"/>
    <d v="2021-10-12T00:00:00"/>
    <s v="16.42:07"/>
    <d v="2021-10-12T00:00:00"/>
    <d v="1899-12-30T16:26:12"/>
    <n v="15"/>
    <n v="-16"/>
    <d v="2021-10-12T16:11:18"/>
    <d v="2021-10-12T16:26:12"/>
    <x v="77"/>
    <s v="Resultados Liberados en 30 Minutos o Menos"/>
    <s v="CENTRO MEDICO EXCEL"/>
    <s v="ESTUDIOS DE EMERGENCIA"/>
    <x v="1"/>
    <x v="2"/>
    <n v="1"/>
    <x v="2"/>
    <x v="12"/>
  </r>
  <r>
    <n v="42"/>
    <s v="Martes"/>
    <n v="2021"/>
    <s v="Octubre"/>
    <x v="1104"/>
    <s v="CENTRO MEDICO EXCEL-HOSPITALIZADOS"/>
    <x v="245"/>
    <s v="URGENCIA"/>
    <x v="0"/>
    <x v="11"/>
    <d v="1899-12-30T16:14:21"/>
    <d v="2021-10-12T00:00:00"/>
    <d v="1899-12-30T16:44:19"/>
    <d v="2021-10-12T00:00:00"/>
    <d v="1899-12-30T16:25:44"/>
    <n v="11"/>
    <n v="-19"/>
    <d v="2021-10-12T16:14:21"/>
    <d v="2021-10-12T16:25:44"/>
    <x v="191"/>
    <s v="Resultados Liberados en 30 Minutos o Menos"/>
    <s v="CENTRO MEDICO EXCEL"/>
    <s v="ESTUDIOS DE EMERGENCIA"/>
    <x v="1"/>
    <x v="2"/>
    <n v="1"/>
    <x v="2"/>
    <x v="12"/>
  </r>
  <r>
    <n v="42"/>
    <s v="Martes"/>
    <n v="2021"/>
    <s v="Octubre"/>
    <x v="1105"/>
    <s v="MEDIEXCEL"/>
    <x v="630"/>
    <s v="EXTERNOS"/>
    <x v="0"/>
    <x v="11"/>
    <d v="1899-12-30T16:23:42"/>
    <d v="2021-10-12T00:00:00"/>
    <d v="1899-12-30T20:23:39"/>
    <d v="2021-10-12T00:00:00"/>
    <d v="1899-12-30T18:10:14"/>
    <n v="107"/>
    <n v="-133"/>
    <d v="2021-10-12T16:23:42"/>
    <d v="2021-10-12T18:10:14"/>
    <x v="387"/>
    <s v="Resultados Liberados en 4 Horas o Menos"/>
    <s v="MEDIEXCEL"/>
    <s v="MEDIEXCEL"/>
    <x v="1"/>
    <x v="3"/>
    <n v="3"/>
    <x v="2"/>
    <x v="12"/>
  </r>
  <r>
    <n v="42"/>
    <s v="Martes"/>
    <n v="2021"/>
    <s v="Octubre"/>
    <x v="1106"/>
    <s v="CENTRO MEDICO EXCEL-HOSPITALIZADOS"/>
    <x v="595"/>
    <s v="CHEQUEOS"/>
    <x v="0"/>
    <x v="11"/>
    <d v="1899-12-30T16:37:21"/>
    <d v="2021-10-12T00:00:00"/>
    <d v="1899-12-30T18:07:10"/>
    <d v="2021-10-12T00:00:00"/>
    <d v="1899-12-30T17:45:13"/>
    <n v="68"/>
    <n v="-22"/>
    <d v="2021-10-12T16:37:21"/>
    <d v="2021-10-12T17:45:13"/>
    <x v="47"/>
    <s v="Resultados Liberados 01:30 o Menos"/>
    <s v="CENTRO MEDICO EXCEL"/>
    <s v="HOSPITALIZADOS"/>
    <x v="1"/>
    <x v="0"/>
    <n v="4"/>
    <x v="2"/>
    <x v="12"/>
  </r>
  <r>
    <n v="42"/>
    <s v="Martes"/>
    <n v="2021"/>
    <s v="Octubre"/>
    <x v="1107"/>
    <s v="CENTRO MEDICO EXCEL - TRIAGE RESPIRATORIO"/>
    <x v="631"/>
    <s v="CHEQUEOS"/>
    <x v="0"/>
    <x v="11"/>
    <d v="1899-12-30T18:14:07"/>
    <d v="2021-10-12T00:00:00"/>
    <d v="1899-12-30T19:44:03"/>
    <d v="2021-10-12T00:00:00"/>
    <d v="1899-12-30T18:47:10"/>
    <n v="33"/>
    <n v="-57"/>
    <d v="2021-10-12T18:14:07"/>
    <d v="2021-10-12T18:47:10"/>
    <x v="133"/>
    <s v="Resultados Liberados en 1 Hora o Menos"/>
    <s v="CENTRO MEDICO EXCEL"/>
    <s v="TRIAGE RESPIRATORIO"/>
    <x v="1"/>
    <x v="4"/>
    <n v="4"/>
    <x v="2"/>
    <x v="12"/>
  </r>
  <r>
    <n v="42"/>
    <s v="Martes"/>
    <n v="2021"/>
    <s v="Octubre"/>
    <x v="1108"/>
    <s v="CENTRO MEDICO EXCEL-HOSPITALIZADOS"/>
    <x v="14"/>
    <s v="REFERENCIA"/>
    <x v="0"/>
    <x v="11"/>
    <d v="1899-12-30T18:28:06"/>
    <d v="2021-10-16T00:00:00"/>
    <d v="1899-12-30T19:08:02"/>
    <m/>
    <m/>
    <m/>
    <m/>
    <d v="2021-10-12T18:28:06"/>
    <d v="2021-10-15T08:19:33"/>
    <x v="454"/>
    <s v="Estudios Sin Liberar en PxLab"/>
    <s v="CENTRO MEDICO EXCEL"/>
    <s v="HOSPITALIZADOS"/>
    <x v="0"/>
    <x v="0"/>
    <n v="1"/>
    <x v="2"/>
    <x v="12"/>
  </r>
  <r>
    <n v="42"/>
    <s v="Martes"/>
    <n v="2021"/>
    <s v="Octubre"/>
    <x v="1109"/>
    <s v="CENTRO MEDICO EXCEL-URGENCIAS"/>
    <x v="68"/>
    <s v="CHEQUEOS"/>
    <x v="0"/>
    <x v="11"/>
    <d v="1899-12-30T18:29:14"/>
    <d v="2021-10-12T00:00:00"/>
    <d v="1899-12-30T19:59:11"/>
    <d v="2021-10-12T00:00:00"/>
    <d v="1899-12-30T18:49:59"/>
    <n v="20"/>
    <n v="-70"/>
    <d v="2021-10-12T18:29:14"/>
    <d v="2021-10-12T18:49:59"/>
    <x v="85"/>
    <s v="Resultados Liberados en 30 Minutos o Menos"/>
    <s v="CENTRO MEDICO EXCEL"/>
    <s v="URGENCIAS"/>
    <x v="1"/>
    <x v="1"/>
    <n v="1"/>
    <x v="2"/>
    <x v="12"/>
  </r>
  <r>
    <n v="42"/>
    <s v="Martes"/>
    <n v="2021"/>
    <s v="Octubre"/>
    <x v="1110"/>
    <s v="CENTRO MEDICO EXCEL - TRIAGE RESPIRATORIO"/>
    <x v="632"/>
    <s v="CHEQUEOS"/>
    <x v="0"/>
    <x v="11"/>
    <d v="1899-12-30T18:42:05"/>
    <d v="2021-10-12T00:00:00"/>
    <d v="1899-12-30T20:12:03"/>
    <d v="2021-10-12T00:00:00"/>
    <d v="1899-12-30T19:34:38"/>
    <n v="52"/>
    <n v="-38"/>
    <d v="2021-10-12T18:42:05"/>
    <d v="2021-10-12T19:34:38"/>
    <x v="73"/>
    <s v="Resultados Liberados en 1 Hora o Menos"/>
    <s v="CENTRO MEDICO EXCEL"/>
    <s v="TRIAGE RESPIRATORIO"/>
    <x v="1"/>
    <x v="4"/>
    <n v="5"/>
    <x v="2"/>
    <x v="12"/>
  </r>
  <r>
    <n v="42"/>
    <s v="Martes"/>
    <n v="2021"/>
    <s v="Octubre"/>
    <x v="1111"/>
    <s v="CENTRO MEDICO EXCEL - TRIAGE RESPIRATORIO"/>
    <x v="631"/>
    <s v="CHEQUEOS"/>
    <x v="0"/>
    <x v="11"/>
    <d v="1899-12-30T18:57:55"/>
    <d v="2021-10-12T00:00:00"/>
    <d v="1899-12-30T20:27:53"/>
    <d v="2021-10-12T00:00:00"/>
    <d v="1899-12-30T19:00:45"/>
    <n v="3"/>
    <n v="-87"/>
    <d v="2021-10-12T18:57:55"/>
    <d v="2021-10-12T19:00:45"/>
    <x v="232"/>
    <s v="Resultados Liberados en 30 Minutos o Menos"/>
    <s v="CENTRO MEDICO EXCEL"/>
    <s v="TRIAGE RESPIRATORIO"/>
    <x v="1"/>
    <x v="4"/>
    <n v="1"/>
    <x v="2"/>
    <x v="12"/>
  </r>
  <r>
    <n v="42"/>
    <s v="Martes"/>
    <n v="2021"/>
    <s v="Octubre"/>
    <x v="1112"/>
    <s v="CENTRO MEDICO EXCEL-HOSPITALIZADOS"/>
    <x v="633"/>
    <s v="REFERENCIA"/>
    <x v="0"/>
    <x v="11"/>
    <d v="1899-12-30T19:01:49"/>
    <d v="2021-10-16T00:00:00"/>
    <d v="1899-12-30T19:41:48"/>
    <m/>
    <m/>
    <m/>
    <m/>
    <d v="2021-10-12T19:01:49"/>
    <d v="2021-10-15T08:19:33"/>
    <x v="455"/>
    <s v="Estudios Sin Liberar en PxLab"/>
    <s v="CENTRO MEDICO EXCEL"/>
    <s v="HOSPITALIZADOS"/>
    <x v="0"/>
    <x v="0"/>
    <n v="1"/>
    <x v="2"/>
    <x v="12"/>
  </r>
  <r>
    <n v="42"/>
    <s v="Martes"/>
    <n v="2021"/>
    <s v="Octubre"/>
    <x v="1113"/>
    <s v="CENTRO MEDICO EXCEL-HOSPITALIZADOS"/>
    <x v="634"/>
    <s v="REFERENCIA"/>
    <x v="0"/>
    <x v="11"/>
    <d v="1899-12-30T19:03:17"/>
    <d v="2021-10-16T00:00:00"/>
    <d v="1899-12-30T19:43:17"/>
    <m/>
    <m/>
    <m/>
    <m/>
    <d v="2021-10-12T19:03:17"/>
    <d v="2021-10-15T08:19:33"/>
    <x v="456"/>
    <s v="Estudios Sin Liberar en PxLab"/>
    <s v="CENTRO MEDICO EXCEL"/>
    <s v="HOSPITALIZADOS"/>
    <x v="0"/>
    <x v="0"/>
    <n v="1"/>
    <x v="2"/>
    <x v="12"/>
  </r>
  <r>
    <n v="42"/>
    <s v="Martes"/>
    <n v="2021"/>
    <s v="Octubre"/>
    <x v="1114"/>
    <s v="CENTRO MEDICO EXCEL - TRIAGE RESPIRATORIO"/>
    <x v="189"/>
    <s v="CHEQUEOS"/>
    <x v="0"/>
    <x v="11"/>
    <d v="1899-12-30T19:24:02"/>
    <d v="2021-10-12T00:00:00"/>
    <d v="1899-12-30T20:54:00"/>
    <d v="2021-10-12T00:00:00"/>
    <d v="1899-12-30T19:25:04"/>
    <n v="1"/>
    <n v="-89"/>
    <d v="2021-10-12T19:24:02"/>
    <d v="2021-10-12T19:25:04"/>
    <x v="185"/>
    <s v="Resultados Liberados en 30 Minutos o Menos"/>
    <s v="CENTRO MEDICO EXCEL"/>
    <s v="TRIAGE RESPIRATORIO"/>
    <x v="1"/>
    <x v="4"/>
    <n v="1"/>
    <x v="2"/>
    <x v="12"/>
  </r>
  <r>
    <n v="42"/>
    <s v="Martes"/>
    <n v="2021"/>
    <s v="Octubre"/>
    <x v="1115"/>
    <s v="MEDIEXCEL"/>
    <x v="497"/>
    <s v="EXTERNOS"/>
    <x v="0"/>
    <x v="11"/>
    <d v="1899-12-30T19:59:54"/>
    <d v="2021-10-12T00:00:00"/>
    <d v="1899-12-30T23:59:52"/>
    <d v="2021-10-12T00:00:00"/>
    <d v="1899-12-30T20:34:32"/>
    <n v="35"/>
    <n v="-205"/>
    <d v="2021-10-12T19:59:54"/>
    <d v="2021-10-12T20:34:32"/>
    <x v="186"/>
    <s v="Resultados Liberados en 1 Hora o Menos"/>
    <s v="MEDIEXCEL"/>
    <s v="MEDIEXCEL"/>
    <x v="1"/>
    <x v="3"/>
    <n v="2"/>
    <x v="2"/>
    <x v="12"/>
  </r>
  <r>
    <n v="42"/>
    <s v="Martes"/>
    <n v="2021"/>
    <s v="Octubre"/>
    <x v="1116"/>
    <s v="CENTRO MEDICO EXCEL-HOSPITALIZADOS"/>
    <x v="245"/>
    <s v="CHEQUEOS"/>
    <x v="0"/>
    <x v="11"/>
    <d v="1899-12-30T20:29:10"/>
    <d v="2021-10-13T00:00:00"/>
    <d v="1899-12-30T20:29:08"/>
    <d v="2021-10-12T00:00:00"/>
    <d v="1899-12-30T21:01:51"/>
    <n v="32"/>
    <n v="-1408"/>
    <d v="2021-10-12T20:29:10"/>
    <d v="2021-10-12T21:01:51"/>
    <x v="166"/>
    <s v="Resultados Liberados en 1 Hora o Menos"/>
    <s v="CENTRO MEDICO EXCEL"/>
    <s v="HOSPITALIZADOS"/>
    <x v="1"/>
    <x v="0"/>
    <n v="1"/>
    <x v="0"/>
    <x v="12"/>
  </r>
  <r>
    <n v="42"/>
    <s v="Martes"/>
    <n v="2021"/>
    <s v="Octubre"/>
    <x v="1117"/>
    <s v="CENTRO MEDICO EXCEL - TRIAGE RESPIRATORIO"/>
    <x v="635"/>
    <s v="CHEQUEOS"/>
    <x v="0"/>
    <x v="11"/>
    <d v="1899-12-30T20:41:20"/>
    <d v="2021-10-12T00:00:00"/>
    <d v="1899-12-30T22:11:17"/>
    <d v="2021-10-12T00:00:00"/>
    <d v="1899-12-30T21:21:41"/>
    <n v="40"/>
    <n v="-50"/>
    <d v="2021-10-12T20:41:20"/>
    <d v="2021-10-12T21:21:41"/>
    <x v="142"/>
    <s v="Resultados Liberados en 1 Hora o Menos"/>
    <s v="CENTRO MEDICO EXCEL"/>
    <s v="TRIAGE RESPIRATORIO"/>
    <x v="1"/>
    <x v="4"/>
    <n v="4"/>
    <x v="0"/>
    <x v="12"/>
  </r>
  <r>
    <n v="42"/>
    <s v="Martes"/>
    <n v="2021"/>
    <s v="Octubre"/>
    <x v="1118"/>
    <s v="CENTRO MEDICO EXCEL - TRIAGE RESPIRATORIO"/>
    <x v="636"/>
    <s v="CHEQUEOS"/>
    <x v="0"/>
    <x v="11"/>
    <d v="1899-12-30T20:43:16"/>
    <d v="2021-10-12T00:00:00"/>
    <d v="1899-12-30T22:13:13"/>
    <d v="2021-10-12T00:00:00"/>
    <d v="1899-12-30T21:54:30"/>
    <n v="71"/>
    <n v="-19"/>
    <d v="2021-10-12T20:43:16"/>
    <d v="2021-10-12T21:54:30"/>
    <x v="72"/>
    <s v="Resultados Liberados 01:30 o Menos"/>
    <s v="CENTRO MEDICO EXCEL"/>
    <s v="TRIAGE RESPIRATORIO"/>
    <x v="1"/>
    <x v="4"/>
    <n v="5"/>
    <x v="0"/>
    <x v="12"/>
  </r>
  <r>
    <n v="42"/>
    <s v="Martes"/>
    <n v="2021"/>
    <s v="Octubre"/>
    <x v="1119"/>
    <s v="CENTRO MEDICO EXCEL-URGENCIAS"/>
    <x v="637"/>
    <s v="CHEQUEOS"/>
    <x v="0"/>
    <x v="11"/>
    <d v="1899-12-30T21:06:39"/>
    <d v="2021-10-12T00:00:00"/>
    <d v="1899-12-30T22:36:36"/>
    <d v="2021-10-12T00:00:00"/>
    <d v="1899-12-30T21:58:13"/>
    <n v="52"/>
    <n v="-38"/>
    <d v="2021-10-12T21:06:39"/>
    <d v="2021-10-12T21:58:13"/>
    <x v="184"/>
    <s v="Resultados Liberados en 1 Hora o Menos"/>
    <s v="CENTRO MEDICO EXCEL"/>
    <s v="URGENCIAS"/>
    <x v="1"/>
    <x v="1"/>
    <n v="5"/>
    <x v="0"/>
    <x v="12"/>
  </r>
  <r>
    <n v="42"/>
    <s v="Martes"/>
    <n v="2021"/>
    <s v="Octubre"/>
    <x v="1120"/>
    <s v="CENTRO MEDICO EXCEL-HOSPITALIZADOS"/>
    <x v="437"/>
    <s v="URGENCIA"/>
    <x v="0"/>
    <x v="11"/>
    <d v="1899-12-30T21:48:18"/>
    <d v="2021-10-12T00:00:00"/>
    <s v="22.19:23"/>
    <d v="2021-10-12T00:00:00"/>
    <d v="1899-12-30T21:52:40"/>
    <n v="4"/>
    <n v="-27"/>
    <d v="2021-10-12T21:48:18"/>
    <d v="2021-10-12T21:52:40"/>
    <x v="181"/>
    <s v="Resultados Liberados en 30 Minutos o Menos"/>
    <s v="CENTRO MEDICO EXCEL"/>
    <s v="ESTUDIOS DE EMERGENCIA"/>
    <x v="1"/>
    <x v="2"/>
    <n v="1"/>
    <x v="0"/>
    <x v="12"/>
  </r>
  <r>
    <n v="42"/>
    <s v="Martes"/>
    <n v="2021"/>
    <s v="Octubre"/>
    <x v="1121"/>
    <s v="CENTRO MEDICO EXCEL-URGENCIAS"/>
    <x v="638"/>
    <s v="CHEQUEOS"/>
    <x v="0"/>
    <x v="11"/>
    <d v="1899-12-30T22:02:07"/>
    <d v="2021-10-12T00:00:00"/>
    <d v="1899-12-30T23:32:04"/>
    <d v="2021-10-12T00:00:00"/>
    <d v="1899-12-30T22:26:28"/>
    <n v="24"/>
    <n v="-66"/>
    <d v="2021-10-12T22:02:07"/>
    <d v="2021-10-12T22:26:28"/>
    <x v="155"/>
    <s v="Resultados Liberados en 30 Minutos o Menos"/>
    <s v="CENTRO MEDICO EXCEL"/>
    <s v="URGENCIAS"/>
    <x v="1"/>
    <x v="1"/>
    <n v="3"/>
    <x v="0"/>
    <x v="12"/>
  </r>
  <r>
    <n v="42"/>
    <s v="Martes"/>
    <n v="2021"/>
    <s v="Octubre"/>
    <x v="1122"/>
    <s v="CENTRO MEDICO EXCEL-HOSPITALIZADOS"/>
    <x v="595"/>
    <s v="CHEQUEOS"/>
    <x v="0"/>
    <x v="11"/>
    <d v="1899-12-30T23:25:42"/>
    <d v="2021-10-13T00:00:00"/>
    <d v="1899-12-30T00:55:40"/>
    <d v="2021-10-12T00:00:00"/>
    <d v="1899-12-30T23:57:42"/>
    <n v="32"/>
    <n v="-58"/>
    <d v="2021-10-12T23:25:42"/>
    <d v="2021-10-12T23:57:42"/>
    <x v="166"/>
    <s v="Resultados Liberados en 1 Hora o Menos"/>
    <s v="CENTRO MEDICO EXCEL"/>
    <s v="HOSPITALIZADOS"/>
    <x v="1"/>
    <x v="0"/>
    <n v="4"/>
    <x v="0"/>
    <x v="12"/>
  </r>
  <r>
    <n v="42"/>
    <s v="Martes"/>
    <n v="2021"/>
    <s v="Octubre"/>
    <x v="1123"/>
    <s v="CENTRO MEDICO EXCEL-HOSPITALIZADOS"/>
    <x v="595"/>
    <s v="URGENCIA"/>
    <x v="0"/>
    <x v="11"/>
    <d v="1899-12-30T23:26:26"/>
    <d v="2021-10-12T00:00:00"/>
    <d v="1899-12-30T23:56:23"/>
    <d v="2021-10-12T00:00:00"/>
    <d v="1899-12-30T23:30:10"/>
    <n v="4"/>
    <n v="-26"/>
    <d v="2021-10-12T23:26:26"/>
    <d v="2021-10-12T23:30:10"/>
    <x v="263"/>
    <s v="Resultados Liberados en 30 Minutos o Menos"/>
    <s v="CENTRO MEDICO EXCEL"/>
    <s v="ESTUDIOS DE EMERGENCIA"/>
    <x v="1"/>
    <x v="2"/>
    <n v="1"/>
    <x v="0"/>
    <x v="12"/>
  </r>
  <r>
    <n v="42"/>
    <s v="Martes"/>
    <n v="2021"/>
    <s v="Octubre"/>
    <x v="1124"/>
    <s v="CENTRO MEDICO EXCEL-URGENCIAS"/>
    <x v="639"/>
    <s v="CHEQUEOS"/>
    <x v="0"/>
    <x v="11"/>
    <d v="1899-12-30T23:42:29"/>
    <d v="2021-10-13T00:00:00"/>
    <d v="1899-12-30T01:12:27"/>
    <d v="2021-10-13T00:00:00"/>
    <d v="1899-12-30T00:11:04"/>
    <n v="29"/>
    <n v="-61"/>
    <d v="2021-10-12T23:42:29"/>
    <d v="2021-10-13T00:11:04"/>
    <x v="248"/>
    <s v="Resultados Liberados en 30 Minutos o Menos"/>
    <s v="CENTRO MEDICO EXCEL"/>
    <s v="URGENCIAS"/>
    <x v="1"/>
    <x v="1"/>
    <n v="2"/>
    <x v="0"/>
    <x v="12"/>
  </r>
  <r>
    <n v="42"/>
    <s v="Miércoles"/>
    <n v="2021"/>
    <s v="Octubre"/>
    <x v="1125"/>
    <s v="CENTRO MEDICO EXCEL-HOSPITALIZADOS"/>
    <x v="4"/>
    <s v="URGENCIA"/>
    <x v="0"/>
    <x v="12"/>
    <d v="1899-12-30T06:36:46"/>
    <d v="2021-10-13T00:00:00"/>
    <d v="1899-12-30T07:06:45"/>
    <d v="2021-10-13T00:00:00"/>
    <d v="1899-12-30T06:50:46"/>
    <n v="14"/>
    <n v="-16"/>
    <d v="2021-10-13T06:36:46"/>
    <d v="2021-10-13T06:50:46"/>
    <x v="77"/>
    <s v="Resultados Liberados en 30 Minutos o Menos"/>
    <s v="CENTRO MEDICO EXCEL"/>
    <s v="ESTUDIOS DE EMERGENCIA"/>
    <x v="1"/>
    <x v="2"/>
    <n v="1"/>
    <x v="1"/>
    <x v="13"/>
  </r>
  <r>
    <n v="42"/>
    <s v="Miércoles"/>
    <n v="2021"/>
    <s v="Octubre"/>
    <x v="1126"/>
    <s v="CENTRO MEDICO EXCEL-HOSPITALIZADOS"/>
    <x v="556"/>
    <s v="URGENCIA"/>
    <x v="0"/>
    <x v="12"/>
    <d v="1899-12-30T06:37:43"/>
    <d v="2021-10-13T00:00:00"/>
    <d v="1899-12-30T07:07:40"/>
    <d v="2021-10-13T00:00:00"/>
    <d v="1899-12-30T06:53:44"/>
    <n v="16"/>
    <n v="-14"/>
    <d v="2021-10-13T06:37:43"/>
    <d v="2021-10-13T06:53:44"/>
    <x v="264"/>
    <s v="Resultados Liberados en 30 Minutos o Menos"/>
    <s v="CENTRO MEDICO EXCEL"/>
    <s v="ESTUDIOS DE EMERGENCIA"/>
    <x v="1"/>
    <x v="2"/>
    <n v="1"/>
    <x v="1"/>
    <x v="13"/>
  </r>
  <r>
    <n v="42"/>
    <s v="Miércoles"/>
    <n v="2021"/>
    <s v="Octubre"/>
    <x v="1127"/>
    <s v="CENTRO MEDICO EXCEL-HOSPITALIZADOS"/>
    <x v="10"/>
    <s v="URGENCIA"/>
    <x v="0"/>
    <x v="12"/>
    <d v="1899-12-30T06:39:37"/>
    <d v="2021-10-13T00:00:00"/>
    <d v="1899-12-30T07:09:34"/>
    <d v="2021-10-13T00:00:00"/>
    <d v="1899-12-30T06:52:43"/>
    <n v="13"/>
    <n v="-17"/>
    <d v="2021-10-13T06:39:37"/>
    <d v="2021-10-13T06:52:43"/>
    <x v="76"/>
    <s v="Resultados Liberados en 30 Minutos o Menos"/>
    <s v="CENTRO MEDICO EXCEL"/>
    <s v="ESTUDIOS DE EMERGENCIA"/>
    <x v="1"/>
    <x v="2"/>
    <n v="1"/>
    <x v="1"/>
    <x v="13"/>
  </r>
  <r>
    <n v="42"/>
    <s v="Miércoles"/>
    <n v="2021"/>
    <s v="Octubre"/>
    <x v="1128"/>
    <s v="CENTRO MEDICO EXCEL-HOSPITALIZADOS"/>
    <x v="245"/>
    <s v="URGENCIA"/>
    <x v="0"/>
    <x v="12"/>
    <d v="1899-12-30T06:40:33"/>
    <d v="2021-10-13T00:00:00"/>
    <d v="1899-12-30T07:10:30"/>
    <d v="2021-10-13T00:00:00"/>
    <d v="1899-12-30T07:04:39"/>
    <n v="24"/>
    <n v="-6"/>
    <d v="2021-10-13T06:40:33"/>
    <d v="2021-10-13T07:04:39"/>
    <x v="155"/>
    <s v="Resultados Liberados en 30 Minutos o Menos"/>
    <s v="CENTRO MEDICO EXCEL"/>
    <s v="ESTUDIOS DE EMERGENCIA"/>
    <x v="1"/>
    <x v="2"/>
    <n v="1"/>
    <x v="1"/>
    <x v="13"/>
  </r>
  <r>
    <n v="42"/>
    <s v="Miércoles"/>
    <n v="2021"/>
    <s v="Octubre"/>
    <x v="1129"/>
    <s v="CENTRO MEDICO EXCEL-HOSPITALIZADOS"/>
    <x v="424"/>
    <s v="URGENCIA"/>
    <x v="0"/>
    <x v="12"/>
    <d v="1899-12-30T06:41:23"/>
    <d v="2021-10-13T00:00:00"/>
    <d v="1899-12-30T07:11:20"/>
    <d v="2021-10-13T00:00:00"/>
    <d v="1899-12-30T07:01:27"/>
    <n v="20"/>
    <n v="-10"/>
    <d v="2021-10-13T06:41:23"/>
    <d v="2021-10-13T07:01:27"/>
    <x v="85"/>
    <s v="Resultados Liberados en 30 Minutos o Menos"/>
    <s v="CENTRO MEDICO EXCEL"/>
    <s v="ESTUDIOS DE EMERGENCIA"/>
    <x v="1"/>
    <x v="2"/>
    <n v="1"/>
    <x v="1"/>
    <x v="13"/>
  </r>
  <r>
    <n v="42"/>
    <s v="Miércoles"/>
    <n v="2021"/>
    <s v="Octubre"/>
    <x v="1130"/>
    <s v="CENTRO MEDICO EXCEL-HOSPITALIZADOS"/>
    <x v="551"/>
    <s v="URGENCIA"/>
    <x v="0"/>
    <x v="12"/>
    <d v="1899-12-30T06:42:12"/>
    <d v="2021-10-13T00:00:00"/>
    <d v="1899-12-30T07:12:09"/>
    <d v="2021-10-13T00:00:00"/>
    <d v="1899-12-30T08:40:59"/>
    <n v="118"/>
    <n v="88"/>
    <d v="2021-10-13T06:42:12"/>
    <d v="2021-10-13T08:40:59"/>
    <x v="101"/>
    <s v="Resultados Liberados en 4 Horas o Menos"/>
    <s v="CENTRO MEDICO EXCEL"/>
    <s v="ESTUDIOS DE EMERGENCIA"/>
    <x v="2"/>
    <x v="2"/>
    <n v="1"/>
    <x v="1"/>
    <x v="13"/>
  </r>
  <r>
    <n v="42"/>
    <s v="Miércoles"/>
    <n v="2021"/>
    <s v="Octubre"/>
    <x v="1131"/>
    <s v="CENTRO MEDICO EXCEL-HOSPITALIZADOS"/>
    <x v="551"/>
    <s v="CHEQUEOS"/>
    <x v="0"/>
    <x v="12"/>
    <d v="1899-12-30T06:43:50"/>
    <d v="2021-10-13T00:00:00"/>
    <d v="1899-12-30T08:13:48"/>
    <d v="2021-10-13T00:00:00"/>
    <d v="1899-12-30T08:34:29"/>
    <n v="111"/>
    <n v="21"/>
    <d v="2021-10-13T06:43:50"/>
    <d v="2021-10-13T08:34:29"/>
    <x v="255"/>
    <s v="Resultados Liberados en 4 Horas o Menos"/>
    <s v="CENTRO MEDICO EXCEL"/>
    <s v="HOSPITALIZADOS"/>
    <x v="2"/>
    <x v="0"/>
    <n v="3"/>
    <x v="1"/>
    <x v="13"/>
  </r>
  <r>
    <n v="42"/>
    <s v="Miércoles"/>
    <n v="2021"/>
    <s v="Octubre"/>
    <x v="1132"/>
    <s v="CENTRO MEDICO EXCEL-HOSPITALIZADOS"/>
    <x v="4"/>
    <s v="CHEQUEOS"/>
    <x v="0"/>
    <x v="12"/>
    <d v="1899-12-30T06:44:33"/>
    <d v="2021-10-13T00:00:00"/>
    <d v="1899-12-30T08:14:31"/>
    <d v="2021-10-13T00:00:00"/>
    <d v="1899-12-30T08:35:42"/>
    <n v="111"/>
    <n v="21"/>
    <d v="2021-10-13T06:44:33"/>
    <d v="2021-10-13T08:35:42"/>
    <x v="161"/>
    <s v="Resultados Liberados en 4 Horas o Menos"/>
    <s v="CENTRO MEDICO EXCEL"/>
    <s v="HOSPITALIZADOS"/>
    <x v="2"/>
    <x v="0"/>
    <n v="3"/>
    <x v="1"/>
    <x v="13"/>
  </r>
  <r>
    <n v="42"/>
    <s v="Miércoles"/>
    <n v="2021"/>
    <s v="Octubre"/>
    <x v="1133"/>
    <s v="CENTRO MEDICO EXCEL-HOSPITALIZADOS"/>
    <x v="556"/>
    <s v="CHEQUEOS"/>
    <x v="0"/>
    <x v="12"/>
    <d v="1899-12-30T06:45:32"/>
    <d v="2021-10-13T00:00:00"/>
    <d v="1899-12-30T08:15:31"/>
    <d v="2021-10-13T00:00:00"/>
    <d v="1899-12-30T08:36:35"/>
    <n v="111"/>
    <n v="21"/>
    <d v="2021-10-13T06:45:32"/>
    <d v="2021-10-13T08:36:35"/>
    <x v="161"/>
    <s v="Resultados Liberados en 4 Horas o Menos"/>
    <s v="CENTRO MEDICO EXCEL"/>
    <s v="HOSPITALIZADOS"/>
    <x v="2"/>
    <x v="0"/>
    <n v="3"/>
    <x v="1"/>
    <x v="13"/>
  </r>
  <r>
    <n v="42"/>
    <s v="Miércoles"/>
    <n v="2021"/>
    <s v="Octubre"/>
    <x v="1134"/>
    <s v="CENTRO MEDICO EXCEL-HOSPITALIZADOS"/>
    <x v="10"/>
    <s v="CHEQUEOS"/>
    <x v="0"/>
    <x v="12"/>
    <d v="1899-12-30T06:46:46"/>
    <d v="2021-10-13T00:00:00"/>
    <d v="1899-12-30T08:16:44"/>
    <d v="2021-10-13T00:00:00"/>
    <d v="1899-12-30T08:37:21"/>
    <n v="111"/>
    <n v="21"/>
    <d v="2021-10-13T06:46:46"/>
    <d v="2021-10-13T08:37:21"/>
    <x v="255"/>
    <s v="Resultados Liberados en 4 Horas o Menos"/>
    <s v="CENTRO MEDICO EXCEL"/>
    <s v="HOSPITALIZADOS"/>
    <x v="2"/>
    <x v="0"/>
    <n v="3"/>
    <x v="1"/>
    <x v="13"/>
  </r>
  <r>
    <n v="42"/>
    <s v="Miércoles"/>
    <n v="2021"/>
    <s v="Octubre"/>
    <x v="1135"/>
    <s v="CENTRO MEDICO EXCEL-HOSPITALIZADOS"/>
    <x v="245"/>
    <s v="CHEQUEOS"/>
    <x v="0"/>
    <x v="12"/>
    <d v="1899-12-30T06:47:38"/>
    <d v="2021-10-13T00:00:00"/>
    <d v="1899-12-30T08:17:35"/>
    <d v="2021-10-13T00:00:00"/>
    <d v="1899-12-30T08:38:04"/>
    <n v="111"/>
    <n v="21"/>
    <d v="2021-10-13T06:47:38"/>
    <d v="2021-10-13T08:38:04"/>
    <x v="255"/>
    <s v="Resultados Liberados en 4 Horas o Menos"/>
    <s v="CENTRO MEDICO EXCEL"/>
    <s v="HOSPITALIZADOS"/>
    <x v="2"/>
    <x v="0"/>
    <n v="3"/>
    <x v="1"/>
    <x v="13"/>
  </r>
  <r>
    <n v="42"/>
    <s v="Miércoles"/>
    <n v="2021"/>
    <s v="Octubre"/>
    <x v="1136"/>
    <s v="CENTRO MEDICO EXCEL-HOSPITALIZADOS"/>
    <x v="424"/>
    <s v="CHEQUEOS"/>
    <x v="0"/>
    <x v="12"/>
    <d v="1899-12-30T06:48:38"/>
    <d v="2021-10-13T00:00:00"/>
    <d v="1899-12-30T08:18:37"/>
    <d v="2021-10-13T00:00:00"/>
    <d v="1899-12-30T08:38:37"/>
    <n v="110"/>
    <n v="20"/>
    <d v="2021-10-13T06:48:38"/>
    <d v="2021-10-13T08:38:37"/>
    <x v="249"/>
    <s v="Resultados Liberados en 4 Horas o Menos"/>
    <s v="CENTRO MEDICO EXCEL"/>
    <s v="HOSPITALIZADOS"/>
    <x v="2"/>
    <x v="0"/>
    <n v="3"/>
    <x v="1"/>
    <x v="13"/>
  </r>
  <r>
    <n v="42"/>
    <s v="Miércoles"/>
    <n v="2021"/>
    <s v="Octubre"/>
    <x v="1137"/>
    <s v="MEDIEXCEL"/>
    <x v="640"/>
    <s v="EXTERNOS"/>
    <x v="0"/>
    <x v="12"/>
    <d v="1899-12-30T06:59:36"/>
    <d v="2021-10-13T00:00:00"/>
    <d v="1899-12-30T10:59:34"/>
    <d v="2021-10-13T00:00:00"/>
    <d v="1899-12-30T10:11:15"/>
    <n v="192"/>
    <n v="-48"/>
    <d v="2021-10-13T06:59:36"/>
    <d v="2021-10-13T10:11:15"/>
    <x v="457"/>
    <s v="Resultados Liberados en 4 Horas o Menos"/>
    <s v="MEDIEXCEL"/>
    <s v="MEDIEXCEL"/>
    <x v="1"/>
    <x v="3"/>
    <n v="3"/>
    <x v="1"/>
    <x v="13"/>
  </r>
  <r>
    <n v="42"/>
    <s v="Miércoles"/>
    <n v="2021"/>
    <s v="Octubre"/>
    <x v="1138"/>
    <s v="CENTRO MEDICO EXCEL-HOSPITALIZADOS"/>
    <x v="10"/>
    <s v="URGENCIA"/>
    <x v="0"/>
    <x v="12"/>
    <d v="1899-12-30T07:14:14"/>
    <d v="2021-10-13T00:00:00"/>
    <d v="1899-12-30T07:44:11"/>
    <d v="2021-10-13T00:00:00"/>
    <d v="1899-12-30T07:15:23"/>
    <n v="1"/>
    <n v="-29"/>
    <d v="2021-10-13T07:14:14"/>
    <d v="2021-10-13T07:15:23"/>
    <x v="185"/>
    <s v="Resultados Liberados en 30 Minutos o Menos"/>
    <s v="CENTRO MEDICO EXCEL"/>
    <s v="ESTUDIOS DE EMERGENCIA"/>
    <x v="1"/>
    <x v="2"/>
    <n v="1"/>
    <x v="1"/>
    <x v="13"/>
  </r>
  <r>
    <n v="42"/>
    <s v="Miércoles"/>
    <n v="2021"/>
    <s v="Octubre"/>
    <x v="1139"/>
    <s v="CENTRO MEDICO EXCEL-HOSPITALIZADOS"/>
    <x v="595"/>
    <s v="URGENCIA"/>
    <x v="0"/>
    <x v="12"/>
    <d v="1899-12-30T07:17:13"/>
    <d v="2021-10-13T00:00:00"/>
    <d v="1899-12-30T07:47:08"/>
    <d v="2021-10-13T00:00:00"/>
    <d v="1899-12-30T07:23:33"/>
    <n v="6"/>
    <n v="-24"/>
    <d v="2021-10-13T07:17:13"/>
    <d v="2021-10-13T07:23:33"/>
    <x v="178"/>
    <s v="Resultados Liberados en 30 Minutos o Menos"/>
    <s v="CENTRO MEDICO EXCEL"/>
    <s v="ESTUDIOS DE EMERGENCIA"/>
    <x v="1"/>
    <x v="2"/>
    <n v="1"/>
    <x v="1"/>
    <x v="13"/>
  </r>
  <r>
    <n v="42"/>
    <s v="Miércoles"/>
    <n v="2021"/>
    <s v="Octubre"/>
    <x v="1140"/>
    <s v="CENTRO MEDICO EXCEL-HOSPITALIZADOS"/>
    <x v="595"/>
    <s v="CHEQUEOS"/>
    <x v="0"/>
    <x v="12"/>
    <d v="1899-12-30T07:18:28"/>
    <d v="2021-10-15T00:00:00"/>
    <d v="1899-12-30T07:18:25"/>
    <d v="2021-10-13T00:00:00"/>
    <d v="1899-12-30T09:04:00"/>
    <n v="106"/>
    <n v="-2774"/>
    <d v="2021-10-13T07:18:28"/>
    <d v="2021-10-13T09:04:00"/>
    <x v="68"/>
    <s v="Resultados Liberados en 4 Horas o Menos"/>
    <s v="CENTRO MEDICO EXCEL"/>
    <s v="HOSPITALIZADOS"/>
    <x v="2"/>
    <x v="0"/>
    <n v="3"/>
    <x v="1"/>
    <x v="13"/>
  </r>
  <r>
    <n v="42"/>
    <s v="Miércoles"/>
    <n v="2021"/>
    <s v="Octubre"/>
    <x v="1141"/>
    <s v="CENTRO MEDICO EXCEL-HOSPITALIZADOS"/>
    <x v="596"/>
    <s v="CHEQUEOS"/>
    <x v="0"/>
    <x v="12"/>
    <d v="1899-12-30T07:24:30"/>
    <d v="2021-10-13T00:00:00"/>
    <d v="1899-12-30T08:54:28"/>
    <d v="2021-10-13T00:00:00"/>
    <d v="1899-12-30T08:57:23"/>
    <n v="93"/>
    <n v="3"/>
    <d v="2021-10-13T07:24:30"/>
    <d v="2021-10-13T08:57:23"/>
    <x v="27"/>
    <s v="Resultados Liberados en 4 Horas o Menos"/>
    <s v="CENTRO MEDICO EXCEL"/>
    <s v="HOSPITALIZADOS"/>
    <x v="2"/>
    <x v="0"/>
    <n v="3"/>
    <x v="1"/>
    <x v="13"/>
  </r>
  <r>
    <n v="42"/>
    <s v="Miércoles"/>
    <n v="2021"/>
    <s v="Octubre"/>
    <x v="1142"/>
    <s v="MEDIEXCEL"/>
    <x v="641"/>
    <s v="EXTERNOS"/>
    <x v="0"/>
    <x v="12"/>
    <d v="1899-12-30T07:24:51"/>
    <d v="2021-10-13T00:00:00"/>
    <d v="1899-12-30T11:24:50"/>
    <d v="2021-10-13T00:00:00"/>
    <d v="1899-12-30T10:16:56"/>
    <n v="172"/>
    <n v="-68"/>
    <d v="2021-10-13T07:24:51"/>
    <d v="2021-10-13T10:16:56"/>
    <x v="128"/>
    <s v="Resultados Liberados en 4 Horas o Menos"/>
    <s v="MEDIEXCEL"/>
    <s v="MEDIEXCEL"/>
    <x v="1"/>
    <x v="3"/>
    <n v="4"/>
    <x v="1"/>
    <x v="13"/>
  </r>
  <r>
    <n v="42"/>
    <s v="Miércoles"/>
    <n v="2021"/>
    <s v="Octubre"/>
    <x v="1143"/>
    <s v="CENTRO MEDICO EXCEL-HOSPITALIZADOS"/>
    <x v="593"/>
    <s v="CHEQUEOS"/>
    <x v="0"/>
    <x v="12"/>
    <d v="1899-12-30T07:26:44"/>
    <d v="2021-10-13T00:00:00"/>
    <d v="1899-12-30T08:56:41"/>
    <d v="2021-10-13T00:00:00"/>
    <d v="1899-12-30T09:05:15"/>
    <n v="99"/>
    <n v="9"/>
    <d v="2021-10-13T07:26:44"/>
    <d v="2021-10-13T09:05:15"/>
    <x v="159"/>
    <s v="Resultados Liberados en 4 Horas o Menos"/>
    <s v="CENTRO MEDICO EXCEL"/>
    <s v="HOSPITALIZADOS"/>
    <x v="2"/>
    <x v="0"/>
    <n v="2"/>
    <x v="1"/>
    <x v="13"/>
  </r>
  <r>
    <n v="42"/>
    <s v="Miércoles"/>
    <n v="2021"/>
    <s v="Octubre"/>
    <x v="1144"/>
    <s v="CENTRO MEDICO EXCEL-HOSPITALIZADOS"/>
    <x v="587"/>
    <s v="CHEQUEOS"/>
    <x v="0"/>
    <x v="12"/>
    <d v="1899-12-30T07:28:24"/>
    <d v="2021-10-15T00:00:00"/>
    <d v="1899-12-30T07:28:21"/>
    <d v="2021-10-13T00:00:00"/>
    <d v="1899-12-30T09:05:42"/>
    <n v="97"/>
    <n v="-2783"/>
    <d v="2021-10-13T07:28:24"/>
    <d v="2021-10-13T09:05:42"/>
    <x v="332"/>
    <s v="Resultados Liberados en 4 Horas o Menos"/>
    <s v="CENTRO MEDICO EXCEL"/>
    <s v="HOSPITALIZADOS"/>
    <x v="2"/>
    <x v="0"/>
    <n v="3"/>
    <x v="1"/>
    <x v="13"/>
  </r>
  <r>
    <n v="42"/>
    <s v="Miércoles"/>
    <n v="2021"/>
    <s v="Octubre"/>
    <x v="1145"/>
    <s v="CENTRO MEDICO EXCEL-HOSPITALIZADOS"/>
    <x v="14"/>
    <s v="CHEQUEOS"/>
    <x v="0"/>
    <x v="12"/>
    <d v="1899-12-30T07:34:06"/>
    <d v="2021-10-13T00:00:00"/>
    <d v="1899-12-30T09:04:02"/>
    <d v="2021-10-13T00:00:00"/>
    <d v="1899-12-30T09:06:50"/>
    <n v="92"/>
    <n v="2"/>
    <d v="2021-10-13T07:34:06"/>
    <d v="2021-10-13T09:06:50"/>
    <x v="27"/>
    <s v="Resultados Liberados en 4 Horas o Menos"/>
    <s v="CENTRO MEDICO EXCEL"/>
    <s v="HOSPITALIZADOS"/>
    <x v="2"/>
    <x v="0"/>
    <n v="3"/>
    <x v="1"/>
    <x v="13"/>
  </r>
  <r>
    <n v="42"/>
    <s v="Miércoles"/>
    <n v="2021"/>
    <s v="Octubre"/>
    <x v="1146"/>
    <s v="CENTRO MEDICO EXCEL-HOSPITALIZADOS"/>
    <x v="14"/>
    <s v="URGENCIA"/>
    <x v="0"/>
    <x v="12"/>
    <d v="1899-12-30T07:35:07"/>
    <d v="2021-10-13T00:00:00"/>
    <d v="1899-12-30T08:05:05"/>
    <d v="2021-10-13T00:00:00"/>
    <d v="1899-12-30T07:36:51"/>
    <n v="1"/>
    <n v="-29"/>
    <d v="2021-10-13T07:35:07"/>
    <d v="2021-10-13T07:36:51"/>
    <x v="185"/>
    <s v="Resultados Liberados en 30 Minutos o Menos"/>
    <s v="CENTRO MEDICO EXCEL"/>
    <s v="ESTUDIOS DE EMERGENCIA"/>
    <x v="1"/>
    <x v="2"/>
    <n v="1"/>
    <x v="1"/>
    <x v="13"/>
  </r>
  <r>
    <n v="42"/>
    <s v="Miércoles"/>
    <n v="2021"/>
    <s v="Octubre"/>
    <x v="1147"/>
    <s v="MEDIEXCEL"/>
    <x v="642"/>
    <s v="EXTERNOS"/>
    <x v="0"/>
    <x v="12"/>
    <d v="1899-12-30T07:37:34"/>
    <d v="2021-10-13T00:00:00"/>
    <d v="1899-12-30T11:37:31"/>
    <d v="2021-10-13T00:00:00"/>
    <d v="1899-12-30T10:19:32"/>
    <n v="162"/>
    <n v="-78"/>
    <d v="2021-10-13T07:37:34"/>
    <d v="2021-10-13T10:19:32"/>
    <x v="103"/>
    <s v="Resultados Liberados en 4 Horas o Menos"/>
    <s v="MEDIEXCEL"/>
    <s v="MEDIEXCEL"/>
    <x v="1"/>
    <x v="3"/>
    <n v="4"/>
    <x v="1"/>
    <x v="13"/>
  </r>
  <r>
    <n v="42"/>
    <s v="Miércoles"/>
    <n v="2021"/>
    <s v="Octubre"/>
    <x v="1148"/>
    <s v="CENTRO MEDICO EXCEL-HOSPITALIZADOS"/>
    <x v="353"/>
    <s v="CHEQUEOS"/>
    <x v="0"/>
    <x v="12"/>
    <d v="1899-12-30T07:44:01"/>
    <d v="2021-10-13T00:00:00"/>
    <d v="1899-12-30T09:13:59"/>
    <d v="2021-10-13T00:00:00"/>
    <d v="1899-12-30T09:08:19"/>
    <n v="84"/>
    <n v="-5"/>
    <d v="2021-10-13T07:44:01"/>
    <d v="2021-10-13T09:08:19"/>
    <x v="141"/>
    <s v="Resultados Liberados 01:30 o Menos"/>
    <s v="CENTRO MEDICO EXCEL"/>
    <s v="HOSPITALIZADOS"/>
    <x v="1"/>
    <x v="0"/>
    <n v="4"/>
    <x v="1"/>
    <x v="13"/>
  </r>
  <r>
    <n v="42"/>
    <s v="Miércoles"/>
    <n v="2021"/>
    <s v="Octubre"/>
    <x v="1149"/>
    <s v="CENTRO MEDICO EXCEL-HOSPITALIZADOS"/>
    <x v="516"/>
    <s v="URGENCIA"/>
    <x v="0"/>
    <x v="12"/>
    <d v="1899-12-30T07:44:32"/>
    <d v="2021-10-13T00:00:00"/>
    <d v="1899-12-30T08:14:30"/>
    <d v="2021-10-13T00:00:00"/>
    <d v="1899-12-30T08:12:42"/>
    <n v="28"/>
    <n v="-2"/>
    <d v="2021-10-13T07:44:32"/>
    <d v="2021-10-13T08:12:42"/>
    <x v="248"/>
    <s v="Resultados Liberados en 30 Minutos o Menos"/>
    <s v="CENTRO MEDICO EXCEL"/>
    <s v="ESTUDIOS DE EMERGENCIA"/>
    <x v="1"/>
    <x v="2"/>
    <n v="4"/>
    <x v="1"/>
    <x v="13"/>
  </r>
  <r>
    <n v="42"/>
    <s v="Miércoles"/>
    <n v="2021"/>
    <s v="Octubre"/>
    <x v="1150"/>
    <s v="PRIVADOS"/>
    <x v="643"/>
    <s v="EXTERNOS"/>
    <x v="0"/>
    <x v="12"/>
    <d v="1899-12-30T07:44:34"/>
    <d v="2021-10-13T00:00:00"/>
    <d v="1899-12-30T11:44:32"/>
    <d v="2021-10-13T00:00:00"/>
    <d v="1899-12-30T09:29:34"/>
    <n v="105"/>
    <n v="-135"/>
    <d v="2021-10-13T07:44:34"/>
    <d v="2021-10-13T09:29:34"/>
    <x v="68"/>
    <s v="Resultados Liberados en 4 Horas o Menos"/>
    <s v="PRIVADOS"/>
    <s v="PRIVADOS"/>
    <x v="1"/>
    <x v="3"/>
    <n v="1"/>
    <x v="1"/>
    <x v="13"/>
  </r>
  <r>
    <n v="42"/>
    <s v="Miércoles"/>
    <n v="2021"/>
    <s v="Octubre"/>
    <x v="1151"/>
    <s v="CENTRO MEDICO EXCEL-HOSPITALIZADOS"/>
    <x v="561"/>
    <s v="CHEQUEOS"/>
    <x v="0"/>
    <x v="12"/>
    <d v="1899-12-30T07:44:51"/>
    <d v="2021-10-13T00:00:00"/>
    <d v="1899-12-30T09:14:48"/>
    <d v="2021-10-13T00:00:00"/>
    <d v="1899-12-30T09:08:58"/>
    <n v="84"/>
    <n v="-6"/>
    <d v="2021-10-13T07:44:51"/>
    <d v="2021-10-13T09:08:58"/>
    <x v="141"/>
    <s v="Resultados Liberados 01:30 o Menos"/>
    <s v="CENTRO MEDICO EXCEL"/>
    <s v="HOSPITALIZADOS"/>
    <x v="1"/>
    <x v="0"/>
    <n v="1"/>
    <x v="1"/>
    <x v="13"/>
  </r>
  <r>
    <n v="42"/>
    <s v="Miércoles"/>
    <n v="2021"/>
    <s v="Octubre"/>
    <x v="1152"/>
    <s v="MEDIEXCEL"/>
    <x v="644"/>
    <s v="EXTERNOS"/>
    <x v="0"/>
    <x v="12"/>
    <d v="1899-12-30T08:05:52"/>
    <d v="2021-10-13T00:00:00"/>
    <d v="1899-12-30T12:05:51"/>
    <d v="2021-10-13T00:00:00"/>
    <d v="1899-12-30T11:16:29"/>
    <n v="191"/>
    <n v="-49"/>
    <d v="2021-10-13T08:05:52"/>
    <d v="2021-10-13T11:16:29"/>
    <x v="452"/>
    <s v="Resultados Liberados en 4 Horas o Menos"/>
    <s v="MEDIEXCEL"/>
    <s v="MEDIEXCEL"/>
    <x v="1"/>
    <x v="3"/>
    <n v="6"/>
    <x v="1"/>
    <x v="13"/>
  </r>
  <r>
    <n v="42"/>
    <s v="Miércoles"/>
    <n v="2021"/>
    <s v="Octubre"/>
    <x v="1153"/>
    <s v="CENTRO MEDICO EXCEL-HOSPITALIZADOS"/>
    <x v="622"/>
    <s v="CHEQUEOS"/>
    <x v="0"/>
    <x v="12"/>
    <d v="1899-12-30T08:09:33"/>
    <d v="2021-10-13T00:00:00"/>
    <d v="1899-12-30T09:39:28"/>
    <d v="2021-10-13T00:00:00"/>
    <d v="1899-12-30T09:10:38"/>
    <n v="61"/>
    <n v="-29"/>
    <d v="2021-10-13T08:09:33"/>
    <d v="2021-10-13T09:10:38"/>
    <x v="81"/>
    <s v="Resultados Liberados 01:30 o Menos"/>
    <s v="CENTRO MEDICO EXCEL"/>
    <s v="HOSPITALIZADOS"/>
    <x v="1"/>
    <x v="0"/>
    <n v="3"/>
    <x v="1"/>
    <x v="13"/>
  </r>
  <r>
    <n v="42"/>
    <s v="Miércoles"/>
    <n v="2021"/>
    <s v="Octubre"/>
    <x v="1154"/>
    <s v="CENTRO MEDICO EXCEL-HOSPITALIZADOS"/>
    <x v="595"/>
    <s v="REFERENCIA"/>
    <x v="0"/>
    <x v="12"/>
    <d v="1899-12-30T08:09:55"/>
    <d v="2021-10-17T00:00:00"/>
    <d v="1899-12-30T08:49:52"/>
    <m/>
    <m/>
    <m/>
    <m/>
    <d v="2021-10-13T08:09:55"/>
    <d v="2021-10-15T08:19:33"/>
    <x v="458"/>
    <s v="Estudios Sin Liberar en PxLab"/>
    <s v="CENTRO MEDICO EXCEL"/>
    <s v="HOSPITALIZADOS"/>
    <x v="0"/>
    <x v="0"/>
    <n v="1"/>
    <x v="1"/>
    <x v="13"/>
  </r>
  <r>
    <n v="42"/>
    <s v="Miércoles"/>
    <n v="2021"/>
    <s v="Octubre"/>
    <x v="1155"/>
    <s v="MEDIEXCEL"/>
    <x v="645"/>
    <s v="EXTERNOS"/>
    <x v="0"/>
    <x v="12"/>
    <d v="1899-12-30T08:13:04"/>
    <d v="2021-10-13T00:00:00"/>
    <d v="1899-12-30T12:13:03"/>
    <d v="2021-10-13T00:00:00"/>
    <d v="1899-12-30T11:24:14"/>
    <n v="191"/>
    <n v="-49"/>
    <d v="2021-10-13T08:13:04"/>
    <d v="2021-10-13T11:24:14"/>
    <x v="457"/>
    <s v="Resultados Liberados en 4 Horas o Menos"/>
    <s v="MEDIEXCEL"/>
    <s v="MEDIEXCEL"/>
    <x v="1"/>
    <x v="3"/>
    <n v="4"/>
    <x v="1"/>
    <x v="13"/>
  </r>
  <r>
    <n v="42"/>
    <s v="Miércoles"/>
    <n v="2021"/>
    <s v="Octubre"/>
    <x v="1156"/>
    <s v="VITAMEDICA"/>
    <x v="646"/>
    <s v="EXTERNOS"/>
    <x v="0"/>
    <x v="12"/>
    <d v="1899-12-30T08:18:32"/>
    <d v="2021-10-13T00:00:00"/>
    <d v="1899-12-30T12:18:29"/>
    <m/>
    <m/>
    <m/>
    <m/>
    <d v="2021-10-13T08:18:32"/>
    <d v="2021-10-15T08:19:33"/>
    <x v="459"/>
    <s v="Estudios Sin Liberar en PxLab"/>
    <s v="VITAMEDICA"/>
    <s v="VITAMEDICA"/>
    <x v="0"/>
    <x v="3"/>
    <n v="1"/>
    <x v="1"/>
    <x v="13"/>
  </r>
  <r>
    <n v="42"/>
    <s v="Miércoles"/>
    <n v="2021"/>
    <s v="Octubre"/>
    <x v="1157"/>
    <s v="MEDIEXCEL"/>
    <x v="647"/>
    <s v="EXTERNOS"/>
    <x v="0"/>
    <x v="12"/>
    <d v="1899-12-30T08:20:22"/>
    <d v="2021-10-13T00:00:00"/>
    <d v="1899-12-30T12:20:19"/>
    <d v="2021-10-13T00:00:00"/>
    <d v="1899-12-30T11:19:42"/>
    <n v="179"/>
    <n v="-61"/>
    <d v="2021-10-13T08:20:22"/>
    <d v="2021-10-13T11:19:42"/>
    <x v="117"/>
    <s v="Resultados Liberados en 4 Horas o Menos"/>
    <s v="MEDIEXCEL"/>
    <s v="MEDIEXCEL"/>
    <x v="1"/>
    <x v="3"/>
    <n v="4"/>
    <x v="1"/>
    <x v="13"/>
  </r>
  <r>
    <n v="42"/>
    <s v="Miércoles"/>
    <n v="2021"/>
    <s v="Octubre"/>
    <x v="1158"/>
    <s v="MEDIEXCEL"/>
    <x v="648"/>
    <s v="EXTERNOS"/>
    <x v="0"/>
    <x v="12"/>
    <d v="1899-12-30T08:30:23"/>
    <d v="2021-10-13T00:00:00"/>
    <d v="1899-12-30T12:30:21"/>
    <d v="2021-10-13T00:00:00"/>
    <d v="1899-12-30T11:26:36"/>
    <n v="176"/>
    <n v="-64"/>
    <d v="2021-10-13T08:30:23"/>
    <d v="2021-10-13T11:26:36"/>
    <x v="400"/>
    <s v="Resultados Liberados en 4 Horas o Menos"/>
    <s v="MEDIEXCEL"/>
    <s v="MEDIEXCEL"/>
    <x v="1"/>
    <x v="3"/>
    <n v="8"/>
    <x v="1"/>
    <x v="13"/>
  </r>
  <r>
    <n v="42"/>
    <s v="Miércoles"/>
    <n v="2021"/>
    <s v="Octubre"/>
    <x v="1159"/>
    <s v="MEDIEXCEL"/>
    <x v="649"/>
    <s v="EXTERNOS"/>
    <x v="0"/>
    <x v="12"/>
    <d v="1899-12-30T08:35:45"/>
    <d v="2021-10-13T00:00:00"/>
    <d v="1899-12-30T12:35:43"/>
    <d v="2021-10-13T00:00:00"/>
    <d v="1899-12-30T11:21:46"/>
    <n v="166"/>
    <n v="-74"/>
    <d v="2021-10-13T08:35:45"/>
    <d v="2021-10-13T11:21:46"/>
    <x v="87"/>
    <s v="Resultados Liberados en 4 Horas o Menos"/>
    <s v="MEDIEXCEL"/>
    <s v="MEDIEXCEL"/>
    <x v="1"/>
    <x v="3"/>
    <n v="4"/>
    <x v="1"/>
    <x v="13"/>
  </r>
  <r>
    <n v="42"/>
    <s v="Miércoles"/>
    <n v="2021"/>
    <s v="Octubre"/>
    <x v="1160"/>
    <s v="CENTRO MEDICO EXCEL - EXTERNO"/>
    <x v="650"/>
    <s v="EXTERNOS"/>
    <x v="0"/>
    <x v="12"/>
    <d v="1899-12-30T08:42:49"/>
    <d v="2021-10-13T00:00:00"/>
    <s v="13.03:35"/>
    <d v="2021-10-13T00:00:00"/>
    <d v="1899-12-30T11:14:17"/>
    <n v="152"/>
    <n v="-109"/>
    <d v="2021-10-13T08:42:49"/>
    <d v="2021-10-13T11:14:17"/>
    <x v="460"/>
    <s v="Resultados Liberados en 4 Horas o Menos"/>
    <s v="CENTRO MEDICO EXCEL"/>
    <s v=" EXTERNO"/>
    <x v="1"/>
    <x v="3"/>
    <n v="3"/>
    <x v="1"/>
    <x v="13"/>
  </r>
  <r>
    <n v="42"/>
    <s v="Miércoles"/>
    <n v="2021"/>
    <s v="Octubre"/>
    <x v="1161"/>
    <s v="CENTRO MEDICO EXCEL-HOSPITALIZADOS"/>
    <x v="7"/>
    <s v="URGENCIA"/>
    <x v="0"/>
    <x v="12"/>
    <d v="1899-12-30T08:46:24"/>
    <d v="2021-10-13T00:00:00"/>
    <d v="1899-12-30T09:16:23"/>
    <d v="2021-10-13T00:00:00"/>
    <d v="1899-12-30T08:52:19"/>
    <n v="6"/>
    <n v="-24"/>
    <d v="2021-10-13T08:46:24"/>
    <d v="2021-10-13T08:52:19"/>
    <x v="62"/>
    <s v="Resultados Liberados en 30 Minutos o Menos"/>
    <s v="CENTRO MEDICO EXCEL"/>
    <s v="ESTUDIOS DE EMERGENCIA"/>
    <x v="1"/>
    <x v="2"/>
    <n v="1"/>
    <x v="1"/>
    <x v="13"/>
  </r>
  <r>
    <n v="42"/>
    <s v="Miércoles"/>
    <n v="2021"/>
    <s v="Octubre"/>
    <x v="1162"/>
    <s v="CENTRO MEDICO EXCEL-(EMPLEADOS)"/>
    <x v="651"/>
    <s v="EXTERNOS"/>
    <x v="0"/>
    <x v="12"/>
    <d v="1899-12-30T08:47:39"/>
    <d v="2021-10-13T00:00:00"/>
    <d v="1899-12-30T12:47:36"/>
    <d v="2021-10-13T00:00:00"/>
    <d v="1899-12-30T11:25:20"/>
    <n v="158"/>
    <n v="-82"/>
    <d v="2021-10-13T08:47:39"/>
    <d v="2021-10-13T11:25:20"/>
    <x v="89"/>
    <s v="Resultados Liberados en 4 Horas o Menos"/>
    <s v="CENTRO MEDICO EXCEL"/>
    <s v="EMPLEADOS"/>
    <x v="1"/>
    <x v="3"/>
    <n v="3"/>
    <x v="1"/>
    <x v="13"/>
  </r>
  <r>
    <n v="42"/>
    <s v="Miércoles"/>
    <n v="2021"/>
    <s v="Octubre"/>
    <x v="1163"/>
    <s v="MEDIEXCEL"/>
    <x v="652"/>
    <s v="EXTERNOS"/>
    <x v="0"/>
    <x v="12"/>
    <d v="1899-12-30T08:53:42"/>
    <d v="2021-10-13T00:00:00"/>
    <d v="1899-12-30T12:53:41"/>
    <d v="2021-10-13T00:00:00"/>
    <d v="1899-12-30T11:27:46"/>
    <n v="154"/>
    <n v="-86"/>
    <d v="2021-10-13T08:53:42"/>
    <d v="2021-10-13T11:27:46"/>
    <x v="165"/>
    <s v="Resultados Liberados en 4 Horas o Menos"/>
    <s v="MEDIEXCEL"/>
    <s v="MEDIEXCEL"/>
    <x v="1"/>
    <x v="3"/>
    <n v="4"/>
    <x v="1"/>
    <x v="13"/>
  </r>
  <r>
    <n v="42"/>
    <s v="Miércoles"/>
    <n v="2021"/>
    <s v="Octubre"/>
    <x v="1164"/>
    <s v="MEDIEXCEL"/>
    <x v="653"/>
    <s v="EXTERNOS"/>
    <x v="0"/>
    <x v="12"/>
    <d v="1899-12-30T08:59:57"/>
    <d v="2021-10-13T00:00:00"/>
    <d v="1899-12-30T12:59:54"/>
    <d v="2021-10-13T00:00:00"/>
    <d v="1899-12-30T12:49:08"/>
    <n v="230"/>
    <n v="-10"/>
    <d v="2021-10-13T08:59:57"/>
    <d v="2021-10-13T12:49:08"/>
    <x v="207"/>
    <s v="Resultados Liberados en 4 Horas o Menos"/>
    <s v="MEDIEXCEL"/>
    <s v="MEDIEXCEL"/>
    <x v="1"/>
    <x v="3"/>
    <n v="6"/>
    <x v="1"/>
    <x v="13"/>
  </r>
  <r>
    <n v="42"/>
    <s v="Miércoles"/>
    <n v="2021"/>
    <s v="Octubre"/>
    <x v="1165"/>
    <s v="CENTRO MEDICO EXCEL-HOSPITALIZADOS"/>
    <x v="551"/>
    <s v="CHEQUEOS"/>
    <x v="0"/>
    <x v="12"/>
    <d v="1899-12-30T09:00:21"/>
    <d v="2021-10-13T00:00:00"/>
    <d v="1899-12-30T10:30:19"/>
    <d v="2021-10-13T00:00:00"/>
    <d v="1899-12-30T09:59:45"/>
    <n v="59"/>
    <n v="-31"/>
    <d v="2021-10-13T09:00:21"/>
    <d v="2021-10-13T09:59:45"/>
    <x v="226"/>
    <s v="Resultados Liberados en 1 Hora o Menos"/>
    <s v="CENTRO MEDICO EXCEL"/>
    <s v="HOSPITALIZADOS"/>
    <x v="1"/>
    <x v="0"/>
    <n v="2"/>
    <x v="1"/>
    <x v="13"/>
  </r>
  <r>
    <n v="42"/>
    <s v="Miércoles"/>
    <n v="2021"/>
    <s v="Octubre"/>
    <x v="1166"/>
    <s v="MEDIEXCEL"/>
    <x v="654"/>
    <s v="EXTERNOS"/>
    <x v="0"/>
    <x v="12"/>
    <d v="1899-12-30T09:23:07"/>
    <d v="2021-10-13T00:00:00"/>
    <d v="1899-12-30T13:23:05"/>
    <d v="2021-10-13T00:00:00"/>
    <d v="1899-12-30T12:50:25"/>
    <n v="207"/>
    <n v="-33"/>
    <d v="2021-10-13T09:23:07"/>
    <d v="2021-10-13T12:50:25"/>
    <x v="198"/>
    <s v="Resultados Liberados en 4 Horas o Menos"/>
    <s v="MEDIEXCEL"/>
    <s v="MEDIEXCEL"/>
    <x v="1"/>
    <x v="3"/>
    <n v="4"/>
    <x v="1"/>
    <x v="13"/>
  </r>
  <r>
    <n v="42"/>
    <s v="Miércoles"/>
    <n v="2021"/>
    <s v="Octubre"/>
    <x v="1167"/>
    <s v="MEDIEXCEL"/>
    <x v="655"/>
    <s v="EXTERNOS"/>
    <x v="0"/>
    <x v="12"/>
    <d v="1899-12-30T09:24:03"/>
    <d v="2021-10-13T00:00:00"/>
    <d v="1899-12-30T13:24:01"/>
    <d v="2021-10-13T00:00:00"/>
    <d v="1899-12-30T12:47:15"/>
    <n v="203"/>
    <n v="-37"/>
    <d v="2021-10-13T09:24:03"/>
    <d v="2021-10-13T12:47:15"/>
    <x v="461"/>
    <s v="Resultados Liberados en 4 Horas o Menos"/>
    <s v="MEDIEXCEL"/>
    <s v="MEDIEXCEL"/>
    <x v="1"/>
    <x v="3"/>
    <n v="4"/>
    <x v="1"/>
    <x v="13"/>
  </r>
  <r>
    <n v="42"/>
    <s v="Miércoles"/>
    <n v="2021"/>
    <s v="Octubre"/>
    <x v="1168"/>
    <s v="CENTRO MEDICO EXCEL-HOSPITALIZADOS"/>
    <x v="14"/>
    <s v="REFERENCIA"/>
    <x v="0"/>
    <x v="12"/>
    <d v="1899-12-30T09:48:17"/>
    <d v="2021-10-17T00:00:00"/>
    <d v="1899-12-30T10:28:11"/>
    <m/>
    <m/>
    <m/>
    <m/>
    <d v="2021-10-13T09:48:17"/>
    <d v="2021-10-15T08:19:33"/>
    <x v="462"/>
    <s v="Estudios Sin Liberar en PxLab"/>
    <s v="CENTRO MEDICO EXCEL"/>
    <s v="HOSPITALIZADOS"/>
    <x v="0"/>
    <x v="0"/>
    <n v="2"/>
    <x v="1"/>
    <x v="13"/>
  </r>
  <r>
    <n v="42"/>
    <s v="Miércoles"/>
    <n v="2021"/>
    <s v="Octubre"/>
    <x v="1169"/>
    <s v="CENTRO MEDICO EXCEL-HOSPITALIZADOS"/>
    <x v="14"/>
    <s v="REFERENCIA"/>
    <x v="0"/>
    <x v="12"/>
    <d v="1899-12-30T09:49:29"/>
    <d v="2021-10-17T00:00:00"/>
    <d v="1899-12-30T10:29:26"/>
    <m/>
    <m/>
    <m/>
    <m/>
    <d v="2021-10-13T09:49:29"/>
    <d v="2021-10-15T08:19:33"/>
    <x v="463"/>
    <s v="Estudios Sin Liberar en PxLab"/>
    <s v="CENTRO MEDICO EXCEL"/>
    <s v="HOSPITALIZADOS"/>
    <x v="0"/>
    <x v="0"/>
    <n v="2"/>
    <x v="1"/>
    <x v="13"/>
  </r>
  <r>
    <n v="42"/>
    <s v="Miércoles"/>
    <n v="2021"/>
    <s v="Octubre"/>
    <x v="1170"/>
    <s v="MEDIEXCEL"/>
    <x v="656"/>
    <s v="EXTERNOS"/>
    <x v="0"/>
    <x v="12"/>
    <d v="1899-12-30T09:51:23"/>
    <d v="2021-10-13T00:00:00"/>
    <d v="1899-12-30T13:51:22"/>
    <d v="2021-10-13T00:00:00"/>
    <d v="1899-12-30T12:48:34"/>
    <n v="177"/>
    <n v="-63"/>
    <d v="2021-10-13T09:51:23"/>
    <d v="2021-10-13T12:48:34"/>
    <x v="464"/>
    <s v="Resultados Liberados en 4 Horas o Menos"/>
    <s v="MEDIEXCEL"/>
    <s v="MEDIEXCEL"/>
    <x v="1"/>
    <x v="3"/>
    <n v="6"/>
    <x v="1"/>
    <x v="13"/>
  </r>
  <r>
    <n v="42"/>
    <s v="Miércoles"/>
    <n v="2021"/>
    <s v="Octubre"/>
    <x v="1171"/>
    <s v="MEDIEXCEL"/>
    <x v="657"/>
    <s v="EXTERNOS"/>
    <x v="0"/>
    <x v="12"/>
    <d v="1899-12-30T09:58:02"/>
    <d v="2021-10-13T00:00:00"/>
    <d v="1899-12-30T13:57:59"/>
    <d v="2021-10-13T00:00:00"/>
    <d v="1899-12-30T12:49:27"/>
    <n v="171"/>
    <n v="-68"/>
    <d v="2021-10-13T09:58:02"/>
    <d v="2021-10-13T12:49:27"/>
    <x v="167"/>
    <s v="Resultados Liberados en 4 Horas o Menos"/>
    <s v="MEDIEXCEL"/>
    <s v="MEDIEXCEL"/>
    <x v="1"/>
    <x v="3"/>
    <n v="1"/>
    <x v="1"/>
    <x v="13"/>
  </r>
  <r>
    <n v="42"/>
    <s v="Miércoles"/>
    <n v="2021"/>
    <s v="Octubre"/>
    <x v="1172"/>
    <s v="CENTRO MEDICO EXCEL-HOSPITALIZADOS"/>
    <x v="516"/>
    <s v="URGENCIA"/>
    <x v="0"/>
    <x v="12"/>
    <d v="1899-12-30T10:02:13"/>
    <d v="2021-10-13T00:00:00"/>
    <d v="1899-12-30T10:32:11"/>
    <d v="2021-10-13T00:00:00"/>
    <d v="1899-12-30T10:31:06"/>
    <n v="29"/>
    <n v="-1"/>
    <d v="2021-10-13T10:02:13"/>
    <d v="2021-10-13T10:31:06"/>
    <x v="248"/>
    <s v="Resultados Liberados en 30 Minutos o Menos"/>
    <s v="CENTRO MEDICO EXCEL"/>
    <s v="ESTUDIOS DE EMERGENCIA"/>
    <x v="1"/>
    <x v="2"/>
    <n v="4"/>
    <x v="1"/>
    <x v="13"/>
  </r>
  <r>
    <n v="42"/>
    <s v="Miércoles"/>
    <n v="2021"/>
    <s v="Octubre"/>
    <x v="1173"/>
    <s v="MEDIEXCEL"/>
    <x v="658"/>
    <s v="EXTERNOS"/>
    <x v="0"/>
    <x v="12"/>
    <d v="1899-12-30T10:32:46"/>
    <d v="2021-10-13T00:00:00"/>
    <d v="1899-12-30T14:32:45"/>
    <d v="2021-10-13T00:00:00"/>
    <d v="1899-12-30T12:51:56"/>
    <n v="139"/>
    <n v="-101"/>
    <d v="2021-10-13T10:32:46"/>
    <d v="2021-10-13T12:51:56"/>
    <x v="49"/>
    <s v="Resultados Liberados en 4 Horas o Menos"/>
    <s v="MEDIEXCEL"/>
    <s v="MEDIEXCEL"/>
    <x v="1"/>
    <x v="3"/>
    <n v="6"/>
    <x v="1"/>
    <x v="13"/>
  </r>
  <r>
    <n v="42"/>
    <s v="Miércoles"/>
    <n v="2021"/>
    <s v="Octubre"/>
    <x v="1174"/>
    <s v="CENTRO MEDICO EXCEL-HOSPITALIZADOS"/>
    <x v="516"/>
    <m/>
    <x v="0"/>
    <x v="12"/>
    <d v="1899-12-30T10:35:35"/>
    <d v="2021-10-15T00:00:00"/>
    <s v="10.36:24"/>
    <d v="2021-10-13T00:00:00"/>
    <d v="1899-12-30T11:03:16"/>
    <n v="28"/>
    <n v="-2853"/>
    <d v="2021-10-13T10:35:35"/>
    <d v="2021-10-13T11:03:16"/>
    <x v="90"/>
    <s v="Resultados Liberados en 30 Minutos o Menos"/>
    <s v="CENTRO MEDICO EXCEL"/>
    <s v="HOSPITALIZADOS"/>
    <x v="1"/>
    <x v="0"/>
    <n v="4"/>
    <x v="1"/>
    <x v="13"/>
  </r>
  <r>
    <n v="42"/>
    <s v="Miércoles"/>
    <n v="2021"/>
    <s v="Octubre"/>
    <x v="1175"/>
    <s v="CENTRO MEDICO EXCEL (MONITOREOS)"/>
    <x v="154"/>
    <s v="EXTERNOS"/>
    <x v="0"/>
    <x v="12"/>
    <d v="1899-12-30T11:03:09"/>
    <d v="2021-10-13T00:00:00"/>
    <d v="1899-12-30T15:03:06"/>
    <d v="2021-10-13T00:00:00"/>
    <d v="1899-12-30T16:36:34"/>
    <n v="333"/>
    <n v="93"/>
    <d v="2021-10-13T11:03:09"/>
    <d v="2021-10-13T16:36:34"/>
    <x v="465"/>
    <s v="Resultados Liberados despues de 4 Horas"/>
    <s v="CENTRO MEDICO EXCEL"/>
    <s v="MONITOREOS"/>
    <x v="3"/>
    <x v="5"/>
    <n v="1"/>
    <x v="1"/>
    <x v="13"/>
  </r>
  <r>
    <n v="42"/>
    <s v="Miércoles"/>
    <n v="2021"/>
    <s v="Octubre"/>
    <x v="1176"/>
    <s v="CENTRO MEDICO EXCEL - TRIAGE RESPIRATORIO"/>
    <x v="659"/>
    <s v="CHEQUEOS"/>
    <x v="0"/>
    <x v="12"/>
    <d v="1899-12-30T11:03:49"/>
    <d v="2021-10-13T00:00:00"/>
    <d v="1899-12-30T12:33:47"/>
    <d v="2021-10-13T00:00:00"/>
    <d v="1899-12-30T12:03:06"/>
    <n v="60"/>
    <n v="-30"/>
    <d v="2021-10-13T11:03:49"/>
    <d v="2021-10-13T12:03:06"/>
    <x v="226"/>
    <s v="Resultados Liberados en 1 Hora o Menos"/>
    <s v="CENTRO MEDICO EXCEL"/>
    <s v="TRIAGE RESPIRATORIO"/>
    <x v="1"/>
    <x v="4"/>
    <n v="5"/>
    <x v="1"/>
    <x v="13"/>
  </r>
  <r>
    <n v="42"/>
    <s v="Miércoles"/>
    <n v="2021"/>
    <s v="Octubre"/>
    <x v="1177"/>
    <s v="CENTRO MEDICO EXCEL-HOSPITALIZADOS"/>
    <x v="516"/>
    <s v="URGENCIA"/>
    <x v="0"/>
    <x v="12"/>
    <d v="1899-12-30T11:05:38"/>
    <d v="2021-10-13T00:00:00"/>
    <d v="1899-12-30T11:35:36"/>
    <d v="2021-10-13T00:00:00"/>
    <d v="1899-12-30T11:33:43"/>
    <n v="28"/>
    <n v="-2"/>
    <d v="2021-10-13T11:05:38"/>
    <d v="2021-10-13T11:33:43"/>
    <x v="248"/>
    <s v="Resultados Liberados en 30 Minutos o Menos"/>
    <s v="CENTRO MEDICO EXCEL"/>
    <s v="ESTUDIOS DE EMERGENCIA"/>
    <x v="1"/>
    <x v="2"/>
    <n v="4"/>
    <x v="1"/>
    <x v="13"/>
  </r>
  <r>
    <n v="42"/>
    <s v="Miércoles"/>
    <n v="2021"/>
    <s v="Octubre"/>
    <x v="1178"/>
    <s v="CENTRO MEDICO EXCEL-HOSPITALIZADOS"/>
    <x v="516"/>
    <s v="URGENCIA"/>
    <x v="0"/>
    <x v="12"/>
    <d v="1899-12-30T11:39:27"/>
    <d v="2021-10-13T00:00:00"/>
    <d v="1899-12-30T12:09:24"/>
    <d v="2021-10-13T00:00:00"/>
    <d v="1899-12-30T12:07:00"/>
    <n v="28"/>
    <n v="-2"/>
    <d v="2021-10-13T11:39:27"/>
    <d v="2021-10-13T12:07:00"/>
    <x v="90"/>
    <s v="Resultados Liberados en 30 Minutos o Menos"/>
    <s v="CENTRO MEDICO EXCEL"/>
    <s v="ESTUDIOS DE EMERGENCIA"/>
    <x v="1"/>
    <x v="2"/>
    <n v="4"/>
    <x v="1"/>
    <x v="13"/>
  </r>
  <r>
    <n v="42"/>
    <s v="Miércoles"/>
    <n v="2021"/>
    <s v="Octubre"/>
    <x v="1179"/>
    <s v="MEDIEXCEL"/>
    <x v="660"/>
    <s v="EXTERNOS"/>
    <x v="0"/>
    <x v="12"/>
    <d v="1899-12-30T12:09:52"/>
    <d v="2021-10-13T00:00:00"/>
    <d v="1899-12-30T16:09:48"/>
    <d v="2021-10-13T00:00:00"/>
    <d v="1899-12-30T13:49:03"/>
    <n v="100"/>
    <n v="-140"/>
    <d v="2021-10-13T12:09:52"/>
    <d v="2021-10-13T13:49:03"/>
    <x v="319"/>
    <s v="Resultados Liberados en 4 Horas o Menos"/>
    <s v="MEDIEXCEL"/>
    <s v="MEDIEXCEL"/>
    <x v="1"/>
    <x v="3"/>
    <n v="6"/>
    <x v="1"/>
    <x v="13"/>
  </r>
  <r>
    <n v="42"/>
    <s v="Miércoles"/>
    <n v="2021"/>
    <s v="Octubre"/>
    <x v="1180"/>
    <s v="CENTRO MEDICO EXCEL-HOSPITALIZADOS"/>
    <x v="516"/>
    <s v="CHEQUEOS"/>
    <x v="0"/>
    <x v="12"/>
    <d v="1899-12-30T12:11:53"/>
    <d v="2021-10-13T00:00:00"/>
    <d v="1899-12-30T13:41:51"/>
    <d v="2021-10-13T00:00:00"/>
    <d v="1899-12-30T13:00:46"/>
    <n v="49"/>
    <n v="-41"/>
    <d v="2021-10-13T12:11:53"/>
    <d v="2021-10-13T13:00:46"/>
    <x v="2"/>
    <s v="Resultados Liberados en 1 Hora o Menos"/>
    <s v="CENTRO MEDICO EXCEL"/>
    <s v="HOSPITALIZADOS"/>
    <x v="1"/>
    <x v="0"/>
    <n v="4"/>
    <x v="1"/>
    <x v="13"/>
  </r>
  <r>
    <n v="42"/>
    <s v="Miércoles"/>
    <n v="2021"/>
    <s v="Octubre"/>
    <x v="1181"/>
    <s v="CENTRO MEDICO EXCEL - TRIAGE RESPIRATORIO"/>
    <x v="661"/>
    <s v="CHEQUEOS"/>
    <x v="0"/>
    <x v="12"/>
    <d v="1899-12-30T12:15:05"/>
    <d v="2021-10-13T00:00:00"/>
    <d v="1899-12-30T13:45:01"/>
    <d v="2021-10-13T00:00:00"/>
    <d v="1899-12-30T13:30:11"/>
    <n v="75"/>
    <n v="-15"/>
    <d v="2021-10-13T12:15:05"/>
    <d v="2021-10-13T13:30:11"/>
    <x v="71"/>
    <s v="Resultados Liberados 01:30 o Menos"/>
    <s v="CENTRO MEDICO EXCEL"/>
    <s v="TRIAGE RESPIRATORIO"/>
    <x v="1"/>
    <x v="4"/>
    <n v="5"/>
    <x v="1"/>
    <x v="13"/>
  </r>
  <r>
    <n v="42"/>
    <s v="Miércoles"/>
    <n v="2021"/>
    <s v="Octubre"/>
    <x v="1182"/>
    <s v="CENTRO MEDICO EXCEL-HOSPITALIZADOS"/>
    <x v="595"/>
    <s v="CHEQUEOS"/>
    <x v="0"/>
    <x v="12"/>
    <d v="1899-12-30T12:22:44"/>
    <d v="2021-10-13T00:00:00"/>
    <d v="1899-12-30T13:52:42"/>
    <d v="2021-10-13T00:00:00"/>
    <d v="1899-12-30T12:30:40"/>
    <n v="8"/>
    <n v="-82"/>
    <d v="2021-10-13T12:22:44"/>
    <d v="2021-10-13T12:30:40"/>
    <x v="29"/>
    <s v="Resultados Liberados en 30 Minutos o Menos"/>
    <s v="CENTRO MEDICO EXCEL"/>
    <s v="HOSPITALIZADOS"/>
    <x v="1"/>
    <x v="0"/>
    <n v="4"/>
    <x v="1"/>
    <x v="13"/>
  </r>
  <r>
    <n v="42"/>
    <s v="Miércoles"/>
    <n v="2021"/>
    <s v="Octubre"/>
    <x v="1183"/>
    <s v="MEDIEXCEL"/>
    <x v="662"/>
    <s v="EXTERNOS"/>
    <x v="0"/>
    <x v="12"/>
    <d v="1899-12-30T12:36:27"/>
    <d v="2021-10-13T00:00:00"/>
    <d v="1899-12-30T16:36:24"/>
    <d v="2021-10-13T00:00:00"/>
    <d v="1899-12-30T14:14:37"/>
    <n v="98"/>
    <n v="-142"/>
    <d v="2021-10-13T12:36:27"/>
    <d v="2021-10-13T14:14:37"/>
    <x v="159"/>
    <s v="Resultados Liberados en 4 Horas o Menos"/>
    <s v="MEDIEXCEL"/>
    <s v="MEDIEXCEL"/>
    <x v="1"/>
    <x v="3"/>
    <n v="3"/>
    <x v="1"/>
    <x v="13"/>
  </r>
  <r>
    <n v="42"/>
    <s v="Miércoles"/>
    <n v="2021"/>
    <s v="Octubre"/>
    <x v="1184"/>
    <s v="CENTRO MEDICO EXCEL-HOSPITALIZADOS"/>
    <x v="516"/>
    <s v="URGENCIA"/>
    <x v="0"/>
    <x v="12"/>
    <d v="1899-12-30T12:37:11"/>
    <d v="2021-10-13T00:00:00"/>
    <d v="1899-12-30T13:07:09"/>
    <d v="2021-10-13T00:00:00"/>
    <d v="1899-12-30T13:28:42"/>
    <n v="51"/>
    <n v="21"/>
    <d v="2021-10-13T12:37:11"/>
    <d v="2021-10-13T13:28:42"/>
    <x v="184"/>
    <s v="Resultados Liberados en 1 Hora o Menos"/>
    <s v="CENTRO MEDICO EXCEL"/>
    <s v="ESTUDIOS DE EMERGENCIA"/>
    <x v="2"/>
    <x v="2"/>
    <n v="4"/>
    <x v="1"/>
    <x v="13"/>
  </r>
  <r>
    <n v="42"/>
    <s v="Miércoles"/>
    <n v="2021"/>
    <s v="Octubre"/>
    <x v="1185"/>
    <s v="MEDIEXCEL"/>
    <x v="663"/>
    <s v="EXTERNOS"/>
    <x v="0"/>
    <x v="12"/>
    <d v="1899-12-30T12:47:28"/>
    <d v="2021-10-13T00:00:00"/>
    <d v="1899-12-30T16:47:26"/>
    <d v="2021-10-13T00:00:00"/>
    <d v="1899-12-30T14:16:32"/>
    <n v="89"/>
    <n v="-151"/>
    <d v="2021-10-13T12:47:28"/>
    <d v="2021-10-13T14:16:32"/>
    <x v="383"/>
    <s v="Resultados Liberados 01:30 o Menos"/>
    <s v="MEDIEXCEL"/>
    <s v="MEDIEXCEL"/>
    <x v="1"/>
    <x v="3"/>
    <n v="4"/>
    <x v="1"/>
    <x v="13"/>
  </r>
  <r>
    <n v="42"/>
    <s v="Miércoles"/>
    <n v="2021"/>
    <s v="Octubre"/>
    <x v="1186"/>
    <s v="TUNEL - MEDIEXCEL"/>
    <x v="664"/>
    <s v="REFERENCIA"/>
    <x v="0"/>
    <x v="12"/>
    <d v="1899-12-30T12:52:49"/>
    <d v="2021-10-17T00:00:00"/>
    <d v="1899-12-30T13:32:48"/>
    <m/>
    <m/>
    <m/>
    <m/>
    <d v="2021-10-13T12:52:49"/>
    <d v="2021-10-15T08:19:33"/>
    <x v="466"/>
    <s v="Estudios Sin Liberar en PxLab"/>
    <s v="TUNEL "/>
    <s v="TUNEL MEDIEXCEL"/>
    <x v="0"/>
    <x v="3"/>
    <n v="1"/>
    <x v="1"/>
    <x v="13"/>
  </r>
  <r>
    <n v="42"/>
    <s v="Miércoles"/>
    <n v="2021"/>
    <s v="Octubre"/>
    <x v="1187"/>
    <s v="TUNEL - MEDIEXCEL"/>
    <x v="664"/>
    <s v="EXTERNOS"/>
    <x v="0"/>
    <x v="12"/>
    <d v="1899-12-30T12:53:37"/>
    <d v="2021-10-13T00:00:00"/>
    <d v="1899-12-30T16:53:36"/>
    <d v="2021-10-13T00:00:00"/>
    <d v="1899-12-30T13:41:47"/>
    <n v="48"/>
    <n v="-192"/>
    <d v="2021-10-13T12:53:37"/>
    <d v="2021-10-13T13:41:47"/>
    <x v="2"/>
    <s v="Resultados Liberados en 1 Hora o Menos"/>
    <s v="TUNEL "/>
    <s v="TUNEL MEDIEXCEL"/>
    <x v="1"/>
    <x v="3"/>
    <n v="1"/>
    <x v="1"/>
    <x v="13"/>
  </r>
  <r>
    <n v="42"/>
    <s v="Miércoles"/>
    <n v="2021"/>
    <s v="Octubre"/>
    <x v="1188"/>
    <s v="CENTRO MEDICO EXCEL-URGENCIAS"/>
    <x v="665"/>
    <s v="URGENCIA"/>
    <x v="0"/>
    <x v="12"/>
    <d v="1899-12-30T13:22:31"/>
    <d v="2021-10-13T00:00:00"/>
    <d v="1899-12-30T13:52:28"/>
    <d v="2021-10-13T00:00:00"/>
    <d v="1899-12-30T13:55:48"/>
    <n v="33"/>
    <n v="3"/>
    <d v="2021-10-13T13:22:31"/>
    <d v="2021-10-13T13:55:48"/>
    <x v="133"/>
    <s v="Resultados Liberados en 1 Hora o Menos"/>
    <s v="CENTRO MEDICO EXCEL"/>
    <s v="ESTUDIOS DE EMERGENCIA"/>
    <x v="2"/>
    <x v="2"/>
    <n v="3"/>
    <x v="1"/>
    <x v="13"/>
  </r>
  <r>
    <n v="42"/>
    <s v="Miércoles"/>
    <n v="2021"/>
    <s v="Octubre"/>
    <x v="1189"/>
    <s v="CENTRO MEDICO EXCEL-HOSPITALIZADOS"/>
    <x v="424"/>
    <s v="REFERENCIA"/>
    <x v="0"/>
    <x v="12"/>
    <d v="1899-12-30T13:35:20"/>
    <d v="2021-10-17T00:00:00"/>
    <d v="1899-12-30T14:15:17"/>
    <m/>
    <m/>
    <m/>
    <m/>
    <d v="2021-10-13T13:35:20"/>
    <d v="2021-10-15T08:19:33"/>
    <x v="467"/>
    <s v="Estudios Sin Liberar en PxLab"/>
    <s v="CENTRO MEDICO EXCEL"/>
    <s v="HOSPITALIZADOS"/>
    <x v="0"/>
    <x v="0"/>
    <n v="2"/>
    <x v="1"/>
    <x v="13"/>
  </r>
  <r>
    <n v="42"/>
    <s v="Miércoles"/>
    <n v="2021"/>
    <s v="Octubre"/>
    <x v="1190"/>
    <s v="MEDIEXCEL"/>
    <x v="666"/>
    <s v="REFERENCIA"/>
    <x v="0"/>
    <x v="12"/>
    <d v="1899-12-30T14:02:35"/>
    <d v="2021-10-17T00:00:00"/>
    <d v="1899-12-30T14:42:26"/>
    <m/>
    <m/>
    <m/>
    <m/>
    <d v="2021-10-13T14:02:35"/>
    <d v="2021-10-15T08:19:33"/>
    <x v="468"/>
    <s v="Estudios Sin Liberar en PxLab"/>
    <s v="MEDIEXCEL"/>
    <s v="MEDIEXCEL"/>
    <x v="0"/>
    <x v="3"/>
    <n v="1"/>
    <x v="1"/>
    <x v="13"/>
  </r>
  <r>
    <n v="42"/>
    <s v="Miércoles"/>
    <n v="2021"/>
    <s v="Octubre"/>
    <x v="1191"/>
    <s v="MEDIEXCEL"/>
    <x v="667"/>
    <s v="REFERENCIA"/>
    <x v="0"/>
    <x v="12"/>
    <d v="1899-12-30T14:05:03"/>
    <d v="2021-10-17T00:00:00"/>
    <d v="1899-12-30T14:45:01"/>
    <m/>
    <m/>
    <m/>
    <m/>
    <d v="2021-10-13T14:05:03"/>
    <d v="2021-10-15T08:19:33"/>
    <x v="469"/>
    <s v="Estudios Sin Liberar en PxLab"/>
    <s v="MEDIEXCEL"/>
    <s v="MEDIEXCEL"/>
    <x v="0"/>
    <x v="3"/>
    <n v="1"/>
    <x v="1"/>
    <x v="13"/>
  </r>
  <r>
    <n v="42"/>
    <s v="Miércoles"/>
    <n v="2021"/>
    <s v="Octubre"/>
    <x v="1192"/>
    <s v="MEDIEXCEL"/>
    <x v="668"/>
    <s v="REFERENCIA"/>
    <x v="0"/>
    <x v="12"/>
    <d v="1899-12-30T14:06:58"/>
    <d v="2021-10-17T00:00:00"/>
    <d v="1899-12-30T14:46:55"/>
    <m/>
    <m/>
    <m/>
    <m/>
    <d v="2021-10-13T14:06:58"/>
    <d v="2021-10-15T08:19:33"/>
    <x v="470"/>
    <s v="Estudios Sin Liberar en PxLab"/>
    <s v="MEDIEXCEL"/>
    <s v="MEDIEXCEL"/>
    <x v="0"/>
    <x v="3"/>
    <n v="1"/>
    <x v="1"/>
    <x v="13"/>
  </r>
  <r>
    <n v="42"/>
    <s v="Miércoles"/>
    <n v="2021"/>
    <s v="Octubre"/>
    <x v="1193"/>
    <s v="MEDIEXCEL"/>
    <x v="669"/>
    <s v="REFERENCIA"/>
    <x v="0"/>
    <x v="12"/>
    <d v="1899-12-30T14:10:10"/>
    <d v="2021-10-17T00:00:00"/>
    <d v="1899-12-30T14:50:07"/>
    <m/>
    <m/>
    <m/>
    <m/>
    <d v="2021-10-13T14:10:10"/>
    <d v="2021-10-15T08:19:33"/>
    <x v="471"/>
    <s v="Estudios Sin Liberar en PxLab"/>
    <s v="MEDIEXCEL"/>
    <s v="MEDIEXCEL"/>
    <x v="0"/>
    <x v="3"/>
    <n v="1"/>
    <x v="1"/>
    <x v="13"/>
  </r>
  <r>
    <n v="42"/>
    <s v="Miércoles"/>
    <n v="2021"/>
    <s v="Octubre"/>
    <x v="1194"/>
    <s v="CENTRO MEDICO EXCEL-HOSPITALIZADOS"/>
    <x v="516"/>
    <s v="CHEQUEOS"/>
    <x v="0"/>
    <x v="12"/>
    <d v="1899-12-30T14:23:24"/>
    <d v="2021-10-13T00:00:00"/>
    <d v="1899-12-30T15:53:20"/>
    <d v="2021-10-13T00:00:00"/>
    <d v="1899-12-30T15:10:58"/>
    <n v="47"/>
    <n v="-43"/>
    <d v="2021-10-13T14:23:24"/>
    <d v="2021-10-13T15:10:58"/>
    <x v="53"/>
    <s v="Resultados Liberados en 1 Hora o Menos"/>
    <s v="CENTRO MEDICO EXCEL"/>
    <s v="HOSPITALIZADOS"/>
    <x v="1"/>
    <x v="0"/>
    <n v="4"/>
    <x v="1"/>
    <x v="13"/>
  </r>
  <r>
    <n v="42"/>
    <s v="Miércoles"/>
    <n v="2021"/>
    <s v="Octubre"/>
    <x v="1195"/>
    <s v="CENTRO MEDICO EXCEL-HOSPITALIZADOS"/>
    <x v="424"/>
    <s v="URGENCIA"/>
    <x v="0"/>
    <x v="12"/>
    <d v="1899-12-30T14:27:15"/>
    <d v="2021-10-13T00:00:00"/>
    <d v="1899-12-30T14:57:12"/>
    <d v="2021-10-13T00:00:00"/>
    <d v="1899-12-30T14:33:08"/>
    <n v="6"/>
    <n v="-24"/>
    <d v="2021-10-13T14:27:15"/>
    <d v="2021-10-13T14:33:08"/>
    <x v="62"/>
    <s v="Resultados Liberados en 30 Minutos o Menos"/>
    <s v="CENTRO MEDICO EXCEL"/>
    <s v="ESTUDIOS DE EMERGENCIA"/>
    <x v="1"/>
    <x v="2"/>
    <n v="1"/>
    <x v="1"/>
    <x v="13"/>
  </r>
  <r>
    <n v="42"/>
    <s v="Miércoles"/>
    <n v="2021"/>
    <s v="Octubre"/>
    <x v="1196"/>
    <s v="CENTRO MEDICO EXCEL - TRIAGE RESPIRATORIO"/>
    <x v="128"/>
    <s v="CHEQUEOS"/>
    <x v="0"/>
    <x v="12"/>
    <d v="1899-12-30T14:41:03"/>
    <d v="2021-10-13T00:00:00"/>
    <d v="1899-12-30T16:11:00"/>
    <d v="2021-10-13T00:00:00"/>
    <d v="1899-12-30T15:14:30"/>
    <n v="33"/>
    <n v="-57"/>
    <d v="2021-10-13T14:41:03"/>
    <d v="2021-10-13T15:14:30"/>
    <x v="133"/>
    <s v="Resultados Liberados en 1 Hora o Menos"/>
    <s v="CENTRO MEDICO EXCEL"/>
    <s v="TRIAGE RESPIRATORIO"/>
    <x v="1"/>
    <x v="4"/>
    <n v="4"/>
    <x v="2"/>
    <x v="13"/>
  </r>
  <r>
    <n v="42"/>
    <s v="Miércoles"/>
    <n v="2021"/>
    <s v="Octubre"/>
    <x v="1197"/>
    <s v="CENTRO MEDICO EXCEL-HOSPITALIZADOS"/>
    <x v="670"/>
    <s v="REFERENCIA"/>
    <x v="0"/>
    <x v="12"/>
    <d v="1899-12-30T14:50:07"/>
    <d v="2021-10-17T00:00:00"/>
    <d v="1899-12-30T15:30:00"/>
    <m/>
    <m/>
    <m/>
    <m/>
    <d v="2021-10-13T14:50:07"/>
    <d v="2021-10-15T08:19:33"/>
    <x v="472"/>
    <s v="Estudios Sin Liberar en PxLab"/>
    <s v="CENTRO MEDICO EXCEL"/>
    <s v="HOSPITALIZADOS"/>
    <x v="0"/>
    <x v="0"/>
    <n v="1"/>
    <x v="2"/>
    <x v="13"/>
  </r>
  <r>
    <n v="42"/>
    <s v="Miércoles"/>
    <n v="2021"/>
    <s v="Octubre"/>
    <x v="1198"/>
    <s v="MEDIEXCEL"/>
    <x v="654"/>
    <s v="EXTERNOS"/>
    <x v="0"/>
    <x v="12"/>
    <d v="1899-12-30T15:58:56"/>
    <d v="2021-10-13T00:00:00"/>
    <d v="1899-12-30T19:58:53"/>
    <d v="2021-10-13T00:00:00"/>
    <d v="1899-12-30T16:59:00"/>
    <n v="61"/>
    <n v="-179"/>
    <d v="2021-10-13T15:58:56"/>
    <d v="2021-10-13T16:59:00"/>
    <x v="163"/>
    <s v="Resultados Liberados en 1 Hora o Menos"/>
    <s v="MEDIEXCEL"/>
    <s v="MEDIEXCEL"/>
    <x v="1"/>
    <x v="3"/>
    <n v="1"/>
    <x v="2"/>
    <x v="13"/>
  </r>
  <r>
    <n v="42"/>
    <s v="Miércoles"/>
    <n v="2021"/>
    <s v="Octubre"/>
    <x v="1199"/>
    <s v="CENTRO MEDICO EXCEL-URGENCIAS"/>
    <x v="671"/>
    <s v="CHEQUEOS"/>
    <x v="0"/>
    <x v="12"/>
    <d v="1899-12-30T16:16:56"/>
    <d v="2021-10-13T00:00:00"/>
    <d v="1899-12-30T17:46:53"/>
    <d v="2021-10-13T00:00:00"/>
    <d v="1899-12-30T17:23:19"/>
    <n v="67"/>
    <n v="-23"/>
    <d v="2021-10-13T16:16:56"/>
    <d v="2021-10-13T17:23:19"/>
    <x v="312"/>
    <s v="Resultados Liberados 01:30 o Menos"/>
    <s v="CENTRO MEDICO EXCEL"/>
    <s v="URGENCIAS"/>
    <x v="1"/>
    <x v="1"/>
    <n v="2"/>
    <x v="2"/>
    <x v="13"/>
  </r>
  <r>
    <n v="42"/>
    <s v="Miércoles"/>
    <n v="2021"/>
    <s v="Octubre"/>
    <x v="1200"/>
    <s v="CENTRO MEDICO EXCEL-URGENCIAS"/>
    <x v="671"/>
    <s v="CHEQUEOS"/>
    <x v="0"/>
    <x v="12"/>
    <d v="1899-12-30T16:34:03"/>
    <d v="2021-10-13T00:00:00"/>
    <d v="1899-12-30T18:03:57"/>
    <d v="2021-10-13T00:00:00"/>
    <d v="1899-12-30T16:39:37"/>
    <n v="5"/>
    <n v="-84"/>
    <d v="2021-10-13T16:34:03"/>
    <d v="2021-10-13T16:39:37"/>
    <x v="62"/>
    <s v="Resultados Liberados en 30 Minutos o Menos"/>
    <s v="CENTRO MEDICO EXCEL"/>
    <s v="URGENCIAS"/>
    <x v="1"/>
    <x v="1"/>
    <n v="1"/>
    <x v="2"/>
    <x v="13"/>
  </r>
  <r>
    <n v="42"/>
    <s v="Miércoles"/>
    <n v="2021"/>
    <s v="Octubre"/>
    <x v="1201"/>
    <s v="CENTRO MEDICO EXCEL - TRIAGE RESPIRATORIO"/>
    <x v="672"/>
    <s v="CHEQUEOS"/>
    <x v="0"/>
    <x v="12"/>
    <d v="1899-12-30T17:45:02"/>
    <d v="2021-10-13T00:00:00"/>
    <d v="1899-12-30T19:14:55"/>
    <d v="2021-10-13T00:00:00"/>
    <d v="1899-12-30T18:37:33"/>
    <n v="52"/>
    <n v="-37"/>
    <d v="2021-10-13T17:45:02"/>
    <d v="2021-10-13T18:37:33"/>
    <x v="73"/>
    <s v="Resultados Liberados en 1 Hora o Menos"/>
    <s v="CENTRO MEDICO EXCEL"/>
    <s v="TRIAGE RESPIRATORIO"/>
    <x v="1"/>
    <x v="4"/>
    <n v="5"/>
    <x v="2"/>
    <x v="13"/>
  </r>
  <r>
    <n v="42"/>
    <s v="Miércoles"/>
    <n v="2021"/>
    <s v="Octubre"/>
    <x v="1202"/>
    <s v="CENTRO MEDICO EXCEL-HOSPITALIZADOS"/>
    <x v="595"/>
    <s v="CHEQUEOS"/>
    <x v="0"/>
    <x v="12"/>
    <d v="1899-12-30T18:03:52"/>
    <d v="2021-10-13T00:00:00"/>
    <d v="1899-12-30T19:33:43"/>
    <d v="2021-10-13T00:00:00"/>
    <d v="1899-12-30T18:42:33"/>
    <n v="39"/>
    <n v="-51"/>
    <d v="2021-10-13T18:03:52"/>
    <d v="2021-10-13T18:42:33"/>
    <x v="80"/>
    <s v="Resultados Liberados en 1 Hora o Menos"/>
    <s v="CENTRO MEDICO EXCEL"/>
    <s v="HOSPITALIZADOS"/>
    <x v="1"/>
    <x v="0"/>
    <n v="4"/>
    <x v="2"/>
    <x v="13"/>
  </r>
  <r>
    <n v="42"/>
    <s v="Miércoles"/>
    <n v="2021"/>
    <s v="Octubre"/>
    <x v="1203"/>
    <s v="CENTRO MEDICO EXCEL-URGENCIAS"/>
    <x v="673"/>
    <s v="CHEQUEOS"/>
    <x v="0"/>
    <x v="12"/>
    <d v="1899-12-30T18:28:26"/>
    <d v="2021-10-13T00:00:00"/>
    <d v="1899-12-30T19:58:24"/>
    <d v="2021-10-13T00:00:00"/>
    <d v="1899-12-30T19:08:02"/>
    <n v="40"/>
    <n v="-50"/>
    <d v="2021-10-13T18:28:26"/>
    <d v="2021-10-13T19:08:02"/>
    <x v="245"/>
    <s v="Resultados Liberados en 1 Hora o Menos"/>
    <s v="CENTRO MEDICO EXCEL"/>
    <s v="URGENCIAS"/>
    <x v="1"/>
    <x v="1"/>
    <n v="4"/>
    <x v="2"/>
    <x v="13"/>
  </r>
  <r>
    <n v="42"/>
    <s v="Miércoles"/>
    <n v="2021"/>
    <s v="Octubre"/>
    <x v="1204"/>
    <s v="CENTRO MEDICO EXCEL-URGENCIAS"/>
    <x v="673"/>
    <s v="CHEQUEOS"/>
    <x v="0"/>
    <x v="12"/>
    <d v="1899-12-30T18:56:59"/>
    <d v="2021-10-13T00:00:00"/>
    <d v="1899-12-30T20:26:55"/>
    <d v="2021-10-13T00:00:00"/>
    <d v="1899-12-30T19:35:31"/>
    <n v="39"/>
    <n v="-51"/>
    <d v="2021-10-13T18:56:59"/>
    <d v="2021-10-13T19:35:31"/>
    <x v="80"/>
    <s v="Resultados Liberados en 1 Hora o Menos"/>
    <s v="CENTRO MEDICO EXCEL"/>
    <s v="URGENCIAS"/>
    <x v="1"/>
    <x v="1"/>
    <n v="1"/>
    <x v="2"/>
    <x v="13"/>
  </r>
  <r>
    <n v="42"/>
    <s v="Miércoles"/>
    <n v="2021"/>
    <s v="Octubre"/>
    <x v="1205"/>
    <s v="PRIVADOS"/>
    <x v="674"/>
    <s v="EXTERNOS"/>
    <x v="0"/>
    <x v="12"/>
    <d v="1899-12-30T19:11:31"/>
    <d v="2021-10-13T00:00:00"/>
    <d v="1899-12-30T23:11:29"/>
    <d v="2021-10-13T00:00:00"/>
    <d v="1899-12-30T20:20:04"/>
    <n v="69"/>
    <n v="-171"/>
    <d v="2021-10-13T19:11:31"/>
    <d v="2021-10-13T20:20:04"/>
    <x v="168"/>
    <s v="Resultados Liberados 01:30 o Menos"/>
    <s v="PRIVADOS"/>
    <s v="PRIVADOS"/>
    <x v="1"/>
    <x v="3"/>
    <n v="4"/>
    <x v="2"/>
    <x v="13"/>
  </r>
  <r>
    <n v="42"/>
    <s v="Miércoles"/>
    <n v="2021"/>
    <s v="Octubre"/>
    <x v="1206"/>
    <s v="CENTRO MEDICO EXCEL - TRIAGE RESPIRATORIO"/>
    <x v="672"/>
    <s v="REFERENCIA"/>
    <x v="0"/>
    <x v="12"/>
    <d v="1899-12-30T19:15:53"/>
    <d v="2021-10-17T00:00:00"/>
    <d v="1899-12-30T19:55:51"/>
    <m/>
    <m/>
    <m/>
    <m/>
    <d v="2021-10-13T19:15:53"/>
    <d v="2021-10-15T08:19:33"/>
    <x v="473"/>
    <s v="Estudios Sin Liberar en PxLab"/>
    <s v="CENTRO MEDICO EXCEL"/>
    <s v="TRIAGE RESPIRATORIO"/>
    <x v="0"/>
    <x v="4"/>
    <n v="1"/>
    <x v="2"/>
    <x v="13"/>
  </r>
  <r>
    <n v="42"/>
    <s v="Miércoles"/>
    <n v="2021"/>
    <s v="Octubre"/>
    <x v="1207"/>
    <s v="CENTRO MEDICO EXCEL-HOSPITALIZADOS"/>
    <x v="551"/>
    <s v="REFERENCIA"/>
    <x v="0"/>
    <x v="12"/>
    <d v="1899-12-30T19:37:52"/>
    <d v="2021-10-17T00:00:00"/>
    <d v="1899-12-30T20:17:50"/>
    <m/>
    <m/>
    <m/>
    <m/>
    <d v="2021-10-13T19:37:52"/>
    <d v="2021-10-15T08:19:33"/>
    <x v="474"/>
    <s v="Estudios Sin Liberar en PxLab"/>
    <s v="CENTRO MEDICO EXCEL"/>
    <s v="HOSPITALIZADOS"/>
    <x v="0"/>
    <x v="0"/>
    <n v="1"/>
    <x v="2"/>
    <x v="13"/>
  </r>
  <r>
    <n v="42"/>
    <s v="Miércoles"/>
    <n v="2021"/>
    <s v="Octubre"/>
    <x v="1208"/>
    <s v="CENTRO MEDICO EXCEL-URGENCIAS"/>
    <x v="675"/>
    <s v="CHEQUEOS"/>
    <x v="0"/>
    <x v="12"/>
    <d v="1899-12-30T19:40:50"/>
    <d v="2021-10-13T00:00:00"/>
    <d v="1899-12-30T21:10:47"/>
    <d v="2021-10-13T00:00:00"/>
    <d v="1899-12-30T20:25:47"/>
    <n v="45"/>
    <n v="-45"/>
    <d v="2021-10-13T19:40:50"/>
    <d v="2021-10-13T20:25:47"/>
    <x v="82"/>
    <s v="Resultados Liberados en 1 Hora o Menos"/>
    <s v="CENTRO MEDICO EXCEL"/>
    <s v="URGENCIAS"/>
    <x v="1"/>
    <x v="1"/>
    <n v="6"/>
    <x v="2"/>
    <x v="13"/>
  </r>
  <r>
    <n v="42"/>
    <s v="Miércoles"/>
    <n v="2021"/>
    <s v="Octubre"/>
    <x v="1209"/>
    <s v="CENTRO MEDICO EXCEL-HOSPITALIZADOS"/>
    <x v="516"/>
    <s v="URGENCIA"/>
    <x v="0"/>
    <x v="12"/>
    <d v="1899-12-30T19:54:42"/>
    <d v="2021-10-13T00:00:00"/>
    <d v="1899-12-30T20:24:40"/>
    <d v="2021-10-13T00:00:00"/>
    <d v="1899-12-30T20:03:59"/>
    <n v="9"/>
    <n v="-21"/>
    <d v="2021-10-13T19:54:42"/>
    <d v="2021-10-13T20:03:59"/>
    <x v="78"/>
    <s v="Resultados Liberados en 30 Minutos o Menos"/>
    <s v="CENTRO MEDICO EXCEL"/>
    <s v="ESTUDIOS DE EMERGENCIA"/>
    <x v="1"/>
    <x v="2"/>
    <n v="1"/>
    <x v="2"/>
    <x v="13"/>
  </r>
  <r>
    <n v="42"/>
    <s v="Miércoles"/>
    <n v="2021"/>
    <s v="Octubre"/>
    <x v="1210"/>
    <s v="CENTRO MEDICO EXCEL-HOSPITALIZADOS"/>
    <x v="516"/>
    <s v="CHEQUEOS"/>
    <x v="0"/>
    <x v="12"/>
    <d v="1899-12-30T19:55:41"/>
    <d v="2021-10-13T00:00:00"/>
    <d v="1899-12-30T21:25:40"/>
    <d v="2021-10-13T00:00:00"/>
    <d v="1899-12-30T20:43:41"/>
    <n v="48"/>
    <n v="-42"/>
    <d v="2021-10-13T19:55:41"/>
    <d v="2021-10-13T20:43:41"/>
    <x v="2"/>
    <s v="Resultados Liberados en 1 Hora o Menos"/>
    <s v="CENTRO MEDICO EXCEL"/>
    <s v="HOSPITALIZADOS"/>
    <x v="1"/>
    <x v="0"/>
    <n v="4"/>
    <x v="2"/>
    <x v="13"/>
  </r>
  <r>
    <n v="42"/>
    <s v="Miércoles"/>
    <n v="2021"/>
    <s v="Octubre"/>
    <x v="1211"/>
    <s v="CENTRO MEDICO EXCEL-URGENCIAS"/>
    <x v="676"/>
    <s v="CHEQUEOS"/>
    <x v="0"/>
    <x v="12"/>
    <d v="1899-12-30T20:29:31"/>
    <d v="2021-10-13T00:00:00"/>
    <d v="1899-12-30T21:59:29"/>
    <d v="2021-10-13T00:00:00"/>
    <d v="1899-12-30T20:37:31"/>
    <n v="8"/>
    <n v="-82"/>
    <d v="2021-10-13T20:29:31"/>
    <d v="2021-10-13T20:37:31"/>
    <x v="253"/>
    <s v="Resultados Liberados en 30 Minutos o Menos"/>
    <s v="CENTRO MEDICO EXCEL"/>
    <s v="URGENCIAS"/>
    <x v="1"/>
    <x v="1"/>
    <n v="1"/>
    <x v="0"/>
    <x v="13"/>
  </r>
  <r>
    <n v="42"/>
    <s v="Miércoles"/>
    <n v="2021"/>
    <s v="Octubre"/>
    <x v="1212"/>
    <s v="CENTRO MEDICO EXCEL-URGENCIAS"/>
    <x v="677"/>
    <s v="CHEQUEOS"/>
    <x v="0"/>
    <x v="12"/>
    <d v="1899-12-30T20:30:48"/>
    <d v="2021-10-13T00:00:00"/>
    <d v="1899-12-30T22:00:47"/>
    <d v="2021-10-13T00:00:00"/>
    <d v="1899-12-30T20:37:11"/>
    <n v="7"/>
    <n v="-83"/>
    <d v="2021-10-13T20:30:48"/>
    <d v="2021-10-13T20:37:11"/>
    <x v="178"/>
    <s v="Resultados Liberados en 30 Minutos o Menos"/>
    <s v="CENTRO MEDICO EXCEL"/>
    <s v="URGENCIAS"/>
    <x v="1"/>
    <x v="1"/>
    <n v="1"/>
    <x v="0"/>
    <x v="13"/>
  </r>
  <r>
    <n v="42"/>
    <s v="Miércoles"/>
    <n v="2021"/>
    <s v="Octubre"/>
    <x v="1213"/>
    <s v="CENTRO MEDICO EXCEL-HOSPITALIZADOS"/>
    <x v="14"/>
    <s v="URGENCIA"/>
    <x v="0"/>
    <x v="12"/>
    <d v="1899-12-30T20:32:25"/>
    <d v="2021-10-13T00:00:00"/>
    <d v="1899-12-30T21:02:23"/>
    <d v="2021-10-13T00:00:00"/>
    <d v="1899-12-30T20:33:07"/>
    <n v="1"/>
    <n v="-29"/>
    <d v="2021-10-13T20:32:25"/>
    <d v="2021-10-13T20:33:07"/>
    <x v="180"/>
    <s v="Resultados Liberados en 30 Minutos o Menos"/>
    <s v="CENTRO MEDICO EXCEL"/>
    <s v="ESTUDIOS DE EMERGENCIA"/>
    <x v="1"/>
    <x v="2"/>
    <n v="1"/>
    <x v="0"/>
    <x v="13"/>
  </r>
  <r>
    <n v="42"/>
    <s v="Miércoles"/>
    <n v="2021"/>
    <s v="Octubre"/>
    <x v="1214"/>
    <s v="CENTRO MEDICO EXCEL-HOSPITALIZADOS"/>
    <x v="10"/>
    <s v="URGENCIA"/>
    <x v="0"/>
    <x v="12"/>
    <d v="1899-12-30T20:45:19"/>
    <d v="2021-10-13T00:00:00"/>
    <d v="1899-12-30T21:15:17"/>
    <d v="2021-10-13T00:00:00"/>
    <d v="1899-12-30T20:49:03"/>
    <n v="4"/>
    <n v="-26"/>
    <d v="2021-10-13T20:45:19"/>
    <d v="2021-10-13T20:49:03"/>
    <x v="263"/>
    <s v="Resultados Liberados en 30 Minutos o Menos"/>
    <s v="CENTRO MEDICO EXCEL"/>
    <s v="ESTUDIOS DE EMERGENCIA"/>
    <x v="1"/>
    <x v="2"/>
    <n v="2"/>
    <x v="0"/>
    <x v="13"/>
  </r>
  <r>
    <n v="42"/>
    <s v="Miércoles"/>
    <n v="2021"/>
    <s v="Octubre"/>
    <x v="1215"/>
    <s v="CENTRO MEDICO EXCEL-HOSPITALIZADOS"/>
    <x v="516"/>
    <s v="URGENCIA"/>
    <x v="0"/>
    <x v="12"/>
    <d v="1899-12-30T21:11:37"/>
    <d v="2021-10-13T00:00:00"/>
    <d v="1899-12-30T21:41:34"/>
    <d v="2021-10-13T00:00:00"/>
    <d v="1899-12-30T21:14:28"/>
    <n v="3"/>
    <n v="-27"/>
    <d v="2021-10-13T21:11:37"/>
    <d v="2021-10-13T21:14:28"/>
    <x v="232"/>
    <s v="Resultados Liberados en 30 Minutos o Menos"/>
    <s v="CENTRO MEDICO EXCEL"/>
    <s v="ESTUDIOS DE EMERGENCIA"/>
    <x v="1"/>
    <x v="2"/>
    <n v="1"/>
    <x v="0"/>
    <x v="13"/>
  </r>
  <r>
    <n v="42"/>
    <s v="Jueves"/>
    <n v="2021"/>
    <s v="Octubre"/>
    <x v="1216"/>
    <s v="CENTRO MEDICO EXCEL-HOSPITALIZADOS"/>
    <x v="595"/>
    <s v="URGENCIA"/>
    <x v="0"/>
    <x v="13"/>
    <d v="1899-12-30T00:08:20"/>
    <d v="2021-10-14T00:00:00"/>
    <d v="1899-12-30T00:38:18"/>
    <d v="2021-10-14T00:00:00"/>
    <d v="1899-12-30T00:09:40"/>
    <n v="1"/>
    <n v="-29"/>
    <d v="2021-10-14T00:08:20"/>
    <d v="2021-10-14T00:09:40"/>
    <x v="185"/>
    <s v="Resultados Liberados en 30 Minutos o Menos"/>
    <s v="CENTRO MEDICO EXCEL"/>
    <s v="ESTUDIOS DE EMERGENCIA"/>
    <x v="1"/>
    <x v="2"/>
    <n v="1"/>
    <x v="0"/>
    <x v="13"/>
  </r>
  <r>
    <n v="42"/>
    <s v="Jueves"/>
    <n v="2021"/>
    <s v="Octubre"/>
    <x v="1217"/>
    <s v="CENTRO MEDICO EXCEL-HOSPITALIZADOS"/>
    <x v="595"/>
    <s v="CHEQUEOS"/>
    <x v="0"/>
    <x v="13"/>
    <d v="1899-12-30T00:08:57"/>
    <d v="2021-10-14T00:00:00"/>
    <d v="1899-12-30T01:38:55"/>
    <d v="2021-10-14T00:00:00"/>
    <d v="1899-12-30T00:31:55"/>
    <n v="23"/>
    <n v="-67"/>
    <d v="2021-10-14T00:08:57"/>
    <d v="2021-10-14T00:31:55"/>
    <x v="86"/>
    <s v="Resultados Liberados en 30 Minutos o Menos"/>
    <s v="CENTRO MEDICO EXCEL"/>
    <s v="HOSPITALIZADOS"/>
    <x v="1"/>
    <x v="0"/>
    <n v="3"/>
    <x v="0"/>
    <x v="13"/>
  </r>
  <r>
    <n v="42"/>
    <s v="Jueves"/>
    <n v="2021"/>
    <s v="Octubre"/>
    <x v="1218"/>
    <s v="CENTRO MEDICO EXCEL - TRIAGE RESPIRATORIO"/>
    <x v="231"/>
    <s v="URGENCIA"/>
    <x v="0"/>
    <x v="13"/>
    <d v="1899-12-30T01:12:47"/>
    <d v="2021-10-14T00:00:00"/>
    <d v="1899-12-30T01:42:46"/>
    <d v="2021-10-14T00:00:00"/>
    <d v="1899-12-30T01:13:59"/>
    <n v="1"/>
    <n v="-29"/>
    <d v="2021-10-14T01:12:47"/>
    <d v="2021-10-14T01:13:59"/>
    <x v="185"/>
    <s v="Resultados Liberados en 30 Minutos o Menos"/>
    <s v="CENTRO MEDICO EXCEL"/>
    <s v="ESTUDIOS DE EMERGENCIA"/>
    <x v="1"/>
    <x v="2"/>
    <n v="1"/>
    <x v="0"/>
    <x v="13"/>
  </r>
  <r>
    <n v="42"/>
    <s v="Jueves"/>
    <n v="2021"/>
    <s v="Octubre"/>
    <x v="1219"/>
    <s v="CENTRO MEDICO EXCEL - TRIAGE RESPIRATORIO"/>
    <x v="231"/>
    <s v="REFERENCIA"/>
    <x v="0"/>
    <x v="13"/>
    <d v="1899-12-30T01:18:38"/>
    <d v="2021-10-18T00:00:00"/>
    <d v="1899-12-30T01:58:36"/>
    <d v="2021-10-14T00:00:00"/>
    <d v="1899-12-30T01:50:37"/>
    <n v="32"/>
    <n v="-5768"/>
    <d v="2021-10-14T01:18:38"/>
    <d v="2021-10-14T01:50:37"/>
    <x v="304"/>
    <s v="Resultados Liberados en 1 Hora o Menos"/>
    <s v="CENTRO MEDICO EXCEL"/>
    <s v="TRIAGE RESPIRATORIO"/>
    <x v="1"/>
    <x v="4"/>
    <n v="10"/>
    <x v="0"/>
    <x v="13"/>
  </r>
  <r>
    <n v="42"/>
    <s v="Jueves"/>
    <n v="2021"/>
    <s v="Octubre"/>
    <x v="1220"/>
    <s v="CENTRO MEDICO EXCEL-HOSPITALIZADOS"/>
    <x v="14"/>
    <s v="REFERENCIA"/>
    <x v="0"/>
    <x v="13"/>
    <d v="1899-12-30T01:54:43"/>
    <d v="2021-10-18T00:00:00"/>
    <d v="1899-12-30T02:34:40"/>
    <m/>
    <m/>
    <m/>
    <m/>
    <d v="2021-10-14T01:54:43"/>
    <d v="2021-10-15T08:19:33"/>
    <x v="475"/>
    <s v="Estudios Sin Liberar en PxLab"/>
    <s v="CENTRO MEDICO EXCEL"/>
    <s v="HOSPITALIZADOS"/>
    <x v="0"/>
    <x v="0"/>
    <n v="1"/>
    <x v="0"/>
    <x v="13"/>
  </r>
  <r>
    <n v="42"/>
    <s v="Jueves"/>
    <n v="2021"/>
    <s v="Octubre"/>
    <x v="1221"/>
    <s v="CENTRO MEDICO EXCEL-URGENCIAS"/>
    <x v="678"/>
    <s v="CHEQUEOS"/>
    <x v="0"/>
    <x v="13"/>
    <d v="1899-12-30T02:18:50"/>
    <d v="2021-10-14T00:00:00"/>
    <d v="1899-12-30T03:48:48"/>
    <d v="2021-10-14T00:00:00"/>
    <d v="1899-12-30T02:51:12"/>
    <n v="33"/>
    <n v="-57"/>
    <d v="2021-10-14T02:18:50"/>
    <d v="2021-10-14T02:51:12"/>
    <x v="166"/>
    <s v="Resultados Liberados en 1 Hora o Menos"/>
    <s v="CENTRO MEDICO EXCEL"/>
    <s v="URGENCIAS"/>
    <x v="1"/>
    <x v="1"/>
    <n v="3"/>
    <x v="0"/>
    <x v="13"/>
  </r>
  <r>
    <n v="42"/>
    <s v="Jueves"/>
    <n v="2021"/>
    <s v="Octubre"/>
    <x v="1222"/>
    <s v="CENTRO MEDICO EXCEL-HOSPITALIZADOS"/>
    <x v="551"/>
    <s v="URGENCIA"/>
    <x v="0"/>
    <x v="13"/>
    <d v="1899-12-30T06:36:26"/>
    <d v="2021-10-14T00:00:00"/>
    <d v="1899-12-30T07:06:24"/>
    <d v="2021-10-14T00:00:00"/>
    <d v="1899-12-30T06:46:48"/>
    <n v="10"/>
    <n v="-20"/>
    <d v="2021-10-14T06:36:26"/>
    <d v="2021-10-14T06:46:48"/>
    <x v="79"/>
    <s v="Resultados Liberados en 30 Minutos o Menos"/>
    <s v="CENTRO MEDICO EXCEL"/>
    <s v="ESTUDIOS DE EMERGENCIA"/>
    <x v="1"/>
    <x v="2"/>
    <n v="1"/>
    <x v="1"/>
    <x v="14"/>
  </r>
  <r>
    <n v="42"/>
    <s v="Jueves"/>
    <n v="2021"/>
    <s v="Octubre"/>
    <x v="1223"/>
    <s v="CENTRO MEDICO EXCEL-HOSPITALIZADOS"/>
    <x v="424"/>
    <s v="URGENCIA"/>
    <x v="0"/>
    <x v="13"/>
    <d v="1899-12-30T06:37:26"/>
    <d v="2021-10-14T00:00:00"/>
    <d v="1899-12-30T07:07:23"/>
    <d v="2021-10-14T00:00:00"/>
    <d v="1899-12-30T06:55:54"/>
    <n v="18"/>
    <n v="-12"/>
    <d v="2021-10-14T06:37:26"/>
    <d v="2021-10-14T06:55:54"/>
    <x v="188"/>
    <s v="Resultados Liberados en 30 Minutos o Menos"/>
    <s v="CENTRO MEDICO EXCEL"/>
    <s v="ESTUDIOS DE EMERGENCIA"/>
    <x v="1"/>
    <x v="2"/>
    <n v="1"/>
    <x v="1"/>
    <x v="14"/>
  </r>
  <r>
    <n v="42"/>
    <s v="Jueves"/>
    <n v="2021"/>
    <s v="Octubre"/>
    <x v="1224"/>
    <s v="CENTRO MEDICO EXCEL-HOSPITALIZADOS"/>
    <x v="245"/>
    <s v="URGENCIA"/>
    <x v="0"/>
    <x v="13"/>
    <d v="1899-12-30T06:38:05"/>
    <d v="2021-10-14T00:00:00"/>
    <d v="1899-12-30T07:08:03"/>
    <d v="2021-10-14T00:00:00"/>
    <d v="1899-12-30T06:57:54"/>
    <n v="19"/>
    <n v="-11"/>
    <d v="2021-10-14T06:38:05"/>
    <d v="2021-10-14T06:57:54"/>
    <x v="30"/>
    <s v="Resultados Liberados en 30 Minutos o Menos"/>
    <s v="CENTRO MEDICO EXCEL"/>
    <s v="ESTUDIOS DE EMERGENCIA"/>
    <x v="1"/>
    <x v="2"/>
    <n v="1"/>
    <x v="1"/>
    <x v="14"/>
  </r>
  <r>
    <n v="42"/>
    <s v="Jueves"/>
    <n v="2021"/>
    <s v="Octubre"/>
    <x v="1225"/>
    <s v="CENTRO MEDICO EXCEL-HOSPITALIZADOS"/>
    <x v="556"/>
    <s v="URGENCIA"/>
    <x v="0"/>
    <x v="13"/>
    <d v="1899-12-30T06:41:52"/>
    <d v="2021-10-14T00:00:00"/>
    <d v="1899-12-30T07:11:50"/>
    <d v="2021-10-14T00:00:00"/>
    <d v="1899-12-30T06:59:32"/>
    <n v="18"/>
    <n v="-12"/>
    <d v="2021-10-14T06:41:52"/>
    <d v="2021-10-14T06:59:32"/>
    <x v="11"/>
    <s v="Resultados Liberados en 30 Minutos o Menos"/>
    <s v="CENTRO MEDICO EXCEL"/>
    <s v="ESTUDIOS DE EMERGENCIA"/>
    <x v="1"/>
    <x v="2"/>
    <n v="1"/>
    <x v="1"/>
    <x v="14"/>
  </r>
  <r>
    <n v="42"/>
    <s v="Jueves"/>
    <n v="2021"/>
    <s v="Octubre"/>
    <x v="1226"/>
    <s v="CENTRO MEDICO EXCEL-HOSPITALIZADOS"/>
    <x v="595"/>
    <s v="URGENCIA"/>
    <x v="0"/>
    <x v="13"/>
    <d v="1899-12-30T06:42:34"/>
    <d v="2021-10-14T00:00:00"/>
    <d v="1899-12-30T07:12:33"/>
    <d v="2021-10-14T00:00:00"/>
    <d v="1899-12-30T07:09:40"/>
    <n v="27"/>
    <n v="-3"/>
    <d v="2021-10-14T06:42:34"/>
    <d v="2021-10-14T07:09:40"/>
    <x v="90"/>
    <s v="Resultados Liberados en 30 Minutos o Menos"/>
    <s v="CENTRO MEDICO EXCEL"/>
    <s v="ESTUDIOS DE EMERGENCIA"/>
    <x v="1"/>
    <x v="2"/>
    <n v="1"/>
    <x v="1"/>
    <x v="14"/>
  </r>
  <r>
    <n v="42"/>
    <s v="Jueves"/>
    <n v="2021"/>
    <s v="Octubre"/>
    <x v="1227"/>
    <s v="CENTRO MEDICO EXCEL-HOSPITALIZADOS"/>
    <x v="4"/>
    <s v="URGENCIA"/>
    <x v="0"/>
    <x v="13"/>
    <d v="1899-12-30T06:43:15"/>
    <d v="2021-10-14T00:00:00"/>
    <d v="1899-12-30T07:13:14"/>
    <d v="2021-10-14T00:00:00"/>
    <d v="1899-12-30T07:13:17"/>
    <n v="30"/>
    <n v="0"/>
    <d v="2021-10-14T06:43:15"/>
    <d v="2021-10-14T07:13:17"/>
    <x v="267"/>
    <s v="Resultados Liberados en 30 Minutos o Menos"/>
    <s v="CENTRO MEDICO EXCEL"/>
    <s v="ESTUDIOS DE EMERGENCIA"/>
    <x v="1"/>
    <x v="2"/>
    <n v="1"/>
    <x v="1"/>
    <x v="14"/>
  </r>
  <r>
    <n v="42"/>
    <s v="Jueves"/>
    <n v="2021"/>
    <s v="Octubre"/>
    <x v="1228"/>
    <s v="CENTRO MEDICO EXCEL-HOSPITALIZADOS"/>
    <x v="300"/>
    <s v="CHEQUEOS"/>
    <x v="0"/>
    <x v="13"/>
    <d v="1899-12-30T06:43:36"/>
    <d v="2021-10-14T00:00:00"/>
    <d v="1899-12-30T08:13:33"/>
    <d v="2021-10-14T00:00:00"/>
    <d v="1899-12-30T07:58:05"/>
    <n v="75"/>
    <n v="-15"/>
    <d v="2021-10-14T06:43:36"/>
    <d v="2021-10-14T07:58:05"/>
    <x v="15"/>
    <s v="Resultados Liberados 01:30 o Menos"/>
    <s v="CENTRO MEDICO EXCEL"/>
    <s v="HOSPITALIZADOS"/>
    <x v="1"/>
    <x v="0"/>
    <n v="3"/>
    <x v="1"/>
    <x v="14"/>
  </r>
  <r>
    <n v="42"/>
    <s v="Jueves"/>
    <n v="2021"/>
    <s v="Octubre"/>
    <x v="1229"/>
    <s v="CENTRO MEDICO EXCEL-HOSPITALIZADOS"/>
    <x v="10"/>
    <s v="URGENCIA"/>
    <x v="0"/>
    <x v="13"/>
    <d v="1899-12-30T06:44:21"/>
    <d v="2021-10-14T00:00:00"/>
    <s v="07.45:22"/>
    <d v="2021-10-14T00:00:00"/>
    <d v="1899-12-30T07:17:39"/>
    <n v="33"/>
    <n v="-28"/>
    <d v="2021-10-14T06:44:21"/>
    <d v="2021-10-14T07:17:39"/>
    <x v="133"/>
    <s v="Resultados Liberados en 1 Hora o Menos"/>
    <s v="CENTRO MEDICO EXCEL"/>
    <s v="ESTUDIOS DE EMERGENCIA"/>
    <x v="2"/>
    <x v="2"/>
    <n v="2"/>
    <x v="1"/>
    <x v="14"/>
  </r>
  <r>
    <n v="42"/>
    <s v="Jueves"/>
    <n v="2021"/>
    <s v="Octubre"/>
    <x v="1230"/>
    <s v="CENTRO MEDICO EXCEL-HOSPITALIZADOS"/>
    <x v="14"/>
    <s v="URGENCIA"/>
    <x v="0"/>
    <x v="13"/>
    <d v="1899-12-30T06:45:01"/>
    <d v="2021-10-14T00:00:00"/>
    <d v="1899-12-30T07:14:59"/>
    <d v="2021-10-14T00:00:00"/>
    <d v="1899-12-30T07:18:48"/>
    <n v="33"/>
    <n v="4"/>
    <d v="2021-10-14T06:45:01"/>
    <d v="2021-10-14T07:18:48"/>
    <x v="133"/>
    <s v="Resultados Liberados en 1 Hora o Menos"/>
    <s v="CENTRO MEDICO EXCEL"/>
    <s v="ESTUDIOS DE EMERGENCIA"/>
    <x v="2"/>
    <x v="2"/>
    <n v="1"/>
    <x v="1"/>
    <x v="14"/>
  </r>
  <r>
    <n v="42"/>
    <s v="Jueves"/>
    <n v="2021"/>
    <s v="Octubre"/>
    <x v="1231"/>
    <s v="CENTRO MEDICO EXCEL-HOSPITALIZADOS"/>
    <x v="629"/>
    <s v="CHEQUEOS"/>
    <x v="0"/>
    <x v="13"/>
    <d v="1899-12-30T06:46:14"/>
    <d v="2021-10-14T00:00:00"/>
    <d v="1899-12-30T08:16:12"/>
    <d v="2021-10-14T00:00:00"/>
    <d v="1899-12-30T08:01:41"/>
    <n v="75"/>
    <n v="-15"/>
    <d v="2021-10-14T06:46:14"/>
    <d v="2021-10-14T08:01:41"/>
    <x v="71"/>
    <s v="Resultados Liberados 01:30 o Menos"/>
    <s v="CENTRO MEDICO EXCEL"/>
    <s v="HOSPITALIZADOS"/>
    <x v="1"/>
    <x v="0"/>
    <n v="3"/>
    <x v="1"/>
    <x v="14"/>
  </r>
  <r>
    <n v="42"/>
    <s v="Jueves"/>
    <n v="2021"/>
    <s v="Octubre"/>
    <x v="1232"/>
    <s v="MEDIEXCEL"/>
    <x v="679"/>
    <s v="EXTERNOS"/>
    <x v="0"/>
    <x v="13"/>
    <d v="1899-12-30T06:46:56"/>
    <d v="2021-10-14T00:00:00"/>
    <d v="1899-12-30T10:46:54"/>
    <d v="2021-10-14T00:00:00"/>
    <d v="1899-12-30T08:28:57"/>
    <n v="102"/>
    <n v="-138"/>
    <d v="2021-10-14T06:46:56"/>
    <d v="2021-10-14T08:28:57"/>
    <x v="41"/>
    <s v="Resultados Liberados en 4 Horas o Menos"/>
    <s v="MEDIEXCEL"/>
    <s v="MEDIEXCEL"/>
    <x v="1"/>
    <x v="3"/>
    <n v="4"/>
    <x v="1"/>
    <x v="14"/>
  </r>
  <r>
    <n v="42"/>
    <s v="Jueves"/>
    <n v="2021"/>
    <s v="Octubre"/>
    <x v="1233"/>
    <s v="CENTRO MEDICO EXCEL-HOSPITALIZADOS"/>
    <x v="670"/>
    <s v="CHEQUEOS"/>
    <x v="0"/>
    <x v="13"/>
    <d v="1899-12-30T06:47:07"/>
    <d v="2021-10-14T00:00:00"/>
    <d v="1899-12-30T08:17:06"/>
    <d v="2021-10-14T00:00:00"/>
    <d v="1899-12-30T08:04:43"/>
    <n v="77"/>
    <n v="-13"/>
    <d v="2021-10-14T06:47:07"/>
    <d v="2021-10-14T08:04:43"/>
    <x v="12"/>
    <s v="Resultados Liberados 01:30 o Menos"/>
    <s v="CENTRO MEDICO EXCEL"/>
    <s v="HOSPITALIZADOS"/>
    <x v="1"/>
    <x v="0"/>
    <n v="2"/>
    <x v="1"/>
    <x v="14"/>
  </r>
  <r>
    <n v="42"/>
    <s v="Jueves"/>
    <n v="2021"/>
    <s v="Octubre"/>
    <x v="1234"/>
    <s v="CENTRO MEDICO EXCEL-HOSPITALIZADOS"/>
    <x v="516"/>
    <s v="URGENCIA"/>
    <x v="0"/>
    <x v="13"/>
    <d v="1899-12-30T06:48:26"/>
    <d v="2021-10-14T00:00:00"/>
    <d v="1899-12-30T07:18:24"/>
    <d v="2021-10-14T00:00:00"/>
    <d v="1899-12-30T07:23:59"/>
    <n v="35"/>
    <n v="5"/>
    <d v="2021-10-14T06:48:26"/>
    <d v="2021-10-14T07:23:59"/>
    <x v="70"/>
    <s v="Resultados Liberados en 1 Hora o Menos"/>
    <s v="CENTRO MEDICO EXCEL"/>
    <s v="ESTUDIOS DE EMERGENCIA"/>
    <x v="2"/>
    <x v="2"/>
    <n v="2"/>
    <x v="1"/>
    <x v="14"/>
  </r>
  <r>
    <n v="42"/>
    <s v="Jueves"/>
    <n v="2021"/>
    <s v="Octubre"/>
    <x v="1235"/>
    <s v="CENTRO MEDICO EXCEL-HOSPITALIZADOS"/>
    <x v="551"/>
    <s v="CHEQUEOS"/>
    <x v="0"/>
    <x v="13"/>
    <d v="1899-12-30T06:51:15"/>
    <d v="2021-10-14T00:00:00"/>
    <d v="1899-12-30T08:21:13"/>
    <d v="2021-10-14T00:00:00"/>
    <d v="1899-12-30T08:05:39"/>
    <n v="74"/>
    <n v="-16"/>
    <d v="2021-10-14T06:51:15"/>
    <d v="2021-10-14T08:05:39"/>
    <x v="15"/>
    <s v="Resultados Liberados 01:30 o Menos"/>
    <s v="CENTRO MEDICO EXCEL"/>
    <s v="HOSPITALIZADOS"/>
    <x v="1"/>
    <x v="0"/>
    <n v="3"/>
    <x v="1"/>
    <x v="14"/>
  </r>
  <r>
    <n v="42"/>
    <s v="Jueves"/>
    <n v="2021"/>
    <s v="Octubre"/>
    <x v="1236"/>
    <s v="CENTRO MEDICO EXCEL-HOSPITALIZADOS"/>
    <x v="424"/>
    <s v="CHEQUEOS"/>
    <x v="0"/>
    <x v="13"/>
    <d v="1899-12-30T06:52:19"/>
    <d v="2021-10-14T00:00:00"/>
    <d v="1899-12-30T08:22:17"/>
    <d v="2021-10-14T00:00:00"/>
    <d v="1899-12-30T08:07:41"/>
    <n v="75"/>
    <n v="-15"/>
    <d v="2021-10-14T06:52:19"/>
    <d v="2021-10-14T08:07:41"/>
    <x v="71"/>
    <s v="Resultados Liberados 01:30 o Menos"/>
    <s v="CENTRO MEDICO EXCEL"/>
    <s v="HOSPITALIZADOS"/>
    <x v="1"/>
    <x v="0"/>
    <n v="3"/>
    <x v="1"/>
    <x v="14"/>
  </r>
  <r>
    <n v="42"/>
    <s v="Jueves"/>
    <n v="2021"/>
    <s v="Octubre"/>
    <x v="1237"/>
    <s v="CENTRO MEDICO EXCEL-HOSPITALIZADOS"/>
    <x v="14"/>
    <s v="CHEQUEOS"/>
    <x v="0"/>
    <x v="13"/>
    <d v="1899-12-30T06:53:14"/>
    <d v="2021-10-14T00:00:00"/>
    <d v="1899-12-30T08:23:12"/>
    <d v="2021-10-14T00:00:00"/>
    <d v="1899-12-30T08:09:54"/>
    <n v="76"/>
    <n v="-14"/>
    <d v="2021-10-14T06:53:14"/>
    <d v="2021-10-14T08:09:54"/>
    <x v="380"/>
    <s v="Resultados Liberados 01:30 o Menos"/>
    <s v="CENTRO MEDICO EXCEL"/>
    <s v="HOSPITALIZADOS"/>
    <x v="1"/>
    <x v="0"/>
    <n v="3"/>
    <x v="1"/>
    <x v="14"/>
  </r>
  <r>
    <n v="42"/>
    <s v="Jueves"/>
    <n v="2021"/>
    <s v="Octubre"/>
    <x v="1238"/>
    <s v="CENTRO MEDICO EXCEL-HOSPITALIZADOS"/>
    <x v="10"/>
    <s v="CHEQUEOS"/>
    <x v="0"/>
    <x v="13"/>
    <d v="1899-12-30T06:54:19"/>
    <d v="2021-10-14T00:00:00"/>
    <d v="1899-12-30T08:24:18"/>
    <d v="2021-10-14T00:00:00"/>
    <d v="1899-12-30T08:10:56"/>
    <n v="76"/>
    <n v="-14"/>
    <d v="2021-10-14T06:54:19"/>
    <d v="2021-10-14T08:10:56"/>
    <x v="380"/>
    <s v="Resultados Liberados 01:30 o Menos"/>
    <s v="CENTRO MEDICO EXCEL"/>
    <s v="HOSPITALIZADOS"/>
    <x v="1"/>
    <x v="0"/>
    <n v="3"/>
    <x v="1"/>
    <x v="14"/>
  </r>
  <r>
    <n v="42"/>
    <s v="Jueves"/>
    <n v="2021"/>
    <s v="Octubre"/>
    <x v="1239"/>
    <s v="PRIVADOS"/>
    <x v="680"/>
    <s v="EXTERNOS"/>
    <x v="0"/>
    <x v="13"/>
    <d v="1899-12-30T06:55:16"/>
    <d v="2021-10-14T00:00:00"/>
    <d v="1899-12-30T10:55:15"/>
    <m/>
    <m/>
    <m/>
    <m/>
    <d v="2021-10-14T06:55:16"/>
    <d v="2021-10-15T08:19:33"/>
    <x v="476"/>
    <s v="Estudios Sin Liberar en PxLab"/>
    <s v="PRIVADOS"/>
    <s v="PRIVADOS"/>
    <x v="0"/>
    <x v="3"/>
    <n v="1"/>
    <x v="1"/>
    <x v="14"/>
  </r>
  <r>
    <n v="42"/>
    <s v="Jueves"/>
    <n v="2021"/>
    <s v="Octubre"/>
    <x v="1240"/>
    <s v="CENTRO MEDICO EXCEL-HOSPITALIZADOS"/>
    <x v="4"/>
    <s v="CHEQUEOS"/>
    <x v="0"/>
    <x v="13"/>
    <d v="1899-12-30T06:55:20"/>
    <d v="2021-10-14T00:00:00"/>
    <d v="1899-12-30T08:25:18"/>
    <d v="2021-10-14T00:00:00"/>
    <d v="1899-12-30T08:16:56"/>
    <n v="81"/>
    <n v="-9"/>
    <d v="2021-10-14T06:55:20"/>
    <d v="2021-10-14T08:16:56"/>
    <x v="13"/>
    <s v="Resultados Liberados 01:30 o Menos"/>
    <s v="CENTRO MEDICO EXCEL"/>
    <s v="HOSPITALIZADOS"/>
    <x v="1"/>
    <x v="0"/>
    <n v="3"/>
    <x v="1"/>
    <x v="14"/>
  </r>
  <r>
    <n v="42"/>
    <s v="Jueves"/>
    <n v="2021"/>
    <s v="Octubre"/>
    <x v="1241"/>
    <s v="CENTRO MEDICO EXCEL-HOSPITALIZADOS"/>
    <x v="595"/>
    <s v="CHEQUEOS"/>
    <x v="0"/>
    <x v="13"/>
    <d v="1899-12-30T06:56:20"/>
    <d v="2021-10-14T00:00:00"/>
    <d v="1899-12-30T08:26:18"/>
    <d v="2021-10-14T00:00:00"/>
    <d v="1899-12-30T08:18:00"/>
    <n v="82"/>
    <n v="-8"/>
    <d v="2021-10-14T06:56:20"/>
    <d v="2021-10-14T08:18:00"/>
    <x v="13"/>
    <s v="Resultados Liberados 01:30 o Menos"/>
    <s v="CENTRO MEDICO EXCEL"/>
    <s v="HOSPITALIZADOS"/>
    <x v="1"/>
    <x v="0"/>
    <n v="3"/>
    <x v="1"/>
    <x v="14"/>
  </r>
  <r>
    <n v="42"/>
    <s v="Jueves"/>
    <n v="2021"/>
    <s v="Octubre"/>
    <x v="1242"/>
    <s v="MEDIEXCEL"/>
    <x v="681"/>
    <s v="EXTERNOS"/>
    <x v="0"/>
    <x v="13"/>
    <d v="1899-12-30T06:57:04"/>
    <d v="2021-10-14T00:00:00"/>
    <s v="13.43:08"/>
    <d v="2021-10-14T00:00:00"/>
    <d v="1899-12-30T09:45:03"/>
    <n v="168"/>
    <n v="-238"/>
    <d v="2021-10-14T06:57:04"/>
    <d v="2021-10-14T09:45:03"/>
    <x v="121"/>
    <s v="Resultados Liberados en 4 Horas o Menos"/>
    <s v="MEDIEXCEL"/>
    <s v="MEDIEXCEL"/>
    <x v="1"/>
    <x v="3"/>
    <n v="6"/>
    <x v="1"/>
    <x v="14"/>
  </r>
  <r>
    <n v="42"/>
    <s v="Jueves"/>
    <n v="2021"/>
    <s v="Octubre"/>
    <x v="1243"/>
    <s v="CENTRO MEDICO EXCEL-HOSPITALIZADOS"/>
    <x v="670"/>
    <s v="CHEQUEOS"/>
    <x v="1"/>
    <x v="13"/>
    <d v="1899-12-30T07:02:22"/>
    <d v="2021-10-14T00:00:00"/>
    <d v="1899-12-30T08:32:20"/>
    <m/>
    <m/>
    <m/>
    <m/>
    <d v="2021-10-14T07:02:22"/>
    <d v="2021-10-15T08:19:33"/>
    <x v="477"/>
    <s v="Estudios Sin Liberar en PxLab"/>
    <s v="CENTRO MEDICO EXCEL"/>
    <s v="HOSPITALIZADOS"/>
    <x v="0"/>
    <x v="0"/>
    <n v="2"/>
    <x v="1"/>
    <x v="14"/>
  </r>
  <r>
    <n v="42"/>
    <s v="Jueves"/>
    <n v="2021"/>
    <s v="Octubre"/>
    <x v="1244"/>
    <s v="CENTRO MEDICO EXCEL-HOSPITALIZADOS"/>
    <x v="675"/>
    <s v="CHEQUEOS"/>
    <x v="0"/>
    <x v="13"/>
    <d v="1899-12-30T07:12:03"/>
    <d v="2021-10-14T00:00:00"/>
    <d v="1899-12-30T08:42:01"/>
    <d v="2021-10-14T00:00:00"/>
    <d v="1899-12-30T08:18:58"/>
    <n v="66"/>
    <n v="-24"/>
    <d v="2021-10-14T07:12:03"/>
    <d v="2021-10-14T08:18:58"/>
    <x v="312"/>
    <s v="Resultados Liberados 01:30 o Menos"/>
    <s v="CENTRO MEDICO EXCEL"/>
    <s v="HOSPITALIZADOS"/>
    <x v="1"/>
    <x v="0"/>
    <n v="5"/>
    <x v="1"/>
    <x v="14"/>
  </r>
  <r>
    <n v="42"/>
    <s v="Jueves"/>
    <n v="2021"/>
    <s v="Octubre"/>
    <x v="1245"/>
    <s v="CENTRO MEDICO EXCEL-HOSPITALIZADOS"/>
    <x v="516"/>
    <s v="CHEQUEOS"/>
    <x v="0"/>
    <x v="13"/>
    <d v="1899-12-30T07:21:17"/>
    <d v="2021-10-14T00:00:00"/>
    <d v="1899-12-30T08:51:16"/>
    <d v="2021-10-14T00:00:00"/>
    <d v="1899-12-30T08:33:41"/>
    <n v="72"/>
    <n v="-18"/>
    <d v="2021-10-14T07:21:17"/>
    <d v="2021-10-14T08:33:41"/>
    <x v="4"/>
    <s v="Resultados Liberados 01:30 o Menos"/>
    <s v="CENTRO MEDICO EXCEL"/>
    <s v="HOSPITALIZADOS"/>
    <x v="1"/>
    <x v="0"/>
    <n v="5"/>
    <x v="1"/>
    <x v="14"/>
  </r>
  <r>
    <n v="42"/>
    <s v="Jueves"/>
    <n v="2021"/>
    <s v="Octubre"/>
    <x v="1246"/>
    <s v="MEDIEXCEL"/>
    <x v="682"/>
    <s v="EXTERNOS"/>
    <x v="0"/>
    <x v="13"/>
    <d v="1899-12-30T07:28:22"/>
    <d v="2021-10-14T00:00:00"/>
    <d v="1899-12-30T11:28:21"/>
    <d v="2021-10-14T00:00:00"/>
    <d v="1899-12-30T09:34:04"/>
    <n v="126"/>
    <n v="-114"/>
    <d v="2021-10-14T07:28:22"/>
    <d v="2021-10-14T09:34:04"/>
    <x v="21"/>
    <s v="Resultados Liberados en 4 Horas o Menos"/>
    <s v="MEDIEXCEL"/>
    <s v="MEDIEXCEL"/>
    <x v="1"/>
    <x v="3"/>
    <n v="2"/>
    <x v="1"/>
    <x v="14"/>
  </r>
  <r>
    <n v="42"/>
    <s v="Jueves"/>
    <n v="2021"/>
    <s v="Octubre"/>
    <x v="1247"/>
    <s v="MEDIEXCEL"/>
    <x v="683"/>
    <s v="EXTERNOS"/>
    <x v="0"/>
    <x v="13"/>
    <d v="1899-12-30T07:36:37"/>
    <d v="2021-10-14T00:00:00"/>
    <d v="1899-12-30T11:36:36"/>
    <d v="2021-10-14T00:00:00"/>
    <d v="1899-12-30T11:07:53"/>
    <n v="211"/>
    <n v="-29"/>
    <d v="2021-10-14T07:36:37"/>
    <d v="2021-10-14T11:07:53"/>
    <x v="351"/>
    <s v="Resultados Liberados en 4 Horas o Menos"/>
    <s v="MEDIEXCEL"/>
    <s v="MEDIEXCEL"/>
    <x v="1"/>
    <x v="3"/>
    <n v="3"/>
    <x v="1"/>
    <x v="14"/>
  </r>
  <r>
    <n v="42"/>
    <s v="Jueves"/>
    <n v="2021"/>
    <s v="Octubre"/>
    <x v="1248"/>
    <s v="CENTRO MEDICO EXCEL-HOSPITALIZADOS"/>
    <x v="556"/>
    <s v="CHEQUEOS"/>
    <x v="0"/>
    <x v="13"/>
    <d v="1899-12-30T07:37:25"/>
    <d v="2021-10-14T00:00:00"/>
    <d v="1899-12-30T09:07:23"/>
    <d v="2021-10-14T00:00:00"/>
    <d v="1899-12-30T08:22:43"/>
    <n v="45"/>
    <n v="-45"/>
    <d v="2021-10-14T07:37:25"/>
    <d v="2021-10-14T08:22:43"/>
    <x v="194"/>
    <s v="Resultados Liberados en 1 Hora o Menos"/>
    <s v="CENTRO MEDICO EXCEL"/>
    <s v="HOSPITALIZADOS"/>
    <x v="1"/>
    <x v="0"/>
    <n v="3"/>
    <x v="1"/>
    <x v="14"/>
  </r>
  <r>
    <n v="42"/>
    <s v="Jueves"/>
    <n v="2021"/>
    <s v="Octubre"/>
    <x v="1249"/>
    <s v="VITAMEDICA"/>
    <x v="684"/>
    <s v="EXTERNOS"/>
    <x v="0"/>
    <x v="13"/>
    <d v="1899-12-30T07:52:56"/>
    <d v="2021-10-14T00:00:00"/>
    <d v="1899-12-30T11:52:55"/>
    <d v="2021-10-14T00:00:00"/>
    <d v="1899-12-30T12:03:57"/>
    <n v="251"/>
    <n v="11"/>
    <d v="2021-10-14T07:52:56"/>
    <d v="2021-10-14T12:03:57"/>
    <x v="281"/>
    <s v="Resultados Liberados despues de 4 Horas"/>
    <s v="VITAMEDICA"/>
    <s v="VITAMEDICA"/>
    <x v="2"/>
    <x v="3"/>
    <n v="3"/>
    <x v="1"/>
    <x v="14"/>
  </r>
  <r>
    <n v="42"/>
    <s v="Jueves"/>
    <n v="2021"/>
    <s v="Octubre"/>
    <x v="1250"/>
    <s v="MEDIEXCEL"/>
    <x v="685"/>
    <s v="EXTERNOS"/>
    <x v="0"/>
    <x v="13"/>
    <d v="1899-12-30T07:59:57"/>
    <d v="2021-10-14T00:00:00"/>
    <d v="1899-12-30T11:59:56"/>
    <d v="2021-10-14T00:00:00"/>
    <d v="1899-12-30T12:50:26"/>
    <n v="291"/>
    <n v="51"/>
    <d v="2021-10-14T07:59:57"/>
    <d v="2021-10-14T12:50:26"/>
    <x v="478"/>
    <s v="Resultados Liberados despues de 4 Horas"/>
    <s v="MEDIEXCEL"/>
    <s v="MEDIEXCEL"/>
    <x v="2"/>
    <x v="3"/>
    <n v="8"/>
    <x v="1"/>
    <x v="14"/>
  </r>
  <r>
    <n v="42"/>
    <s v="Jueves"/>
    <n v="2021"/>
    <s v="Octubre"/>
    <x v="1251"/>
    <s v="MEDIEXCEL"/>
    <x v="686"/>
    <s v="EXTERNOS"/>
    <x v="0"/>
    <x v="13"/>
    <d v="1899-12-30T08:12:55"/>
    <d v="2021-10-14T00:00:00"/>
    <d v="1899-12-30T12:12:54"/>
    <d v="2021-10-14T00:00:00"/>
    <d v="1899-12-30T12:06:31"/>
    <n v="234"/>
    <n v="-6"/>
    <d v="2021-10-14T08:12:55"/>
    <d v="2021-10-14T12:06:31"/>
    <x v="44"/>
    <s v="Resultados Liberados en 4 Horas o Menos"/>
    <s v="MEDIEXCEL"/>
    <s v="MEDIEXCEL"/>
    <x v="1"/>
    <x v="3"/>
    <n v="4"/>
    <x v="1"/>
    <x v="14"/>
  </r>
  <r>
    <n v="42"/>
    <s v="Jueves"/>
    <n v="2021"/>
    <s v="Octubre"/>
    <x v="1252"/>
    <s v="MEDIEXCEL"/>
    <x v="687"/>
    <s v="EXTERNOS"/>
    <x v="0"/>
    <x v="13"/>
    <d v="1899-12-30T08:28:02"/>
    <d v="2021-10-14T00:00:00"/>
    <d v="1899-12-30T12:28:01"/>
    <d v="2021-10-14T00:00:00"/>
    <d v="1899-12-30T12:52:09"/>
    <n v="264"/>
    <n v="24"/>
    <d v="2021-10-14T08:28:02"/>
    <d v="2021-10-14T12:52:09"/>
    <x v="479"/>
    <s v="Resultados Liberados despues de 4 Horas"/>
    <s v="MEDIEXCEL"/>
    <s v="MEDIEXCEL"/>
    <x v="2"/>
    <x v="3"/>
    <n v="3"/>
    <x v="1"/>
    <x v="14"/>
  </r>
  <r>
    <n v="42"/>
    <s v="Jueves"/>
    <n v="2021"/>
    <s v="Octubre"/>
    <x v="1253"/>
    <s v="MEDIEXCEL"/>
    <x v="688"/>
    <s v="EXTERNOS"/>
    <x v="0"/>
    <x v="13"/>
    <d v="1899-12-30T08:39:38"/>
    <d v="2021-10-14T00:00:00"/>
    <d v="1899-12-30T12:39:37"/>
    <d v="2021-10-14T00:00:00"/>
    <d v="1899-12-30T12:53:06"/>
    <n v="254"/>
    <n v="14"/>
    <d v="2021-10-14T08:39:38"/>
    <d v="2021-10-14T12:53:06"/>
    <x v="280"/>
    <s v="Resultados Liberados despues de 4 Horas"/>
    <s v="MEDIEXCEL"/>
    <s v="MEDIEXCEL"/>
    <x v="2"/>
    <x v="3"/>
    <n v="6"/>
    <x v="1"/>
    <x v="14"/>
  </r>
  <r>
    <n v="42"/>
    <s v="Jueves"/>
    <n v="2021"/>
    <s v="Octubre"/>
    <x v="1254"/>
    <s v="TUNEL - MEDIEXCEL"/>
    <x v="689"/>
    <s v="EXTERNOS"/>
    <x v="0"/>
    <x v="13"/>
    <d v="1899-12-30T08:53:04"/>
    <d v="2021-10-14T00:00:00"/>
    <d v="1899-12-30T12:53:04"/>
    <d v="2021-10-14T00:00:00"/>
    <d v="1899-12-30T12:36:41"/>
    <n v="223"/>
    <n v="-17"/>
    <d v="2021-10-14T08:53:04"/>
    <d v="2021-10-14T12:36:41"/>
    <x v="277"/>
    <s v="Resultados Liberados en 4 Horas o Menos"/>
    <s v="TUNEL "/>
    <s v="TUNEL MEDIEXCEL"/>
    <x v="1"/>
    <x v="3"/>
    <n v="1"/>
    <x v="1"/>
    <x v="14"/>
  </r>
  <r>
    <n v="42"/>
    <s v="Jueves"/>
    <n v="2021"/>
    <s v="Octubre"/>
    <x v="1255"/>
    <s v="MEDIEXCEL"/>
    <x v="690"/>
    <s v="EXTERNOS"/>
    <x v="0"/>
    <x v="13"/>
    <d v="1899-12-30T09:06:11"/>
    <d v="2021-10-14T00:00:00"/>
    <d v="1899-12-30T13:06:10"/>
    <d v="2021-10-14T00:00:00"/>
    <d v="1899-12-30T12:08:53"/>
    <n v="182"/>
    <n v="-58"/>
    <d v="2021-10-14T09:06:11"/>
    <d v="2021-10-14T12:08:53"/>
    <x v="283"/>
    <s v="Resultados Liberados en 4 Horas o Menos"/>
    <s v="MEDIEXCEL"/>
    <s v="MEDIEXCEL"/>
    <x v="1"/>
    <x v="3"/>
    <n v="2"/>
    <x v="1"/>
    <x v="14"/>
  </r>
  <r>
    <n v="42"/>
    <s v="Jueves"/>
    <n v="2021"/>
    <s v="Octubre"/>
    <x v="1256"/>
    <s v="CENTRO MEDICO EXCEL-HOSPITALIZADOS"/>
    <x v="516"/>
    <s v="CHEQUEOS"/>
    <x v="0"/>
    <x v="13"/>
    <d v="1899-12-30T09:10:46"/>
    <d v="2021-10-14T00:00:00"/>
    <d v="1899-12-30T10:40:43"/>
    <d v="2021-10-14T00:00:00"/>
    <d v="1899-12-30T09:14:51"/>
    <n v="4"/>
    <n v="-86"/>
    <d v="2021-10-14T09:10:46"/>
    <d v="2021-10-14T09:14:51"/>
    <x v="181"/>
    <s v="Resultados Liberados en 30 Minutos o Menos"/>
    <s v="CENTRO MEDICO EXCEL"/>
    <s v="HOSPITALIZADOS"/>
    <x v="1"/>
    <x v="0"/>
    <n v="1"/>
    <x v="1"/>
    <x v="14"/>
  </r>
  <r>
    <n v="42"/>
    <s v="Jueves"/>
    <n v="2021"/>
    <s v="Octubre"/>
    <x v="1257"/>
    <s v="Tarjeta Lealtad"/>
    <x v="691"/>
    <s v="EXTERNOS"/>
    <x v="0"/>
    <x v="13"/>
    <d v="1899-12-30T09:27:19"/>
    <d v="2021-10-14T00:00:00"/>
    <s v="13.28:39"/>
    <d v="2021-10-14T00:00:00"/>
    <d v="1899-12-30T12:13:01"/>
    <n v="166"/>
    <n v="-75"/>
    <d v="2021-10-14T09:27:19"/>
    <d v="2021-10-14T12:13:01"/>
    <x v="116"/>
    <s v="Resultados Liberados en 4 Horas o Menos"/>
    <s v="Tarjeta Lealtad"/>
    <s v=" EXTERNO"/>
    <x v="1"/>
    <x v="3"/>
    <n v="3"/>
    <x v="1"/>
    <x v="14"/>
  </r>
  <r>
    <n v="42"/>
    <s v="Jueves"/>
    <n v="2021"/>
    <s v="Octubre"/>
    <x v="1258"/>
    <s v="CENTRO MEDICO EXCEL (MONITOREOS)"/>
    <x v="154"/>
    <s v="EXTERNOS"/>
    <x v="0"/>
    <x v="13"/>
    <d v="1899-12-30T09:29:12"/>
    <d v="2021-10-14T00:00:00"/>
    <s v="13.30:26"/>
    <d v="2021-10-14T00:00:00"/>
    <d v="1899-12-30T09:46:34"/>
    <n v="17"/>
    <n v="-224"/>
    <d v="2021-10-14T09:29:12"/>
    <d v="2021-10-14T09:46:34"/>
    <x v="11"/>
    <s v="Resultados Liberados en 30 Minutos o Menos"/>
    <s v="CENTRO MEDICO EXCEL"/>
    <s v="MONITOREOS"/>
    <x v="3"/>
    <x v="5"/>
    <n v="1"/>
    <x v="1"/>
    <x v="14"/>
  </r>
  <r>
    <n v="42"/>
    <s v="Jueves"/>
    <n v="2021"/>
    <s v="Octubre"/>
    <x v="1259"/>
    <s v="MEDIEXCEL"/>
    <x v="692"/>
    <s v="EXTERNOS"/>
    <x v="0"/>
    <x v="13"/>
    <d v="1899-12-30T09:39:16"/>
    <d v="2021-10-14T00:00:00"/>
    <d v="1899-12-30T13:39:15"/>
    <d v="2021-10-14T00:00:00"/>
    <d v="1899-12-30T12:37:37"/>
    <n v="178"/>
    <n v="-62"/>
    <d v="2021-10-14T09:39:16"/>
    <d v="2021-10-14T12:37:37"/>
    <x v="104"/>
    <s v="Resultados Liberados en 4 Horas o Menos"/>
    <s v="MEDIEXCEL"/>
    <s v="MEDIEXCEL"/>
    <x v="1"/>
    <x v="3"/>
    <n v="2"/>
    <x v="1"/>
    <x v="14"/>
  </r>
  <r>
    <n v="42"/>
    <s v="Jueves"/>
    <n v="2021"/>
    <s v="Octubre"/>
    <x v="1260"/>
    <s v="MEDIEXCEL"/>
    <x v="693"/>
    <s v="EXTERNOS"/>
    <x v="0"/>
    <x v="13"/>
    <d v="1899-12-30T09:44:52"/>
    <d v="2021-10-14T00:00:00"/>
    <d v="1899-12-30T13:44:51"/>
    <d v="2021-10-14T00:00:00"/>
    <d v="1899-12-30T12:54:01"/>
    <n v="190"/>
    <n v="-50"/>
    <d v="2021-10-14T09:44:52"/>
    <d v="2021-10-14T12:54:01"/>
    <x v="480"/>
    <s v="Resultados Liberados en 4 Horas o Menos"/>
    <s v="MEDIEXCEL"/>
    <s v="MEDIEXCEL"/>
    <x v="1"/>
    <x v="3"/>
    <n v="4"/>
    <x v="1"/>
    <x v="14"/>
  </r>
  <r>
    <n v="42"/>
    <s v="Jueves"/>
    <n v="2021"/>
    <s v="Octubre"/>
    <x v="1261"/>
    <s v="PRIVADOS"/>
    <x v="694"/>
    <s v="EXTERNOS"/>
    <x v="0"/>
    <x v="13"/>
    <d v="1899-12-30T09:48:42"/>
    <d v="2021-10-14T00:00:00"/>
    <d v="1899-12-30T13:48:40"/>
    <d v="2021-10-14T00:00:00"/>
    <d v="1899-12-30T12:01:52"/>
    <n v="133"/>
    <n v="-107"/>
    <d v="2021-10-14T09:48:42"/>
    <d v="2021-10-14T12:01:52"/>
    <x v="172"/>
    <s v="Resultados Liberados en 4 Horas o Menos"/>
    <s v="PRIVADOS"/>
    <s v="PRIVADOS"/>
    <x v="1"/>
    <x v="3"/>
    <n v="4"/>
    <x v="1"/>
    <x v="14"/>
  </r>
  <r>
    <n v="42"/>
    <s v="Jueves"/>
    <n v="2021"/>
    <s v="Octubre"/>
    <x v="1262"/>
    <s v="MEDIEXCEL"/>
    <x v="695"/>
    <s v="EXTERNOS"/>
    <x v="0"/>
    <x v="13"/>
    <d v="1899-12-30T09:54:43"/>
    <d v="2021-10-14T00:00:00"/>
    <d v="1899-12-30T13:54:42"/>
    <d v="2021-10-14T00:00:00"/>
    <d v="1899-12-30T12:59:42"/>
    <n v="185"/>
    <n v="-55"/>
    <d v="2021-10-14T09:54:43"/>
    <d v="2021-10-14T12:59:42"/>
    <x v="119"/>
    <s v="Resultados Liberados en 4 Horas o Menos"/>
    <s v="MEDIEXCEL"/>
    <s v="MEDIEXCEL"/>
    <x v="1"/>
    <x v="3"/>
    <n v="1"/>
    <x v="1"/>
    <x v="14"/>
  </r>
  <r>
    <n v="42"/>
    <s v="Jueves"/>
    <n v="2021"/>
    <s v="Octubre"/>
    <x v="1263"/>
    <s v="CENTRO MEDICO EXCEL-(EMPLEADOS)"/>
    <x v="696"/>
    <s v="EXTERNOS"/>
    <x v="0"/>
    <x v="13"/>
    <d v="1899-12-30T10:01:55"/>
    <d v="2021-10-14T00:00:00"/>
    <d v="1899-12-30T14:01:54"/>
    <d v="2021-10-14T00:00:00"/>
    <d v="1899-12-30T12:55:46"/>
    <n v="174"/>
    <n v="-66"/>
    <d v="2021-10-14T10:01:55"/>
    <d v="2021-10-14T12:55:46"/>
    <x v="401"/>
    <s v="Resultados Liberados en 4 Horas o Menos"/>
    <s v="CENTRO MEDICO EXCEL"/>
    <s v="EMPLEADOS"/>
    <x v="1"/>
    <x v="3"/>
    <n v="5"/>
    <x v="1"/>
    <x v="14"/>
  </r>
  <r>
    <n v="42"/>
    <s v="Jueves"/>
    <n v="2021"/>
    <s v="Octubre"/>
    <x v="1264"/>
    <s v="CENTRO MEDICO EXCEL-(EMPLEADOS)"/>
    <x v="697"/>
    <s v="EXTERNOS"/>
    <x v="0"/>
    <x v="13"/>
    <d v="1899-12-30T10:04:39"/>
    <d v="2021-10-14T00:00:00"/>
    <d v="1899-12-30T14:04:38"/>
    <d v="2021-10-14T00:00:00"/>
    <d v="1899-12-30T12:57:29"/>
    <n v="173"/>
    <n v="-67"/>
    <d v="2021-10-14T10:04:39"/>
    <d v="2021-10-14T12:57:29"/>
    <x v="128"/>
    <s v="Resultados Liberados en 4 Horas o Menos"/>
    <s v="CENTRO MEDICO EXCEL"/>
    <s v="EMPLEADOS"/>
    <x v="1"/>
    <x v="3"/>
    <n v="5"/>
    <x v="1"/>
    <x v="14"/>
  </r>
  <r>
    <n v="42"/>
    <s v="Jueves"/>
    <n v="2021"/>
    <s v="Octubre"/>
    <x v="1265"/>
    <s v="CENTRO MEDICO EXCEL-(EMPLEADOS)"/>
    <x v="698"/>
    <s v="EXTERNOS"/>
    <x v="0"/>
    <x v="13"/>
    <d v="1899-12-30T10:06:20"/>
    <d v="2021-10-14T00:00:00"/>
    <d v="1899-12-30T14:06:19"/>
    <d v="2021-10-14T00:00:00"/>
    <d v="1899-12-30T12:58:03"/>
    <n v="172"/>
    <n v="-68"/>
    <d v="2021-10-14T10:06:20"/>
    <d v="2021-10-14T12:58:03"/>
    <x v="167"/>
    <s v="Resultados Liberados en 4 Horas o Menos"/>
    <s v="CENTRO MEDICO EXCEL"/>
    <s v="EMPLEADOS"/>
    <x v="1"/>
    <x v="3"/>
    <n v="5"/>
    <x v="1"/>
    <x v="14"/>
  </r>
  <r>
    <n v="42"/>
    <s v="Jueves"/>
    <n v="2021"/>
    <s v="Octubre"/>
    <x v="1266"/>
    <s v="CENTRO MEDICO EXCEL-(EMPLEADOS)"/>
    <x v="699"/>
    <s v="EXTERNOS"/>
    <x v="0"/>
    <x v="13"/>
    <d v="1899-12-30T10:06:49"/>
    <d v="2021-10-14T00:00:00"/>
    <d v="1899-12-30T14:06:48"/>
    <d v="2021-10-14T00:00:00"/>
    <d v="1899-12-30T12:58:30"/>
    <n v="172"/>
    <n v="-68"/>
    <d v="2021-10-14T10:06:49"/>
    <d v="2021-10-14T12:58:30"/>
    <x v="167"/>
    <s v="Resultados Liberados en 4 Horas o Menos"/>
    <s v="CENTRO MEDICO EXCEL"/>
    <s v="EMPLEADOS"/>
    <x v="1"/>
    <x v="3"/>
    <n v="5"/>
    <x v="1"/>
    <x v="14"/>
  </r>
  <r>
    <n v="42"/>
    <s v="Jueves"/>
    <n v="2021"/>
    <s v="Octubre"/>
    <x v="1267"/>
    <s v="CENTRO MEDICO EXCEL-(EMPLEADOS)"/>
    <x v="700"/>
    <s v="EXTERNOS"/>
    <x v="0"/>
    <x v="13"/>
    <d v="1899-12-30T10:08:12"/>
    <d v="2021-10-14T00:00:00"/>
    <d v="1899-12-30T14:08:10"/>
    <d v="2021-10-14T00:00:00"/>
    <d v="1899-12-30T12:59:09"/>
    <n v="171"/>
    <n v="-69"/>
    <d v="2021-10-14T10:08:12"/>
    <d v="2021-10-14T12:59:09"/>
    <x v="114"/>
    <s v="Resultados Liberados en 4 Horas o Menos"/>
    <s v="CENTRO MEDICO EXCEL"/>
    <s v="EMPLEADOS"/>
    <x v="1"/>
    <x v="3"/>
    <n v="5"/>
    <x v="1"/>
    <x v="14"/>
  </r>
  <r>
    <n v="42"/>
    <s v="Jueves"/>
    <n v="2021"/>
    <s v="Octubre"/>
    <x v="1268"/>
    <s v="CENTRO MEDICO EXCEL - TRIAGE RESPIRATORIO"/>
    <x v="701"/>
    <s v="CHEQUEOS"/>
    <x v="0"/>
    <x v="13"/>
    <d v="1899-12-30T10:08:51"/>
    <d v="2021-10-14T00:00:00"/>
    <d v="1899-12-30T11:38:49"/>
    <d v="2021-10-14T00:00:00"/>
    <d v="1899-12-30T11:05:17"/>
    <n v="57"/>
    <n v="-33"/>
    <d v="2021-10-14T10:08:51"/>
    <d v="2021-10-14T11:05:17"/>
    <x v="25"/>
    <s v="Resultados Liberados en 1 Hora o Menos"/>
    <s v="CENTRO MEDICO EXCEL"/>
    <s v="TRIAGE RESPIRATORIO"/>
    <x v="1"/>
    <x v="4"/>
    <n v="5"/>
    <x v="1"/>
    <x v="14"/>
  </r>
  <r>
    <n v="42"/>
    <s v="Jueves"/>
    <n v="2021"/>
    <s v="Octubre"/>
    <x v="1269"/>
    <s v="CENTRO MEDICO EXCEL-(EMPLEADOS)"/>
    <x v="702"/>
    <s v="EXTERNOS"/>
    <x v="0"/>
    <x v="13"/>
    <d v="1899-12-30T10:09:50"/>
    <d v="2021-10-14T00:00:00"/>
    <d v="1899-12-30T14:09:49"/>
    <d v="2021-10-14T00:00:00"/>
    <d v="1899-12-30T13:00:49"/>
    <n v="171"/>
    <n v="-69"/>
    <d v="2021-10-14T10:09:50"/>
    <d v="2021-10-14T13:00:49"/>
    <x v="114"/>
    <s v="Resultados Liberados en 4 Horas o Menos"/>
    <s v="CENTRO MEDICO EXCEL"/>
    <s v="EMPLEADOS"/>
    <x v="1"/>
    <x v="3"/>
    <n v="4"/>
    <x v="1"/>
    <x v="14"/>
  </r>
  <r>
    <n v="42"/>
    <s v="Jueves"/>
    <n v="2021"/>
    <s v="Octubre"/>
    <x v="1270"/>
    <s v="CENTRO MEDICO EXCEL-(EMPLEADOS)"/>
    <x v="703"/>
    <s v="EXTERNOS"/>
    <x v="0"/>
    <x v="13"/>
    <d v="1899-12-30T10:11:02"/>
    <d v="2021-10-14T00:00:00"/>
    <d v="1899-12-30T14:11:01"/>
    <d v="2021-10-14T00:00:00"/>
    <d v="1899-12-30T12:33:29"/>
    <n v="142"/>
    <n v="-98"/>
    <d v="2021-10-14T10:11:02"/>
    <d v="2021-10-14T12:33:29"/>
    <x v="98"/>
    <s v="Resultados Liberados en 4 Horas o Menos"/>
    <s v="CENTRO MEDICO EXCEL"/>
    <s v="EMPLEADOS"/>
    <x v="1"/>
    <x v="3"/>
    <n v="3"/>
    <x v="1"/>
    <x v="14"/>
  </r>
  <r>
    <n v="42"/>
    <s v="Jueves"/>
    <n v="2021"/>
    <s v="Octubre"/>
    <x v="1271"/>
    <s v="MEDIEXCEL"/>
    <x v="246"/>
    <s v="EXTERNOS"/>
    <x v="0"/>
    <x v="13"/>
    <d v="1899-12-30T10:13:05"/>
    <d v="2021-10-14T00:00:00"/>
    <d v="1899-12-30T14:13:04"/>
    <d v="2021-10-14T00:00:00"/>
    <d v="1899-12-30T12:43:37"/>
    <n v="150"/>
    <n v="-90"/>
    <d v="2021-10-14T10:13:05"/>
    <d v="2021-10-14T12:43:37"/>
    <x v="176"/>
    <s v="Resultados Liberados en 4 Horas o Menos"/>
    <s v="MEDIEXCEL"/>
    <s v="MEDIEXCEL"/>
    <x v="1"/>
    <x v="3"/>
    <n v="4"/>
    <x v="1"/>
    <x v="14"/>
  </r>
  <r>
    <n v="42"/>
    <s v="Jueves"/>
    <n v="2021"/>
    <s v="Octubre"/>
    <x v="1272"/>
    <s v="TUNEL - MEDIEXCEL"/>
    <x v="704"/>
    <s v="REFERENCIA"/>
    <x v="0"/>
    <x v="13"/>
    <d v="1899-12-30T10:18:22"/>
    <d v="2021-10-18T00:00:00"/>
    <d v="1899-12-30T10:58:21"/>
    <m/>
    <m/>
    <m/>
    <m/>
    <d v="2021-10-14T10:18:22"/>
    <d v="2021-10-15T08:19:33"/>
    <x v="481"/>
    <s v="Estudios Sin Liberar en PxLab"/>
    <s v="TUNEL "/>
    <s v="TUNEL MEDIEXCEL"/>
    <x v="0"/>
    <x v="3"/>
    <n v="1"/>
    <x v="1"/>
    <x v="14"/>
  </r>
  <r>
    <n v="42"/>
    <s v="Jueves"/>
    <n v="2021"/>
    <s v="Octubre"/>
    <x v="1273"/>
    <s v="CENTRO MEDICO EXCEL-HOSPITALIZADOS"/>
    <x v="705"/>
    <s v="CHEQUEOS"/>
    <x v="0"/>
    <x v="13"/>
    <d v="1899-12-30T10:23:43"/>
    <d v="2021-10-14T00:00:00"/>
    <d v="1899-12-30T11:53:39"/>
    <d v="2021-10-14T00:00:00"/>
    <d v="1899-12-30T11:42:00"/>
    <n v="79"/>
    <n v="-11"/>
    <d v="2021-10-14T10:23:43"/>
    <d v="2021-10-14T11:42:00"/>
    <x v="74"/>
    <s v="Resultados Liberados 01:30 o Menos"/>
    <s v="CENTRO MEDICO EXCEL"/>
    <s v="HOSPITALIZADOS"/>
    <x v="1"/>
    <x v="0"/>
    <n v="2"/>
    <x v="1"/>
    <x v="14"/>
  </r>
  <r>
    <n v="42"/>
    <s v="Jueves"/>
    <n v="2021"/>
    <s v="Octubre"/>
    <x v="1274"/>
    <s v="CENTRO MEDICO EXCEL-(EMPLEADOS)"/>
    <x v="706"/>
    <s v="EXTERNOS"/>
    <x v="0"/>
    <x v="13"/>
    <d v="1899-12-30T10:31:33"/>
    <d v="2021-10-14T00:00:00"/>
    <d v="1899-12-30T14:31:33"/>
    <d v="2021-10-14T00:00:00"/>
    <d v="1899-12-30T13:07:34"/>
    <n v="156"/>
    <n v="-84"/>
    <d v="2021-10-14T10:31:33"/>
    <d v="2021-10-14T13:07:34"/>
    <x v="26"/>
    <s v="Resultados Liberados en 4 Horas o Menos"/>
    <s v="CENTRO MEDICO EXCEL"/>
    <s v="EMPLEADOS"/>
    <x v="1"/>
    <x v="3"/>
    <n v="4"/>
    <x v="1"/>
    <x v="14"/>
  </r>
  <r>
    <n v="42"/>
    <s v="Jueves"/>
    <n v="2021"/>
    <s v="Octubre"/>
    <x v="1275"/>
    <s v="MEDIEXCEL"/>
    <x v="707"/>
    <s v="EXTERNOS"/>
    <x v="0"/>
    <x v="13"/>
    <d v="1899-12-30T10:38:17"/>
    <d v="2021-10-14T00:00:00"/>
    <s v="15.00:26"/>
    <d v="2021-10-14T00:00:00"/>
    <d v="1899-12-30T13:09:01"/>
    <n v="151"/>
    <n v="-111"/>
    <d v="2021-10-14T10:38:17"/>
    <d v="2021-10-14T13:09:01"/>
    <x v="176"/>
    <s v="Resultados Liberados en 4 Horas o Menos"/>
    <s v="MEDIEXCEL"/>
    <s v="MEDIEXCEL"/>
    <x v="1"/>
    <x v="3"/>
    <n v="5"/>
    <x v="1"/>
    <x v="14"/>
  </r>
  <r>
    <n v="42"/>
    <s v="Jueves"/>
    <n v="2021"/>
    <s v="Octubre"/>
    <x v="1276"/>
    <s v="CENTRO MEDICO EXCEL-URGENCIAS"/>
    <x v="708"/>
    <s v="CHEQUEOS"/>
    <x v="0"/>
    <x v="13"/>
    <d v="1899-12-30T10:44:43"/>
    <d v="2021-10-14T00:00:00"/>
    <d v="1899-12-30T12:14:40"/>
    <d v="2021-10-14T00:00:00"/>
    <d v="1899-12-30T11:37:58"/>
    <n v="53"/>
    <n v="-37"/>
    <d v="2021-10-14T10:44:43"/>
    <d v="2021-10-14T11:37:58"/>
    <x v="311"/>
    <s v="Resultados Liberados en 1 Hora o Menos"/>
    <s v="CENTRO MEDICO EXCEL"/>
    <s v="URGENCIAS"/>
    <x v="1"/>
    <x v="1"/>
    <n v="3"/>
    <x v="1"/>
    <x v="14"/>
  </r>
  <r>
    <n v="42"/>
    <s v="Jueves"/>
    <n v="2021"/>
    <s v="Octubre"/>
    <x v="1277"/>
    <s v="MEDIEXCEL"/>
    <x v="709"/>
    <s v="EXTERNOS"/>
    <x v="0"/>
    <x v="13"/>
    <d v="1899-12-30T10:46:40"/>
    <d v="2021-10-14T00:00:00"/>
    <s v="15.00:54"/>
    <d v="2021-10-14T00:00:00"/>
    <d v="1899-12-30T13:11:06"/>
    <n v="145"/>
    <n v="-109"/>
    <d v="2021-10-14T10:46:40"/>
    <d v="2021-10-14T13:11:06"/>
    <x v="102"/>
    <s v="Resultados Liberados en 4 Horas o Menos"/>
    <s v="MEDIEXCEL"/>
    <s v="MEDIEXCEL"/>
    <x v="1"/>
    <x v="3"/>
    <n v="11"/>
    <x v="1"/>
    <x v="14"/>
  </r>
  <r>
    <n v="42"/>
    <s v="Jueves"/>
    <n v="2021"/>
    <s v="Octubre"/>
    <x v="1278"/>
    <s v="MEDIEXCEL"/>
    <x v="710"/>
    <s v="EXTERNOS"/>
    <x v="0"/>
    <x v="13"/>
    <d v="1899-12-30T10:55:57"/>
    <d v="2021-10-14T00:00:00"/>
    <d v="1899-12-30T14:55:56"/>
    <d v="2021-10-14T00:00:00"/>
    <d v="1899-12-30T13:13:02"/>
    <n v="138"/>
    <n v="-102"/>
    <d v="2021-10-14T10:55:57"/>
    <d v="2021-10-14T13:13:02"/>
    <x v="171"/>
    <s v="Resultados Liberados en 4 Horas o Menos"/>
    <s v="MEDIEXCEL"/>
    <s v="MEDIEXCEL"/>
    <x v="1"/>
    <x v="3"/>
    <n v="3"/>
    <x v="1"/>
    <x v="14"/>
  </r>
  <r>
    <n v="42"/>
    <s v="Jueves"/>
    <n v="2021"/>
    <s v="Octubre"/>
    <x v="1279"/>
    <s v="CENTRO MEDICO EXCEL - TRIAGE RESPIRATORIO"/>
    <x v="711"/>
    <s v="REFERENCIA"/>
    <x v="0"/>
    <x v="13"/>
    <d v="1899-12-30T11:47:56"/>
    <d v="2021-10-18T00:00:00"/>
    <d v="1899-12-30T12:27:54"/>
    <m/>
    <m/>
    <m/>
    <m/>
    <d v="2021-10-14T11:47:56"/>
    <d v="2021-10-15T08:19:33"/>
    <x v="482"/>
    <s v="Estudios Sin Liberar en PxLab"/>
    <s v="CENTRO MEDICO EXCEL"/>
    <s v="TRIAGE RESPIRATORIO"/>
    <x v="0"/>
    <x v="4"/>
    <n v="1"/>
    <x v="1"/>
    <x v="14"/>
  </r>
  <r>
    <n v="42"/>
    <s v="Jueves"/>
    <n v="2021"/>
    <s v="Octubre"/>
    <x v="1280"/>
    <s v="CENTRO MEDICO EXCEL-HOSPITALIZADOS"/>
    <x v="595"/>
    <s v="CHEQUEOS"/>
    <x v="0"/>
    <x v="13"/>
    <d v="1899-12-30T11:51:21"/>
    <d v="2021-10-14T00:00:00"/>
    <d v="1899-12-30T13:21:19"/>
    <d v="2021-10-14T00:00:00"/>
    <d v="1899-12-30T12:44:17"/>
    <n v="53"/>
    <n v="-37"/>
    <d v="2021-10-14T11:51:21"/>
    <d v="2021-10-14T12:44:17"/>
    <x v="73"/>
    <s v="Resultados Liberados en 1 Hora o Menos"/>
    <s v="CENTRO MEDICO EXCEL"/>
    <s v="HOSPITALIZADOS"/>
    <x v="1"/>
    <x v="0"/>
    <n v="3"/>
    <x v="1"/>
    <x v="14"/>
  </r>
  <r>
    <n v="42"/>
    <s v="Jueves"/>
    <n v="2021"/>
    <s v="Octubre"/>
    <x v="1281"/>
    <s v="CENTRO MEDICO EXCEL-HOSPITALIZADOS"/>
    <x v="10"/>
    <s v="CHEQUEOS"/>
    <x v="0"/>
    <x v="13"/>
    <d v="1899-12-30T11:53:16"/>
    <d v="2021-10-14T00:00:00"/>
    <d v="1899-12-30T13:23:15"/>
    <d v="2021-10-14T00:00:00"/>
    <d v="1899-12-30T12:44:55"/>
    <n v="51"/>
    <n v="-39"/>
    <d v="2021-10-14T11:53:16"/>
    <d v="2021-10-14T12:44:55"/>
    <x v="184"/>
    <s v="Resultados Liberados en 1 Hora o Menos"/>
    <s v="CENTRO MEDICO EXCEL"/>
    <s v="HOSPITALIZADOS"/>
    <x v="1"/>
    <x v="0"/>
    <n v="2"/>
    <x v="1"/>
    <x v="14"/>
  </r>
  <r>
    <n v="42"/>
    <s v="Jueves"/>
    <n v="2021"/>
    <s v="Octubre"/>
    <x v="1282"/>
    <s v="MEDIEXCEL"/>
    <x v="712"/>
    <s v="EXTERNOS"/>
    <x v="0"/>
    <x v="13"/>
    <d v="1899-12-30T13:06:14"/>
    <d v="2021-10-14T00:00:00"/>
    <d v="1899-12-30T17:06:12"/>
    <d v="2021-10-14T00:00:00"/>
    <d v="1899-12-30T14:28:39"/>
    <n v="82"/>
    <n v="-158"/>
    <d v="2021-10-14T13:06:14"/>
    <d v="2021-10-14T14:28:39"/>
    <x v="9"/>
    <s v="Resultados Liberados 01:30 o Menos"/>
    <s v="MEDIEXCEL"/>
    <s v="MEDIEXCEL"/>
    <x v="1"/>
    <x v="3"/>
    <n v="1"/>
    <x v="1"/>
    <x v="14"/>
  </r>
  <r>
    <n v="42"/>
    <s v="Jueves"/>
    <n v="2021"/>
    <s v="Octubre"/>
    <x v="1283"/>
    <s v="CENTRO MEDICO EXCEL-HOSPITALIZADOS"/>
    <x v="551"/>
    <s v="CHEQUEOS"/>
    <x v="0"/>
    <x v="13"/>
    <d v="1899-12-30T13:39:36"/>
    <d v="2021-10-15T00:00:00"/>
    <d v="1899-12-30T13:39:32"/>
    <d v="2021-10-14T00:00:00"/>
    <d v="1899-12-30T14:24:05"/>
    <n v="45"/>
    <n v="-1395"/>
    <d v="2021-10-14T13:39:36"/>
    <d v="2021-10-14T14:24:05"/>
    <x v="82"/>
    <s v="Resultados Liberados en 1 Hora o Menos"/>
    <s v="CENTRO MEDICO EXCEL"/>
    <s v="HOSPITALIZADOS"/>
    <x v="1"/>
    <x v="0"/>
    <n v="1"/>
    <x v="1"/>
    <x v="14"/>
  </r>
  <r>
    <n v="42"/>
    <s v="Jueves"/>
    <n v="2021"/>
    <s v="Octubre"/>
    <x v="1284"/>
    <s v="CENTRO MEDICO EXCEL - TRIAGE RESPIRATORIO"/>
    <x v="713"/>
    <s v="CHEQUEOS"/>
    <x v="0"/>
    <x v="13"/>
    <d v="1899-12-30T13:44:35"/>
    <d v="2021-10-14T00:00:00"/>
    <d v="1899-12-30T15:14:33"/>
    <d v="2021-10-14T00:00:00"/>
    <d v="1899-12-30T13:48:04"/>
    <n v="4"/>
    <n v="-86"/>
    <d v="2021-10-14T13:44:35"/>
    <d v="2021-10-14T13:48:04"/>
    <x v="263"/>
    <s v="Resultados Liberados en 30 Minutos o Menos"/>
    <s v="CENTRO MEDICO EXCEL"/>
    <s v="TRIAGE RESPIRATORIO"/>
    <x v="1"/>
    <x v="4"/>
    <n v="1"/>
    <x v="1"/>
    <x v="14"/>
  </r>
  <r>
    <n v="42"/>
    <s v="Jueves"/>
    <n v="2021"/>
    <s v="Octubre"/>
    <x v="1285"/>
    <s v="MEDIEXCEL"/>
    <x v="714"/>
    <s v="EXTERNOS"/>
    <x v="0"/>
    <x v="13"/>
    <d v="1899-12-30T13:50:41"/>
    <d v="2021-10-14T00:00:00"/>
    <d v="1899-12-30T17:50:40"/>
    <m/>
    <m/>
    <m/>
    <m/>
    <d v="2021-10-14T13:50:41"/>
    <d v="2021-10-15T08:19:33"/>
    <x v="483"/>
    <s v="Estudios Sin Liberar en PxLab"/>
    <s v="MEDIEXCEL"/>
    <s v="MEDIEXCEL"/>
    <x v="0"/>
    <x v="3"/>
    <n v="1"/>
    <x v="1"/>
    <x v="14"/>
  </r>
  <r>
    <n v="42"/>
    <s v="Jueves"/>
    <n v="2021"/>
    <s v="Octubre"/>
    <x v="1286"/>
    <s v="CENTRO MEDICO EXCEL - TRIAGE RESPIRATORIO"/>
    <x v="715"/>
    <s v="URGENCIA"/>
    <x v="0"/>
    <x v="13"/>
    <d v="1899-12-30T14:13:13"/>
    <d v="2021-10-14T00:00:00"/>
    <d v="1899-12-30T14:43:11"/>
    <d v="2021-10-14T00:00:00"/>
    <d v="1899-12-30T14:22:46"/>
    <n v="9"/>
    <n v="-21"/>
    <d v="2021-10-14T14:13:13"/>
    <d v="2021-10-14T14:22:46"/>
    <x v="78"/>
    <s v="Resultados Liberados en 30 Minutos o Menos"/>
    <s v="CENTRO MEDICO EXCEL"/>
    <s v="ESTUDIOS DE EMERGENCIA"/>
    <x v="1"/>
    <x v="2"/>
    <n v="1"/>
    <x v="1"/>
    <x v="14"/>
  </r>
  <r>
    <n v="42"/>
    <s v="Jueves"/>
    <n v="2021"/>
    <s v="Octubre"/>
    <x v="1287"/>
    <s v="CENTRO MEDICO EXCEL - TRIAGE RESPIRATORIO"/>
    <x v="715"/>
    <s v="CHEQUEOS"/>
    <x v="0"/>
    <x v="13"/>
    <d v="1899-12-30T14:13:59"/>
    <d v="2021-10-14T00:00:00"/>
    <s v="15.46:40"/>
    <d v="2021-10-14T00:00:00"/>
    <d v="1899-12-30T15:57:34"/>
    <n v="104"/>
    <n v="11"/>
    <d v="2021-10-14T14:13:59"/>
    <d v="2021-10-14T15:57:34"/>
    <x v="51"/>
    <s v="Resultados Liberados en 4 Horas o Menos"/>
    <s v="CENTRO MEDICO EXCEL"/>
    <s v="TRIAGE RESPIRATORIO"/>
    <x v="2"/>
    <x v="4"/>
    <n v="11"/>
    <x v="1"/>
    <x v="14"/>
  </r>
  <r>
    <n v="42"/>
    <s v="Jueves"/>
    <n v="2021"/>
    <s v="Octubre"/>
    <x v="1288"/>
    <s v="CENTRO MEDICO EXCEL - TRIAGE RESPIRATORIO"/>
    <x v="716"/>
    <s v="URGENCIA"/>
    <x v="0"/>
    <x v="13"/>
    <d v="1899-12-30T14:23:44"/>
    <d v="2021-10-14T00:00:00"/>
    <d v="1899-12-30T14:53:41"/>
    <d v="2021-10-14T00:00:00"/>
    <d v="1899-12-30T14:41:15"/>
    <n v="18"/>
    <n v="-12"/>
    <d v="2021-10-14T14:23:44"/>
    <d v="2021-10-14T14:41:15"/>
    <x v="11"/>
    <s v="Resultados Liberados en 30 Minutos o Menos"/>
    <s v="CENTRO MEDICO EXCEL"/>
    <s v="ESTUDIOS DE EMERGENCIA"/>
    <x v="1"/>
    <x v="2"/>
    <n v="1"/>
    <x v="1"/>
    <x v="14"/>
  </r>
  <r>
    <n v="42"/>
    <s v="Jueves"/>
    <n v="2021"/>
    <s v="Octubre"/>
    <x v="1289"/>
    <s v="CENTRO MEDICO EXCEL-URGENCIAS"/>
    <x v="295"/>
    <s v="EXTERNOS"/>
    <x v="0"/>
    <x v="13"/>
    <d v="1899-12-30T16:42:48"/>
    <d v="2021-10-14T00:00:00"/>
    <s v="21.08:44"/>
    <d v="2021-10-14T00:00:00"/>
    <d v="1899-12-30T17:46:09"/>
    <n v="64"/>
    <n v="-202"/>
    <d v="2021-10-14T16:42:48"/>
    <d v="2021-10-14T17:46:09"/>
    <x v="240"/>
    <s v="Resultados Liberados 01:30 o Menos"/>
    <s v="CENTRO MEDICO EXCEL"/>
    <s v="URGENCIAS"/>
    <x v="1"/>
    <x v="1"/>
    <n v="7"/>
    <x v="2"/>
    <x v="14"/>
  </r>
  <r>
    <n v="42"/>
    <s v="Jueves"/>
    <n v="2021"/>
    <s v="Octubre"/>
    <x v="1290"/>
    <s v="CENTRO MEDICO EXCEL-HOSPITALIZADOS"/>
    <x v="130"/>
    <s v="REFERENCIA"/>
    <x v="0"/>
    <x v="13"/>
    <d v="1899-12-30T17:10:21"/>
    <d v="2021-10-18T00:00:00"/>
    <d v="1899-12-30T17:50:20"/>
    <m/>
    <m/>
    <m/>
    <m/>
    <d v="2021-10-14T17:10:21"/>
    <d v="2021-10-15T08:19:33"/>
    <x v="484"/>
    <s v="Estudios Sin Liberar en PxLab"/>
    <s v="CENTRO MEDICO EXCEL"/>
    <s v="HOSPITALIZADOS"/>
    <x v="0"/>
    <x v="0"/>
    <n v="1"/>
    <x v="2"/>
    <x v="14"/>
  </r>
  <r>
    <n v="42"/>
    <s v="Jueves"/>
    <n v="2021"/>
    <s v="Octubre"/>
    <x v="1291"/>
    <s v="CENTRO MEDICO EXCEL-HOSPITALIZADOS"/>
    <x v="717"/>
    <s v="REFERENCIA"/>
    <x v="0"/>
    <x v="13"/>
    <d v="1899-12-30T17:13:11"/>
    <d v="2021-10-18T00:00:00"/>
    <d v="1899-12-30T17:53:10"/>
    <m/>
    <m/>
    <m/>
    <m/>
    <d v="2021-10-14T17:13:11"/>
    <d v="2021-10-15T08:19:33"/>
    <x v="485"/>
    <s v="Estudios Sin Liberar en PxLab"/>
    <s v="CENTRO MEDICO EXCEL"/>
    <s v="HOSPITALIZADOS"/>
    <x v="0"/>
    <x v="0"/>
    <n v="1"/>
    <x v="2"/>
    <x v="14"/>
  </r>
  <r>
    <n v="42"/>
    <s v="Jueves"/>
    <n v="2021"/>
    <s v="Octubre"/>
    <x v="1292"/>
    <s v="CENTRO MEDICO EXCEL-HOSPITALIZADOS"/>
    <x v="55"/>
    <s v="REFERENCIA"/>
    <x v="0"/>
    <x v="13"/>
    <d v="1899-12-30T17:15:07"/>
    <d v="2021-10-18T00:00:00"/>
    <d v="1899-12-30T17:55:07"/>
    <m/>
    <m/>
    <m/>
    <m/>
    <d v="2021-10-14T17:15:07"/>
    <d v="2021-10-15T08:19:33"/>
    <x v="486"/>
    <s v="Estudios Sin Liberar en PxLab"/>
    <s v="CENTRO MEDICO EXCEL"/>
    <s v="HOSPITALIZADOS"/>
    <x v="0"/>
    <x v="0"/>
    <n v="1"/>
    <x v="2"/>
    <x v="14"/>
  </r>
  <r>
    <n v="42"/>
    <s v="Jueves"/>
    <n v="2021"/>
    <s v="Octubre"/>
    <x v="1293"/>
    <s v="CENTRO MEDICO EXCEL - TRIAGE RESPIRATORIO"/>
    <x v="718"/>
    <s v="CHEQUEOS"/>
    <x v="0"/>
    <x v="13"/>
    <d v="1899-12-30T17:23:16"/>
    <d v="2021-10-14T00:00:00"/>
    <d v="1899-12-30T18:53:13"/>
    <d v="2021-10-14T00:00:00"/>
    <d v="1899-12-30T17:55:53"/>
    <n v="32"/>
    <n v="-58"/>
    <d v="2021-10-14T17:23:16"/>
    <d v="2021-10-14T17:55:53"/>
    <x v="166"/>
    <s v="Resultados Liberados en 1 Hora o Menos"/>
    <s v="CENTRO MEDICO EXCEL"/>
    <s v="TRIAGE RESPIRATORIO"/>
    <x v="1"/>
    <x v="4"/>
    <n v="5"/>
    <x v="2"/>
    <x v="14"/>
  </r>
  <r>
    <n v="42"/>
    <s v="Jueves"/>
    <n v="2021"/>
    <s v="Octubre"/>
    <x v="1294"/>
    <s v="CENTRO MEDICO EXCEL - TRIAGE RESPIRATORIO"/>
    <x v="719"/>
    <s v="REFERENCIA"/>
    <x v="0"/>
    <x v="13"/>
    <d v="1899-12-30T17:26:50"/>
    <d v="2021-10-18T00:00:00"/>
    <d v="1899-12-30T18:06:48"/>
    <m/>
    <m/>
    <m/>
    <m/>
    <d v="2021-10-14T17:26:50"/>
    <d v="2021-10-15T08:19:33"/>
    <x v="487"/>
    <s v="Estudios Sin Liberar en PxLab"/>
    <s v="CENTRO MEDICO EXCEL"/>
    <s v="TRIAGE RESPIRATORIO"/>
    <x v="0"/>
    <x v="4"/>
    <n v="1"/>
    <x v="2"/>
    <x v="14"/>
  </r>
  <r>
    <n v="42"/>
    <s v="Jueves"/>
    <n v="2021"/>
    <s v="Octubre"/>
    <x v="1295"/>
    <s v="MEDIEXCEL"/>
    <x v="29"/>
    <s v="EXTERNOS"/>
    <x v="0"/>
    <x v="13"/>
    <d v="1899-12-30T17:40:20"/>
    <d v="2021-10-14T00:00:00"/>
    <d v="1899-12-30T21:40:18"/>
    <d v="2021-10-14T00:00:00"/>
    <d v="1899-12-30T17:59:32"/>
    <n v="19"/>
    <n v="-221"/>
    <d v="2021-10-14T17:40:20"/>
    <d v="2021-10-14T17:59:32"/>
    <x v="30"/>
    <s v="Resultados Liberados en 30 Minutos o Menos"/>
    <s v="MEDIEXCEL"/>
    <s v="MEDIEXCEL"/>
    <x v="1"/>
    <x v="3"/>
    <n v="1"/>
    <x v="2"/>
    <x v="14"/>
  </r>
  <r>
    <n v="42"/>
    <s v="Jueves"/>
    <n v="2021"/>
    <s v="Octubre"/>
    <x v="1296"/>
    <s v="CENTRO MEDICO EXCEL-HOSPITALIZADOS"/>
    <x v="595"/>
    <s v="CHEQUEOS"/>
    <x v="0"/>
    <x v="13"/>
    <d v="1899-12-30T19:08:00"/>
    <d v="2021-10-14T00:00:00"/>
    <d v="1899-12-30T19:07:58"/>
    <d v="2021-10-14T00:00:00"/>
    <d v="1899-12-30T20:33:06"/>
    <n v="85"/>
    <n v="86"/>
    <d v="2021-10-14T19:08:00"/>
    <d v="2021-10-14T20:33:06"/>
    <x v="334"/>
    <s v="Resultados Liberados 01:30 o Menos"/>
    <s v="CENTRO MEDICO EXCEL"/>
    <s v="HOSPITALIZADOS"/>
    <x v="1"/>
    <x v="0"/>
    <n v="3"/>
    <x v="2"/>
    <x v="14"/>
  </r>
  <r>
    <n v="42"/>
    <s v="Jueves"/>
    <n v="2021"/>
    <s v="Octubre"/>
    <x v="1297"/>
    <s v="CENTRO MEDICO EXCEL-HOSPITALIZADOS"/>
    <x v="551"/>
    <s v="CHEQUEOS"/>
    <x v="0"/>
    <x v="13"/>
    <d v="1899-12-30T19:29:11"/>
    <d v="2021-10-14T00:00:00"/>
    <d v="1899-12-30T20:59:10"/>
    <d v="2021-10-14T00:00:00"/>
    <d v="1899-12-30T19:37:50"/>
    <n v="8"/>
    <n v="-82"/>
    <d v="2021-10-14T19:29:11"/>
    <d v="2021-10-14T19:37:50"/>
    <x v="253"/>
    <s v="Resultados Liberados en 30 Minutos o Menos"/>
    <s v="CENTRO MEDICO EXCEL"/>
    <s v="HOSPITALIZADOS"/>
    <x v="1"/>
    <x v="0"/>
    <n v="1"/>
    <x v="2"/>
    <x v="14"/>
  </r>
  <r>
    <n v="42"/>
    <s v="Jueves"/>
    <n v="2021"/>
    <s v="Octubre"/>
    <x v="1298"/>
    <s v="CENTRO MEDICO EXCEL-HOSPITALIZADOS"/>
    <x v="705"/>
    <s v="REFERENCIA"/>
    <x v="0"/>
    <x v="13"/>
    <d v="1899-12-30T19:53:32"/>
    <d v="2021-10-18T00:00:00"/>
    <d v="1899-12-30T20:33:30"/>
    <m/>
    <m/>
    <m/>
    <m/>
    <d v="2021-10-14T19:53:32"/>
    <d v="2021-10-15T08:19:33"/>
    <x v="488"/>
    <s v="Estudios Sin Liberar en PxLab"/>
    <s v="CENTRO MEDICO EXCEL"/>
    <s v="HOSPITALIZADOS"/>
    <x v="0"/>
    <x v="0"/>
    <n v="1"/>
    <x v="2"/>
    <x v="14"/>
  </r>
  <r>
    <n v="42"/>
    <s v="Jueves"/>
    <n v="2021"/>
    <s v="Octubre"/>
    <x v="1299"/>
    <s v="MEDIEXCEL"/>
    <x v="281"/>
    <s v="REFERENCIA"/>
    <x v="0"/>
    <x v="13"/>
    <d v="1899-12-30T19:59:25"/>
    <d v="2021-10-18T00:00:00"/>
    <d v="1899-12-30T20:39:23"/>
    <m/>
    <m/>
    <m/>
    <m/>
    <d v="2021-10-14T19:59:25"/>
    <d v="2021-10-15T08:19:33"/>
    <x v="489"/>
    <s v="Estudios Sin Liberar en PxLab"/>
    <s v="MEDIEXCEL"/>
    <s v="MEDIEXCEL"/>
    <x v="0"/>
    <x v="3"/>
    <n v="1"/>
    <x v="2"/>
    <x v="14"/>
  </r>
  <r>
    <n v="42"/>
    <s v="Jueves"/>
    <n v="2021"/>
    <s v="Octubre"/>
    <x v="1300"/>
    <s v="MEDIEXCEL"/>
    <x v="408"/>
    <s v="REFERENCIA"/>
    <x v="0"/>
    <x v="13"/>
    <d v="1899-12-30T20:00:28"/>
    <d v="2021-10-18T00:00:00"/>
    <d v="1899-12-30T20:40:26"/>
    <m/>
    <m/>
    <m/>
    <m/>
    <d v="2021-10-14T20:00:28"/>
    <d v="2021-10-15T08:19:33"/>
    <x v="490"/>
    <s v="Estudios Sin Liberar en PxLab"/>
    <s v="MEDIEXCEL"/>
    <s v="MEDIEXCEL"/>
    <x v="0"/>
    <x v="3"/>
    <n v="1"/>
    <x v="0"/>
    <x v="14"/>
  </r>
  <r>
    <n v="42"/>
    <s v="Jueves"/>
    <n v="2021"/>
    <s v="Octubre"/>
    <x v="1301"/>
    <s v="MEDIEXCEL"/>
    <x v="471"/>
    <s v="REFERENCIA"/>
    <x v="0"/>
    <x v="13"/>
    <d v="1899-12-30T20:06:03"/>
    <d v="2021-10-18T00:00:00"/>
    <d v="1899-12-30T20:46:01"/>
    <m/>
    <m/>
    <m/>
    <m/>
    <d v="2021-10-14T20:06:03"/>
    <d v="2021-10-15T08:19:33"/>
    <x v="491"/>
    <s v="Estudios Sin Liberar en PxLab"/>
    <s v="MEDIEXCEL"/>
    <s v="MEDIEXCEL"/>
    <x v="0"/>
    <x v="3"/>
    <n v="1"/>
    <x v="0"/>
    <x v="14"/>
  </r>
  <r>
    <n v="42"/>
    <s v="Jueves"/>
    <n v="2021"/>
    <s v="Octubre"/>
    <x v="1302"/>
    <s v="CENTRO MEDICO EXCEL - TRIAGE RESPIRATORIO"/>
    <x v="720"/>
    <s v="CHEQUEOS"/>
    <x v="0"/>
    <x v="13"/>
    <d v="1899-12-30T20:26:37"/>
    <d v="2021-10-14T00:00:00"/>
    <d v="1899-12-30T21:56:33"/>
    <d v="2021-10-14T00:00:00"/>
    <d v="1899-12-30T20:53:25"/>
    <n v="27"/>
    <n v="-63"/>
    <d v="2021-10-14T20:26:37"/>
    <d v="2021-10-14T20:53:25"/>
    <x v="158"/>
    <s v="Resultados Liberados en 30 Minutos o Menos"/>
    <s v="CENTRO MEDICO EXCEL"/>
    <s v="TRIAGE RESPIRATORIO"/>
    <x v="1"/>
    <x v="4"/>
    <n v="5"/>
    <x v="0"/>
    <x v="14"/>
  </r>
  <r>
    <n v="42"/>
    <s v="Jueves"/>
    <n v="2021"/>
    <s v="Octubre"/>
    <x v="1303"/>
    <s v="CENTRO MEDICO EXCEL-URGENCIAS"/>
    <x v="648"/>
    <s v="CHEQUEOS"/>
    <x v="0"/>
    <x v="13"/>
    <d v="1899-12-30T21:51:29"/>
    <d v="2021-10-14T00:00:00"/>
    <d v="1899-12-30T23:21:26"/>
    <d v="2021-10-14T00:00:00"/>
    <d v="1899-12-30T22:18:41"/>
    <n v="27"/>
    <n v="-63"/>
    <d v="2021-10-14T21:51:29"/>
    <d v="2021-10-14T22:18:41"/>
    <x v="90"/>
    <s v="Resultados Liberados en 30 Minutos o Menos"/>
    <s v="CENTRO MEDICO EXCEL"/>
    <s v="URGENCIAS"/>
    <x v="1"/>
    <x v="1"/>
    <n v="5"/>
    <x v="0"/>
    <x v="14"/>
  </r>
  <r>
    <n v="42"/>
    <s v="Viernes"/>
    <n v="2021"/>
    <s v="Octubre"/>
    <x v="1304"/>
    <s v="CENTRO MEDICO EXCEL-HOSPITALIZADOS"/>
    <x v="245"/>
    <s v="URGENCIA"/>
    <x v="0"/>
    <x v="14"/>
    <d v="1899-12-30T01:09:31"/>
    <d v="2021-10-15T00:00:00"/>
    <d v="1899-12-30T01:39:28"/>
    <d v="2021-10-15T00:00:00"/>
    <d v="1899-12-30T01:13:21"/>
    <n v="4"/>
    <n v="-26"/>
    <d v="2021-10-15T01:09:31"/>
    <d v="2021-10-15T01:13:21"/>
    <x v="263"/>
    <s v="Resultados Liberados en 30 Minutos o Menos"/>
    <s v="CENTRO MEDICO EXCEL"/>
    <s v="ESTUDIOS DE EMERGENCIA"/>
    <x v="1"/>
    <x v="2"/>
    <n v="1"/>
    <x v="0"/>
    <x v="14"/>
  </r>
  <r>
    <n v="42"/>
    <s v="Viernes"/>
    <n v="2021"/>
    <s v="Octubre"/>
    <x v="1305"/>
    <s v="CENTRO MEDICO EXCEL-HOSPITALIZADOS"/>
    <x v="595"/>
    <s v="CHEQUEOS"/>
    <x v="0"/>
    <x v="14"/>
    <d v="1899-12-30T02:09:33"/>
    <d v="2021-10-15T00:00:00"/>
    <d v="1899-12-30T03:39:30"/>
    <d v="2021-10-15T00:00:00"/>
    <d v="1899-12-30T02:37:36"/>
    <n v="28"/>
    <n v="-62"/>
    <d v="2021-10-15T02:09:33"/>
    <d v="2021-10-15T02:37:36"/>
    <x v="248"/>
    <s v="Resultados Liberados en 30 Minutos o Menos"/>
    <s v="CENTRO MEDICO EXCEL"/>
    <s v="HOSPITALIZADOS"/>
    <x v="1"/>
    <x v="0"/>
    <n v="3"/>
    <x v="0"/>
    <x v="14"/>
  </r>
  <r>
    <n v="42"/>
    <s v="Viernes"/>
    <n v="2021"/>
    <s v="Octubre"/>
    <x v="1306"/>
    <s v="CENTRO MEDICO EXCEL-URGENCIAS"/>
    <x v="721"/>
    <s v="CHEQUEOS"/>
    <x v="0"/>
    <x v="14"/>
    <d v="1899-12-30T03:19:54"/>
    <d v="2021-10-15T00:00:00"/>
    <d v="1899-12-30T04:49:51"/>
    <d v="2021-10-15T00:00:00"/>
    <d v="1899-12-30T03:56:13"/>
    <n v="37"/>
    <n v="-53"/>
    <d v="2021-10-15T03:19:54"/>
    <d v="2021-10-15T03:56:13"/>
    <x v="301"/>
    <s v="Resultados Liberados en 1 Hora o Menos"/>
    <s v="CENTRO MEDICO EXCEL"/>
    <s v="URGENCIAS"/>
    <x v="1"/>
    <x v="1"/>
    <n v="2"/>
    <x v="0"/>
    <x v="14"/>
  </r>
  <r>
    <n v="42"/>
    <s v="Viernes"/>
    <n v="2021"/>
    <s v="Octubre"/>
    <x v="1307"/>
    <s v="CENTRO MEDICO EXCEL-URGENCIAS"/>
    <x v="721"/>
    <s v="CHEQUEOS"/>
    <x v="0"/>
    <x v="14"/>
    <d v="1899-12-30T03:20:45"/>
    <d v="2021-10-15T00:00:00"/>
    <d v="1899-12-30T04:50:42"/>
    <d v="2021-10-15T00:00:00"/>
    <d v="1899-12-30T03:38:52"/>
    <n v="18"/>
    <n v="-72"/>
    <d v="2021-10-15T03:20:45"/>
    <d v="2021-10-15T03:38:52"/>
    <x v="188"/>
    <s v="Resultados Liberados en 30 Minutos o Menos"/>
    <s v="CENTRO MEDICO EXCEL"/>
    <s v="URGENCIAS"/>
    <x v="1"/>
    <x v="1"/>
    <n v="1"/>
    <x v="0"/>
    <x v="14"/>
  </r>
  <r>
    <n v="42"/>
    <s v="Viernes"/>
    <n v="2021"/>
    <s v="Octubre"/>
    <x v="1308"/>
    <s v="CENTRO MEDICO EXCEL-URGENCIAS"/>
    <x v="24"/>
    <s v="CHEQUEOS"/>
    <x v="0"/>
    <x v="14"/>
    <d v="1899-12-30T05:03:27"/>
    <d v="2021-10-15T00:00:00"/>
    <d v="1899-12-30T06:33:21"/>
    <d v="2021-10-15T00:00:00"/>
    <d v="1899-12-30T06:06:51"/>
    <n v="63"/>
    <n v="-27"/>
    <d v="2021-10-15T05:03:27"/>
    <d v="2021-10-15T06:06:51"/>
    <x v="240"/>
    <s v="Resultados Liberados 01:30 o Menos"/>
    <s v="CENTRO MEDICO EXCEL"/>
    <s v="URGENCIAS"/>
    <x v="1"/>
    <x v="1"/>
    <n v="5"/>
    <x v="0"/>
    <x v="14"/>
  </r>
  <r>
    <n v="42"/>
    <s v="Viernes"/>
    <n v="2021"/>
    <s v="Octubre"/>
    <x v="1309"/>
    <s v="CENTRO MEDICO EXCEL-HOSPITALIZADOS"/>
    <x v="516"/>
    <s v="URGENCIA"/>
    <x v="0"/>
    <x v="14"/>
    <d v="1899-12-30T06:08:43"/>
    <d v="2021-10-15T00:00:00"/>
    <d v="1899-12-30T06:38:29"/>
    <d v="2021-10-15T00:00:00"/>
    <d v="1899-12-30T06:26:39"/>
    <n v="18"/>
    <n v="-12"/>
    <d v="2021-10-15T06:08:43"/>
    <d v="2021-10-15T06:26:39"/>
    <x v="11"/>
    <s v="Resultados Liberados en 30 Minutos o Menos"/>
    <s v="CENTRO MEDICO EXCEL"/>
    <s v="ESTUDIOS DE EMERGENCIA"/>
    <x v="1"/>
    <x v="2"/>
    <n v="2"/>
    <x v="1"/>
    <x v="15"/>
  </r>
  <r>
    <n v="42"/>
    <s v="Viernes"/>
    <n v="2021"/>
    <s v="Octubre"/>
    <x v="1310"/>
    <s v="CENTRO MEDICO EXCEL-HOSPITALIZADOS"/>
    <x v="14"/>
    <s v="URGENCIA"/>
    <x v="0"/>
    <x v="14"/>
    <d v="1899-12-30T06:16:20"/>
    <d v="2021-10-15T00:00:00"/>
    <d v="1899-12-30T06:46:16"/>
    <d v="2021-10-15T00:00:00"/>
    <d v="1899-12-30T06:21:34"/>
    <n v="5"/>
    <n v="-25"/>
    <d v="2021-10-15T06:16:20"/>
    <d v="2021-10-15T06:21:34"/>
    <x v="62"/>
    <s v="Resultados Liberados en 30 Minutos o Menos"/>
    <s v="CENTRO MEDICO EXCEL"/>
    <s v="ESTUDIOS DE EMERGENCIA"/>
    <x v="1"/>
    <x v="2"/>
    <n v="1"/>
    <x v="1"/>
    <x v="15"/>
  </r>
  <r>
    <n v="42"/>
    <s v="Viernes"/>
    <n v="2021"/>
    <s v="Octubre"/>
    <x v="1311"/>
    <s v="CENTRO MEDICO EXCEL-HOSPITALIZADOS"/>
    <x v="10"/>
    <s v="URGENCIA"/>
    <x v="0"/>
    <x v="14"/>
    <d v="1899-12-30T06:17:36"/>
    <d v="2021-10-15T00:00:00"/>
    <s v="06.53:40"/>
    <d v="2021-10-15T00:00:00"/>
    <d v="1899-12-30T06:42:48"/>
    <n v="25"/>
    <n v="-11"/>
    <d v="2021-10-15T06:17:36"/>
    <d v="2021-10-15T06:42:48"/>
    <x v="14"/>
    <s v="Resultados Liberados en 30 Minutos o Menos"/>
    <s v="CENTRO MEDICO EXCEL"/>
    <s v="ESTUDIOS DE EMERGENCIA"/>
    <x v="1"/>
    <x v="2"/>
    <n v="2"/>
    <x v="1"/>
    <x v="15"/>
  </r>
  <r>
    <n v="42"/>
    <s v="Viernes"/>
    <n v="2021"/>
    <s v="Octubre"/>
    <x v="1312"/>
    <s v="CENTRO MEDICO EXCEL-HOSPITALIZADOS"/>
    <x v="4"/>
    <s v="URGENCIA"/>
    <x v="0"/>
    <x v="14"/>
    <d v="1899-12-30T06:18:24"/>
    <d v="2021-10-15T00:00:00"/>
    <d v="1899-12-30T06:48:21"/>
    <d v="2021-10-15T00:00:00"/>
    <d v="1899-12-30T06:30:51"/>
    <n v="12"/>
    <n v="-18"/>
    <d v="2021-10-15T06:18:24"/>
    <d v="2021-10-15T06:30:51"/>
    <x v="209"/>
    <s v="Resultados Liberados en 30 Minutos o Menos"/>
    <s v="CENTRO MEDICO EXCEL"/>
    <s v="ESTUDIOS DE EMERGENCIA"/>
    <x v="1"/>
    <x v="2"/>
    <n v="1"/>
    <x v="1"/>
    <x v="15"/>
  </r>
  <r>
    <n v="42"/>
    <s v="Viernes"/>
    <n v="2021"/>
    <s v="Octubre"/>
    <x v="1313"/>
    <s v="CENTRO MEDICO EXCEL-HOSPITALIZADOS"/>
    <x v="595"/>
    <s v="URGENCIA"/>
    <x v="0"/>
    <x v="14"/>
    <d v="1899-12-30T06:19:10"/>
    <d v="2021-10-15T00:00:00"/>
    <d v="1899-12-30T06:49:07"/>
    <d v="2021-10-15T00:00:00"/>
    <d v="1899-12-30T06:29:39"/>
    <n v="10"/>
    <n v="-20"/>
    <d v="2021-10-15T06:19:10"/>
    <d v="2021-10-15T06:29:39"/>
    <x v="79"/>
    <s v="Resultados Liberados en 30 Minutos o Menos"/>
    <s v="CENTRO MEDICO EXCEL"/>
    <s v="ESTUDIOS DE EMERGENCIA"/>
    <x v="1"/>
    <x v="2"/>
    <n v="1"/>
    <x v="1"/>
    <x v="15"/>
  </r>
  <r>
    <n v="42"/>
    <s v="Viernes"/>
    <n v="2021"/>
    <s v="Octubre"/>
    <x v="1314"/>
    <s v="CENTRO MEDICO EXCEL-HOSPITALIZADOS"/>
    <x v="705"/>
    <s v="CHEQUEOS"/>
    <x v="0"/>
    <x v="14"/>
    <d v="1899-12-30T06:20:32"/>
    <d v="2021-10-15T00:00:00"/>
    <d v="1899-12-30T07:50:30"/>
    <d v="2021-10-15T00:00:00"/>
    <d v="1899-12-30T07:39:52"/>
    <n v="79"/>
    <n v="-11"/>
    <d v="2021-10-15T06:20:32"/>
    <d v="2021-10-15T07:39:52"/>
    <x v="6"/>
    <s v="Resultados Liberados 01:30 o Menos"/>
    <s v="CENTRO MEDICO EXCEL"/>
    <s v="HOSPITALIZADOS"/>
    <x v="1"/>
    <x v="0"/>
    <n v="3"/>
    <x v="1"/>
    <x v="15"/>
  </r>
  <r>
    <n v="42"/>
    <s v="Viernes"/>
    <n v="2021"/>
    <s v="Octubre"/>
    <x v="1315"/>
    <s v="CENTRO MEDICO EXCEL-HOSPITALIZADOS"/>
    <x v="629"/>
    <s v="CHEQUEOS"/>
    <x v="0"/>
    <x v="14"/>
    <d v="1899-12-30T06:24:34"/>
    <d v="2021-10-15T00:00:00"/>
    <d v="1899-12-30T07:54:31"/>
    <d v="2021-10-15T00:00:00"/>
    <d v="1899-12-30T06:59:08"/>
    <n v="35"/>
    <n v="-55"/>
    <d v="2021-10-15T06:24:34"/>
    <d v="2021-10-15T06:59:08"/>
    <x v="186"/>
    <s v="Resultados Liberados en 1 Hora o Menos"/>
    <s v="CENTRO MEDICO EXCEL"/>
    <s v="HOSPITALIZADOS"/>
    <x v="1"/>
    <x v="0"/>
    <n v="1"/>
    <x v="1"/>
    <x v="15"/>
  </r>
  <r>
    <n v="42"/>
    <s v="Viernes"/>
    <n v="2021"/>
    <s v="Octubre"/>
    <x v="1316"/>
    <s v="CENTRO MEDICO EXCEL-HOSPITALIZADOS"/>
    <x v="516"/>
    <s v="CHEQUEOS"/>
    <x v="0"/>
    <x v="14"/>
    <d v="1899-12-30T06:26:26"/>
    <d v="2021-10-15T00:00:00"/>
    <d v="1899-12-30T07:56:22"/>
    <d v="2021-10-15T00:00:00"/>
    <d v="1899-12-30T07:24:57"/>
    <n v="58"/>
    <n v="-32"/>
    <d v="2021-10-15T06:26:26"/>
    <d v="2021-10-15T07:24:57"/>
    <x v="63"/>
    <s v="Resultados Liberados en 1 Hora o Menos"/>
    <s v="CENTRO MEDICO EXCEL"/>
    <s v="HOSPITALIZADOS"/>
    <x v="1"/>
    <x v="0"/>
    <n v="4"/>
    <x v="1"/>
    <x v="15"/>
  </r>
  <r>
    <n v="42"/>
    <s v="Viernes"/>
    <n v="2021"/>
    <s v="Octubre"/>
    <x v="1317"/>
    <s v="CENTRO MEDICO EXCEL-HOSPITALIZADOS"/>
    <x v="14"/>
    <s v="CHEQUEOS"/>
    <x v="0"/>
    <x v="14"/>
    <d v="1899-12-30T06:28:14"/>
    <d v="2021-10-15T00:00:00"/>
    <d v="1899-12-30T07:58:12"/>
    <d v="2021-10-15T00:00:00"/>
    <d v="1899-12-30T07:26:27"/>
    <n v="58"/>
    <n v="-32"/>
    <d v="2021-10-15T06:28:14"/>
    <d v="2021-10-15T07:26:27"/>
    <x v="63"/>
    <s v="Resultados Liberados en 1 Hora o Menos"/>
    <s v="CENTRO MEDICO EXCEL"/>
    <s v="HOSPITALIZADOS"/>
    <x v="1"/>
    <x v="0"/>
    <n v="3"/>
    <x v="1"/>
    <x v="15"/>
  </r>
  <r>
    <n v="42"/>
    <s v="Viernes"/>
    <n v="2021"/>
    <s v="Octubre"/>
    <x v="1318"/>
    <s v="CENTRO MEDICO EXCEL-HOSPITALIZADOS"/>
    <x v="10"/>
    <s v="CHEQUEOS"/>
    <x v="0"/>
    <x v="14"/>
    <d v="1899-12-30T06:29:16"/>
    <d v="2021-10-15T00:00:00"/>
    <d v="1899-12-30T07:59:13"/>
    <d v="2021-10-15T00:00:00"/>
    <d v="1899-12-30T07:24:58"/>
    <n v="55"/>
    <n v="-35"/>
    <d v="2021-10-15T06:29:16"/>
    <d v="2021-10-15T07:24:58"/>
    <x v="132"/>
    <s v="Resultados Liberados en 1 Hora o Menos"/>
    <s v="CENTRO MEDICO EXCEL"/>
    <s v="HOSPITALIZADOS"/>
    <x v="1"/>
    <x v="0"/>
    <n v="3"/>
    <x v="1"/>
    <x v="15"/>
  </r>
  <r>
    <n v="42"/>
    <s v="Viernes"/>
    <n v="2021"/>
    <s v="Octubre"/>
    <x v="1319"/>
    <s v="CENTRO MEDICO EXCEL-HOSPITALIZADOS"/>
    <x v="4"/>
    <s v="CHEQUEOS"/>
    <x v="0"/>
    <x v="14"/>
    <d v="1899-12-30T06:30:10"/>
    <d v="2021-10-15T00:00:00"/>
    <d v="1899-12-30T08:00:08"/>
    <d v="2021-10-15T00:00:00"/>
    <d v="1899-12-30T07:27:49"/>
    <n v="57"/>
    <n v="-33"/>
    <d v="2021-10-15T06:30:10"/>
    <d v="2021-10-15T07:27:49"/>
    <x v="291"/>
    <s v="Resultados Liberados en 1 Hora o Menos"/>
    <s v="CENTRO MEDICO EXCEL"/>
    <s v="HOSPITALIZADOS"/>
    <x v="1"/>
    <x v="0"/>
    <n v="3"/>
    <x v="1"/>
    <x v="15"/>
  </r>
  <r>
    <n v="42"/>
    <s v="Viernes"/>
    <n v="2021"/>
    <s v="Octubre"/>
    <x v="1320"/>
    <s v="CENTRO MEDICO EXCEL-HOSPITALIZADOS"/>
    <x v="595"/>
    <s v="CHEQUEOS"/>
    <x v="0"/>
    <x v="14"/>
    <d v="1899-12-30T06:31:21"/>
    <d v="2021-10-15T00:00:00"/>
    <d v="1899-12-30T08:01:19"/>
    <d v="2021-10-15T00:00:00"/>
    <d v="1899-12-30T07:41:01"/>
    <n v="70"/>
    <n v="-20"/>
    <d v="2021-10-15T06:31:21"/>
    <d v="2021-10-15T07:41:01"/>
    <x v="1"/>
    <s v="Resultados Liberados 01:30 o Menos"/>
    <s v="CENTRO MEDICO EXCEL"/>
    <s v="HOSPITALIZADOS"/>
    <x v="1"/>
    <x v="0"/>
    <n v="3"/>
    <x v="1"/>
    <x v="15"/>
  </r>
  <r>
    <n v="42"/>
    <s v="Viernes"/>
    <n v="2021"/>
    <s v="Octubre"/>
    <x v="1321"/>
    <s v="CENTRO MEDICO EXCEL-HOSPITALIZADOS"/>
    <x v="231"/>
    <s v="URGENCIA"/>
    <x v="0"/>
    <x v="14"/>
    <d v="1899-12-30T06:42:16"/>
    <d v="2021-10-15T00:00:00"/>
    <d v="1899-12-30T07:12:13"/>
    <d v="2021-10-15T00:00:00"/>
    <d v="1899-12-30T07:10:08"/>
    <n v="28"/>
    <n v="-2"/>
    <d v="2021-10-15T06:42:16"/>
    <d v="2021-10-15T07:10:08"/>
    <x v="90"/>
    <s v="Resultados Liberados en 30 Minutos o Menos"/>
    <s v="CENTRO MEDICO EXCEL"/>
    <s v="ESTUDIOS DE EMERGENCIA"/>
    <x v="1"/>
    <x v="2"/>
    <n v="1"/>
    <x v="1"/>
    <x v="15"/>
  </r>
  <r>
    <n v="42"/>
    <s v="Viernes"/>
    <n v="2021"/>
    <s v="Octubre"/>
    <x v="1322"/>
    <s v="CENTRO MEDICO EXCEL-HOSPITALIZADOS"/>
    <x v="587"/>
    <s v="CHEQUEOS"/>
    <x v="0"/>
    <x v="14"/>
    <d v="1899-12-30T06:43:55"/>
    <d v="2021-10-17T00:00:00"/>
    <m/>
    <d v="2021-10-15T00:00:00"/>
    <d v="1899-12-30T07:29:05"/>
    <n v="46"/>
    <n v="-2431"/>
    <d v="2021-10-15T06:43:55"/>
    <d v="2021-10-15T07:29:05"/>
    <x v="194"/>
    <s v="Resultados Liberados en 1 Hora o Menos"/>
    <s v="CENTRO MEDICO EXCEL"/>
    <s v="HOSPITALIZADOS"/>
    <x v="1"/>
    <x v="0"/>
    <n v="3"/>
    <x v="1"/>
    <x v="15"/>
  </r>
  <r>
    <n v="42"/>
    <s v="Viernes"/>
    <n v="2021"/>
    <s v="Octubre"/>
    <x v="1323"/>
    <s v="CENTRO MEDICO EXCEL-HOSPITALIZADOS"/>
    <x v="551"/>
    <s v="URGENCIA"/>
    <x v="0"/>
    <x v="14"/>
    <d v="1899-12-30T06:44:51"/>
    <d v="2021-10-15T00:00:00"/>
    <d v="1899-12-30T07:14:48"/>
    <d v="2021-10-15T00:00:00"/>
    <d v="1899-12-30T07:11:22"/>
    <n v="27"/>
    <n v="-3"/>
    <d v="2021-10-15T06:44:51"/>
    <d v="2021-10-15T07:11:22"/>
    <x v="158"/>
    <s v="Resultados Liberados en 30 Minutos o Menos"/>
    <s v="CENTRO MEDICO EXCEL"/>
    <s v="ESTUDIOS DE EMERGENCIA"/>
    <x v="1"/>
    <x v="2"/>
    <n v="1"/>
    <x v="1"/>
    <x v="15"/>
  </r>
  <r>
    <n v="42"/>
    <s v="Viernes"/>
    <n v="2021"/>
    <s v="Octubre"/>
    <x v="1324"/>
    <s v="CENTRO MEDICO EXCEL-HOSPITALIZADOS"/>
    <x v="424"/>
    <s v="URGENCIA"/>
    <x v="0"/>
    <x v="14"/>
    <d v="1899-12-30T06:46:02"/>
    <d v="2021-10-15T00:00:00"/>
    <d v="1899-12-30T07:15:59"/>
    <d v="2021-10-15T00:00:00"/>
    <d v="1899-12-30T07:12:54"/>
    <n v="26"/>
    <n v="-3"/>
    <d v="2021-10-15T06:46:02"/>
    <d v="2021-10-15T07:12:54"/>
    <x v="158"/>
    <s v="Resultados Liberados en 30 Minutos o Menos"/>
    <s v="CENTRO MEDICO EXCEL"/>
    <s v="ESTUDIOS DE EMERGENCIA"/>
    <x v="1"/>
    <x v="2"/>
    <n v="1"/>
    <x v="1"/>
    <x v="15"/>
  </r>
  <r>
    <n v="42"/>
    <s v="Viernes"/>
    <n v="2021"/>
    <s v="Octubre"/>
    <x v="1325"/>
    <s v="CENTRO MEDICO EXCEL-HOSPITALIZADOS"/>
    <x v="245"/>
    <s v="URGENCIA"/>
    <x v="0"/>
    <x v="14"/>
    <d v="1899-12-30T06:48:03"/>
    <d v="2021-10-15T00:00:00"/>
    <d v="1899-12-30T07:17:58"/>
    <d v="2021-10-15T00:00:00"/>
    <d v="1899-12-30T07:14:14"/>
    <n v="26"/>
    <n v="-3"/>
    <d v="2021-10-15T06:48:03"/>
    <d v="2021-10-15T07:14:14"/>
    <x v="158"/>
    <s v="Resultados Liberados en 30 Minutos o Menos"/>
    <s v="CENTRO MEDICO EXCEL"/>
    <s v="ESTUDIOS DE EMERGENCIA"/>
    <x v="1"/>
    <x v="2"/>
    <n v="1"/>
    <x v="1"/>
    <x v="15"/>
  </r>
  <r>
    <n v="42"/>
    <s v="Viernes"/>
    <n v="2021"/>
    <s v="Octubre"/>
    <x v="1326"/>
    <s v="CENTRO MEDICO EXCEL-HOSPITALIZADOS"/>
    <x v="245"/>
    <s v="CHEQUEOS"/>
    <x v="0"/>
    <x v="14"/>
    <d v="1899-12-30T06:49:09"/>
    <d v="2021-10-15T00:00:00"/>
    <d v="1899-12-30T08:19:06"/>
    <d v="2021-10-15T00:00:00"/>
    <d v="1899-12-30T07:35:35"/>
    <n v="46"/>
    <n v="-44"/>
    <d v="2021-10-15T06:49:09"/>
    <d v="2021-10-15T07:35:35"/>
    <x v="136"/>
    <s v="Resultados Liberados en 1 Hora o Menos"/>
    <s v="CENTRO MEDICO EXCEL"/>
    <s v="HOSPITALIZADOS"/>
    <x v="1"/>
    <x v="0"/>
    <n v="3"/>
    <x v="1"/>
    <x v="15"/>
  </r>
  <r>
    <n v="42"/>
    <s v="Viernes"/>
    <n v="2021"/>
    <s v="Octubre"/>
    <x v="1327"/>
    <s v="CENTRO MEDICO EXCEL-HOSPITALIZADOS"/>
    <x v="424"/>
    <s v="CHEQUEOS"/>
    <x v="0"/>
    <x v="14"/>
    <d v="1899-12-30T06:50:53"/>
    <d v="2021-10-15T00:00:00"/>
    <d v="1899-12-30T08:20:49"/>
    <d v="2021-10-15T00:00:00"/>
    <d v="1899-12-30T07:36:37"/>
    <n v="46"/>
    <n v="-44"/>
    <d v="2021-10-15T06:50:53"/>
    <d v="2021-10-15T07:36:37"/>
    <x v="194"/>
    <s v="Resultados Liberados en 1 Hora o Menos"/>
    <s v="CENTRO MEDICO EXCEL"/>
    <s v="HOSPITALIZADOS"/>
    <x v="1"/>
    <x v="0"/>
    <n v="3"/>
    <x v="1"/>
    <x v="15"/>
  </r>
  <r>
    <n v="42"/>
    <s v="Viernes"/>
    <n v="2021"/>
    <s v="Octubre"/>
    <x v="1328"/>
    <s v="CENTRO MEDICO EXCEL-HOSPITALIZADOS"/>
    <x v="231"/>
    <s v="CHEQUEOS"/>
    <x v="0"/>
    <x v="14"/>
    <d v="1899-12-30T06:56:00"/>
    <d v="2021-10-15T00:00:00"/>
    <d v="1899-12-30T08:25:57"/>
    <d v="2021-10-15T00:00:00"/>
    <d v="1899-12-30T07:37:38"/>
    <n v="41"/>
    <n v="-48"/>
    <d v="2021-10-15T06:56:00"/>
    <d v="2021-10-15T07:37:38"/>
    <x v="157"/>
    <s v="Resultados Liberados en 1 Hora o Menos"/>
    <s v="CENTRO MEDICO EXCEL"/>
    <s v="HOSPITALIZADOS"/>
    <x v="1"/>
    <x v="0"/>
    <n v="4"/>
    <x v="1"/>
    <x v="15"/>
  </r>
  <r>
    <n v="42"/>
    <s v="Viernes"/>
    <n v="2021"/>
    <s v="Octubre"/>
    <x v="1329"/>
    <s v="MEDIEXCEL"/>
    <x v="722"/>
    <s v="EXTERNOS"/>
    <x v="0"/>
    <x v="14"/>
    <d v="1899-12-30T06:59:35"/>
    <d v="2021-10-15T00:00:00"/>
    <d v="1899-12-30T10:59:34"/>
    <m/>
    <m/>
    <m/>
    <m/>
    <d v="2021-10-15T06:59:35"/>
    <d v="2021-10-15T08:19:33"/>
    <x v="6"/>
    <s v="Estudios Sin Liberar en PxLab"/>
    <s v="MEDIEXCEL"/>
    <s v="MEDIEXCEL"/>
    <x v="0"/>
    <x v="3"/>
    <n v="6"/>
    <x v="1"/>
    <x v="15"/>
  </r>
  <r>
    <n v="42"/>
    <s v="Viernes"/>
    <n v="2021"/>
    <s v="Octubre"/>
    <x v="1330"/>
    <s v="INSTITUTO DE OFTALMOLOGIA DE BAJA CALIFORNIA IDOC"/>
    <x v="723"/>
    <s v="EXTERNOS"/>
    <x v="0"/>
    <x v="14"/>
    <d v="1899-12-30T07:03:37"/>
    <d v="2021-10-15T00:00:00"/>
    <d v="1899-12-30T11:03:36"/>
    <m/>
    <m/>
    <m/>
    <m/>
    <d v="2021-10-15T07:03:37"/>
    <d v="2021-10-15T08:19:33"/>
    <x v="71"/>
    <s v="Estudios Sin Liberar en PxLab"/>
    <s v="INSTITUTO DE OFTALMOLOGIA DE BAJA CALIFORNIA"/>
    <s v="IDOC"/>
    <x v="0"/>
    <x v="3"/>
    <n v="4"/>
    <x v="1"/>
    <x v="15"/>
  </r>
  <r>
    <n v="42"/>
    <s v="Viernes"/>
    <n v="2021"/>
    <s v="Octubre"/>
    <x v="1331"/>
    <s v="CENTRO MEDICO EXCEL-HOSPITALIZADOS"/>
    <x v="551"/>
    <s v="CHEQUEOS"/>
    <x v="0"/>
    <x v="14"/>
    <d v="1899-12-30T07:07:39"/>
    <d v="2021-10-15T00:00:00"/>
    <d v="1899-12-30T08:37:37"/>
    <d v="2021-10-15T00:00:00"/>
    <d v="1899-12-30T07:42:03"/>
    <n v="35"/>
    <n v="-55"/>
    <d v="2021-10-15T07:07:39"/>
    <d v="2021-10-15T07:42:03"/>
    <x v="186"/>
    <s v="Resultados Liberados en 1 Hora o Menos"/>
    <s v="CENTRO MEDICO EXCEL"/>
    <s v="HOSPITALIZADOS"/>
    <x v="1"/>
    <x v="0"/>
    <n v="3"/>
    <x v="1"/>
    <x v="15"/>
  </r>
  <r>
    <n v="42"/>
    <s v="Viernes"/>
    <n v="2021"/>
    <s v="Octubre"/>
    <x v="1332"/>
    <s v="MEDIEXCEL"/>
    <x v="724"/>
    <s v="EXTERNOS"/>
    <x v="0"/>
    <x v="14"/>
    <d v="1899-12-30T07:14:37"/>
    <d v="2021-10-17T00:00:00"/>
    <m/>
    <m/>
    <m/>
    <m/>
    <m/>
    <d v="2021-10-15T07:14:37"/>
    <d v="2021-10-15T08:19:33"/>
    <x v="35"/>
    <s v="Estudios Sin Liberar en PxLab"/>
    <s v="MEDIEXCEL"/>
    <s v="MEDIEXCEL"/>
    <x v="0"/>
    <x v="3"/>
    <n v="4"/>
    <x v="1"/>
    <x v="15"/>
  </r>
  <r>
    <n v="42"/>
    <s v="Viernes"/>
    <n v="2021"/>
    <s v="Octubre"/>
    <x v="1333"/>
    <s v="CENTRO MEDICO EXCEL-HOSPITALIZADOS"/>
    <x v="715"/>
    <s v="CHEQUEOS"/>
    <x v="0"/>
    <x v="14"/>
    <d v="1899-12-30T07:15:42"/>
    <d v="2021-10-15T00:00:00"/>
    <d v="1899-12-30T08:45:37"/>
    <d v="2021-10-15T00:00:00"/>
    <d v="1899-12-30T08:15:54"/>
    <n v="60"/>
    <n v="-30"/>
    <d v="2021-10-15T07:15:42"/>
    <d v="2021-10-15T08:15:54"/>
    <x v="163"/>
    <s v="Resultados Liberados en 1 Hora o Menos"/>
    <s v="CENTRO MEDICO EXCEL"/>
    <s v="HOSPITALIZADOS"/>
    <x v="1"/>
    <x v="0"/>
    <n v="4"/>
    <x v="1"/>
    <x v="15"/>
  </r>
  <r>
    <n v="42"/>
    <s v="Viernes"/>
    <n v="2021"/>
    <s v="Octubre"/>
    <x v="1334"/>
    <s v="PRIVADOS"/>
    <x v="725"/>
    <s v="EXTERNOS"/>
    <x v="0"/>
    <x v="14"/>
    <d v="1899-12-30T07:17:36"/>
    <d v="2021-10-15T00:00:00"/>
    <d v="1899-12-30T11:17:35"/>
    <m/>
    <m/>
    <m/>
    <m/>
    <d v="2021-10-15T07:17:36"/>
    <d v="2021-10-15T08:19:33"/>
    <x v="81"/>
    <s v="Estudios Sin Liberar en PxLab"/>
    <s v="PRIVADOS"/>
    <s v="PRIVADOS"/>
    <x v="0"/>
    <x v="3"/>
    <n v="4"/>
    <x v="1"/>
    <x v="15"/>
  </r>
  <r>
    <n v="42"/>
    <s v="Viernes"/>
    <n v="2021"/>
    <s v="Octubre"/>
    <x v="1335"/>
    <s v="MEDIEXCEL"/>
    <x v="726"/>
    <s v="EXTERNOS"/>
    <x v="0"/>
    <x v="14"/>
    <d v="1899-12-30T07:21:33"/>
    <d v="2021-10-15T00:00:00"/>
    <d v="1899-12-30T11:21:32"/>
    <m/>
    <m/>
    <m/>
    <m/>
    <d v="2021-10-15T07:21:33"/>
    <d v="2021-10-15T08:19:33"/>
    <x v="63"/>
    <s v="Estudios Sin Liberar en PxLab"/>
    <s v="MEDIEXCEL"/>
    <s v="MEDIEXCEL"/>
    <x v="0"/>
    <x v="3"/>
    <n v="5"/>
    <x v="1"/>
    <x v="15"/>
  </r>
  <r>
    <n v="42"/>
    <s v="Viernes"/>
    <n v="2021"/>
    <s v="Octubre"/>
    <x v="1336"/>
    <s v="MEDIEXCEL"/>
    <x v="727"/>
    <s v="EXTERNOS"/>
    <x v="0"/>
    <x v="14"/>
    <d v="1899-12-30T07:43:55"/>
    <d v="2021-10-15T00:00:00"/>
    <d v="1899-12-30T11:43:54"/>
    <m/>
    <m/>
    <m/>
    <m/>
    <d v="2021-10-15T07:43:55"/>
    <d v="2021-10-15T08:19:33"/>
    <x v="70"/>
    <s v="Estudios Sin Liberar en PxLab"/>
    <s v="MEDIEXCEL"/>
    <s v="MEDIEXCEL"/>
    <x v="0"/>
    <x v="3"/>
    <n v="4"/>
    <x v="1"/>
    <x v="15"/>
  </r>
  <r>
    <n v="42"/>
    <s v="Viernes"/>
    <n v="2021"/>
    <s v="Octubre"/>
    <x v="1337"/>
    <s v="CENTRO MEDICO EXCEL-HOSPITALIZADOS"/>
    <x v="622"/>
    <s v="CHEQUEOS"/>
    <x v="0"/>
    <x v="14"/>
    <d v="1899-12-30T07:45:50"/>
    <d v="2021-10-15T00:00:00"/>
    <d v="1899-12-30T09:15:48"/>
    <m/>
    <m/>
    <m/>
    <m/>
    <d v="2021-10-15T07:45:50"/>
    <d v="2021-10-15T08:19:33"/>
    <x v="133"/>
    <s v="Estudios Sin Liberar en PxLab"/>
    <s v="CENTRO MEDICO EXCEL"/>
    <s v="HOSPITALIZADOS"/>
    <x v="0"/>
    <x v="0"/>
    <n v="2"/>
    <x v="1"/>
    <x v="15"/>
  </r>
  <r>
    <n v="42"/>
    <s v="Viernes"/>
    <n v="2021"/>
    <s v="Octubre"/>
    <x v="1338"/>
    <s v="CENTRO MEDICO EXCEL-HOSPITALIZADOS"/>
    <x v="721"/>
    <m/>
    <x v="0"/>
    <x v="14"/>
    <d v="1899-12-30T07:50:42"/>
    <d v="2021-10-15T00:00:00"/>
    <s v="07.54:08"/>
    <m/>
    <m/>
    <m/>
    <m/>
    <d v="2021-10-15T07:50:42"/>
    <d v="2021-10-15T08:19:33"/>
    <x v="248"/>
    <s v="Estudios Sin Liberar en PxLab"/>
    <s v="CENTRO MEDICO EXCEL"/>
    <s v="HOSPITALIZADOS"/>
    <x v="0"/>
    <x v="0"/>
    <n v="2"/>
    <x v="1"/>
    <x v="15"/>
  </r>
  <r>
    <n v="42"/>
    <s v="Viernes"/>
    <n v="2021"/>
    <s v="Octubre"/>
    <x v="1339"/>
    <s v="MEDIEXCEL"/>
    <x v="728"/>
    <s v="EXTERNOS"/>
    <x v="0"/>
    <x v="14"/>
    <d v="1899-12-30T07:56:24"/>
    <d v="2021-10-15T00:00:00"/>
    <s v="12.03:54"/>
    <m/>
    <m/>
    <m/>
    <m/>
    <d v="2021-10-15T07:56:24"/>
    <d v="2021-10-15T08:19:33"/>
    <x v="237"/>
    <s v="Estudios Sin Liberar en PxLab"/>
    <s v="MEDIEXCEL"/>
    <s v="MEDIEXCEL"/>
    <x v="0"/>
    <x v="3"/>
    <n v="5"/>
    <x v="1"/>
    <x v="15"/>
  </r>
  <r>
    <n v="42"/>
    <s v="Viernes"/>
    <n v="2021"/>
    <s v="Octubre"/>
    <x v="1340"/>
    <s v="CENTRO MEDICO EXCEL-HOSPITALIZADOS"/>
    <x v="715"/>
    <s v="URGENCIA"/>
    <x v="0"/>
    <x v="14"/>
    <d v="1899-12-30T08:03:56"/>
    <d v="2021-10-15T00:00:00"/>
    <d v="1899-12-30T08:33:54"/>
    <d v="2021-10-15T00:00:00"/>
    <d v="1899-12-30T08:14:41"/>
    <n v="11"/>
    <n v="-19"/>
    <d v="2021-10-15T08:03:56"/>
    <d v="2021-10-15T08:14:41"/>
    <x v="79"/>
    <s v="Resultados Liberados en 30 Minutos o Menos"/>
    <s v="CENTRO MEDICO EXCEL"/>
    <s v="ESTUDIOS DE EMERGENCIA"/>
    <x v="1"/>
    <x v="2"/>
    <n v="1"/>
    <x v="1"/>
    <x v="15"/>
  </r>
  <r>
    <m/>
    <m/>
    <m/>
    <m/>
    <x v="1341"/>
    <m/>
    <x v="729"/>
    <m/>
    <x v="2"/>
    <x v="15"/>
    <m/>
    <m/>
    <m/>
    <m/>
    <m/>
    <m/>
    <m/>
    <m/>
    <m/>
    <x v="492"/>
    <m/>
    <m/>
    <m/>
    <x v="4"/>
    <x v="6"/>
    <m/>
    <x v="3"/>
    <x v="1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678">
  <r>
    <d v="2021-10-01T00:00:00"/>
    <x v="0"/>
    <s v="HOSPITALIZADOS"/>
    <s v="No Liberados en PxLab"/>
    <s v="HOSPITALIZADOS (90 Min.)"/>
    <x v="0"/>
    <x v="0"/>
    <n v="1"/>
    <s v="1274-0001"/>
    <d v="2021-10-01T00:00:00"/>
    <s v="34197 EMMA"/>
    <s v="NAVARRO"/>
    <s v="PORTUGAL"/>
    <n v="1531"/>
    <x v="0"/>
    <n v="800"/>
    <n v="0"/>
    <n v="0"/>
    <n v="800"/>
    <n v="800"/>
    <n v="800"/>
    <m/>
    <s v="Pendiente"/>
    <s v="Activo"/>
    <m/>
    <m/>
    <s v="CENTRO MEDICO EXCEL-HOSPITALIZADOS"/>
    <m/>
    <s v="H periferico-aerobio"/>
    <m/>
    <s v="ORTEGA MORENO ANETTE"/>
  </r>
  <r>
    <d v="2021-10-01T00:00:00"/>
    <x v="0"/>
    <s v="URGENCIAS"/>
    <s v="En Tiempo"/>
    <s v="URGENCIAS (90 Min.)"/>
    <x v="0"/>
    <x v="0"/>
    <n v="2"/>
    <s v="1274-0002"/>
    <d v="2021-10-01T00:00:00"/>
    <s v="34175 SILVIA LETICIA"/>
    <s v="ASTORGA"/>
    <s v="PADILLA"/>
    <n v="692"/>
    <x v="1"/>
    <n v="184"/>
    <n v="0"/>
    <n v="0"/>
    <n v="2381"/>
    <n v="2381"/>
    <n v="2381"/>
    <m/>
    <s v="Pendiente"/>
    <s v="Activo"/>
    <m/>
    <m/>
    <s v="CENTRO MEDICO EXCEL-URGENCIAS"/>
    <m/>
    <s v="BH"/>
    <s v="h1"/>
    <s v="NAVARRO DE LA GARZA ERICK FABIAN"/>
  </r>
  <r>
    <d v="2021-10-01T00:00:00"/>
    <x v="0"/>
    <s v="URGENCIAS"/>
    <s v="En Tiempo"/>
    <s v="URGENCIAS (90 Min.)"/>
    <x v="0"/>
    <x v="0"/>
    <n v="3"/>
    <s v="1274-0002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1T00:00:00"/>
    <x v="0"/>
    <s v="URGENCIAS"/>
    <s v="En Tiempo"/>
    <s v="URGENCIAS (90 Min.)"/>
    <x v="0"/>
    <x v="0"/>
    <n v="4"/>
    <s v="1274-0002"/>
    <m/>
    <m/>
    <m/>
    <m/>
    <n v="226"/>
    <x v="3"/>
    <n v="345"/>
    <m/>
    <m/>
    <m/>
    <m/>
    <m/>
    <m/>
    <m/>
    <m/>
    <m/>
    <m/>
    <m/>
    <m/>
    <s v="PCR"/>
    <n v="183"/>
    <m/>
  </r>
  <r>
    <d v="2021-10-01T00:00:00"/>
    <x v="0"/>
    <s v="URGENCIAS"/>
    <s v="En Tiempo"/>
    <s v="URGENCIAS (90 Min.)"/>
    <x v="0"/>
    <x v="0"/>
    <n v="5"/>
    <s v="1274-0002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0"/>
    <s v="URGENCIAS"/>
    <s v="En Tiempo"/>
    <s v="URGENCIAS (90 Min.)"/>
    <x v="0"/>
    <x v="0"/>
    <n v="6"/>
    <s v="1274-0002"/>
    <m/>
    <m/>
    <m/>
    <m/>
    <n v="244"/>
    <x v="5"/>
    <n v="920"/>
    <m/>
    <m/>
    <m/>
    <m/>
    <m/>
    <m/>
    <m/>
    <m/>
    <m/>
    <m/>
    <m/>
    <m/>
    <s v="Dim D"/>
    <m/>
    <m/>
  </r>
  <r>
    <d v="2021-10-01T00:00:00"/>
    <x v="0"/>
    <s v="URGENCIAS"/>
    <s v="En Tiempo"/>
    <s v="URGENCIAS (90 Min.)"/>
    <x v="0"/>
    <x v="0"/>
    <n v="7"/>
    <s v="1274-0003"/>
    <d v="2021-10-01T00:00:00"/>
    <s v="34212 YURI"/>
    <s v="ESTRADA"/>
    <s v="PEREZ"/>
    <n v="692"/>
    <x v="1"/>
    <n v="184"/>
    <n v="0"/>
    <n v="0"/>
    <n v="840"/>
    <n v="840"/>
    <n v="840"/>
    <m/>
    <s v="Pendiente"/>
    <s v="Activo"/>
    <m/>
    <m/>
    <s v="CENTRO MEDICO EXCEL-URGENCIAS"/>
    <m/>
    <s v="BH"/>
    <s v="h1"/>
    <s v="IRIBE CAMORLINGA JOSE IVAN"/>
  </r>
  <r>
    <d v="2021-10-01T00:00:00"/>
    <x v="0"/>
    <s v="URGENCIAS"/>
    <s v="En Tiempo"/>
    <s v="URGENCIAS (90 Min.)"/>
    <x v="0"/>
    <x v="0"/>
    <n v="8"/>
    <s v="1274-0003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0"/>
    <s v="URGENCIAS"/>
    <s v="En Tiempo"/>
    <s v="URGENCIAS (90 Min.)"/>
    <x v="0"/>
    <x v="0"/>
    <n v="9"/>
    <s v="1274-0003"/>
    <m/>
    <m/>
    <m/>
    <m/>
    <n v="83"/>
    <x v="6"/>
    <n v="138"/>
    <m/>
    <m/>
    <m/>
    <m/>
    <m/>
    <m/>
    <m/>
    <m/>
    <m/>
    <m/>
    <m/>
    <m/>
    <s v="EGO"/>
    <n v="127"/>
    <m/>
  </r>
  <r>
    <d v="2021-10-01T00:00:00"/>
    <x v="1"/>
    <s v="ESTUDIOS DE EMERGENCIA"/>
    <s v="En Tiempo"/>
    <s v="ESTUDIOS DE EMERGENCIA (30 Min.)"/>
    <x v="0"/>
    <x v="1"/>
    <n v="10"/>
    <s v="1274-0004"/>
    <d v="2021-10-01T00:00:00"/>
    <s v="33950 VICTOR MANUEL"/>
    <s v="VILLASEÑOR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01T00:00:00"/>
    <x v="1"/>
    <s v="HOSPITALIZADOS"/>
    <s v="En Tiempo"/>
    <s v="HOSPITALIZADOS (90 Min.)"/>
    <x v="0"/>
    <x v="1"/>
    <n v="11"/>
    <s v="1274-0005"/>
    <d v="2021-10-01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01T00:00:00"/>
    <x v="1"/>
    <s v="HOSPITALIZADOS"/>
    <s v="En Tiempo"/>
    <s v="HOSPITALIZADOS (90 Min.)"/>
    <x v="0"/>
    <x v="1"/>
    <n v="12"/>
    <s v="1274-0006"/>
    <d v="2021-10-01T00:00:00"/>
    <s v="34171 FRANCISCO"/>
    <s v="ESPINOSA"/>
    <s v="AGUIRRE"/>
    <n v="50"/>
    <x v="8"/>
    <n v="64"/>
    <n v="0"/>
    <n v="0"/>
    <n v="547"/>
    <n v="547"/>
    <n v="547"/>
    <m/>
    <s v="Pendiente"/>
    <s v="Activo"/>
    <m/>
    <m/>
    <s v="CENTRO MEDICO EXCEL-HOSPITALIZADOS"/>
    <m/>
    <s v="Creat"/>
    <m/>
    <s v="ESPINO ALVAREZ JAIME FRANCISCO"/>
  </r>
  <r>
    <d v="2021-10-01T00:00:00"/>
    <x v="1"/>
    <s v="HOSPITALIZADOS"/>
    <s v="En Tiempo"/>
    <s v="HOSPITALIZADOS (90 Min.)"/>
    <x v="0"/>
    <x v="1"/>
    <n v="13"/>
    <s v="1274-0006"/>
    <m/>
    <m/>
    <m/>
    <m/>
    <n v="69"/>
    <x v="9"/>
    <n v="288"/>
    <m/>
    <m/>
    <m/>
    <m/>
    <m/>
    <m/>
    <m/>
    <m/>
    <m/>
    <m/>
    <m/>
    <m/>
    <s v="ES"/>
    <s v="es3"/>
    <m/>
  </r>
  <r>
    <d v="2021-10-01T00:00:00"/>
    <x v="1"/>
    <s v="HOSPITALIZADOS"/>
    <s v="En Tiempo"/>
    <s v="HOSPITALIZADOS (90 Min.)"/>
    <x v="0"/>
    <x v="1"/>
    <n v="14"/>
    <s v="1274-0006"/>
    <m/>
    <m/>
    <m/>
    <m/>
    <n v="109"/>
    <x v="10"/>
    <n v="115"/>
    <m/>
    <m/>
    <m/>
    <m/>
    <m/>
    <m/>
    <m/>
    <m/>
    <m/>
    <m/>
    <m/>
    <m/>
    <s v="GLU"/>
    <s v="glic"/>
    <m/>
  </r>
  <r>
    <d v="2021-10-01T00:00:00"/>
    <x v="1"/>
    <s v="HOSPITALIZADOS"/>
    <s v="En Tiempo"/>
    <s v="HOSPITALIZADOS (90 Min.)"/>
    <x v="0"/>
    <x v="1"/>
    <n v="15"/>
    <s v="1274-0006"/>
    <m/>
    <m/>
    <m/>
    <m/>
    <n v="284"/>
    <x v="11"/>
    <n v="80"/>
    <m/>
    <m/>
    <m/>
    <m/>
    <m/>
    <m/>
    <m/>
    <m/>
    <m/>
    <m/>
    <m/>
    <m/>
    <s v="Urea-s"/>
    <n v="219"/>
    <m/>
  </r>
  <r>
    <d v="2021-10-01T00:00:00"/>
    <x v="1"/>
    <s v="HOSPITALIZADOS"/>
    <s v="Fuera de Tiempo"/>
    <s v="HOSPITALIZADOS (90 Min.)"/>
    <x v="0"/>
    <x v="1"/>
    <n v="16"/>
    <s v="1274-0007"/>
    <d v="2021-10-01T00:00:00"/>
    <s v="34173 IRVING ANDRES"/>
    <s v="SOLARES"/>
    <s v="REACHI"/>
    <n v="692"/>
    <x v="1"/>
    <n v="184"/>
    <n v="0"/>
    <n v="0"/>
    <n v="1273"/>
    <n v="1273"/>
    <n v="1273"/>
    <m/>
    <s v="Pendiente"/>
    <s v="Activo"/>
    <m/>
    <m/>
    <s v="CENTRO MEDICO EXCEL-HOSPITALIZADOS"/>
    <m/>
    <s v="BH"/>
    <s v="h1"/>
    <s v="VILLAGRANA MARQUEZ SAUL ANTONIO"/>
  </r>
  <r>
    <d v="2021-10-01T00:00:00"/>
    <x v="1"/>
    <s v="HOSPITALIZADOS"/>
    <s v="Fuera de Tiempo"/>
    <s v="HOSPITALIZADOS (90 Min.)"/>
    <x v="0"/>
    <x v="1"/>
    <n v="17"/>
    <s v="1274-0007"/>
    <m/>
    <m/>
    <m/>
    <m/>
    <n v="104"/>
    <x v="12"/>
    <n v="171"/>
    <m/>
    <m/>
    <m/>
    <m/>
    <m/>
    <m/>
    <m/>
    <m/>
    <m/>
    <m/>
    <m/>
    <m/>
    <s v="mg"/>
    <n v="157"/>
    <m/>
  </r>
  <r>
    <d v="2021-10-01T00:00:00"/>
    <x v="1"/>
    <s v="HOSPITALIZADOS"/>
    <s v="Fuera de Tiempo"/>
    <s v="HOSPITALIZADOS (90 Min.)"/>
    <x v="0"/>
    <x v="1"/>
    <n v="18"/>
    <s v="1274-0007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HOSPITALIZADOS"/>
    <s v="Fuera de Tiempo"/>
    <s v="HOSPITALIZADOS (90 Min.)"/>
    <x v="0"/>
    <x v="1"/>
    <n v="19"/>
    <s v="1274-0007"/>
    <m/>
    <m/>
    <m/>
    <m/>
    <n v="539"/>
    <x v="13"/>
    <n v="400"/>
    <m/>
    <m/>
    <m/>
    <m/>
    <m/>
    <m/>
    <m/>
    <m/>
    <m/>
    <m/>
    <m/>
    <m/>
    <s v="TROPONINA I"/>
    <m/>
    <m/>
  </r>
  <r>
    <d v="2021-10-01T00:00:00"/>
    <x v="1"/>
    <s v="HOSPITALIZADOS"/>
    <s v="En Tiempo"/>
    <s v="HOSPITALIZADOS (90 Min.)"/>
    <x v="0"/>
    <x v="1"/>
    <n v="20"/>
    <s v="1274-0008"/>
    <d v="2021-10-01T00:00:00"/>
    <s v="15103 CLEMENTE"/>
    <s v="BENITEZ"/>
    <m/>
    <n v="692"/>
    <x v="1"/>
    <n v="184"/>
    <n v="0"/>
    <n v="0"/>
    <n v="702"/>
    <n v="702"/>
    <n v="702"/>
    <m/>
    <s v="Pendiente"/>
    <s v="Activo"/>
    <m/>
    <m/>
    <s v="CENTRO MEDICO EXCEL-HOSPITALIZADOS"/>
    <m/>
    <s v="BH"/>
    <s v="h1"/>
    <s v="CARABANTES GARCIA ROSA ADYLENNE"/>
  </r>
  <r>
    <d v="2021-10-01T00:00:00"/>
    <x v="1"/>
    <s v="HOSPITALIZADOS"/>
    <s v="En Tiempo"/>
    <s v="HOSPITALIZADOS (90 Min.)"/>
    <x v="0"/>
    <x v="1"/>
    <n v="21"/>
    <s v="1274-0008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HOSPITALIZADOS"/>
    <s v="En Tiempo"/>
    <s v="HOSPITALIZADOS (90 Min.)"/>
    <x v="0"/>
    <x v="1"/>
    <n v="22"/>
    <s v="1274-0009"/>
    <d v="2021-10-01T00:00:00"/>
    <s v="34209 MONICA LIZBETH"/>
    <s v="LOPEZ"/>
    <s v="RAMIREZ"/>
    <n v="692"/>
    <x v="1"/>
    <n v="184"/>
    <n v="0"/>
    <n v="0"/>
    <n v="1116"/>
    <n v="1116"/>
    <n v="1116"/>
    <m/>
    <s v="Pendiente"/>
    <s v="Activo"/>
    <m/>
    <m/>
    <s v="CENTRO MEDICO EXCEL-HOSPITALIZADOS"/>
    <m/>
    <s v="BH"/>
    <s v="h1"/>
    <s v="HAROS GUTIERREZ TOMAS FRANCISCO"/>
  </r>
  <r>
    <d v="2021-10-01T00:00:00"/>
    <x v="1"/>
    <s v="HOSPITALIZADOS"/>
    <s v="En Tiempo"/>
    <s v="HOSPITALIZADOS (90 Min.)"/>
    <x v="0"/>
    <x v="1"/>
    <n v="23"/>
    <s v="1274-0009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1T00:00:00"/>
    <x v="1"/>
    <s v="HOSPITALIZADOS"/>
    <s v="En Tiempo"/>
    <s v="HOSPITALIZADOS (90 Min.)"/>
    <x v="0"/>
    <x v="1"/>
    <n v="24"/>
    <s v="1274-0009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HOSPITALIZADOS"/>
    <s v="En Tiempo"/>
    <s v="HOSPITALIZADOS (90 Min.)"/>
    <x v="0"/>
    <x v="1"/>
    <n v="25"/>
    <s v="1274-0010"/>
    <d v="2021-10-01T00:00:00"/>
    <s v="33294 GABINO"/>
    <s v="VEGA"/>
    <m/>
    <n v="692"/>
    <x v="1"/>
    <n v="184"/>
    <n v="0"/>
    <n v="0"/>
    <n v="184"/>
    <n v="184"/>
    <n v="184"/>
    <m/>
    <s v="Pendiente"/>
    <s v="Activo"/>
    <m/>
    <m/>
    <s v="CENTRO MEDICO EXCEL-HOSPITALIZADOS"/>
    <m/>
    <s v="BH"/>
    <s v="h1"/>
    <s v="CARABANTES GARCIA ROSA ADYLENNE"/>
  </r>
  <r>
    <d v="2021-10-01T00:00:00"/>
    <x v="1"/>
    <s v="HOSPITALIZADOS"/>
    <s v="Fuera de Tiempo"/>
    <s v="HOSPITALIZADOS (90 Min.)"/>
    <x v="0"/>
    <x v="1"/>
    <n v="26"/>
    <s v="1274-0011"/>
    <d v="2021-10-01T00:00:00"/>
    <s v="34194 RITA"/>
    <s v="MARTINEZ"/>
    <s v="GARCIA"/>
    <n v="692"/>
    <x v="1"/>
    <n v="184"/>
    <n v="0"/>
    <n v="0"/>
    <n v="1818"/>
    <n v="1818"/>
    <n v="1818"/>
    <m/>
    <s v="Pendiente"/>
    <s v="Activo"/>
    <m/>
    <m/>
    <s v="CENTRO MEDICO EXCEL-HOSPITALIZADOS"/>
    <m/>
    <s v="BH"/>
    <s v="h1"/>
    <s v="CAMPOLI FRANCO DAMIAN"/>
  </r>
  <r>
    <d v="2021-10-01T00:00:00"/>
    <x v="1"/>
    <s v="HOSPITALIZADOS"/>
    <s v="Fuera de Tiempo"/>
    <s v="HOSPITALIZADOS (90 Min.)"/>
    <x v="0"/>
    <x v="1"/>
    <n v="27"/>
    <s v="1274-0011"/>
    <m/>
    <m/>
    <m/>
    <m/>
    <n v="49"/>
    <x v="14"/>
    <n v="380"/>
    <m/>
    <m/>
    <m/>
    <m/>
    <m/>
    <m/>
    <m/>
    <m/>
    <m/>
    <m/>
    <m/>
    <m/>
    <s v="CK-MB"/>
    <n v="97"/>
    <m/>
  </r>
  <r>
    <d v="2021-10-01T00:00:00"/>
    <x v="1"/>
    <s v="HOSPITALIZADOS"/>
    <s v="Fuera de Tiempo"/>
    <s v="HOSPITALIZADOS (90 Min.)"/>
    <x v="0"/>
    <x v="1"/>
    <n v="28"/>
    <s v="1274-0011"/>
    <m/>
    <m/>
    <m/>
    <m/>
    <n v="48"/>
    <x v="15"/>
    <n v="165"/>
    <m/>
    <m/>
    <m/>
    <m/>
    <m/>
    <m/>
    <m/>
    <m/>
    <m/>
    <m/>
    <m/>
    <m/>
    <s v="CPK"/>
    <n v="99"/>
    <m/>
  </r>
  <r>
    <d v="2021-10-01T00:00:00"/>
    <x v="1"/>
    <s v="HOSPITALIZADOS"/>
    <s v="Fuera de Tiempo"/>
    <s v="HOSPITALIZADOS (90 Min.)"/>
    <x v="0"/>
    <x v="1"/>
    <n v="29"/>
    <s v="1274-0011"/>
    <m/>
    <m/>
    <m/>
    <m/>
    <n v="104"/>
    <x v="12"/>
    <n v="171"/>
    <m/>
    <m/>
    <m/>
    <m/>
    <m/>
    <m/>
    <m/>
    <m/>
    <m/>
    <m/>
    <m/>
    <m/>
    <s v="mg"/>
    <n v="157"/>
    <m/>
  </r>
  <r>
    <d v="2021-10-01T00:00:00"/>
    <x v="1"/>
    <s v="HOSPITALIZADOS"/>
    <s v="Fuera de Tiempo"/>
    <s v="HOSPITALIZADOS (90 Min.)"/>
    <x v="0"/>
    <x v="1"/>
    <n v="30"/>
    <s v="1274-0011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HOSPITALIZADOS"/>
    <s v="Fuera de Tiempo"/>
    <s v="HOSPITALIZADOS (90 Min.)"/>
    <x v="0"/>
    <x v="1"/>
    <n v="31"/>
    <s v="1274-0011"/>
    <m/>
    <m/>
    <m/>
    <m/>
    <n v="539"/>
    <x v="13"/>
    <n v="400"/>
    <m/>
    <m/>
    <m/>
    <m/>
    <m/>
    <m/>
    <m/>
    <m/>
    <m/>
    <m/>
    <m/>
    <m/>
    <s v="TROPONINA I"/>
    <m/>
    <m/>
  </r>
  <r>
    <d v="2021-10-01T00:00:00"/>
    <x v="1"/>
    <s v="HOSPITALIZADOS"/>
    <s v="En Tiempo"/>
    <s v="HOSPITALIZADOS (90 Min.)"/>
    <x v="0"/>
    <x v="1"/>
    <n v="32"/>
    <s v="1274-0012"/>
    <d v="2021-10-01T00:00:00"/>
    <s v="33950 VICTOR MANUEL"/>
    <s v="VILLASEÑOR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VILLAGRANA MARQUEZ SAUL ANTONIO"/>
  </r>
  <r>
    <d v="2021-10-01T00:00:00"/>
    <x v="1"/>
    <s v="HOSPITALIZADOS"/>
    <s v="En Tiempo"/>
    <s v="HOSPITALIZADOS (90 Min.)"/>
    <x v="0"/>
    <x v="1"/>
    <n v="33"/>
    <s v="1274-0012"/>
    <m/>
    <m/>
    <m/>
    <m/>
    <n v="104"/>
    <x v="12"/>
    <n v="171"/>
    <m/>
    <m/>
    <m/>
    <m/>
    <m/>
    <m/>
    <m/>
    <m/>
    <m/>
    <m/>
    <m/>
    <m/>
    <s v="mg"/>
    <n v="157"/>
    <m/>
  </r>
  <r>
    <d v="2021-10-01T00:00:00"/>
    <x v="1"/>
    <s v="HOSPITALIZADOS"/>
    <s v="En Tiempo"/>
    <s v="HOSPITALIZADOS (90 Min.)"/>
    <x v="0"/>
    <x v="1"/>
    <n v="34"/>
    <s v="1274-0012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HOSPITALIZADOS"/>
    <s v="En Tiempo"/>
    <s v="HOSPITALIZADOS (90 Min.)"/>
    <x v="0"/>
    <x v="1"/>
    <n v="35"/>
    <s v="1274-0013"/>
    <d v="2021-10-01T00:00:00"/>
    <s v="33997 EDHER ADRIAN"/>
    <s v="FLORES"/>
    <s v="ACOST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CAMPOLI FRANCO DAMIAN"/>
  </r>
  <r>
    <d v="2021-10-01T00:00:00"/>
    <x v="1"/>
    <s v="HOSPITALIZADOS"/>
    <s v="En Tiempo"/>
    <s v="HOSPITALIZADOS (90 Min.)"/>
    <x v="0"/>
    <x v="1"/>
    <n v="36"/>
    <s v="1274-0013"/>
    <m/>
    <m/>
    <m/>
    <m/>
    <n v="104"/>
    <x v="12"/>
    <n v="171"/>
    <m/>
    <m/>
    <m/>
    <m/>
    <m/>
    <m/>
    <m/>
    <m/>
    <m/>
    <m/>
    <m/>
    <m/>
    <s v="mg"/>
    <n v="157"/>
    <m/>
  </r>
  <r>
    <d v="2021-10-01T00:00:00"/>
    <x v="1"/>
    <s v="HOSPITALIZADOS"/>
    <s v="En Tiempo"/>
    <s v="HOSPITALIZADOS (90 Min.)"/>
    <x v="0"/>
    <x v="1"/>
    <n v="37"/>
    <s v="1274-0013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HOSPITALIZADOS"/>
    <s v="En Tiempo"/>
    <s v="HOSPITALIZADOS (90 Min.)"/>
    <x v="0"/>
    <x v="1"/>
    <n v="38"/>
    <s v="1274-0014"/>
    <d v="2021-10-01T00:00:00"/>
    <s v="34091 RAFAEL"/>
    <s v="VILLEGAS"/>
    <s v="GARCI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1T00:00:00"/>
    <x v="1"/>
    <s v="HOSPITALIZADOS"/>
    <s v="En Tiempo"/>
    <s v="HOSPITALIZADOS (90 Min.)"/>
    <x v="0"/>
    <x v="1"/>
    <n v="39"/>
    <s v="1274-0015"/>
    <d v="2021-10-01T00:00:00"/>
    <s v="34091 RAFAEL"/>
    <s v="VILLEGAS"/>
    <s v="GARCI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1T00:00:00"/>
    <x v="1"/>
    <s v="HOSPITALIZADOS"/>
    <s v="En Tiempo"/>
    <s v="HOSPITALIZADOS (90 Min.)"/>
    <x v="0"/>
    <x v="1"/>
    <n v="40"/>
    <s v="1274-0015"/>
    <m/>
    <m/>
    <m/>
    <m/>
    <n v="104"/>
    <x v="12"/>
    <n v="171"/>
    <m/>
    <m/>
    <m/>
    <m/>
    <m/>
    <m/>
    <m/>
    <m/>
    <m/>
    <m/>
    <m/>
    <m/>
    <s v="mg"/>
    <n v="157"/>
    <m/>
  </r>
  <r>
    <d v="2021-10-01T00:00:00"/>
    <x v="1"/>
    <s v="HOSPITALIZADOS"/>
    <s v="En Tiempo"/>
    <s v="HOSPITALIZADOS (90 Min.)"/>
    <x v="0"/>
    <x v="1"/>
    <n v="41"/>
    <s v="1274-0015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HOSPITALIZADOS"/>
    <s v="En Tiempo"/>
    <s v="HOSPITALIZADOS (90 Min.)"/>
    <x v="0"/>
    <x v="1"/>
    <n v="42"/>
    <s v="1274-0016"/>
    <d v="2021-10-01T00:00:00"/>
    <s v="34041 BALTAZAR"/>
    <s v="COSAIN"/>
    <s v="CHAV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1T00:00:00"/>
    <x v="1"/>
    <s v="HOSPITALIZADOS"/>
    <s v="En Tiempo"/>
    <s v="HOSPITALIZADOS (90 Min.)"/>
    <x v="0"/>
    <x v="1"/>
    <n v="43"/>
    <s v="1274-0017"/>
    <d v="2021-10-01T00:00:00"/>
    <s v="34041 BALTAZAR"/>
    <s v="COSAIN"/>
    <s v="CHAV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1T00:00:00"/>
    <x v="1"/>
    <s v="HOSPITALIZADOS"/>
    <s v="En Tiempo"/>
    <s v="HOSPITALIZADOS (90 Min.)"/>
    <x v="0"/>
    <x v="1"/>
    <n v="44"/>
    <s v="1274-0017"/>
    <m/>
    <m/>
    <m/>
    <m/>
    <n v="104"/>
    <x v="12"/>
    <n v="171"/>
    <m/>
    <m/>
    <m/>
    <m/>
    <m/>
    <m/>
    <m/>
    <m/>
    <m/>
    <m/>
    <m/>
    <m/>
    <s v="mg"/>
    <n v="157"/>
    <m/>
  </r>
  <r>
    <d v="2021-10-01T00:00:00"/>
    <x v="1"/>
    <s v="HOSPITALIZADOS"/>
    <s v="En Tiempo"/>
    <s v="HOSPITALIZADOS (90 Min.)"/>
    <x v="0"/>
    <x v="1"/>
    <n v="45"/>
    <s v="1274-0017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HOSPITALIZADOS"/>
    <s v="En Tiempo"/>
    <s v="HOSPITALIZADOS (90 Min.)"/>
    <x v="0"/>
    <x v="1"/>
    <n v="46"/>
    <s v="1274-0018"/>
    <d v="2021-10-01T00:00:00"/>
    <s v="33995 BITALIANO"/>
    <s v="PEREZ"/>
    <s v="VALD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1T00:00:00"/>
    <x v="1"/>
    <s v="HOSPITALIZADOS"/>
    <s v="En Tiempo"/>
    <s v="HOSPITALIZADOS (90 Min.)"/>
    <x v="0"/>
    <x v="1"/>
    <n v="47"/>
    <s v="1274-0019"/>
    <d v="2021-10-01T00:00:00"/>
    <s v="33995 BITALIANO"/>
    <s v="PEREZ"/>
    <s v="VALD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1T00:00:00"/>
    <x v="1"/>
    <s v="HOSPITALIZADOS"/>
    <s v="En Tiempo"/>
    <s v="HOSPITALIZADOS (90 Min.)"/>
    <x v="0"/>
    <x v="1"/>
    <n v="48"/>
    <s v="1274-0019"/>
    <m/>
    <m/>
    <m/>
    <m/>
    <n v="104"/>
    <x v="12"/>
    <n v="171"/>
    <m/>
    <m/>
    <m/>
    <m/>
    <m/>
    <m/>
    <m/>
    <m/>
    <m/>
    <m/>
    <m/>
    <m/>
    <s v="mg"/>
    <n v="157"/>
    <m/>
  </r>
  <r>
    <d v="2021-10-01T00:00:00"/>
    <x v="1"/>
    <s v="HOSPITALIZADOS"/>
    <s v="En Tiempo"/>
    <s v="HOSPITALIZADOS (90 Min.)"/>
    <x v="0"/>
    <x v="1"/>
    <n v="49"/>
    <s v="1274-0019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HOSPITALIZADOS"/>
    <s v="En Tiempo"/>
    <s v="HOSPITALIZADOS (90 Min.)"/>
    <x v="0"/>
    <x v="1"/>
    <n v="50"/>
    <s v="1274-0020"/>
    <d v="2021-10-01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1T00:00:00"/>
    <x v="1"/>
    <s v="HOSPITALIZADOS"/>
    <s v="En Tiempo"/>
    <s v="HOSPITALIZADOS (90 Min.)"/>
    <x v="0"/>
    <x v="1"/>
    <n v="51"/>
    <s v="1274-0021"/>
    <d v="2021-10-01T00:00:00"/>
    <s v="34023 FRANCISCO"/>
    <s v="JIMENEZ"/>
    <s v="VARGAS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1T00:00:00"/>
    <x v="1"/>
    <s v="HOSPITALIZADOS"/>
    <s v="En Tiempo"/>
    <s v="HOSPITALIZADOS (90 Min.)"/>
    <x v="0"/>
    <x v="1"/>
    <n v="52"/>
    <s v="1274-0021"/>
    <m/>
    <m/>
    <m/>
    <m/>
    <n v="104"/>
    <x v="12"/>
    <n v="171"/>
    <m/>
    <m/>
    <m/>
    <m/>
    <m/>
    <m/>
    <m/>
    <m/>
    <m/>
    <m/>
    <m/>
    <m/>
    <s v="mg"/>
    <n v="157"/>
    <m/>
  </r>
  <r>
    <d v="2021-10-01T00:00:00"/>
    <x v="1"/>
    <s v="HOSPITALIZADOS"/>
    <s v="En Tiempo"/>
    <s v="HOSPITALIZADOS (90 Min.)"/>
    <x v="0"/>
    <x v="1"/>
    <n v="53"/>
    <s v="1274-0021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MEDIEXCEL"/>
    <s v="Fuera de Tiempo"/>
    <s v="EXTERNOS (240 min.)"/>
    <x v="0"/>
    <x v="1"/>
    <n v="54"/>
    <s v="1274-0022"/>
    <d v="2021-10-01T00:00:00"/>
    <s v="18897 SANTA"/>
    <s v="SANCHEZ"/>
    <m/>
    <n v="692"/>
    <x v="1"/>
    <n v="184"/>
    <n v="0"/>
    <n v="0"/>
    <n v="1450"/>
    <n v="1450"/>
    <n v="1450"/>
    <m/>
    <s v="Pendiente"/>
    <s v="Activo"/>
    <s v="A7829041-02"/>
    <m/>
    <s v="MEDIEXCEL"/>
    <m/>
    <s v="BH"/>
    <s v="h1"/>
    <s v="DURAN PAREDES ELIO MARCIAL"/>
  </r>
  <r>
    <d v="2021-10-01T00:00:00"/>
    <x v="1"/>
    <s v="MEDIEXCEL"/>
    <s v="Fuera de Tiempo"/>
    <s v="EXTERNOS (240 min.)"/>
    <x v="0"/>
    <x v="1"/>
    <n v="55"/>
    <s v="1274-0022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MEDIEXCEL"/>
    <s v="Fuera de Tiempo"/>
    <s v="EXTERNOS (240 min.)"/>
    <x v="0"/>
    <x v="1"/>
    <n v="56"/>
    <s v="1274-0022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1T00:00:00"/>
    <x v="1"/>
    <s v="MEDIEXCEL"/>
    <s v="Fuera de Tiempo"/>
    <s v="EXTERNOS (240 min.)"/>
    <x v="0"/>
    <x v="1"/>
    <n v="57"/>
    <s v="1274-0022"/>
    <m/>
    <m/>
    <m/>
    <m/>
    <n v="83"/>
    <x v="6"/>
    <n v="138"/>
    <m/>
    <m/>
    <m/>
    <m/>
    <m/>
    <m/>
    <m/>
    <m/>
    <m/>
    <m/>
    <m/>
    <m/>
    <s v="EGO"/>
    <n v="127"/>
    <m/>
  </r>
  <r>
    <d v="2021-10-01T00:00:00"/>
    <x v="1"/>
    <s v="MEDIEXCEL"/>
    <s v="Fuera de Tiempo"/>
    <s v="EXTERNOS (240 min.)"/>
    <x v="0"/>
    <x v="1"/>
    <n v="58"/>
    <s v="1274-0023"/>
    <d v="2021-10-01T00:00:00"/>
    <s v="16910 VICTOR"/>
    <s v="MARTINEZ"/>
    <m/>
    <n v="1229"/>
    <x v="17"/>
    <n v="300"/>
    <n v="0"/>
    <n v="0"/>
    <n v="1169"/>
    <n v="1169"/>
    <n v="1169"/>
    <m/>
    <s v="Pendiente"/>
    <s v="Activo"/>
    <s v="A9239004-01"/>
    <m/>
    <s v="MEDIEXCEL"/>
    <m/>
    <s v="Curva"/>
    <n v="112"/>
    <s v="CHAVEZ GARCIA ARTURO"/>
  </r>
  <r>
    <d v="2021-10-01T00:00:00"/>
    <x v="1"/>
    <s v="MEDIEXCEL"/>
    <s v="Fuera de Tiempo"/>
    <s v="EXTERNOS (240 min.)"/>
    <x v="0"/>
    <x v="1"/>
    <n v="59"/>
    <s v="1274-0023"/>
    <m/>
    <m/>
    <m/>
    <m/>
    <n v="121"/>
    <x v="18"/>
    <n v="374"/>
    <m/>
    <m/>
    <m/>
    <m/>
    <m/>
    <m/>
    <m/>
    <m/>
    <m/>
    <m/>
    <m/>
    <m/>
    <s v="GLICO"/>
    <n v="137"/>
    <m/>
  </r>
  <r>
    <d v="2021-10-01T00:00:00"/>
    <x v="1"/>
    <s v="MEDIEXCEL"/>
    <s v="Fuera de Tiempo"/>
    <s v="EXTERNOS (240 min.)"/>
    <x v="0"/>
    <x v="1"/>
    <n v="60"/>
    <s v="1274-0023"/>
    <m/>
    <m/>
    <m/>
    <m/>
    <n v="612"/>
    <x v="19"/>
    <n v="495"/>
    <m/>
    <m/>
    <m/>
    <m/>
    <m/>
    <m/>
    <m/>
    <m/>
    <m/>
    <m/>
    <m/>
    <m/>
    <s v="PSA"/>
    <n v="58"/>
    <m/>
  </r>
  <r>
    <d v="2021-10-01T00:00:00"/>
    <x v="1"/>
    <s v="MEDIEXCEL"/>
    <s v="En Tiempo"/>
    <s v="EXTERNOS (240 min.)"/>
    <x v="0"/>
    <x v="1"/>
    <n v="61"/>
    <s v="1274-0024"/>
    <d v="2021-10-01T00:00:00"/>
    <s v="32526 ELISEO"/>
    <s v="GASPAR"/>
    <m/>
    <n v="692"/>
    <x v="1"/>
    <n v="184"/>
    <n v="0"/>
    <n v="0"/>
    <n v="1116"/>
    <n v="1116"/>
    <n v="1116"/>
    <m/>
    <s v="Pendiente"/>
    <s v="Activo"/>
    <s v="F4359003-01"/>
    <m/>
    <s v="MEDIEXCEL"/>
    <m/>
    <s v="BH"/>
    <s v="h1"/>
    <s v="GONZALEZ GUTIERREZ ALFREDO"/>
  </r>
  <r>
    <d v="2021-10-01T00:00:00"/>
    <x v="1"/>
    <s v="MEDIEXCEL"/>
    <s v="En Tiempo"/>
    <s v="EXTERNOS (240 min.)"/>
    <x v="0"/>
    <x v="1"/>
    <n v="62"/>
    <s v="1274-0024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1T00:00:00"/>
    <x v="1"/>
    <s v="MEDIEXCEL"/>
    <s v="En Tiempo"/>
    <s v="EXTERNOS (240 min.)"/>
    <x v="0"/>
    <x v="1"/>
    <n v="63"/>
    <s v="1274-0024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MEDIEXCEL"/>
    <s v="Fuera de Tiempo"/>
    <s v="EXTERNOS (240 min.)"/>
    <x v="0"/>
    <x v="1"/>
    <n v="64"/>
    <s v="1274-0025"/>
    <d v="2021-10-01T00:00:00"/>
    <s v="16874 MIGUEL"/>
    <s v="MORENO"/>
    <m/>
    <n v="109"/>
    <x v="10"/>
    <n v="115"/>
    <n v="0"/>
    <n v="0"/>
    <n v="892"/>
    <n v="892"/>
    <n v="892"/>
    <m/>
    <s v="Pendiente"/>
    <s v="Activo"/>
    <s v="B8229001-01"/>
    <m/>
    <s v="MEDIEXCEL"/>
    <m/>
    <s v="GLU"/>
    <s v="glic"/>
    <s v="GONZALEZ ALVAREZ LIZBETH"/>
  </r>
  <r>
    <d v="2021-10-01T00:00:00"/>
    <x v="1"/>
    <s v="MEDIEXCEL"/>
    <s v="Fuera de Tiempo"/>
    <s v="EXTERNOS (240 min.)"/>
    <x v="0"/>
    <x v="1"/>
    <n v="65"/>
    <s v="1274-0025"/>
    <m/>
    <m/>
    <m/>
    <m/>
    <n v="121"/>
    <x v="18"/>
    <n v="374"/>
    <m/>
    <m/>
    <m/>
    <m/>
    <m/>
    <m/>
    <m/>
    <m/>
    <m/>
    <m/>
    <m/>
    <m/>
    <s v="GLICO"/>
    <n v="137"/>
    <m/>
  </r>
  <r>
    <d v="2021-10-01T00:00:00"/>
    <x v="1"/>
    <s v="MEDIEXCEL"/>
    <s v="Fuera de Tiempo"/>
    <s v="EXTERNOS (240 min.)"/>
    <x v="0"/>
    <x v="1"/>
    <n v="66"/>
    <s v="1274-0025"/>
    <m/>
    <m/>
    <m/>
    <m/>
    <n v="1297"/>
    <x v="20"/>
    <n v="265"/>
    <m/>
    <m/>
    <m/>
    <m/>
    <m/>
    <m/>
    <m/>
    <m/>
    <m/>
    <m/>
    <m/>
    <m/>
    <s v="LIPIDOS"/>
    <s v="lip"/>
    <m/>
  </r>
  <r>
    <d v="2021-10-01T00:00:00"/>
    <x v="1"/>
    <s v="MEDIEXCEL"/>
    <s v="Fuera de Tiempo"/>
    <s v="EXTERNOS (240 min.)"/>
    <x v="0"/>
    <x v="1"/>
    <n v="67"/>
    <s v="1274-0025"/>
    <m/>
    <m/>
    <m/>
    <m/>
    <n v="83"/>
    <x v="6"/>
    <n v="138"/>
    <m/>
    <m/>
    <m/>
    <m/>
    <m/>
    <m/>
    <m/>
    <m/>
    <m/>
    <m/>
    <m/>
    <m/>
    <s v="EGO"/>
    <n v="127"/>
    <m/>
  </r>
  <r>
    <d v="2021-10-01T00:00:00"/>
    <x v="1"/>
    <s v="MEDIEXCEL"/>
    <s v="Fuera de Tiempo"/>
    <s v="EXTERNOS (240 min.)"/>
    <x v="0"/>
    <x v="1"/>
    <n v="68"/>
    <s v="1274-0026"/>
    <d v="2021-10-01T00:00:00"/>
    <s v="30387 CARLOS"/>
    <s v="CARAVANTES"/>
    <m/>
    <n v="692"/>
    <x v="1"/>
    <n v="184"/>
    <n v="0"/>
    <n v="0"/>
    <n v="2636"/>
    <n v="2636"/>
    <n v="2636"/>
    <m/>
    <s v="Pendiente"/>
    <s v="Activo"/>
    <s v="_x0009_A7829055-01"/>
    <m/>
    <s v="MEDIEXCEL"/>
    <m/>
    <s v="BH"/>
    <s v="h1"/>
    <s v="SALDIVAR HERNANDEZ KARLA YUDITH"/>
  </r>
  <r>
    <d v="2021-10-01T00:00:00"/>
    <x v="1"/>
    <s v="MEDIEXCEL"/>
    <s v="Fuera de Tiempo"/>
    <s v="EXTERNOS (240 min.)"/>
    <x v="0"/>
    <x v="1"/>
    <n v="69"/>
    <s v="1274-0026"/>
    <m/>
    <m/>
    <m/>
    <m/>
    <n v="121"/>
    <x v="18"/>
    <n v="374"/>
    <m/>
    <m/>
    <m/>
    <m/>
    <m/>
    <m/>
    <m/>
    <m/>
    <m/>
    <m/>
    <m/>
    <m/>
    <s v="GLICO"/>
    <n v="137"/>
    <m/>
  </r>
  <r>
    <d v="2021-10-01T00:00:00"/>
    <x v="1"/>
    <s v="MEDIEXCEL"/>
    <s v="Fuera de Tiempo"/>
    <s v="EXTERNOS (240 min.)"/>
    <x v="0"/>
    <x v="1"/>
    <n v="70"/>
    <s v="1274-0026"/>
    <m/>
    <m/>
    <m/>
    <m/>
    <n v="1533"/>
    <x v="21"/>
    <n v="535"/>
    <m/>
    <m/>
    <m/>
    <m/>
    <m/>
    <m/>
    <m/>
    <m/>
    <m/>
    <m/>
    <m/>
    <m/>
    <s v="SMAC30"/>
    <s v="v2"/>
    <m/>
  </r>
  <r>
    <d v="2021-10-01T00:00:00"/>
    <x v="1"/>
    <s v="MEDIEXCEL"/>
    <s v="Fuera de Tiempo"/>
    <s v="EXTERNOS (240 min.)"/>
    <x v="0"/>
    <x v="1"/>
    <n v="71"/>
    <s v="1274-0026"/>
    <m/>
    <m/>
    <m/>
    <m/>
    <n v="612"/>
    <x v="19"/>
    <n v="495"/>
    <m/>
    <m/>
    <m/>
    <m/>
    <m/>
    <m/>
    <m/>
    <m/>
    <m/>
    <m/>
    <m/>
    <m/>
    <s v="PSA"/>
    <n v="58"/>
    <m/>
  </r>
  <r>
    <d v="2021-10-01T00:00:00"/>
    <x v="1"/>
    <s v="MEDIEXCEL"/>
    <s v="Fuera de Tiempo"/>
    <s v="EXTERNOS (240 min.)"/>
    <x v="0"/>
    <x v="1"/>
    <n v="72"/>
    <s v="1274-0026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1T00:00:00"/>
    <x v="1"/>
    <s v="MEDIEXCEL"/>
    <s v="Fuera de Tiempo"/>
    <s v="EXTERNOS (240 min.)"/>
    <x v="0"/>
    <x v="1"/>
    <n v="73"/>
    <s v="1274-0026"/>
    <m/>
    <m/>
    <m/>
    <m/>
    <n v="1371"/>
    <x v="22"/>
    <n v="300"/>
    <m/>
    <m/>
    <m/>
    <m/>
    <m/>
    <m/>
    <m/>
    <m/>
    <m/>
    <m/>
    <m/>
    <m/>
    <s v="T4L"/>
    <n v="205"/>
    <m/>
  </r>
  <r>
    <d v="2021-10-01T00:00:00"/>
    <x v="1"/>
    <s v="MEDIEXCEL"/>
    <s v="Fuera de Tiempo"/>
    <s v="EXTERNOS (240 min.)"/>
    <x v="0"/>
    <x v="1"/>
    <n v="74"/>
    <s v="1274-0026"/>
    <m/>
    <m/>
    <m/>
    <m/>
    <n v="83"/>
    <x v="6"/>
    <n v="138"/>
    <m/>
    <m/>
    <m/>
    <m/>
    <m/>
    <m/>
    <m/>
    <m/>
    <m/>
    <m/>
    <m/>
    <m/>
    <s v="EGO"/>
    <n v="127"/>
    <m/>
  </r>
  <r>
    <d v="2021-10-01T00:00:00"/>
    <x v="1"/>
    <s v=" EXTERNO"/>
    <s v="En Tiempo"/>
    <s v="EXTERNOS (240 min.)"/>
    <x v="0"/>
    <x v="1"/>
    <n v="75"/>
    <s v="1274-0027"/>
    <d v="2021-10-01T00:00:00"/>
    <s v="34213 RICARDO"/>
    <s v="HEREDIA"/>
    <s v="LAZARO"/>
    <n v="1319"/>
    <x v="23"/>
    <n v="230"/>
    <n v="0"/>
    <n v="0"/>
    <n v="230"/>
    <n v="230"/>
    <n v="230"/>
    <m/>
    <s v="Pendiente"/>
    <s v="Activo"/>
    <m/>
    <m/>
    <s v="CENTRO MEDICO EXCEL - EXTERNO"/>
    <m/>
    <s v="QS3"/>
    <n v="192"/>
    <s v="ARVAYO RODRIGUEZ LEZTY GABRIELA"/>
  </r>
  <r>
    <d v="2021-10-01T00:00:00"/>
    <x v="1"/>
    <s v="MEDIEXCEL"/>
    <s v="Fuera de Tiempo"/>
    <s v="EXTERNOS (240 min.)"/>
    <x v="0"/>
    <x v="1"/>
    <n v="76"/>
    <s v="1274-0028"/>
    <d v="2021-10-01T00:00:00"/>
    <s v="32949 LIGIA CELENNE"/>
    <s v="LUJAN"/>
    <m/>
    <n v="692"/>
    <x v="1"/>
    <n v="184"/>
    <n v="0"/>
    <n v="0"/>
    <n v="1750"/>
    <n v="1750"/>
    <n v="1750"/>
    <m/>
    <s v="Pendiente"/>
    <s v="Activo"/>
    <s v="A8869147-02"/>
    <n v="0"/>
    <s v="MEDIEXCEL"/>
    <m/>
    <s v="BH"/>
    <s v="h1"/>
    <s v="URIARTE CRUZ MAURO"/>
  </r>
  <r>
    <d v="2021-10-01T00:00:00"/>
    <x v="1"/>
    <s v="MEDIEXCEL"/>
    <s v="Fuera de Tiempo"/>
    <s v="EXTERNOS (240 min.)"/>
    <x v="0"/>
    <x v="1"/>
    <n v="77"/>
    <s v="1274-0028"/>
    <m/>
    <m/>
    <m/>
    <m/>
    <n v="1229"/>
    <x v="17"/>
    <n v="300"/>
    <m/>
    <m/>
    <m/>
    <m/>
    <m/>
    <m/>
    <m/>
    <m/>
    <m/>
    <m/>
    <m/>
    <m/>
    <s v="Curva"/>
    <n v="112"/>
    <m/>
  </r>
  <r>
    <d v="2021-10-01T00:00:00"/>
    <x v="1"/>
    <s v="MEDIEXCEL"/>
    <s v="Fuera de Tiempo"/>
    <s v="EXTERNOS (240 min.)"/>
    <x v="0"/>
    <x v="1"/>
    <n v="78"/>
    <s v="1274-0028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MEDIEXCEL"/>
    <s v="Fuera de Tiempo"/>
    <s v="EXTERNOS (240 min.)"/>
    <x v="0"/>
    <x v="1"/>
    <n v="79"/>
    <s v="1274-0028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1T00:00:00"/>
    <x v="1"/>
    <s v="MEDIEXCEL"/>
    <s v="Fuera de Tiempo"/>
    <s v="EXTERNOS (240 min.)"/>
    <x v="0"/>
    <x v="1"/>
    <n v="80"/>
    <s v="1274-0028"/>
    <m/>
    <m/>
    <m/>
    <m/>
    <n v="83"/>
    <x v="6"/>
    <n v="138"/>
    <m/>
    <m/>
    <m/>
    <m/>
    <m/>
    <m/>
    <m/>
    <m/>
    <m/>
    <m/>
    <m/>
    <m/>
    <s v="EGO"/>
    <n v="127"/>
    <m/>
  </r>
  <r>
    <d v="2021-10-01T00:00:00"/>
    <x v="1"/>
    <s v="MEDIEXCEL"/>
    <s v="En Tiempo"/>
    <s v="EXTERNOS (240 min.)"/>
    <x v="0"/>
    <x v="1"/>
    <n v="81"/>
    <s v="1274-0029"/>
    <d v="2021-10-01T00:00:00"/>
    <s v="8422 PABLO"/>
    <s v="FLORES"/>
    <s v="ROMO"/>
    <n v="109"/>
    <x v="10"/>
    <n v="115"/>
    <n v="0"/>
    <n v="0"/>
    <n v="489"/>
    <n v="489"/>
    <n v="489"/>
    <m/>
    <s v="Pendiente"/>
    <s v="Activo"/>
    <s v="B5109001-02"/>
    <m/>
    <s v="MEDIEXCEL"/>
    <m/>
    <s v="GLU"/>
    <s v="glic"/>
    <s v="ESPINO ALVAREZ JAIME FRANCISCO"/>
  </r>
  <r>
    <d v="2021-10-01T00:00:00"/>
    <x v="1"/>
    <s v="MEDIEXCEL"/>
    <s v="En Tiempo"/>
    <s v="EXTERNOS (240 min.)"/>
    <x v="0"/>
    <x v="1"/>
    <n v="82"/>
    <s v="1274-0029"/>
    <m/>
    <m/>
    <m/>
    <m/>
    <n v="121"/>
    <x v="18"/>
    <n v="374"/>
    <m/>
    <m/>
    <m/>
    <m/>
    <m/>
    <m/>
    <m/>
    <m/>
    <m/>
    <m/>
    <m/>
    <m/>
    <s v="GLICO"/>
    <n v="137"/>
    <m/>
  </r>
  <r>
    <d v="2021-10-01T00:00:00"/>
    <x v="1"/>
    <s v="MEDIEXCEL"/>
    <s v="En Tiempo"/>
    <s v="EXTERNOS (240 min.)"/>
    <x v="0"/>
    <x v="1"/>
    <n v="83"/>
    <s v="1274-0030"/>
    <d v="2021-10-01T00:00:00"/>
    <s v="34214 NEYDI PAOLA"/>
    <s v="ELIAS"/>
    <s v="MORENO"/>
    <n v="692"/>
    <x v="1"/>
    <n v="184"/>
    <n v="0"/>
    <n v="0"/>
    <n v="840"/>
    <n v="840"/>
    <n v="840"/>
    <m/>
    <s v="Pendiente"/>
    <s v="Activo"/>
    <s v="F4259005-05"/>
    <n v="5"/>
    <s v="MEDIEXCEL"/>
    <m/>
    <s v="BH"/>
    <s v="h1"/>
    <s v="CARLOS ROMERO DIANA MARIA"/>
  </r>
  <r>
    <d v="2021-10-01T00:00:00"/>
    <x v="1"/>
    <s v="MEDIEXCEL"/>
    <s v="En Tiempo"/>
    <s v="EXTERNOS (240 min.)"/>
    <x v="0"/>
    <x v="1"/>
    <n v="84"/>
    <s v="1274-0030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MEDIEXCEL"/>
    <s v="En Tiempo"/>
    <s v="EXTERNOS (240 min.)"/>
    <x v="0"/>
    <x v="1"/>
    <n v="85"/>
    <s v="1274-0030"/>
    <m/>
    <m/>
    <m/>
    <m/>
    <n v="83"/>
    <x v="6"/>
    <n v="138"/>
    <m/>
    <m/>
    <m/>
    <m/>
    <m/>
    <m/>
    <m/>
    <m/>
    <m/>
    <m/>
    <m/>
    <m/>
    <s v="EGO"/>
    <n v="127"/>
    <m/>
  </r>
  <r>
    <d v="2021-10-01T00:00:00"/>
    <x v="1"/>
    <s v="URGENCIAS"/>
    <s v="En Tiempo"/>
    <s v="URGENCIAS (90 Min.)"/>
    <x v="0"/>
    <x v="1"/>
    <n v="86"/>
    <s v="1274-0031"/>
    <d v="2021-10-01T00:00:00"/>
    <s v="24124 NORMA"/>
    <s v="JIMENEZ"/>
    <m/>
    <n v="692"/>
    <x v="1"/>
    <n v="184"/>
    <n v="0"/>
    <n v="0"/>
    <n v="1116"/>
    <n v="1116"/>
    <n v="1116"/>
    <m/>
    <s v="Pendiente"/>
    <s v="Activo"/>
    <m/>
    <m/>
    <s v="CENTRO MEDICO EXCEL-URGENCIAS"/>
    <m/>
    <s v="BH"/>
    <s v="h1"/>
    <s v="IRIBE CAMORLINGA JOSE IVAN"/>
  </r>
  <r>
    <d v="2021-10-01T00:00:00"/>
    <x v="1"/>
    <s v="URGENCIAS"/>
    <s v="En Tiempo"/>
    <s v="URGENCIAS (90 Min.)"/>
    <x v="0"/>
    <x v="1"/>
    <n v="87"/>
    <s v="1274-0031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1T00:00:00"/>
    <x v="1"/>
    <s v="URGENCIAS"/>
    <s v="En Tiempo"/>
    <s v="URGENCIAS (90 Min.)"/>
    <x v="0"/>
    <x v="1"/>
    <n v="88"/>
    <s v="1274-0031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MEDIEXCEL"/>
    <s v="En Tiempo"/>
    <s v="EXTERNOS (240 min.)"/>
    <x v="0"/>
    <x v="1"/>
    <n v="89"/>
    <s v="1274-0032"/>
    <d v="2021-10-01T00:00:00"/>
    <s v="12780 BRENDA"/>
    <s v="AMBRIZ"/>
    <m/>
    <n v="692"/>
    <x v="1"/>
    <n v="184"/>
    <n v="0"/>
    <n v="0"/>
    <n v="1277"/>
    <n v="1277"/>
    <n v="1277"/>
    <m/>
    <s v="Pendiente"/>
    <s v="Activo"/>
    <m/>
    <m/>
    <s v="MEDIEXCEL"/>
    <m/>
    <s v="BH"/>
    <s v="h1"/>
    <s v="PEREZ TEJADA JOSEL"/>
  </r>
  <r>
    <d v="2021-10-01T00:00:00"/>
    <x v="1"/>
    <s v="MEDIEXCEL"/>
    <s v="En Tiempo"/>
    <s v="EXTERNOS (240 min.)"/>
    <x v="0"/>
    <x v="1"/>
    <n v="90"/>
    <s v="1274-0032"/>
    <m/>
    <m/>
    <m/>
    <m/>
    <n v="119"/>
    <x v="24"/>
    <n v="161"/>
    <m/>
    <m/>
    <m/>
    <m/>
    <m/>
    <m/>
    <m/>
    <m/>
    <m/>
    <m/>
    <m/>
    <m/>
    <s v="ABO"/>
    <n v="213"/>
    <m/>
  </r>
  <r>
    <d v="2021-10-01T00:00:00"/>
    <x v="1"/>
    <s v="MEDIEXCEL"/>
    <s v="En Tiempo"/>
    <s v="EXTERNOS (240 min.)"/>
    <x v="0"/>
    <x v="1"/>
    <n v="91"/>
    <s v="1274-0032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1T00:00:00"/>
    <x v="1"/>
    <s v="MEDIEXCEL"/>
    <s v="En Tiempo"/>
    <s v="EXTERNOS (240 min.)"/>
    <x v="0"/>
    <x v="1"/>
    <n v="92"/>
    <s v="1274-0032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HOSPITALIZADOS"/>
    <s v="Fuera de Tiempo"/>
    <s v="HOSPITALIZADOS (90 Min.)"/>
    <x v="0"/>
    <x v="1"/>
    <n v="93"/>
    <s v="1274-0033"/>
    <d v="2021-10-01T00:00:00"/>
    <s v="15103 CLEMENTE"/>
    <s v="BENITEZ"/>
    <m/>
    <n v="83"/>
    <x v="6"/>
    <n v="138"/>
    <n v="0"/>
    <n v="0"/>
    <n v="138"/>
    <n v="138"/>
    <n v="138"/>
    <m/>
    <s v="Pendiente"/>
    <s v="Activo"/>
    <m/>
    <m/>
    <s v="CENTRO MEDICO EXCEL-HOSPITALIZADOS"/>
    <m/>
    <s v="EGO"/>
    <n v="127"/>
    <s v="CARABANTES GARCIA ROSA ADYLENNE"/>
  </r>
  <r>
    <d v="2021-10-01T00:00:00"/>
    <x v="1"/>
    <s v="HOSPITALIZADOS"/>
    <s v="En Tiempo"/>
    <s v="HOSPITALIZADOS (90 Min.)"/>
    <x v="0"/>
    <x v="1"/>
    <n v="94"/>
    <s v="1274-0034"/>
    <d v="2021-10-01T00:00:00"/>
    <s v="29463 MARIA ANA DE JESUS"/>
    <s v="DIAZ DE LEON"/>
    <s v="DIAZ DE LEON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VILLAGRANA MARQUEZ SAUL ANTONIO"/>
  </r>
  <r>
    <d v="2021-10-01T00:00:00"/>
    <x v="1"/>
    <s v="HOSPITALIZADOS"/>
    <s v="En Tiempo"/>
    <s v="HOSPITALIZADOS (90 Min.)"/>
    <x v="0"/>
    <x v="1"/>
    <n v="95"/>
    <s v="1274-0034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HOSPITALIZADOS"/>
    <s v="En Tiempo"/>
    <s v="HOSPITALIZADOS (90 Min.)"/>
    <x v="0"/>
    <x v="1"/>
    <n v="96"/>
    <s v="1274-0034"/>
    <m/>
    <m/>
    <m/>
    <m/>
    <n v="104"/>
    <x v="12"/>
    <n v="171"/>
    <m/>
    <m/>
    <m/>
    <m/>
    <m/>
    <m/>
    <m/>
    <m/>
    <m/>
    <m/>
    <m/>
    <m/>
    <s v="mg"/>
    <n v="157"/>
    <m/>
  </r>
  <r>
    <d v="2021-10-01T00:00:00"/>
    <x v="1"/>
    <s v="ESTUDIOS DE EMERGENCIA"/>
    <s v="En Tiempo"/>
    <s v="ESTUDIOS DE EMERGENCIA (30 Min.)"/>
    <x v="0"/>
    <x v="1"/>
    <n v="97"/>
    <s v="1274-0035"/>
    <d v="2021-10-01T00:00:00"/>
    <s v="29463 MARIA ANA DE JESUS"/>
    <s v="DIAZ DE LEON"/>
    <s v="DIAZ DE LEON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01T00:00:00"/>
    <x v="1"/>
    <s v=" EXTERNO"/>
    <s v="En Tiempo"/>
    <s v="EXTERNOS (240 min.)"/>
    <x v="0"/>
    <x v="1"/>
    <n v="98"/>
    <s v="1274-0036"/>
    <d v="2021-10-01T00:00:00"/>
    <s v="34215 EDGAR SAMUEL"/>
    <s v="RODRIGUEZ"/>
    <s v="CASTRO"/>
    <n v="2458"/>
    <x v="25"/>
    <n v="500"/>
    <n v="0"/>
    <n v="0"/>
    <n v="500"/>
    <n v="500"/>
    <n v="500"/>
    <m/>
    <s v="Pendiente"/>
    <s v="Activo"/>
    <m/>
    <m/>
    <s v="CENTRO MEDICO EXCEL - EXTERNO"/>
    <m/>
    <s v="SARS"/>
    <m/>
    <s v="ARVAYO RODRIGUEZ LEZTY GABRIELA"/>
  </r>
  <r>
    <d v="2021-10-01T00:00:00"/>
    <x v="1"/>
    <s v="TUNEL MEDIEXCEL"/>
    <s v="No Liberados en PxLab"/>
    <s v="EXTERNOS (240 min.)"/>
    <x v="0"/>
    <x v="1"/>
    <n v="99"/>
    <s v="1274-0037"/>
    <d v="2021-10-01T00:00:00"/>
    <s v="22015 SUNNY"/>
    <s v="GONZALEZ"/>
    <s v="AGUILAR"/>
    <n v="2452"/>
    <x v="26"/>
    <n v="3500"/>
    <n v="0"/>
    <n v="0"/>
    <n v="3500"/>
    <n v="3500"/>
    <n v="3500"/>
    <m/>
    <s v="Pendiente"/>
    <s v="Activo"/>
    <m/>
    <m/>
    <s v="TUNEL - MEDIEXCEL"/>
    <m/>
    <s v="COVID 19"/>
    <m/>
    <s v="A QUIEN CORRESPONDA"/>
  </r>
  <r>
    <d v="2021-10-01T00:00:00"/>
    <x v="1"/>
    <s v="MEDIEXCEL"/>
    <s v="Fuera de Tiempo"/>
    <s v="EXTERNOS (240 min.)"/>
    <x v="0"/>
    <x v="1"/>
    <n v="100"/>
    <s v="1274-0038"/>
    <d v="2021-10-01T00:00:00"/>
    <s v="33155 MARIA DEL RAYO"/>
    <s v="MORENO"/>
    <s v="GARCIA"/>
    <n v="692"/>
    <x v="1"/>
    <n v="184"/>
    <n v="0"/>
    <n v="0"/>
    <n v="9434"/>
    <n v="9434"/>
    <n v="9434"/>
    <m/>
    <s v="Pendiente"/>
    <s v="Activo"/>
    <s v="B7169028-02"/>
    <m/>
    <s v="MEDIEXCEL"/>
    <m/>
    <s v="BH"/>
    <s v="h1"/>
    <s v="ESPINO ALVAREZ JAIME FRANCISCO"/>
  </r>
  <r>
    <d v="2021-10-01T00:00:00"/>
    <x v="1"/>
    <s v="MEDIEXCEL"/>
    <s v="Fuera de Tiempo"/>
    <s v="EXTERNOS (240 min.)"/>
    <x v="0"/>
    <x v="1"/>
    <n v="101"/>
    <s v="1274-0038"/>
    <m/>
    <m/>
    <m/>
    <m/>
    <n v="424"/>
    <x v="27"/>
    <n v="415"/>
    <m/>
    <m/>
    <m/>
    <m/>
    <m/>
    <m/>
    <m/>
    <m/>
    <m/>
    <m/>
    <m/>
    <m/>
    <s v="AcFolico"/>
    <m/>
    <m/>
  </r>
  <r>
    <d v="2021-10-01T00:00:00"/>
    <x v="1"/>
    <s v="MEDIEXCEL"/>
    <s v="Fuera de Tiempo"/>
    <s v="EXTERNOS (240 min.)"/>
    <x v="0"/>
    <x v="1"/>
    <n v="102"/>
    <s v="1274-0038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MEDIEXCEL"/>
    <s v="Fuera de Tiempo"/>
    <s v="EXTERNOS (240 min.)"/>
    <x v="0"/>
    <x v="1"/>
    <n v="103"/>
    <s v="1274-0038"/>
    <m/>
    <m/>
    <m/>
    <m/>
    <n v="263"/>
    <x v="28"/>
    <n v="500"/>
    <m/>
    <m/>
    <m/>
    <m/>
    <m/>
    <m/>
    <m/>
    <m/>
    <m/>
    <m/>
    <m/>
    <m/>
    <s v="CMV IgG"/>
    <m/>
    <m/>
  </r>
  <r>
    <d v="2021-10-01T00:00:00"/>
    <x v="1"/>
    <s v="MEDIEXCEL"/>
    <s v="Fuera de Tiempo"/>
    <s v="EXTERNOS (240 min.)"/>
    <x v="0"/>
    <x v="1"/>
    <n v="104"/>
    <s v="1274-0038"/>
    <m/>
    <m/>
    <m/>
    <m/>
    <n v="274"/>
    <x v="29"/>
    <n v="500"/>
    <m/>
    <m/>
    <m/>
    <m/>
    <m/>
    <m/>
    <m/>
    <m/>
    <m/>
    <m/>
    <m/>
    <m/>
    <s v="CMV IgM"/>
    <n v="6"/>
    <m/>
  </r>
  <r>
    <d v="2021-10-01T00:00:00"/>
    <x v="1"/>
    <s v="MEDIEXCEL"/>
    <s v="Fuera de Tiempo"/>
    <s v="EXTERNOS (240 min.)"/>
    <x v="0"/>
    <x v="1"/>
    <n v="105"/>
    <s v="1274-0038"/>
    <m/>
    <m/>
    <m/>
    <m/>
    <n v="490"/>
    <x v="30"/>
    <n v="1200"/>
    <m/>
    <m/>
    <m/>
    <m/>
    <m/>
    <m/>
    <m/>
    <m/>
    <m/>
    <m/>
    <m/>
    <m/>
    <s v="EBNA IgG"/>
    <m/>
    <m/>
  </r>
  <r>
    <d v="2021-10-01T00:00:00"/>
    <x v="1"/>
    <s v="MEDIEXCEL"/>
    <s v="Fuera de Tiempo"/>
    <s v="EXTERNOS (240 min.)"/>
    <x v="0"/>
    <x v="1"/>
    <n v="106"/>
    <s v="1274-0038"/>
    <m/>
    <m/>
    <m/>
    <m/>
    <n v="491"/>
    <x v="31"/>
    <n v="1200"/>
    <m/>
    <m/>
    <m/>
    <m/>
    <m/>
    <m/>
    <m/>
    <m/>
    <m/>
    <m/>
    <m/>
    <m/>
    <s v="EBNA IgM"/>
    <m/>
    <m/>
  </r>
  <r>
    <d v="2021-10-01T00:00:00"/>
    <x v="1"/>
    <s v="MEDIEXCEL"/>
    <s v="Fuera de Tiempo"/>
    <s v="EXTERNOS (240 min.)"/>
    <x v="0"/>
    <x v="1"/>
    <n v="107"/>
    <s v="1274-0038"/>
    <m/>
    <m/>
    <m/>
    <m/>
    <n v="416"/>
    <x v="32"/>
    <n v="362"/>
    <m/>
    <m/>
    <m/>
    <m/>
    <m/>
    <m/>
    <m/>
    <m/>
    <m/>
    <m/>
    <m/>
    <m/>
    <s v="HIV"/>
    <n v="22"/>
    <m/>
  </r>
  <r>
    <d v="2021-10-01T00:00:00"/>
    <x v="1"/>
    <s v="MEDIEXCEL"/>
    <s v="Fuera de Tiempo"/>
    <s v="EXTERNOS (240 min.)"/>
    <x v="0"/>
    <x v="1"/>
    <n v="108"/>
    <s v="1274-0038"/>
    <m/>
    <m/>
    <m/>
    <m/>
    <n v="487"/>
    <x v="33"/>
    <n v="450"/>
    <m/>
    <m/>
    <m/>
    <m/>
    <m/>
    <m/>
    <m/>
    <m/>
    <m/>
    <m/>
    <m/>
    <m/>
    <s v="ANA"/>
    <n v="51"/>
    <m/>
  </r>
  <r>
    <d v="2021-10-01T00:00:00"/>
    <x v="1"/>
    <s v="MEDIEXCEL"/>
    <s v="Fuera de Tiempo"/>
    <s v="EXTERNOS (240 min.)"/>
    <x v="0"/>
    <x v="1"/>
    <n v="109"/>
    <s v="1274-0038"/>
    <m/>
    <m/>
    <m/>
    <m/>
    <n v="1441"/>
    <x v="34"/>
    <n v="1400"/>
    <m/>
    <m/>
    <m/>
    <m/>
    <m/>
    <m/>
    <m/>
    <m/>
    <m/>
    <m/>
    <m/>
    <m/>
    <s v="P. HEPATITIS"/>
    <m/>
    <m/>
  </r>
  <r>
    <d v="2021-10-01T00:00:00"/>
    <x v="1"/>
    <s v="MEDIEXCEL"/>
    <s v="Fuera de Tiempo"/>
    <s v="EXTERNOS (240 min.)"/>
    <x v="0"/>
    <x v="1"/>
    <n v="110"/>
    <s v="1274-0038"/>
    <m/>
    <m/>
    <m/>
    <m/>
    <n v="1269"/>
    <x v="35"/>
    <n v="1252"/>
    <m/>
    <m/>
    <m/>
    <m/>
    <m/>
    <m/>
    <m/>
    <m/>
    <m/>
    <m/>
    <m/>
    <m/>
    <s v="P. INMUNOGLOBULINAS"/>
    <n v="168"/>
    <m/>
  </r>
  <r>
    <d v="2021-10-01T00:00:00"/>
    <x v="1"/>
    <s v="MEDIEXCEL"/>
    <s v="Fuera de Tiempo"/>
    <s v="EXTERNOS (240 min.)"/>
    <x v="0"/>
    <x v="1"/>
    <n v="111"/>
    <s v="1274-0038"/>
    <m/>
    <m/>
    <m/>
    <m/>
    <n v="238"/>
    <x v="36"/>
    <n v="300"/>
    <m/>
    <m/>
    <m/>
    <m/>
    <m/>
    <m/>
    <m/>
    <m/>
    <m/>
    <m/>
    <m/>
    <m/>
    <s v="RF"/>
    <m/>
    <m/>
  </r>
  <r>
    <d v="2021-10-01T00:00:00"/>
    <x v="1"/>
    <s v="MEDIEXCEL"/>
    <s v="Fuera de Tiempo"/>
    <s v="EXTERNOS (240 min.)"/>
    <x v="0"/>
    <x v="1"/>
    <n v="112"/>
    <s v="1274-0038"/>
    <m/>
    <m/>
    <m/>
    <m/>
    <n v="286"/>
    <x v="37"/>
    <n v="110"/>
    <m/>
    <m/>
    <m/>
    <m/>
    <m/>
    <m/>
    <m/>
    <m/>
    <m/>
    <m/>
    <m/>
    <m/>
    <s v="VDRL"/>
    <n v="220"/>
    <m/>
  </r>
  <r>
    <d v="2021-10-01T00:00:00"/>
    <x v="1"/>
    <s v="MEDIEXCEL"/>
    <s v="Fuera de Tiempo"/>
    <s v="EXTERNOS (240 min.)"/>
    <x v="0"/>
    <x v="1"/>
    <n v="113"/>
    <s v="1274-0038"/>
    <m/>
    <m/>
    <m/>
    <m/>
    <n v="291"/>
    <x v="38"/>
    <n v="905"/>
    <m/>
    <m/>
    <m/>
    <m/>
    <m/>
    <m/>
    <m/>
    <m/>
    <m/>
    <m/>
    <m/>
    <m/>
    <s v="VB12"/>
    <s v="Cianocobalamina"/>
    <m/>
  </r>
  <r>
    <d v="2021-10-01T00:00:00"/>
    <x v="1"/>
    <s v="MEDIEXCEL"/>
    <s v="Fuera de Tiempo"/>
    <s v="EXTERNOS (240 min.)"/>
    <x v="0"/>
    <x v="1"/>
    <n v="114"/>
    <s v="1274-0038"/>
    <m/>
    <m/>
    <m/>
    <m/>
    <n v="83"/>
    <x v="6"/>
    <n v="138"/>
    <m/>
    <m/>
    <m/>
    <m/>
    <m/>
    <m/>
    <m/>
    <m/>
    <m/>
    <m/>
    <m/>
    <m/>
    <s v="EGO"/>
    <n v="127"/>
    <m/>
  </r>
  <r>
    <d v="2021-10-01T00:00:00"/>
    <x v="1"/>
    <s v="PRIVADOS"/>
    <s v="No Liberados en PxLab"/>
    <s v="EXTERNOS (240 min.)"/>
    <x v="0"/>
    <x v="1"/>
    <n v="115"/>
    <s v="1274-0039"/>
    <d v="2021-10-01T00:00:00"/>
    <s v="32815 ALICIA"/>
    <s v="OLIDE"/>
    <m/>
    <n v="182"/>
    <x v="39"/>
    <n v="360"/>
    <n v="0"/>
    <n v="0"/>
    <n v="360"/>
    <n v="360"/>
    <n v="360"/>
    <m/>
    <s v="Pendiente"/>
    <s v="Activo"/>
    <m/>
    <m/>
    <s v="PRIVADOS"/>
    <m/>
    <s v="Pap"/>
    <n v="163"/>
    <s v="SALDAÑA CARO IGNACIO"/>
  </r>
  <r>
    <d v="2021-10-01T00:00:00"/>
    <x v="1"/>
    <s v="MEDIEXCEL"/>
    <s v="En Tiempo"/>
    <s v="EXTERNOS (240 min.)"/>
    <x v="0"/>
    <x v="1"/>
    <n v="116"/>
    <s v="1274-0040"/>
    <d v="2021-10-01T00:00:00"/>
    <s v="17543 LETICIA"/>
    <s v="CONTRERAS"/>
    <s v="DIAZ DE LEON"/>
    <n v="692"/>
    <x v="1"/>
    <n v="184"/>
    <n v="0"/>
    <n v="0"/>
    <n v="1231"/>
    <n v="1231"/>
    <n v="1231"/>
    <m/>
    <s v="Pendiente"/>
    <s v="Activo"/>
    <m/>
    <m/>
    <s v="MEDIEXCEL"/>
    <m/>
    <s v="BH"/>
    <s v="h1"/>
    <s v="SALDIVAR HERNANDEZ KARLA JUDITH"/>
  </r>
  <r>
    <d v="2021-10-01T00:00:00"/>
    <x v="1"/>
    <s v="MEDIEXCEL"/>
    <s v="En Tiempo"/>
    <s v="EXTERNOS (240 min.)"/>
    <x v="0"/>
    <x v="1"/>
    <n v="117"/>
    <s v="1274-0040"/>
    <m/>
    <m/>
    <m/>
    <m/>
    <n v="121"/>
    <x v="18"/>
    <n v="374"/>
    <m/>
    <m/>
    <m/>
    <m/>
    <m/>
    <m/>
    <m/>
    <m/>
    <m/>
    <m/>
    <m/>
    <m/>
    <s v="GLICO"/>
    <n v="137"/>
    <m/>
  </r>
  <r>
    <d v="2021-10-01T00:00:00"/>
    <x v="1"/>
    <s v="MEDIEXCEL"/>
    <s v="En Tiempo"/>
    <s v="EXTERNOS (240 min.)"/>
    <x v="0"/>
    <x v="1"/>
    <n v="118"/>
    <s v="1274-0040"/>
    <m/>
    <m/>
    <m/>
    <m/>
    <n v="1533"/>
    <x v="21"/>
    <n v="535"/>
    <m/>
    <m/>
    <m/>
    <m/>
    <m/>
    <m/>
    <m/>
    <m/>
    <m/>
    <m/>
    <m/>
    <m/>
    <s v="SMAC30"/>
    <s v="v2"/>
    <m/>
  </r>
  <r>
    <d v="2021-10-01T00:00:00"/>
    <x v="1"/>
    <s v="MEDIEXCEL"/>
    <s v="En Tiempo"/>
    <s v="EXTERNOS (240 min.)"/>
    <x v="0"/>
    <x v="1"/>
    <n v="119"/>
    <s v="1274-0040"/>
    <m/>
    <m/>
    <m/>
    <m/>
    <n v="83"/>
    <x v="6"/>
    <n v="138"/>
    <m/>
    <m/>
    <m/>
    <m/>
    <m/>
    <m/>
    <m/>
    <m/>
    <m/>
    <m/>
    <m/>
    <m/>
    <s v="EGO"/>
    <n v="127"/>
    <m/>
  </r>
  <r>
    <d v="2021-10-01T00:00:00"/>
    <x v="1"/>
    <s v="HOSPITALIZADOS"/>
    <s v="En Tiempo"/>
    <s v="HOSPITALIZADOS (90 Min.)"/>
    <x v="0"/>
    <x v="1"/>
    <n v="120"/>
    <s v="1274-0041"/>
    <d v="2021-10-01T00:00:00"/>
    <s v="34216 BERENISSE"/>
    <s v="ARMAS"/>
    <m/>
    <n v="692"/>
    <x v="1"/>
    <n v="184"/>
    <n v="0"/>
    <n v="0"/>
    <n v="1076"/>
    <n v="1076"/>
    <n v="1076"/>
    <m/>
    <s v="Pendiente"/>
    <s v="Activo"/>
    <m/>
    <m/>
    <s v="CENTRO MEDICO EXCEL-HOSPITALIZADOS"/>
    <m/>
    <s v="BH"/>
    <s v="h1"/>
    <s v="TORRES GOMEZ JESUS"/>
  </r>
  <r>
    <d v="2021-10-01T00:00:00"/>
    <x v="1"/>
    <s v="HOSPITALIZADOS"/>
    <s v="En Tiempo"/>
    <s v="HOSPITALIZADOS (90 Min.)"/>
    <x v="0"/>
    <x v="1"/>
    <n v="121"/>
    <s v="1274-0041"/>
    <m/>
    <m/>
    <m/>
    <m/>
    <n v="121"/>
    <x v="18"/>
    <n v="374"/>
    <m/>
    <m/>
    <m/>
    <m/>
    <m/>
    <m/>
    <m/>
    <m/>
    <m/>
    <m/>
    <m/>
    <m/>
    <s v="GLICO"/>
    <n v="137"/>
    <m/>
  </r>
  <r>
    <d v="2021-10-01T00:00:00"/>
    <x v="1"/>
    <s v="HOSPITALIZADOS"/>
    <s v="En Tiempo"/>
    <s v="HOSPITALIZADOS (90 Min.)"/>
    <x v="0"/>
    <x v="1"/>
    <n v="122"/>
    <s v="1274-0041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URGENCIAS"/>
    <s v="En Tiempo"/>
    <s v="URGENCIAS (90 Min.)"/>
    <x v="0"/>
    <x v="1"/>
    <n v="123"/>
    <s v="1274-0042"/>
    <d v="2021-10-01T00:00:00"/>
    <s v="24124 NORMA"/>
    <s v="JIMENEZ"/>
    <m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IRIBE CAMORLINGA JOSE IVAN"/>
  </r>
  <r>
    <d v="2021-10-01T00:00:00"/>
    <x v="1"/>
    <s v="MEDIEXCEL"/>
    <s v="Fuera de Tiempo"/>
    <s v="EXTERNOS (240 min.)"/>
    <x v="0"/>
    <x v="1"/>
    <n v="124"/>
    <s v="1274-0043"/>
    <d v="2021-10-01T00:00:00"/>
    <s v="10645 IRMA"/>
    <s v="NORIEGA"/>
    <m/>
    <n v="692"/>
    <x v="1"/>
    <n v="184"/>
    <n v="0"/>
    <n v="0"/>
    <n v="1312"/>
    <n v="1312"/>
    <n v="1312"/>
    <m/>
    <s v="Pendiente"/>
    <s v="Activo"/>
    <s v="B6629001-01"/>
    <m/>
    <s v="MEDIEXCEL"/>
    <m/>
    <s v="BH"/>
    <s v="h1"/>
    <s v="PRADO HERNANDEZ MELANIE LIZZETH"/>
  </r>
  <r>
    <d v="2021-10-01T00:00:00"/>
    <x v="1"/>
    <s v="MEDIEXCEL"/>
    <s v="Fuera de Tiempo"/>
    <s v="EXTERNOS (240 min.)"/>
    <x v="0"/>
    <x v="1"/>
    <n v="125"/>
    <s v="1274-0043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MEDIEXCEL"/>
    <s v="Fuera de Tiempo"/>
    <s v="EXTERNOS (240 min.)"/>
    <x v="0"/>
    <x v="1"/>
    <n v="126"/>
    <s v="1274-0043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1T00:00:00"/>
    <x v="1"/>
    <s v="MEDIEXCEL"/>
    <s v="En Tiempo"/>
    <s v="EXTERNOS (240 min.)"/>
    <x v="0"/>
    <x v="1"/>
    <n v="127"/>
    <s v="1274-0044"/>
    <d v="2021-10-01T00:00:00"/>
    <s v="24993 LEONARDO"/>
    <s v="RODRIGUEZ"/>
    <m/>
    <n v="692"/>
    <x v="1"/>
    <n v="184"/>
    <n v="0"/>
    <n v="0"/>
    <n v="1214"/>
    <n v="1214"/>
    <n v="1214"/>
    <m/>
    <s v="Pendiente"/>
    <s v="Activo"/>
    <s v="A7649035-01"/>
    <m/>
    <s v="MEDIEXCEL"/>
    <m/>
    <s v="BH"/>
    <s v="h1"/>
    <s v="VILLANUEVA CORREA JUDITH"/>
  </r>
  <r>
    <d v="2021-10-01T00:00:00"/>
    <x v="1"/>
    <s v="MEDIEXCEL"/>
    <s v="En Tiempo"/>
    <s v="EXTERNOS (240 min.)"/>
    <x v="0"/>
    <x v="1"/>
    <n v="128"/>
    <s v="1274-0044"/>
    <m/>
    <m/>
    <m/>
    <m/>
    <n v="121"/>
    <x v="18"/>
    <n v="374"/>
    <m/>
    <m/>
    <m/>
    <m/>
    <m/>
    <m/>
    <m/>
    <m/>
    <m/>
    <m/>
    <m/>
    <m/>
    <s v="GLICO"/>
    <n v="137"/>
    <m/>
  </r>
  <r>
    <d v="2021-10-01T00:00:00"/>
    <x v="1"/>
    <s v="MEDIEXCEL"/>
    <s v="En Tiempo"/>
    <s v="EXTERNOS (240 min.)"/>
    <x v="0"/>
    <x v="1"/>
    <n v="129"/>
    <s v="1274-0044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MEDIEXCEL"/>
    <s v="En Tiempo"/>
    <s v="EXTERNOS (240 min.)"/>
    <x v="0"/>
    <x v="1"/>
    <n v="130"/>
    <s v="1274-0044"/>
    <m/>
    <m/>
    <m/>
    <m/>
    <n v="83"/>
    <x v="6"/>
    <n v="138"/>
    <m/>
    <m/>
    <m/>
    <m/>
    <m/>
    <m/>
    <m/>
    <m/>
    <m/>
    <m/>
    <m/>
    <m/>
    <s v="EGO"/>
    <n v="127"/>
    <m/>
  </r>
  <r>
    <d v="2021-10-01T00:00:00"/>
    <x v="1"/>
    <s v=" EXTERNO"/>
    <s v="En Tiempo"/>
    <s v="EXTERNOS (240 min.)"/>
    <x v="0"/>
    <x v="1"/>
    <n v="131"/>
    <s v="1274-0045"/>
    <d v="2021-10-01T00:00:00"/>
    <s v="34215 EDGAR SAMUEL"/>
    <s v="RODRIGUEZ"/>
    <s v="CASTRO"/>
    <n v="692"/>
    <x v="1"/>
    <n v="184"/>
    <n v="0"/>
    <n v="0"/>
    <n v="1475"/>
    <n v="1475"/>
    <n v="1475"/>
    <m/>
    <s v="Pendiente"/>
    <s v="Activo"/>
    <m/>
    <m/>
    <s v="CENTRO MEDICO EXCEL - EXTERNO"/>
    <m/>
    <s v="BH"/>
    <s v="h1"/>
    <s v="ARVAYO RODRIGUEZ LEZTY GABRIELA"/>
  </r>
  <r>
    <d v="2021-10-01T00:00:00"/>
    <x v="1"/>
    <s v=" EXTERNO"/>
    <s v="En Tiempo"/>
    <s v="EXTERNOS (240 min.)"/>
    <x v="0"/>
    <x v="1"/>
    <n v="132"/>
    <s v="1274-0045"/>
    <m/>
    <m/>
    <m/>
    <m/>
    <n v="119"/>
    <x v="24"/>
    <n v="161"/>
    <m/>
    <m/>
    <m/>
    <m/>
    <m/>
    <m/>
    <m/>
    <m/>
    <m/>
    <m/>
    <m/>
    <m/>
    <s v="ABO"/>
    <n v="213"/>
    <m/>
  </r>
  <r>
    <d v="2021-10-01T00:00:00"/>
    <x v="1"/>
    <s v=" EXTERNO"/>
    <s v="En Tiempo"/>
    <s v="EXTERNOS (240 min.)"/>
    <x v="0"/>
    <x v="1"/>
    <n v="133"/>
    <s v="1274-0045"/>
    <m/>
    <m/>
    <m/>
    <m/>
    <n v="2197"/>
    <x v="40"/>
    <n v="250"/>
    <m/>
    <m/>
    <m/>
    <m/>
    <m/>
    <m/>
    <m/>
    <m/>
    <m/>
    <m/>
    <m/>
    <m/>
    <s v="QS6"/>
    <m/>
    <m/>
  </r>
  <r>
    <d v="2021-10-01T00:00:00"/>
    <x v="1"/>
    <s v=" EXTERNO"/>
    <s v="En Tiempo"/>
    <s v="EXTERNOS (240 min.)"/>
    <x v="0"/>
    <x v="1"/>
    <n v="134"/>
    <s v="1274-0045"/>
    <m/>
    <m/>
    <m/>
    <m/>
    <n v="416"/>
    <x v="32"/>
    <n v="362"/>
    <m/>
    <m/>
    <m/>
    <m/>
    <m/>
    <m/>
    <m/>
    <m/>
    <m/>
    <m/>
    <m/>
    <m/>
    <s v="HIV"/>
    <n v="22"/>
    <m/>
  </r>
  <r>
    <d v="2021-10-01T00:00:00"/>
    <x v="1"/>
    <s v=" EXTERNO"/>
    <s v="En Tiempo"/>
    <s v="EXTERNOS (240 min.)"/>
    <x v="0"/>
    <x v="1"/>
    <n v="135"/>
    <s v="1274-0045"/>
    <m/>
    <m/>
    <m/>
    <m/>
    <n v="1655"/>
    <x v="41"/>
    <n v="380"/>
    <m/>
    <m/>
    <m/>
    <m/>
    <m/>
    <m/>
    <m/>
    <m/>
    <m/>
    <m/>
    <m/>
    <m/>
    <s v="ANTIDOPING 6"/>
    <s v="DOPING"/>
    <m/>
  </r>
  <r>
    <d v="2021-10-01T00:00:00"/>
    <x v="1"/>
    <s v=" EXTERNO"/>
    <s v="En Tiempo"/>
    <s v="EXTERNOS (240 min.)"/>
    <x v="0"/>
    <x v="1"/>
    <n v="136"/>
    <s v="1274-0045"/>
    <m/>
    <m/>
    <m/>
    <m/>
    <n v="83"/>
    <x v="6"/>
    <n v="138"/>
    <m/>
    <m/>
    <m/>
    <m/>
    <m/>
    <m/>
    <m/>
    <m/>
    <m/>
    <m/>
    <m/>
    <m/>
    <s v="EGO"/>
    <n v="127"/>
    <m/>
  </r>
  <r>
    <d v="2021-10-01T00:00:00"/>
    <x v="1"/>
    <s v="MEDIEXCEL"/>
    <s v="En Tiempo"/>
    <s v="EXTERNOS (240 min.)"/>
    <x v="0"/>
    <x v="1"/>
    <n v="137"/>
    <s v="1274-0046"/>
    <d v="2021-10-01T00:00:00"/>
    <s v="24760 JOSE"/>
    <s v="PACHECO"/>
    <m/>
    <n v="692"/>
    <x v="1"/>
    <n v="184"/>
    <n v="0"/>
    <n v="0"/>
    <n v="1600"/>
    <n v="1600"/>
    <n v="1600"/>
    <m/>
    <s v="Pendiente"/>
    <s v="Activo"/>
    <s v="_x0009_A7859018-01_x0009_"/>
    <m/>
    <s v="MEDIEXCEL"/>
    <m/>
    <s v="BH"/>
    <s v="h1"/>
    <s v="GONZALEZ ALVAREZ LIZBETH"/>
  </r>
  <r>
    <d v="2021-10-01T00:00:00"/>
    <x v="1"/>
    <s v="MEDIEXCEL"/>
    <s v="En Tiempo"/>
    <s v="EXTERNOS (240 min.)"/>
    <x v="0"/>
    <x v="1"/>
    <n v="138"/>
    <s v="1274-0046"/>
    <m/>
    <m/>
    <m/>
    <m/>
    <n v="1297"/>
    <x v="20"/>
    <n v="265"/>
    <m/>
    <m/>
    <m/>
    <m/>
    <m/>
    <m/>
    <m/>
    <m/>
    <m/>
    <m/>
    <m/>
    <m/>
    <s v="LIPIDOS"/>
    <s v="lip"/>
    <m/>
  </r>
  <r>
    <d v="2021-10-01T00:00:00"/>
    <x v="1"/>
    <s v="MEDIEXCEL"/>
    <s v="En Tiempo"/>
    <s v="EXTERNOS (240 min.)"/>
    <x v="0"/>
    <x v="1"/>
    <n v="139"/>
    <s v="1274-0046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MEDIEXCEL"/>
    <s v="En Tiempo"/>
    <s v="EXTERNOS (240 min.)"/>
    <x v="0"/>
    <x v="1"/>
    <n v="140"/>
    <s v="1274-0046"/>
    <m/>
    <m/>
    <m/>
    <m/>
    <n v="612"/>
    <x v="19"/>
    <n v="495"/>
    <m/>
    <m/>
    <m/>
    <m/>
    <m/>
    <m/>
    <m/>
    <m/>
    <m/>
    <m/>
    <m/>
    <m/>
    <s v="PSA"/>
    <n v="58"/>
    <m/>
  </r>
  <r>
    <d v="2021-10-01T00:00:00"/>
    <x v="1"/>
    <s v="MEDIEXCEL"/>
    <s v="En Tiempo"/>
    <s v="EXTERNOS (240 min.)"/>
    <x v="0"/>
    <x v="1"/>
    <n v="141"/>
    <s v="1274-0046"/>
    <m/>
    <m/>
    <m/>
    <m/>
    <n v="83"/>
    <x v="6"/>
    <n v="138"/>
    <m/>
    <m/>
    <m/>
    <m/>
    <m/>
    <m/>
    <m/>
    <m/>
    <m/>
    <m/>
    <m/>
    <m/>
    <s v="EGO"/>
    <n v="127"/>
    <m/>
  </r>
  <r>
    <d v="2021-10-01T00:00:00"/>
    <x v="1"/>
    <s v="MEDIEXCEL"/>
    <s v="En Tiempo"/>
    <s v="EXTERNOS (240 min.)"/>
    <x v="0"/>
    <x v="1"/>
    <n v="142"/>
    <s v="1274-0047"/>
    <d v="2021-10-01T00:00:00"/>
    <s v="11092 VIRGINIA"/>
    <s v="PRIETO"/>
    <s v="ENCINAS"/>
    <n v="100"/>
    <x v="2"/>
    <n v="414"/>
    <n v="0"/>
    <n v="0"/>
    <n v="414"/>
    <n v="414"/>
    <n v="414"/>
    <m/>
    <s v="Pendiente"/>
    <s v="Activo"/>
    <s v="A7429127-01"/>
    <m/>
    <s v="MEDIEXCEL"/>
    <m/>
    <s v="COAGULACION"/>
    <n v="100"/>
    <s v="ZECKUA DURAZO JOSE DE JESUS"/>
  </r>
  <r>
    <d v="2021-10-01T00:00:00"/>
    <x v="1"/>
    <s v="MEDIEXCEL"/>
    <s v="En Tiempo"/>
    <s v="EXTERNOS (240 min.)"/>
    <x v="0"/>
    <x v="1"/>
    <n v="143"/>
    <s v="1274-0048"/>
    <d v="2021-10-01T00:00:00"/>
    <s v="30750 EFRAIN"/>
    <s v="CAMACHO"/>
    <m/>
    <n v="121"/>
    <x v="18"/>
    <n v="374"/>
    <n v="0"/>
    <n v="0"/>
    <n v="909"/>
    <n v="909"/>
    <n v="909"/>
    <m/>
    <s v="Pendiente"/>
    <s v="Activo"/>
    <s v="A9849038-02"/>
    <m/>
    <s v="MEDIEXCEL"/>
    <m/>
    <s v="GLICO"/>
    <n v="137"/>
    <s v="GONZALEZ ALVAREZ LIZBETH"/>
  </r>
  <r>
    <d v="2021-10-01T00:00:00"/>
    <x v="1"/>
    <s v="MEDIEXCEL"/>
    <s v="En Tiempo"/>
    <s v="EXTERNOS (240 min.)"/>
    <x v="0"/>
    <x v="1"/>
    <n v="144"/>
    <s v="1274-0048"/>
    <m/>
    <m/>
    <m/>
    <m/>
    <n v="1533"/>
    <x v="21"/>
    <n v="535"/>
    <m/>
    <m/>
    <m/>
    <m/>
    <m/>
    <m/>
    <m/>
    <m/>
    <m/>
    <m/>
    <m/>
    <m/>
    <s v="SMAC30"/>
    <s v="v2"/>
    <m/>
  </r>
  <r>
    <d v="2021-10-01T00:00:00"/>
    <x v="1"/>
    <s v="MEDIEXCEL"/>
    <s v="En Tiempo"/>
    <s v="EXTERNOS (240 min.)"/>
    <x v="0"/>
    <x v="1"/>
    <n v="145"/>
    <s v="1274-0049"/>
    <d v="2021-10-01T00:00:00"/>
    <s v="34217 SUHEY LILIANA"/>
    <s v="ORNELAS"/>
    <m/>
    <n v="83"/>
    <x v="6"/>
    <n v="138"/>
    <n v="0"/>
    <n v="0"/>
    <n v="138"/>
    <n v="138"/>
    <n v="138"/>
    <m/>
    <s v="Pendiente"/>
    <s v="Activo"/>
    <m/>
    <m/>
    <s v="MEDIEXCEL"/>
    <m/>
    <s v="EGO"/>
    <n v="127"/>
    <s v="NICIFORE SANCHEZ ANNA CRISTINA"/>
  </r>
  <r>
    <d v="2021-10-01T00:00:00"/>
    <x v="1"/>
    <s v="MEDIEXCEL"/>
    <s v="En Tiempo"/>
    <s v="EXTERNOS (240 min.)"/>
    <x v="0"/>
    <x v="1"/>
    <n v="146"/>
    <s v="1274-0050"/>
    <d v="2021-10-01T00:00:00"/>
    <s v="26378 LEOPOLDO EMMANUEL"/>
    <s v="VALENCIA"/>
    <m/>
    <n v="121"/>
    <x v="18"/>
    <n v="374"/>
    <n v="0"/>
    <n v="0"/>
    <n v="909"/>
    <n v="909"/>
    <n v="909"/>
    <m/>
    <s v="Pendiente"/>
    <s v="Activo"/>
    <m/>
    <m/>
    <s v="MEDIEXCEL"/>
    <m/>
    <s v="GLICO"/>
    <n v="137"/>
    <s v="APOLO DIAZ DE LEON CARLOS"/>
  </r>
  <r>
    <d v="2021-10-01T00:00:00"/>
    <x v="1"/>
    <s v="MEDIEXCEL"/>
    <s v="En Tiempo"/>
    <s v="EXTERNOS (240 min.)"/>
    <x v="0"/>
    <x v="1"/>
    <n v="147"/>
    <s v="1274-0050"/>
    <m/>
    <m/>
    <m/>
    <m/>
    <n v="1533"/>
    <x v="21"/>
    <n v="535"/>
    <m/>
    <m/>
    <m/>
    <m/>
    <m/>
    <m/>
    <m/>
    <m/>
    <m/>
    <m/>
    <m/>
    <m/>
    <s v="SMAC30"/>
    <s v="v2"/>
    <m/>
  </r>
  <r>
    <d v="2021-10-01T00:00:00"/>
    <x v="1"/>
    <s v="HOSPITALIZADOS"/>
    <s v="En Tiempo"/>
    <s v="HOSPITALIZADOS (90 Min.)"/>
    <x v="0"/>
    <x v="1"/>
    <n v="148"/>
    <s v="1274-0051"/>
    <d v="2021-10-01T00:00:00"/>
    <s v="34209 MONICA LIZBETH"/>
    <s v="LOPEZ"/>
    <s v="RAMIREZ"/>
    <n v="83"/>
    <x v="6"/>
    <n v="138"/>
    <n v="0"/>
    <n v="0"/>
    <n v="138"/>
    <n v="138"/>
    <n v="138"/>
    <m/>
    <s v="Pendiente"/>
    <s v="Activo"/>
    <m/>
    <m/>
    <s v="CENTRO MEDICO EXCEL-HOSPITALIZADOS"/>
    <m/>
    <s v="EGO"/>
    <n v="127"/>
    <s v="HAROS GUTIERREZ TOMAS FRANCISCO"/>
  </r>
  <r>
    <d v="2021-10-01T00:00:00"/>
    <x v="1"/>
    <s v="MEDIEXCEL"/>
    <s v="En Tiempo"/>
    <s v="EXTERNOS (240 min.)"/>
    <x v="0"/>
    <x v="1"/>
    <n v="149"/>
    <s v="1274-0052"/>
    <d v="2021-10-01T00:00:00"/>
    <s v="34218 LUZ"/>
    <s v="CASTAÑEDA"/>
    <m/>
    <n v="692"/>
    <x v="1"/>
    <n v="184"/>
    <n v="0"/>
    <n v="0"/>
    <n v="2089"/>
    <n v="2089"/>
    <n v="2089"/>
    <m/>
    <s v="Pendiente"/>
    <s v="Activo"/>
    <s v="A9509030-01"/>
    <m/>
    <s v="MEDIEXCEL"/>
    <m/>
    <s v="BH"/>
    <s v="h1"/>
    <s v="NICIFORE SANCHEZ ANNA CRISTINA"/>
  </r>
  <r>
    <d v="2021-10-01T00:00:00"/>
    <x v="1"/>
    <s v="MEDIEXCEL"/>
    <s v="En Tiempo"/>
    <s v="EXTERNOS (240 min.)"/>
    <x v="0"/>
    <x v="1"/>
    <n v="150"/>
    <s v="1274-0052"/>
    <m/>
    <m/>
    <m/>
    <m/>
    <n v="121"/>
    <x v="18"/>
    <n v="374"/>
    <m/>
    <m/>
    <m/>
    <m/>
    <m/>
    <m/>
    <m/>
    <m/>
    <m/>
    <m/>
    <m/>
    <m/>
    <s v="GLICO"/>
    <n v="137"/>
    <m/>
  </r>
  <r>
    <d v="2021-10-01T00:00:00"/>
    <x v="1"/>
    <s v="MEDIEXCEL"/>
    <s v="En Tiempo"/>
    <s v="EXTERNOS (240 min.)"/>
    <x v="0"/>
    <x v="1"/>
    <n v="151"/>
    <s v="1274-0052"/>
    <m/>
    <m/>
    <m/>
    <m/>
    <n v="1297"/>
    <x v="20"/>
    <n v="265"/>
    <m/>
    <m/>
    <m/>
    <m/>
    <m/>
    <m/>
    <m/>
    <m/>
    <m/>
    <m/>
    <m/>
    <m/>
    <s v="LIPIDOS"/>
    <s v="lip"/>
    <m/>
  </r>
  <r>
    <d v="2021-10-01T00:00:00"/>
    <x v="1"/>
    <s v="MEDIEXCEL"/>
    <s v="En Tiempo"/>
    <s v="EXTERNOS (240 min.)"/>
    <x v="0"/>
    <x v="1"/>
    <n v="152"/>
    <s v="1274-0052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MEDIEXCEL"/>
    <s v="En Tiempo"/>
    <s v="EXTERNOS (240 min.)"/>
    <x v="0"/>
    <x v="1"/>
    <n v="153"/>
    <s v="1274-0052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1T00:00:00"/>
    <x v="1"/>
    <s v="MEDIEXCEL"/>
    <s v="En Tiempo"/>
    <s v="EXTERNOS (240 min.)"/>
    <x v="0"/>
    <x v="1"/>
    <n v="154"/>
    <s v="1274-0052"/>
    <m/>
    <m/>
    <m/>
    <m/>
    <n v="83"/>
    <x v="6"/>
    <n v="138"/>
    <m/>
    <m/>
    <m/>
    <m/>
    <m/>
    <m/>
    <m/>
    <m/>
    <m/>
    <m/>
    <m/>
    <m/>
    <s v="EGO"/>
    <n v="127"/>
    <m/>
  </r>
  <r>
    <d v="2021-10-01T00:00:00"/>
    <x v="1"/>
    <s v="MEDIEXCEL"/>
    <s v="En Tiempo"/>
    <s v="EXTERNOS (240 min.)"/>
    <x v="0"/>
    <x v="1"/>
    <n v="155"/>
    <s v="1274-0053"/>
    <d v="2021-10-01T00:00:00"/>
    <s v="25432 ROBERTO"/>
    <s v="BUHREND"/>
    <s v="VELAZQUEZ"/>
    <n v="692"/>
    <x v="1"/>
    <n v="184"/>
    <n v="0"/>
    <n v="0"/>
    <n v="1105"/>
    <n v="1105"/>
    <n v="1105"/>
    <m/>
    <s v="Pendiente"/>
    <s v="Activo"/>
    <s v="A7159032-02"/>
    <m/>
    <s v="MEDIEXCEL"/>
    <m/>
    <s v="BH"/>
    <s v="h1"/>
    <s v="VILLANUEVA CORREA JUDITH"/>
  </r>
  <r>
    <d v="2021-10-01T00:00:00"/>
    <x v="1"/>
    <s v="MEDIEXCEL"/>
    <s v="En Tiempo"/>
    <s v="EXTERNOS (240 min.)"/>
    <x v="0"/>
    <x v="1"/>
    <n v="156"/>
    <s v="1274-0053"/>
    <m/>
    <m/>
    <m/>
    <m/>
    <n v="1297"/>
    <x v="20"/>
    <n v="265"/>
    <m/>
    <m/>
    <m/>
    <m/>
    <m/>
    <m/>
    <m/>
    <m/>
    <m/>
    <m/>
    <m/>
    <m/>
    <s v="LIPIDOS"/>
    <s v="lip"/>
    <m/>
  </r>
  <r>
    <d v="2021-10-01T00:00:00"/>
    <x v="1"/>
    <s v="MEDIEXCEL"/>
    <s v="En Tiempo"/>
    <s v="EXTERNOS (240 min.)"/>
    <x v="0"/>
    <x v="1"/>
    <n v="157"/>
    <s v="1274-0053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MEDIEXCEL"/>
    <s v="En Tiempo"/>
    <s v="EXTERNOS (240 min.)"/>
    <x v="0"/>
    <x v="1"/>
    <n v="158"/>
    <s v="1274-0053"/>
    <m/>
    <m/>
    <m/>
    <m/>
    <n v="83"/>
    <x v="6"/>
    <n v="138"/>
    <m/>
    <m/>
    <m/>
    <m/>
    <m/>
    <m/>
    <m/>
    <m/>
    <m/>
    <m/>
    <m/>
    <m/>
    <s v="EGO"/>
    <n v="127"/>
    <m/>
  </r>
  <r>
    <d v="2021-10-01T00:00:00"/>
    <x v="1"/>
    <s v="HOSPITALIZADOS"/>
    <s v="En Tiempo"/>
    <s v="HOSPITALIZADOS (90 Min.)"/>
    <x v="0"/>
    <x v="1"/>
    <n v="159"/>
    <s v="1274-0054"/>
    <d v="2021-10-01T00:00:00"/>
    <s v="29463 MARIA ANA DE JESUS"/>
    <s v="DIAZ DE LEON"/>
    <s v="DIAZ DE LEON"/>
    <n v="83"/>
    <x v="6"/>
    <n v="138"/>
    <n v="0"/>
    <n v="0"/>
    <n v="138"/>
    <n v="138"/>
    <n v="138"/>
    <m/>
    <s v="Pendiente"/>
    <s v="Activo"/>
    <m/>
    <m/>
    <s v="CENTRO MEDICO EXCEL-HOSPITALIZADOS"/>
    <m/>
    <s v="EGO"/>
    <n v="127"/>
    <s v="VILLAGRANA MARQUEZ SAUL ANTONIO"/>
  </r>
  <r>
    <d v="2021-10-01T00:00:00"/>
    <x v="1"/>
    <s v="MEDIEXCEL"/>
    <s v="En Tiempo"/>
    <s v="EXTERNOS (240 min.)"/>
    <x v="0"/>
    <x v="1"/>
    <n v="160"/>
    <s v="1274-0055"/>
    <d v="2021-10-01T00:00:00"/>
    <s v="22305 IMELDA"/>
    <s v="ORDORICA"/>
    <m/>
    <n v="692"/>
    <x v="1"/>
    <n v="184"/>
    <n v="0"/>
    <n v="0"/>
    <n v="1277"/>
    <n v="1277"/>
    <n v="1277"/>
    <m/>
    <s v="Pendiente"/>
    <s v="Activo"/>
    <m/>
    <m/>
    <s v="MEDIEXCEL"/>
    <m/>
    <s v="BH"/>
    <s v="h1"/>
    <s v="PEREZ TEJEDA JOSEL"/>
  </r>
  <r>
    <d v="2021-10-01T00:00:00"/>
    <x v="1"/>
    <s v="MEDIEXCEL"/>
    <s v="En Tiempo"/>
    <s v="EXTERNOS (240 min.)"/>
    <x v="0"/>
    <x v="1"/>
    <n v="161"/>
    <s v="1274-0055"/>
    <m/>
    <m/>
    <m/>
    <m/>
    <n v="119"/>
    <x v="24"/>
    <n v="161"/>
    <m/>
    <m/>
    <m/>
    <m/>
    <m/>
    <m/>
    <m/>
    <m/>
    <m/>
    <m/>
    <m/>
    <m/>
    <s v="ABO"/>
    <n v="213"/>
    <m/>
  </r>
  <r>
    <d v="2021-10-01T00:00:00"/>
    <x v="1"/>
    <s v="MEDIEXCEL"/>
    <s v="En Tiempo"/>
    <s v="EXTERNOS (240 min.)"/>
    <x v="0"/>
    <x v="1"/>
    <n v="162"/>
    <s v="1274-0055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1T00:00:00"/>
    <x v="1"/>
    <s v="MEDIEXCEL"/>
    <s v="En Tiempo"/>
    <s v="EXTERNOS (240 min.)"/>
    <x v="0"/>
    <x v="1"/>
    <n v="163"/>
    <s v="1274-0055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PRIVADOS"/>
    <s v="En Tiempo"/>
    <s v="EXTERNOS (240 min.)"/>
    <x v="0"/>
    <x v="1"/>
    <n v="164"/>
    <s v="1274-0056"/>
    <d v="2021-10-01T00:00:00"/>
    <s v="33923 ALBERTO"/>
    <s v="VENEGAS"/>
    <s v="GALVAN"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 QUIEN CORRESPONDA"/>
  </r>
  <r>
    <d v="2021-10-01T00:00:00"/>
    <x v="1"/>
    <s v="HOSPITALIZADOS"/>
    <s v="En Tiempo"/>
    <s v="HOSPITALIZADOS (90 Min.)"/>
    <x v="0"/>
    <x v="1"/>
    <n v="165"/>
    <s v="1274-0057"/>
    <d v="2021-10-01T00:00:00"/>
    <s v="34175 SILVIA LETICIA"/>
    <s v="ASTORGA"/>
    <s v="PADILLA"/>
    <n v="692"/>
    <x v="1"/>
    <n v="184"/>
    <n v="0"/>
    <n v="0"/>
    <n v="654"/>
    <n v="654"/>
    <n v="654"/>
    <m/>
    <s v="Pendiente"/>
    <s v="Activo"/>
    <m/>
    <m/>
    <s v="CENTRO MEDICO EXCEL-HOSPITALIZADOS"/>
    <m/>
    <s v="BH"/>
    <s v="h1"/>
    <s v="ZECKUA DURAZO JOSE DE JESUS"/>
  </r>
  <r>
    <d v="2021-10-01T00:00:00"/>
    <x v="1"/>
    <s v="HOSPITALIZADOS"/>
    <s v="En Tiempo"/>
    <s v="HOSPITALIZADOS (90 Min.)"/>
    <x v="0"/>
    <x v="1"/>
    <n v="166"/>
    <s v="1274-0057"/>
    <m/>
    <m/>
    <m/>
    <m/>
    <n v="288"/>
    <x v="43"/>
    <n v="125"/>
    <m/>
    <m/>
    <m/>
    <m/>
    <m/>
    <m/>
    <m/>
    <m/>
    <m/>
    <m/>
    <m/>
    <m/>
    <s v="VSG"/>
    <n v="221"/>
    <m/>
  </r>
  <r>
    <d v="2021-10-01T00:00:00"/>
    <x v="1"/>
    <s v="HOSPITALIZADOS"/>
    <s v="En Tiempo"/>
    <s v="HOSPITALIZADOS (90 Min.)"/>
    <x v="0"/>
    <x v="1"/>
    <n v="167"/>
    <s v="1274-0057"/>
    <m/>
    <m/>
    <m/>
    <m/>
    <n v="226"/>
    <x v="3"/>
    <n v="345"/>
    <m/>
    <m/>
    <m/>
    <m/>
    <m/>
    <m/>
    <m/>
    <m/>
    <m/>
    <m/>
    <m/>
    <m/>
    <s v="PCR"/>
    <n v="183"/>
    <m/>
  </r>
  <r>
    <d v="2021-10-01T00:00:00"/>
    <x v="1"/>
    <s v="HOSPITALIZADOS"/>
    <s v="No Liberados en PxLab"/>
    <s v="HOSPITALIZADOS (90 Min.)"/>
    <x v="0"/>
    <x v="1"/>
    <n v="168"/>
    <s v="1274-0058"/>
    <d v="2021-10-01T00:00:00"/>
    <s v="34219 SILVIA"/>
    <s v="SARABIA"/>
    <s v="S"/>
    <n v="2297"/>
    <x v="44"/>
    <n v="2700"/>
    <n v="0"/>
    <n v="0"/>
    <n v="2700"/>
    <n v="2700"/>
    <n v="2700"/>
    <m/>
    <s v="Pendiente"/>
    <s v="Activo"/>
    <m/>
    <m/>
    <s v="CENTRO MEDICO EXCEL-HOSPITALIZADOS"/>
    <m/>
    <s v="BHEPT"/>
    <m/>
    <s v="AGUILAR OBESO DAVID"/>
  </r>
  <r>
    <d v="2021-10-01T00:00:00"/>
    <x v="1"/>
    <s v="VITAMEDICA"/>
    <s v="En Tiempo"/>
    <s v="EXTERNOS (240 min.)"/>
    <x v="0"/>
    <x v="1"/>
    <n v="169"/>
    <s v="1274-0059"/>
    <d v="2021-10-01T00:00:00"/>
    <s v="6544 MIRIAM"/>
    <s v="GONZALEZ"/>
    <s v="LOPEZ"/>
    <n v="1356"/>
    <x v="45"/>
    <n v="197"/>
    <n v="0"/>
    <n v="0"/>
    <n v="197"/>
    <n v="197"/>
    <n v="197"/>
    <m/>
    <s v="Pendiente"/>
    <s v="Activo"/>
    <m/>
    <m/>
    <s v="VITAMEDICA"/>
    <m/>
    <s v="Coprologico"/>
    <n v="92"/>
    <s v="HATCHETT ARENAS ALEJANDRO"/>
  </r>
  <r>
    <d v="2021-10-01T00:00:00"/>
    <x v="1"/>
    <s v="HOSPITALIZADOS"/>
    <s v="En Tiempo"/>
    <s v="HOSPITALIZADOS (90 Min.)"/>
    <x v="0"/>
    <x v="1"/>
    <n v="170"/>
    <s v="1274-0060"/>
    <d v="2021-10-01T00:00:00"/>
    <s v="34197 EMMA"/>
    <s v="NAVARRO"/>
    <s v="PORTUGAL"/>
    <n v="83"/>
    <x v="6"/>
    <n v="138"/>
    <n v="0"/>
    <n v="0"/>
    <n v="138"/>
    <n v="138"/>
    <n v="138"/>
    <m/>
    <s v="Pendiente"/>
    <s v="Activo"/>
    <m/>
    <m/>
    <s v="CENTRO MEDICO EXCEL-HOSPITALIZADOS"/>
    <m/>
    <s v="EGO"/>
    <n v="127"/>
    <s v="CARABANTES GARCIA ROSA ADYLENNE"/>
  </r>
  <r>
    <d v="2021-10-01T00:00:00"/>
    <x v="1"/>
    <s v="HOSPITALIZADOS"/>
    <s v="Fuera de Tiempo"/>
    <s v="HOSPITALIZADOS (90 Min.)"/>
    <x v="0"/>
    <x v="1"/>
    <n v="171"/>
    <s v="1274-0061"/>
    <d v="2021-10-01T00:00:00"/>
    <s v="34041 BALTAZAR"/>
    <s v="COSAIN"/>
    <s v="CHAVEZ"/>
    <n v="368"/>
    <x v="46"/>
    <n v="450"/>
    <n v="0"/>
    <n v="0"/>
    <n v="450"/>
    <n v="450"/>
    <n v="450"/>
    <m/>
    <s v="Pendiente"/>
    <s v="Activo"/>
    <m/>
    <m/>
    <s v="CENTRO MEDICO EXCEL-HOSPITALIZADOS"/>
    <m/>
    <s v="CulPunCat"/>
    <m/>
    <s v="CAMPOLI FRANCO DAMIAN"/>
  </r>
  <r>
    <d v="2021-10-01T00:00:00"/>
    <x v="1"/>
    <s v="URGENCIAS"/>
    <s v="En Tiempo"/>
    <s v="URGENCIAS (90 Min.)"/>
    <x v="0"/>
    <x v="1"/>
    <n v="172"/>
    <s v="1274-0062"/>
    <d v="2021-10-01T00:00:00"/>
    <s v="34220 DULCE SARAHI"/>
    <s v="DIAZ"/>
    <s v="GONZALEZ"/>
    <n v="692"/>
    <x v="1"/>
    <n v="184"/>
    <n v="0"/>
    <n v="0"/>
    <n v="1277"/>
    <n v="1277"/>
    <n v="1277"/>
    <m/>
    <s v="Pendiente"/>
    <s v="Activo"/>
    <m/>
    <m/>
    <s v="CENTRO MEDICO EXCEL-URGENCIAS"/>
    <m/>
    <s v="BH"/>
    <s v="h1"/>
    <s v="LOPEZ FAVELA GLADYS MARIELA"/>
  </r>
  <r>
    <d v="2021-10-01T00:00:00"/>
    <x v="1"/>
    <s v="URGENCIAS"/>
    <s v="En Tiempo"/>
    <s v="URGENCIAS (90 Min.)"/>
    <x v="0"/>
    <x v="1"/>
    <n v="173"/>
    <s v="1274-0062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1T00:00:00"/>
    <x v="1"/>
    <s v="URGENCIAS"/>
    <s v="En Tiempo"/>
    <s v="URGENCIAS (90 Min.)"/>
    <x v="0"/>
    <x v="1"/>
    <n v="174"/>
    <s v="1274-0062"/>
    <m/>
    <m/>
    <m/>
    <m/>
    <n v="119"/>
    <x v="24"/>
    <n v="161"/>
    <m/>
    <m/>
    <m/>
    <m/>
    <m/>
    <m/>
    <m/>
    <m/>
    <m/>
    <m/>
    <m/>
    <m/>
    <s v="ABO"/>
    <n v="213"/>
    <m/>
  </r>
  <r>
    <d v="2021-10-01T00:00:00"/>
    <x v="1"/>
    <s v="URGENCIAS"/>
    <s v="En Tiempo"/>
    <s v="URGENCIAS (90 Min.)"/>
    <x v="0"/>
    <x v="1"/>
    <n v="175"/>
    <s v="1274-0062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HOSPITALIZADOS"/>
    <s v="Fuera de Tiempo"/>
    <s v="HOSPITALIZADOS (90 Min.)"/>
    <x v="0"/>
    <x v="1"/>
    <n v="176"/>
    <s v="1274-0063"/>
    <d v="2021-10-01T00:00:00"/>
    <s v="15103 CLEMENTE"/>
    <s v="BENITEZ"/>
    <m/>
    <n v="1531"/>
    <x v="0"/>
    <n v="800"/>
    <n v="0"/>
    <n v="0"/>
    <n v="1575"/>
    <n v="1575"/>
    <n v="1575"/>
    <m/>
    <s v="Pendiente"/>
    <s v="Activo"/>
    <m/>
    <m/>
    <s v="CENTRO MEDICO EXCEL-HOSPITALIZADOS"/>
    <m/>
    <s v="H periferico-aerobio"/>
    <m/>
    <s v="CARABANTES GARCIA ROSA ADYLENNE"/>
  </r>
  <r>
    <d v="2021-10-01T00:00:00"/>
    <x v="1"/>
    <s v="HOSPITALIZADOS"/>
    <s v="Fuera de Tiempo"/>
    <s v="HOSPITALIZADOS (90 Min.)"/>
    <x v="0"/>
    <x v="1"/>
    <n v="177"/>
    <s v="1274-0063"/>
    <m/>
    <m/>
    <m/>
    <m/>
    <n v="2474"/>
    <x v="47"/>
    <n v="775"/>
    <m/>
    <m/>
    <m/>
    <m/>
    <m/>
    <m/>
    <m/>
    <m/>
    <m/>
    <m/>
    <m/>
    <m/>
    <s v="H cateter-anaerobio"/>
    <m/>
    <m/>
  </r>
  <r>
    <d v="2021-10-01T00:00:00"/>
    <x v="1"/>
    <s v="TRIAGE RESPIRATORIO"/>
    <s v="En Tiempo"/>
    <s v="TRIAGE RESPIRATORIO (90 Min.)"/>
    <x v="0"/>
    <x v="1"/>
    <n v="178"/>
    <s v="1274-0064"/>
    <d v="2021-10-01T00:00:00"/>
    <s v="12500 GERMAN"/>
    <s v="VERDOZA"/>
    <s v="GONZALEZ"/>
    <n v="692"/>
    <x v="1"/>
    <n v="184"/>
    <n v="0"/>
    <n v="0"/>
    <n v="934"/>
    <n v="934"/>
    <n v="934"/>
    <m/>
    <s v="Pendiente"/>
    <s v="Activo"/>
    <m/>
    <m/>
    <s v="CENTRO MEDICO EXCEL - TRIAGE RESPIRATORIO"/>
    <m/>
    <s v="BH"/>
    <s v="h1"/>
    <s v="NAVARRO DE LA GARZA ERICK FABIAN"/>
  </r>
  <r>
    <d v="2021-10-01T00:00:00"/>
    <x v="1"/>
    <s v="TRIAGE RESPIRATORIO"/>
    <s v="En Tiempo"/>
    <s v="TRIAGE RESPIRATORIO (90 Min.)"/>
    <x v="0"/>
    <x v="1"/>
    <n v="179"/>
    <s v="1274-0064"/>
    <m/>
    <m/>
    <m/>
    <m/>
    <n v="2477"/>
    <x v="42"/>
    <n v="750"/>
    <m/>
    <m/>
    <m/>
    <m/>
    <m/>
    <m/>
    <m/>
    <m/>
    <m/>
    <m/>
    <m/>
    <m/>
    <s v="Ag. SARS Cov 2"/>
    <m/>
    <m/>
  </r>
  <r>
    <d v="2021-10-01T00:00:00"/>
    <x v="1"/>
    <s v="MEDIEXCEL"/>
    <s v="En Tiempo"/>
    <s v="EXTERNOS (240 min.)"/>
    <x v="0"/>
    <x v="1"/>
    <n v="180"/>
    <s v="1274-0065"/>
    <d v="2021-10-01T00:00:00"/>
    <s v="8790 JUAN"/>
    <s v="BURGOS"/>
    <m/>
    <n v="1533"/>
    <x v="21"/>
    <n v="535"/>
    <n v="0"/>
    <n v="0"/>
    <n v="673"/>
    <n v="673"/>
    <n v="673"/>
    <m/>
    <s v="Pendiente"/>
    <s v="Activo"/>
    <s v="A8839072-01"/>
    <m/>
    <s v="MEDIEXCEL"/>
    <m/>
    <s v="SMAC30"/>
    <s v="v2"/>
    <s v="GONZALEZ ALVARES LIZBETH"/>
  </r>
  <r>
    <d v="2021-10-01T00:00:00"/>
    <x v="1"/>
    <s v="MEDIEXCEL"/>
    <s v="En Tiempo"/>
    <s v="EXTERNOS (240 min.)"/>
    <x v="0"/>
    <x v="1"/>
    <n v="181"/>
    <s v="1274-0065"/>
    <m/>
    <m/>
    <m/>
    <m/>
    <n v="83"/>
    <x v="6"/>
    <n v="138"/>
    <m/>
    <m/>
    <m/>
    <m/>
    <m/>
    <m/>
    <m/>
    <m/>
    <m/>
    <m/>
    <m/>
    <m/>
    <s v="EGO"/>
    <n v="127"/>
    <m/>
  </r>
  <r>
    <d v="2021-10-01T00:00:00"/>
    <x v="1"/>
    <s v="EMPLEADOS"/>
    <s v="En Tiempo"/>
    <s v="EXTERNOS (240 min.)"/>
    <x v="0"/>
    <x v="1"/>
    <n v="182"/>
    <s v="1274-0066"/>
    <d v="2021-10-01T00:00:00"/>
    <s v="34221 JOEL"/>
    <s v="OSUNA"/>
    <s v="ROJO"/>
    <n v="692"/>
    <x v="1"/>
    <n v="184"/>
    <n v="0"/>
    <n v="0"/>
    <n v="2572"/>
    <n v="2572"/>
    <n v="2572"/>
    <m/>
    <s v="Pendiente"/>
    <s v="Activo"/>
    <m/>
    <m/>
    <s v="CENTRO MEDICO EXCEL-(EMPLEADOS)"/>
    <m/>
    <s v="BH"/>
    <s v="h1"/>
    <s v="A QUIEN CORRESPONDA"/>
  </r>
  <r>
    <d v="2021-10-01T00:00:00"/>
    <x v="1"/>
    <s v="EMPLEADOS"/>
    <s v="En Tiempo"/>
    <s v="EXTERNOS (240 min.)"/>
    <x v="0"/>
    <x v="1"/>
    <n v="183"/>
    <s v="1274-0066"/>
    <m/>
    <m/>
    <m/>
    <m/>
    <n v="288"/>
    <x v="43"/>
    <n v="125"/>
    <m/>
    <m/>
    <m/>
    <m/>
    <m/>
    <m/>
    <m/>
    <m/>
    <m/>
    <m/>
    <m/>
    <m/>
    <s v="VSG"/>
    <n v="221"/>
    <m/>
  </r>
  <r>
    <d v="2021-10-01T00:00:00"/>
    <x v="1"/>
    <s v="EMPLEADOS"/>
    <s v="En Tiempo"/>
    <s v="EXTERNOS (240 min.)"/>
    <x v="0"/>
    <x v="1"/>
    <n v="184"/>
    <s v="1274-0066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EMPLEADOS"/>
    <s v="En Tiempo"/>
    <s v="EXTERNOS (240 min.)"/>
    <x v="0"/>
    <x v="1"/>
    <n v="185"/>
    <s v="1274-0066"/>
    <m/>
    <m/>
    <m/>
    <m/>
    <n v="226"/>
    <x v="3"/>
    <n v="345"/>
    <m/>
    <m/>
    <m/>
    <m/>
    <m/>
    <m/>
    <m/>
    <m/>
    <m/>
    <m/>
    <m/>
    <m/>
    <s v="PCR"/>
    <n v="183"/>
    <m/>
  </r>
  <r>
    <d v="2021-10-01T00:00:00"/>
    <x v="1"/>
    <s v="EMPLEADOS"/>
    <s v="En Tiempo"/>
    <s v="EXTERNOS (240 min.)"/>
    <x v="0"/>
    <x v="1"/>
    <n v="186"/>
    <s v="1274-0066"/>
    <m/>
    <m/>
    <m/>
    <m/>
    <n v="1441"/>
    <x v="34"/>
    <n v="1400"/>
    <m/>
    <m/>
    <m/>
    <m/>
    <m/>
    <m/>
    <m/>
    <m/>
    <m/>
    <m/>
    <m/>
    <m/>
    <s v="P. HEPATITIS"/>
    <m/>
    <m/>
  </r>
  <r>
    <d v="2021-10-01T00:00:00"/>
    <x v="1"/>
    <s v="TUNEL MEDIEXCEL"/>
    <s v="Fuera de Tiempo"/>
    <s v="EXTERNOS (240 min.)"/>
    <x v="0"/>
    <x v="1"/>
    <n v="187"/>
    <s v="1274-0067"/>
    <d v="2021-10-01T00:00:00"/>
    <s v="10645 IRMA"/>
    <s v="NORIEGA"/>
    <m/>
    <n v="2458"/>
    <x v="25"/>
    <n v="500"/>
    <n v="0"/>
    <n v="0"/>
    <n v="1250"/>
    <n v="1250"/>
    <n v="1250"/>
    <m/>
    <s v="Pendiente"/>
    <s v="Activo"/>
    <s v="B6629001-01"/>
    <m/>
    <s v="TUNEL - MEDIEXCEL"/>
    <m/>
    <s v="SARS"/>
    <m/>
    <s v="APOLO DIAZ DE LEON CARLOS"/>
  </r>
  <r>
    <d v="2021-10-01T00:00:00"/>
    <x v="1"/>
    <s v="TUNEL MEDIEXCEL"/>
    <s v="Fuera de Tiempo"/>
    <s v="EXTERNOS (240 min.)"/>
    <x v="0"/>
    <x v="1"/>
    <n v="188"/>
    <s v="1274-0067"/>
    <m/>
    <m/>
    <m/>
    <m/>
    <n v="2477"/>
    <x v="42"/>
    <n v="750"/>
    <m/>
    <m/>
    <m/>
    <m/>
    <m/>
    <m/>
    <m/>
    <m/>
    <m/>
    <m/>
    <m/>
    <m/>
    <s v="Ag. SARS Cov 2"/>
    <m/>
    <m/>
  </r>
  <r>
    <d v="2021-10-01T00:00:00"/>
    <x v="1"/>
    <s v="TUNEL MEDIEXCEL"/>
    <s v="En Tiempo"/>
    <s v="EXTERNOS (240 min.)"/>
    <x v="0"/>
    <x v="1"/>
    <n v="189"/>
    <s v="1274-0068"/>
    <d v="2021-10-01T00:00:00"/>
    <s v="22114 ROBERTO"/>
    <s v="SOBERANIS"/>
    <m/>
    <n v="2477"/>
    <x v="42"/>
    <n v="750"/>
    <n v="0"/>
    <n v="0"/>
    <n v="750"/>
    <n v="750"/>
    <n v="750"/>
    <m/>
    <s v="Pendiente"/>
    <s v="Activo"/>
    <m/>
    <m/>
    <s v="TUNEL - MEDIEXCEL"/>
    <m/>
    <s v="Ag. SARS Cov 2"/>
    <m/>
    <s v="A QUIEN CORRESPONDA"/>
  </r>
  <r>
    <d v="2021-10-01T00:00:00"/>
    <x v="1"/>
    <s v="HOSPITALIZADOS"/>
    <s v="No Liberados en PxLab"/>
    <s v="HOSPITALIZADOS (90 Min.)"/>
    <x v="0"/>
    <x v="1"/>
    <n v="190"/>
    <s v="1274-0069"/>
    <d v="2021-10-01T00:00:00"/>
    <s v="34041 BALTAZAR"/>
    <s v="COSAIN"/>
    <s v="CHAVEZ"/>
    <n v="2454"/>
    <x v="48"/>
    <n v="4000"/>
    <n v="0"/>
    <n v="0"/>
    <n v="4000"/>
    <n v="4000"/>
    <n v="4000"/>
    <m/>
    <s v="Pendiente"/>
    <s v="Activo"/>
    <m/>
    <m/>
    <s v="CENTRO MEDICO EXCEL-HOSPITALIZADOS"/>
    <m/>
    <s v="Galactomanano"/>
    <m/>
    <s v="DAMIAN CAMPOLI FRANCO"/>
  </r>
  <r>
    <d v="2021-10-01T00:00:00"/>
    <x v="1"/>
    <s v="MEDIEXCEL"/>
    <s v="Fuera de Tiempo"/>
    <s v="EXTERNOS (240 min.)"/>
    <x v="0"/>
    <x v="1"/>
    <n v="191"/>
    <s v="1274-0070"/>
    <d v="2021-10-01T00:00:00"/>
    <s v="34214 NEYDI PAOLA"/>
    <s v="ELIAS"/>
    <s v="MORENO"/>
    <n v="1356"/>
    <x v="45"/>
    <n v="200"/>
    <n v="0"/>
    <n v="0"/>
    <n v="200"/>
    <n v="200"/>
    <n v="200"/>
    <m/>
    <s v="Pendiente"/>
    <s v="Activo"/>
    <s v="F4259005-05"/>
    <m/>
    <s v="MEDIEXCEL"/>
    <m/>
    <s v="Coprologico"/>
    <n v="92"/>
    <s v="CARLOS MORENO DIANA MARIA"/>
  </r>
  <r>
    <d v="2021-10-01T00:00:00"/>
    <x v="1"/>
    <s v="URGENCIAS"/>
    <s v="Fuera de Tiempo"/>
    <s v="URGENCIAS (90 Min.)"/>
    <x v="0"/>
    <x v="1"/>
    <n v="192"/>
    <s v="1274-0071"/>
    <d v="2021-10-01T00:00:00"/>
    <s v="34222 ANA ROSARIO"/>
    <s v="GONZALEZ"/>
    <s v="ANDRADE"/>
    <n v="259"/>
    <x v="49"/>
    <n v="130"/>
    <n v="0"/>
    <n v="0"/>
    <n v="962"/>
    <n v="962"/>
    <n v="962"/>
    <m/>
    <s v="Pendiente"/>
    <s v="Activo"/>
    <m/>
    <m/>
    <s v="CENTRO MEDICO EXCEL-URGENCIAS"/>
    <m/>
    <s v="TP"/>
    <n v="210"/>
    <s v="LOPEZ FAVELA GLADYS MARIELA"/>
  </r>
  <r>
    <d v="2021-10-01T00:00:00"/>
    <x v="1"/>
    <s v="URGENCIAS"/>
    <s v="Fuera de Tiempo"/>
    <s v="URGENCIAS (90 Min.)"/>
    <x v="0"/>
    <x v="1"/>
    <n v="193"/>
    <s v="1274-0071"/>
    <m/>
    <m/>
    <m/>
    <m/>
    <n v="262"/>
    <x v="50"/>
    <n v="130"/>
    <m/>
    <m/>
    <m/>
    <m/>
    <m/>
    <m/>
    <m/>
    <m/>
    <m/>
    <m/>
    <m/>
    <m/>
    <s v="TPT"/>
    <m/>
    <m/>
  </r>
  <r>
    <d v="2021-10-01T00:00:00"/>
    <x v="1"/>
    <s v="URGENCIAS"/>
    <s v="Fuera de Tiempo"/>
    <s v="URGENCIAS (90 Min.)"/>
    <x v="0"/>
    <x v="1"/>
    <n v="194"/>
    <s v="1274-0071"/>
    <m/>
    <m/>
    <m/>
    <m/>
    <n v="692"/>
    <x v="1"/>
    <n v="184"/>
    <m/>
    <m/>
    <m/>
    <m/>
    <m/>
    <m/>
    <m/>
    <m/>
    <m/>
    <m/>
    <m/>
    <m/>
    <s v="BH"/>
    <s v="h1"/>
    <m/>
  </r>
  <r>
    <d v="2021-10-01T00:00:00"/>
    <x v="1"/>
    <s v="URGENCIAS"/>
    <s v="Fuera de Tiempo"/>
    <s v="URGENCIAS (90 Min.)"/>
    <x v="0"/>
    <x v="1"/>
    <n v="195"/>
    <s v="1274-0071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HOSPITALIZADOS"/>
    <s v="En Tiempo"/>
    <s v="HOSPITALIZADOS (90 Min.)"/>
    <x v="0"/>
    <x v="1"/>
    <n v="196"/>
    <s v="1274-0072"/>
    <d v="2021-10-01T00:00:00"/>
    <s v="34091 RAFAEL"/>
    <s v="VILLEGAS"/>
    <s v="GARCI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1T00:00:00"/>
    <x v="1"/>
    <s v="URGENCIAS"/>
    <s v="En Tiempo"/>
    <s v="URGENCIAS (90 Min.)"/>
    <x v="0"/>
    <x v="1"/>
    <n v="197"/>
    <s v="1274-0073"/>
    <d v="2021-10-01T00:00:00"/>
    <s v="34223 MELINA ANAIS"/>
    <s v="PEREZ"/>
    <s v="PEREZ"/>
    <n v="692"/>
    <x v="1"/>
    <n v="184"/>
    <n v="0"/>
    <n v="0"/>
    <n v="1116"/>
    <n v="1116"/>
    <n v="1116"/>
    <m/>
    <s v="Pendiente"/>
    <s v="Activo"/>
    <m/>
    <m/>
    <s v="CENTRO MEDICO EXCEL-URGENCIAS"/>
    <m/>
    <s v="BH"/>
    <s v="h1"/>
    <s v="IRIBE CAMORLINGA JOSE IVAN"/>
  </r>
  <r>
    <d v="2021-10-01T00:00:00"/>
    <x v="1"/>
    <s v="URGENCIAS"/>
    <s v="En Tiempo"/>
    <s v="URGENCIAS (90 Min.)"/>
    <x v="0"/>
    <x v="1"/>
    <n v="198"/>
    <s v="1274-0073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1T00:00:00"/>
    <x v="1"/>
    <s v="URGENCIAS"/>
    <s v="En Tiempo"/>
    <s v="URGENCIAS (90 Min.)"/>
    <x v="0"/>
    <x v="1"/>
    <n v="199"/>
    <s v="1274-0073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1"/>
    <s v="HOSPITALIZADOS"/>
    <s v="No Liberados en PxLab"/>
    <s v="HOSPITALIZADOS (90 Min.)"/>
    <x v="0"/>
    <x v="1"/>
    <n v="200"/>
    <s v="1274-0074"/>
    <d v="2021-10-01T00:00:00"/>
    <s v="33950 VICTOR MANUEL"/>
    <s v="VILLASEÑOR"/>
    <m/>
    <n v="1531"/>
    <x v="0"/>
    <n v="800"/>
    <n v="0"/>
    <n v="0"/>
    <n v="1575"/>
    <n v="1575"/>
    <n v="1575"/>
    <m/>
    <s v="Pendiente"/>
    <s v="Activo"/>
    <m/>
    <m/>
    <s v="CENTRO MEDICO EXCEL-HOSPITALIZADOS"/>
    <m/>
    <s v="H periferico-aerobio"/>
    <m/>
    <s v="VILLAGRANA MARQUEZ SAUL ANTONIO"/>
  </r>
  <r>
    <d v="2021-10-01T00:00:00"/>
    <x v="1"/>
    <s v="HOSPITALIZADOS"/>
    <s v="No Liberados en PxLab"/>
    <s v="HOSPITALIZADOS (90 Min.)"/>
    <x v="0"/>
    <x v="1"/>
    <n v="201"/>
    <s v="1274-0074"/>
    <m/>
    <m/>
    <m/>
    <m/>
    <n v="2474"/>
    <x v="47"/>
    <n v="775"/>
    <m/>
    <m/>
    <m/>
    <m/>
    <m/>
    <m/>
    <m/>
    <m/>
    <m/>
    <m/>
    <m/>
    <m/>
    <s v="H cateter-anaerobio"/>
    <m/>
    <m/>
  </r>
  <r>
    <d v="2021-10-01T00:00:00"/>
    <x v="1"/>
    <s v="HOSPITALIZADOS"/>
    <s v="En Tiempo"/>
    <s v="HOSPITALIZADOS (90 Min.)"/>
    <x v="0"/>
    <x v="1"/>
    <n v="202"/>
    <s v="1274-0075"/>
    <d v="2021-10-01T00:00:00"/>
    <s v="34175 SILVIA LETICIA"/>
    <s v="ASTORGA"/>
    <s v="PADILLA"/>
    <n v="83"/>
    <x v="6"/>
    <n v="138"/>
    <n v="0"/>
    <n v="0"/>
    <n v="138"/>
    <n v="138"/>
    <n v="138"/>
    <m/>
    <s v="Pendiente"/>
    <s v="Activo"/>
    <m/>
    <m/>
    <s v="CENTRO MEDICO EXCEL-HOSPITALIZADOS"/>
    <m/>
    <s v="EGO"/>
    <n v="127"/>
    <s v="ZECKUA DURAZO JOSE DE JESUS"/>
  </r>
  <r>
    <d v="2021-10-01T00:00:00"/>
    <x v="1"/>
    <s v="HOSPITALIZADOS"/>
    <s v="No Liberados en PxLab"/>
    <s v="HOSPITALIZADOS (90 Min.)"/>
    <x v="0"/>
    <x v="1"/>
    <n v="203"/>
    <s v="1274-0076"/>
    <d v="2021-10-01T00:00:00"/>
    <s v="33950 VICTOR MANUEL"/>
    <s v="VILLASEÑOR"/>
    <m/>
    <n v="1531"/>
    <x v="0"/>
    <n v="800"/>
    <n v="0"/>
    <n v="0"/>
    <n v="1575"/>
    <n v="1575"/>
    <n v="1575"/>
    <m/>
    <s v="Pendiente"/>
    <s v="Activo"/>
    <m/>
    <m/>
    <s v="CENTRO MEDICO EXCEL-HOSPITALIZADOS"/>
    <m/>
    <s v="H periferico-aerobio"/>
    <m/>
    <s v="VILLAGRANA MARQUEZ SAUL ANTONIO"/>
  </r>
  <r>
    <d v="2021-10-01T00:00:00"/>
    <x v="1"/>
    <s v="HOSPITALIZADOS"/>
    <s v="No Liberados en PxLab"/>
    <s v="HOSPITALIZADOS (90 Min.)"/>
    <x v="0"/>
    <x v="1"/>
    <n v="204"/>
    <s v="1274-0076"/>
    <m/>
    <m/>
    <m/>
    <m/>
    <n v="2474"/>
    <x v="47"/>
    <n v="775"/>
    <m/>
    <m/>
    <m/>
    <m/>
    <m/>
    <m/>
    <m/>
    <m/>
    <m/>
    <m/>
    <m/>
    <m/>
    <s v="H cateter-anaerobio"/>
    <m/>
    <m/>
  </r>
  <r>
    <d v="2021-10-01T00:00:00"/>
    <x v="2"/>
    <s v=" EXTERNO"/>
    <s v="No Liberados en PxLab"/>
    <s v="EXTERNOS (240 min.)"/>
    <x v="0"/>
    <x v="1"/>
    <n v="205"/>
    <s v="1274-0077"/>
    <d v="2021-10-01T00:00:00"/>
    <s v="33644 ARELY"/>
    <s v="VIZCARRA"/>
    <s v="MONARREZ"/>
    <n v="182"/>
    <x v="39"/>
    <n v="360"/>
    <n v="0"/>
    <n v="0"/>
    <n v="360"/>
    <n v="360"/>
    <n v="360"/>
    <m/>
    <s v="Pendiente"/>
    <s v="Activo"/>
    <m/>
    <m/>
    <s v="CENTRO MEDICO EXCEL - EXTERNO"/>
    <m/>
    <s v="Pap"/>
    <n v="163"/>
    <s v="PRADO HERNANDEZ MELANIE LIZETH"/>
  </r>
  <r>
    <d v="2021-10-01T00:00:00"/>
    <x v="2"/>
    <s v="MEDIEXCEL"/>
    <s v="No Liberados en PxLab"/>
    <s v="EXTERNOS (240 min.)"/>
    <x v="0"/>
    <x v="1"/>
    <n v="206"/>
    <s v="1274-0078"/>
    <d v="2021-10-01T00:00:00"/>
    <s v="33381 PATRICIA"/>
    <s v="HUERTA"/>
    <m/>
    <n v="182"/>
    <x v="39"/>
    <n v="360"/>
    <n v="0"/>
    <n v="0"/>
    <n v="360"/>
    <n v="360"/>
    <n v="360"/>
    <m/>
    <s v="Pendiente"/>
    <s v="Activo"/>
    <m/>
    <m/>
    <s v="MEDIEXCEL"/>
    <m/>
    <s v="Pap"/>
    <n v="163"/>
    <s v="SALDAÑA CARO IGNACIO"/>
  </r>
  <r>
    <d v="2021-10-01T00:00:00"/>
    <x v="2"/>
    <s v="TRIAGE RESPIRATORIO"/>
    <s v="Fuera de Tiempo"/>
    <s v="TRIAGE RESPIRATORIO (90 Min.)"/>
    <x v="0"/>
    <x v="1"/>
    <n v="207"/>
    <s v="1274-0079"/>
    <d v="2021-10-01T00:00:00"/>
    <s v="34224 ADAN YAEL"/>
    <s v="CANGA"/>
    <s v="CUEN"/>
    <n v="692"/>
    <x v="1"/>
    <n v="184"/>
    <n v="0"/>
    <n v="0"/>
    <n v="445"/>
    <n v="445"/>
    <n v="445"/>
    <m/>
    <s v="Pendiente"/>
    <s v="Activo"/>
    <m/>
    <m/>
    <s v="CENTRO MEDICO EXCEL - TRIAGE RESPIRATORIO"/>
    <m/>
    <s v="BH"/>
    <s v="h1"/>
    <s v="ORTEGA MORENO ANETTE"/>
  </r>
  <r>
    <d v="2021-10-01T00:00:00"/>
    <x v="2"/>
    <s v="TRIAGE RESPIRATORIO"/>
    <s v="Fuera de Tiempo"/>
    <s v="TRIAGE RESPIRATORIO (90 Min.)"/>
    <x v="0"/>
    <x v="1"/>
    <n v="208"/>
    <s v="1274-0079"/>
    <m/>
    <m/>
    <m/>
    <m/>
    <n v="10"/>
    <x v="51"/>
    <n v="100"/>
    <m/>
    <m/>
    <m/>
    <m/>
    <m/>
    <m/>
    <m/>
    <m/>
    <m/>
    <m/>
    <m/>
    <m/>
    <s v="FROTIS"/>
    <n v="134"/>
    <m/>
  </r>
  <r>
    <d v="2021-10-01T00:00:00"/>
    <x v="2"/>
    <s v="TRIAGE RESPIRATORIO"/>
    <s v="Fuera de Tiempo"/>
    <s v="TRIAGE RESPIRATORIO (90 Min.)"/>
    <x v="0"/>
    <x v="1"/>
    <n v="209"/>
    <s v="1274-0079"/>
    <m/>
    <m/>
    <m/>
    <m/>
    <n v="119"/>
    <x v="24"/>
    <n v="161"/>
    <m/>
    <m/>
    <m/>
    <m/>
    <m/>
    <m/>
    <m/>
    <m/>
    <m/>
    <m/>
    <m/>
    <m/>
    <s v="ABO"/>
    <n v="213"/>
    <m/>
  </r>
  <r>
    <d v="2021-10-01T00:00:00"/>
    <x v="2"/>
    <s v="EMPLEADOS"/>
    <s v="En Tiempo"/>
    <s v="EXTERNOS (240 min.)"/>
    <x v="0"/>
    <x v="1"/>
    <n v="210"/>
    <s v="1274-0080"/>
    <d v="2021-10-01T00:00:00"/>
    <s v="34225 ANA ELENA"/>
    <s v="RODRIGUEZ"/>
    <s v="DELGADO"/>
    <n v="692"/>
    <x v="1"/>
    <n v="184"/>
    <n v="0"/>
    <n v="0"/>
    <n v="2745"/>
    <n v="2745"/>
    <n v="2745"/>
    <m/>
    <s v="Pendiente"/>
    <s v="Activo"/>
    <m/>
    <m/>
    <s v="CENTRO MEDICO EXCEL-(EMPLEADOS)"/>
    <m/>
    <s v="BH"/>
    <s v="h1"/>
    <s v="A QUIEN CORRESPONDA"/>
  </r>
  <r>
    <d v="2021-10-01T00:00:00"/>
    <x v="2"/>
    <s v="EMPLEADOS"/>
    <s v="En Tiempo"/>
    <s v="EXTERNOS (240 min.)"/>
    <x v="0"/>
    <x v="1"/>
    <n v="211"/>
    <s v="1274-0080"/>
    <m/>
    <m/>
    <m/>
    <m/>
    <n v="288"/>
    <x v="43"/>
    <n v="125"/>
    <m/>
    <m/>
    <m/>
    <m/>
    <m/>
    <m/>
    <m/>
    <m/>
    <m/>
    <m/>
    <m/>
    <m/>
    <s v="VSG"/>
    <n v="221"/>
    <m/>
  </r>
  <r>
    <d v="2021-10-01T00:00:00"/>
    <x v="2"/>
    <s v="EMPLEADOS"/>
    <s v="En Tiempo"/>
    <s v="EXTERNOS (240 min.)"/>
    <x v="0"/>
    <x v="1"/>
    <n v="212"/>
    <s v="1274-0080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2"/>
    <s v="EMPLEADOS"/>
    <s v="En Tiempo"/>
    <s v="EXTERNOS (240 min.)"/>
    <x v="0"/>
    <x v="1"/>
    <n v="213"/>
    <s v="1274-0080"/>
    <m/>
    <m/>
    <m/>
    <m/>
    <n v="226"/>
    <x v="3"/>
    <n v="345"/>
    <m/>
    <m/>
    <m/>
    <m/>
    <m/>
    <m/>
    <m/>
    <m/>
    <m/>
    <m/>
    <m/>
    <m/>
    <s v="PCR"/>
    <n v="183"/>
    <m/>
  </r>
  <r>
    <d v="2021-10-01T00:00:00"/>
    <x v="2"/>
    <s v="EMPLEADOS"/>
    <s v="En Tiempo"/>
    <s v="EXTERNOS (240 min.)"/>
    <x v="0"/>
    <x v="1"/>
    <n v="214"/>
    <s v="1274-0080"/>
    <m/>
    <m/>
    <m/>
    <m/>
    <n v="1329"/>
    <x v="52"/>
    <n v="173"/>
    <m/>
    <m/>
    <m/>
    <m/>
    <m/>
    <m/>
    <m/>
    <m/>
    <m/>
    <m/>
    <m/>
    <m/>
    <s v="PIE"/>
    <n v="187"/>
    <m/>
  </r>
  <r>
    <d v="2021-10-01T00:00:00"/>
    <x v="2"/>
    <s v="EMPLEADOS"/>
    <s v="En Tiempo"/>
    <s v="EXTERNOS (240 min.)"/>
    <x v="0"/>
    <x v="1"/>
    <n v="215"/>
    <s v="1274-0080"/>
    <m/>
    <m/>
    <m/>
    <m/>
    <n v="1441"/>
    <x v="34"/>
    <n v="1400"/>
    <m/>
    <m/>
    <m/>
    <m/>
    <m/>
    <m/>
    <m/>
    <m/>
    <m/>
    <m/>
    <m/>
    <m/>
    <s v="P. HEPATITIS"/>
    <m/>
    <m/>
  </r>
  <r>
    <d v="2021-10-01T00:00:00"/>
    <x v="2"/>
    <s v="MEDIEXCEL"/>
    <s v="En Tiempo"/>
    <s v="EXTERNOS (240 min.)"/>
    <x v="0"/>
    <x v="1"/>
    <n v="216"/>
    <s v="1274-0081"/>
    <d v="2021-10-01T00:00:00"/>
    <s v="34226 VERONICA"/>
    <s v="MEDINA"/>
    <m/>
    <n v="692"/>
    <x v="1"/>
    <n v="184"/>
    <n v="0"/>
    <n v="0"/>
    <n v="1116"/>
    <n v="1116"/>
    <n v="1116"/>
    <m/>
    <s v="Pendiente"/>
    <s v="Activo"/>
    <s v="F2019008-02"/>
    <m/>
    <s v="MEDIEXCEL"/>
    <m/>
    <s v="BH"/>
    <s v="h1"/>
    <s v="SOLIS FERIA CARLOS"/>
  </r>
  <r>
    <d v="2021-10-01T00:00:00"/>
    <x v="2"/>
    <s v="MEDIEXCEL"/>
    <s v="En Tiempo"/>
    <s v="EXTERNOS (240 min.)"/>
    <x v="0"/>
    <x v="1"/>
    <n v="217"/>
    <s v="1274-0081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1T00:00:00"/>
    <x v="2"/>
    <s v="MEDIEXCEL"/>
    <s v="En Tiempo"/>
    <s v="EXTERNOS (240 min.)"/>
    <x v="0"/>
    <x v="1"/>
    <n v="218"/>
    <s v="1274-0081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2"/>
    <s v="URGENCIAS"/>
    <s v="En Tiempo"/>
    <s v="URGENCIAS (90 Min.)"/>
    <x v="0"/>
    <x v="1"/>
    <n v="219"/>
    <s v="1274-0082"/>
    <d v="2021-10-01T00:00:00"/>
    <s v="34222 ANA ROSARIO"/>
    <s v="GONZALEZ"/>
    <s v="ANDRADE"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LOPEZ FAVELA GLADYS MARIELA"/>
  </r>
  <r>
    <d v="2021-10-01T00:00:00"/>
    <x v="2"/>
    <s v="MEDIEXCEL"/>
    <s v="En Tiempo"/>
    <s v="EXTERNOS (240 min.)"/>
    <x v="0"/>
    <x v="1"/>
    <n v="220"/>
    <s v="1274-0083"/>
    <d v="2021-10-01T00:00:00"/>
    <s v="34227 PAUL"/>
    <s v="DERAS"/>
    <m/>
    <n v="692"/>
    <x v="1"/>
    <n v="184"/>
    <n v="0"/>
    <n v="0"/>
    <n v="1277"/>
    <n v="1277"/>
    <n v="1277"/>
    <m/>
    <s v="Pendiente"/>
    <s v="Activo"/>
    <s v="F2429006-01"/>
    <m/>
    <s v="MEDIEXCEL"/>
    <m/>
    <s v="BH"/>
    <s v="h1"/>
    <s v="PEREZ TEJADA JOSEL"/>
  </r>
  <r>
    <d v="2021-10-01T00:00:00"/>
    <x v="2"/>
    <s v="MEDIEXCEL"/>
    <s v="En Tiempo"/>
    <s v="EXTERNOS (240 min.)"/>
    <x v="0"/>
    <x v="1"/>
    <n v="221"/>
    <s v="1274-0083"/>
    <m/>
    <m/>
    <m/>
    <m/>
    <n v="119"/>
    <x v="24"/>
    <n v="161"/>
    <m/>
    <m/>
    <m/>
    <m/>
    <m/>
    <m/>
    <m/>
    <m/>
    <m/>
    <m/>
    <m/>
    <m/>
    <s v="ABO"/>
    <n v="213"/>
    <m/>
  </r>
  <r>
    <d v="2021-10-01T00:00:00"/>
    <x v="2"/>
    <s v="MEDIEXCEL"/>
    <s v="En Tiempo"/>
    <s v="EXTERNOS (240 min.)"/>
    <x v="0"/>
    <x v="1"/>
    <n v="222"/>
    <s v="1274-0083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1T00:00:00"/>
    <x v="2"/>
    <s v="MEDIEXCEL"/>
    <s v="En Tiempo"/>
    <s v="EXTERNOS (240 min.)"/>
    <x v="0"/>
    <x v="1"/>
    <n v="223"/>
    <s v="1274-0083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2"/>
    <s v="MEDIEXCEL"/>
    <s v="En Tiempo"/>
    <s v="EXTERNOS (240 min.)"/>
    <x v="0"/>
    <x v="1"/>
    <n v="224"/>
    <s v="1274-0084"/>
    <d v="2021-10-01T00:00:00"/>
    <s v="34048 ERIKA"/>
    <s v="VILLA"/>
    <s v="RODRIGUEZ"/>
    <n v="692"/>
    <x v="1"/>
    <n v="184"/>
    <n v="0"/>
    <n v="0"/>
    <n v="184"/>
    <n v="184"/>
    <n v="184"/>
    <m/>
    <s v="Pendiente"/>
    <s v="Activo"/>
    <m/>
    <m/>
    <s v="MEDIEXCEL"/>
    <m/>
    <s v="BH"/>
    <s v="h1"/>
    <s v="CRUZ CASTAÑEDA MARIA"/>
  </r>
  <r>
    <d v="2021-10-01T00:00:00"/>
    <x v="2"/>
    <s v="MEDIEXCEL"/>
    <s v="En Tiempo"/>
    <s v="EXTERNOS (240 min.)"/>
    <x v="0"/>
    <x v="1"/>
    <n v="225"/>
    <s v="1274-0085"/>
    <d v="2021-10-01T00:00:00"/>
    <s v="34227 PAUL"/>
    <s v="DERAS"/>
    <m/>
    <n v="83"/>
    <x v="6"/>
    <n v="138"/>
    <n v="0"/>
    <n v="0"/>
    <n v="138"/>
    <n v="138"/>
    <n v="138"/>
    <m/>
    <s v="Pendiente"/>
    <s v="Activo"/>
    <s v="F2429006-01"/>
    <m/>
    <s v="MEDIEXCEL"/>
    <m/>
    <s v="EGO"/>
    <n v="127"/>
    <s v="VILLANUEVA CORREA JUDITH"/>
  </r>
  <r>
    <d v="2021-10-01T00:00:00"/>
    <x v="2"/>
    <s v="HOSPITALIZADOS"/>
    <s v="En Tiempo"/>
    <s v="HOSPITALIZADOS (90 Min.)"/>
    <x v="0"/>
    <x v="1"/>
    <n v="226"/>
    <s v="1274-0086"/>
    <d v="2021-10-01T00:00:00"/>
    <s v="34224 ADAN YAEL"/>
    <s v="CANGA"/>
    <s v="CUEN"/>
    <n v="238"/>
    <x v="36"/>
    <n v="300"/>
    <n v="0"/>
    <n v="0"/>
    <n v="3520"/>
    <n v="3520"/>
    <n v="3520"/>
    <m/>
    <s v="Pendiente"/>
    <s v="Activo"/>
    <m/>
    <m/>
    <s v="CENTRO MEDICO EXCEL-HOSPITALIZADOS"/>
    <m/>
    <s v="RF"/>
    <m/>
    <s v="ORTEGA MORENO ANETTE"/>
  </r>
  <r>
    <d v="2021-10-01T00:00:00"/>
    <x v="2"/>
    <s v="HOSPITALIZADOS"/>
    <s v="En Tiempo"/>
    <s v="HOSPITALIZADOS (90 Min.)"/>
    <x v="0"/>
    <x v="1"/>
    <n v="227"/>
    <s v="1274-0086"/>
    <m/>
    <m/>
    <m/>
    <m/>
    <n v="226"/>
    <x v="3"/>
    <n v="345"/>
    <m/>
    <m/>
    <m/>
    <m/>
    <m/>
    <m/>
    <m/>
    <m/>
    <m/>
    <m/>
    <m/>
    <m/>
    <s v="PCR"/>
    <n v="183"/>
    <m/>
  </r>
  <r>
    <d v="2021-10-01T00:00:00"/>
    <x v="2"/>
    <s v="HOSPITALIZADOS"/>
    <s v="En Tiempo"/>
    <s v="HOSPITALIZADOS (90 Min.)"/>
    <x v="0"/>
    <x v="1"/>
    <n v="228"/>
    <s v="1274-0086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2"/>
    <s v="HOSPITALIZADOS"/>
    <s v="En Tiempo"/>
    <s v="HOSPITALIZADOS (90 Min.)"/>
    <x v="0"/>
    <x v="1"/>
    <n v="229"/>
    <s v="1274-0086"/>
    <m/>
    <m/>
    <m/>
    <m/>
    <n v="416"/>
    <x v="32"/>
    <n v="362"/>
    <m/>
    <m/>
    <m/>
    <m/>
    <m/>
    <m/>
    <m/>
    <m/>
    <m/>
    <m/>
    <m/>
    <m/>
    <s v="HIV"/>
    <n v="22"/>
    <m/>
  </r>
  <r>
    <d v="2021-10-01T00:00:00"/>
    <x v="2"/>
    <s v="HOSPITALIZADOS"/>
    <s v="En Tiempo"/>
    <s v="HOSPITALIZADOS (90 Min.)"/>
    <x v="0"/>
    <x v="1"/>
    <n v="230"/>
    <s v="1274-0086"/>
    <m/>
    <m/>
    <m/>
    <m/>
    <n v="2458"/>
    <x v="25"/>
    <n v="500"/>
    <m/>
    <m/>
    <m/>
    <m/>
    <m/>
    <m/>
    <m/>
    <m/>
    <m/>
    <m/>
    <m/>
    <m/>
    <s v="SARS"/>
    <m/>
    <m/>
  </r>
  <r>
    <d v="2021-10-01T00:00:00"/>
    <x v="2"/>
    <s v="HOSPITALIZADOS"/>
    <s v="En Tiempo"/>
    <s v="HOSPITALIZADOS (90 Min.)"/>
    <x v="0"/>
    <x v="1"/>
    <n v="231"/>
    <s v="1274-0086"/>
    <m/>
    <m/>
    <m/>
    <m/>
    <n v="2062"/>
    <x v="53"/>
    <n v="1495"/>
    <m/>
    <m/>
    <m/>
    <m/>
    <m/>
    <m/>
    <m/>
    <m/>
    <m/>
    <m/>
    <m/>
    <m/>
    <s v="Procalcitonina"/>
    <s v="PROC"/>
    <m/>
  </r>
  <r>
    <d v="2021-10-01T00:00:00"/>
    <x v="2"/>
    <s v="URGENCIAS"/>
    <s v="En Tiempo"/>
    <s v="URGENCIAS (90 Min.)"/>
    <x v="0"/>
    <x v="1"/>
    <n v="232"/>
    <s v="1274-0087"/>
    <d v="2021-10-01T00:00:00"/>
    <s v="32370 DULCE MARIA"/>
    <s v="VALENCIA"/>
    <m/>
    <n v="692"/>
    <x v="1"/>
    <n v="184"/>
    <n v="0"/>
    <n v="0"/>
    <n v="1312"/>
    <n v="1312"/>
    <n v="1312"/>
    <m/>
    <s v="Pendiente"/>
    <s v="Activo"/>
    <m/>
    <m/>
    <s v="CENTRO MEDICO EXCEL-URGENCIAS"/>
    <m/>
    <s v="BH"/>
    <s v="h1"/>
    <s v="LOPEZ FAVELA GLADYS MARIELA"/>
  </r>
  <r>
    <d v="2021-10-01T00:00:00"/>
    <x v="2"/>
    <s v="URGENCIAS"/>
    <s v="En Tiempo"/>
    <s v="URGENCIAS (90 Min.)"/>
    <x v="0"/>
    <x v="1"/>
    <n v="233"/>
    <s v="1274-0087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2"/>
    <s v="URGENCIAS"/>
    <s v="En Tiempo"/>
    <s v="URGENCIAS (90 Min.)"/>
    <x v="0"/>
    <x v="1"/>
    <n v="234"/>
    <s v="1274-0087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1T00:00:00"/>
    <x v="2"/>
    <s v="URGENCIAS"/>
    <s v="En Tiempo"/>
    <s v="URGENCIAS (90 Min.)"/>
    <x v="0"/>
    <x v="1"/>
    <n v="235"/>
    <s v="1274-0088"/>
    <d v="2021-10-01T00:00:00"/>
    <s v="34026 ALEJANDRA"/>
    <s v="ESTRADA"/>
    <m/>
    <n v="692"/>
    <x v="1"/>
    <n v="184"/>
    <n v="0"/>
    <n v="0"/>
    <n v="1116"/>
    <n v="1116"/>
    <n v="1116"/>
    <m/>
    <s v="Pendiente"/>
    <s v="Activo"/>
    <m/>
    <m/>
    <s v="CENTRO MEDICO EXCEL-URGENCIAS"/>
    <m/>
    <s v="BH"/>
    <s v="h1"/>
    <s v="CRUZ CASTAÑEDA MARIA"/>
  </r>
  <r>
    <d v="2021-10-01T00:00:00"/>
    <x v="2"/>
    <s v="URGENCIAS"/>
    <s v="En Tiempo"/>
    <s v="URGENCIAS (90 Min.)"/>
    <x v="0"/>
    <x v="1"/>
    <n v="236"/>
    <s v="1274-0088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1T00:00:00"/>
    <x v="2"/>
    <s v="URGENCIAS"/>
    <s v="En Tiempo"/>
    <s v="URGENCIAS (90 Min.)"/>
    <x v="0"/>
    <x v="1"/>
    <n v="237"/>
    <s v="1274-0088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2"/>
    <s v="URGENCIAS"/>
    <s v="En Tiempo"/>
    <s v="URGENCIAS (90 Min.)"/>
    <x v="0"/>
    <x v="1"/>
    <n v="238"/>
    <s v="1274-0089"/>
    <d v="2021-10-01T00:00:00"/>
    <s v="34228 LUZ ANGELINA"/>
    <s v="VASQUEZ"/>
    <s v="CERVANTES"/>
    <n v="692"/>
    <x v="1"/>
    <n v="184"/>
    <n v="0"/>
    <n v="0"/>
    <n v="1227"/>
    <n v="1227"/>
    <n v="1227"/>
    <m/>
    <s v="Pendiente"/>
    <s v="Activo"/>
    <m/>
    <m/>
    <s v="CENTRO MEDICO EXCEL-URGENCIAS"/>
    <m/>
    <s v="BH"/>
    <s v="h1"/>
    <s v="LOPEZ FAVELA GLADYS MARIELA"/>
  </r>
  <r>
    <d v="2021-10-01T00:00:00"/>
    <x v="2"/>
    <s v="URGENCIAS"/>
    <s v="En Tiempo"/>
    <s v="URGENCIAS (90 Min.)"/>
    <x v="0"/>
    <x v="1"/>
    <n v="239"/>
    <s v="1274-0089"/>
    <m/>
    <m/>
    <m/>
    <m/>
    <n v="129"/>
    <x v="54"/>
    <n v="250"/>
    <m/>
    <m/>
    <m/>
    <m/>
    <m/>
    <m/>
    <m/>
    <m/>
    <m/>
    <m/>
    <m/>
    <m/>
    <s v="Amy"/>
    <n v="48"/>
    <m/>
  </r>
  <r>
    <d v="2021-10-01T00:00:00"/>
    <x v="2"/>
    <s v="URGENCIAS"/>
    <s v="En Tiempo"/>
    <s v="URGENCIAS (90 Min.)"/>
    <x v="0"/>
    <x v="1"/>
    <n v="240"/>
    <s v="1274-0089"/>
    <m/>
    <m/>
    <m/>
    <m/>
    <n v="160"/>
    <x v="55"/>
    <n v="275"/>
    <m/>
    <m/>
    <m/>
    <m/>
    <m/>
    <m/>
    <m/>
    <m/>
    <m/>
    <m/>
    <m/>
    <m/>
    <s v="Lipasa"/>
    <n v="156"/>
    <m/>
  </r>
  <r>
    <d v="2021-10-01T00:00:00"/>
    <x v="2"/>
    <s v="URGENCIAS"/>
    <s v="En Tiempo"/>
    <s v="URGENCIAS (90 Min.)"/>
    <x v="0"/>
    <x v="1"/>
    <n v="241"/>
    <s v="1274-0089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2"/>
    <s v="MEDIEXCEL"/>
    <s v="En Tiempo"/>
    <s v="EXTERNOS (240 min.)"/>
    <x v="0"/>
    <x v="1"/>
    <n v="242"/>
    <s v="1274-0090"/>
    <d v="2021-10-01T00:00:00"/>
    <s v="34229 CHARLENE"/>
    <s v="CASTRO"/>
    <m/>
    <n v="217"/>
    <x v="56"/>
    <n v="650"/>
    <n v="0"/>
    <n v="0"/>
    <n v="3372"/>
    <n v="3372"/>
    <n v="3372"/>
    <m/>
    <s v="Pendiente"/>
    <s v="Activo"/>
    <m/>
    <m/>
    <s v="MEDIEXCEL"/>
    <m/>
    <s v="AcChlam IgM"/>
    <n v="5"/>
    <s v="URIARTE CRUZ MAURO"/>
  </r>
  <r>
    <d v="2021-10-01T00:00:00"/>
    <x v="2"/>
    <s v="MEDIEXCEL"/>
    <s v="En Tiempo"/>
    <s v="EXTERNOS (240 min.)"/>
    <x v="0"/>
    <x v="1"/>
    <n v="243"/>
    <s v="1274-0090"/>
    <m/>
    <m/>
    <m/>
    <m/>
    <n v="413"/>
    <x v="57"/>
    <n v="650"/>
    <m/>
    <m/>
    <m/>
    <m/>
    <m/>
    <m/>
    <m/>
    <m/>
    <m/>
    <m/>
    <m/>
    <m/>
    <s v="Ac Chl IgG"/>
    <n v="4"/>
    <m/>
  </r>
  <r>
    <d v="2021-10-01T00:00:00"/>
    <x v="2"/>
    <s v="MEDIEXCEL"/>
    <s v="En Tiempo"/>
    <s v="EXTERNOS (240 min.)"/>
    <x v="0"/>
    <x v="1"/>
    <n v="244"/>
    <s v="1274-0090"/>
    <m/>
    <m/>
    <m/>
    <m/>
    <n v="416"/>
    <x v="32"/>
    <n v="362"/>
    <m/>
    <m/>
    <m/>
    <m/>
    <m/>
    <m/>
    <m/>
    <m/>
    <m/>
    <m/>
    <m/>
    <m/>
    <s v="HIV"/>
    <n v="22"/>
    <m/>
  </r>
  <r>
    <d v="2021-10-01T00:00:00"/>
    <x v="2"/>
    <s v="MEDIEXCEL"/>
    <s v="En Tiempo"/>
    <s v="EXTERNOS (240 min.)"/>
    <x v="0"/>
    <x v="1"/>
    <n v="245"/>
    <s v="1274-0090"/>
    <m/>
    <m/>
    <m/>
    <m/>
    <n v="1727"/>
    <x v="58"/>
    <n v="1600"/>
    <m/>
    <m/>
    <m/>
    <m/>
    <m/>
    <m/>
    <m/>
    <m/>
    <m/>
    <m/>
    <m/>
    <m/>
    <s v="HERPES I - II"/>
    <m/>
    <m/>
  </r>
  <r>
    <d v="2021-10-01T00:00:00"/>
    <x v="2"/>
    <s v="MEDIEXCEL"/>
    <s v="En Tiempo"/>
    <s v="EXTERNOS (240 min.)"/>
    <x v="0"/>
    <x v="1"/>
    <n v="246"/>
    <s v="1274-0090"/>
    <m/>
    <m/>
    <m/>
    <m/>
    <n v="286"/>
    <x v="37"/>
    <n v="110"/>
    <m/>
    <m/>
    <m/>
    <m/>
    <m/>
    <m/>
    <m/>
    <m/>
    <m/>
    <m/>
    <m/>
    <m/>
    <s v="VDRL"/>
    <n v="220"/>
    <m/>
  </r>
  <r>
    <d v="2021-10-01T00:00:00"/>
    <x v="2"/>
    <s v="MEDIEXCEL"/>
    <s v="No Liberados en PxLab"/>
    <s v="EXTERNOS (240 min.)"/>
    <x v="0"/>
    <x v="1"/>
    <n v="247"/>
    <s v="1274-0091"/>
    <d v="2021-10-01T00:00:00"/>
    <s v="34230 YVONNE"/>
    <s v="BARBOSA"/>
    <m/>
    <n v="182"/>
    <x v="39"/>
    <n v="360"/>
    <n v="0"/>
    <n v="0"/>
    <n v="360"/>
    <n v="360"/>
    <n v="360"/>
    <m/>
    <s v="Pendiente"/>
    <s v="Activo"/>
    <s v="A7099138-01"/>
    <m/>
    <s v="MEDIEXCEL"/>
    <m/>
    <s v="Pap"/>
    <n v="163"/>
    <s v="CRUZ CASTAÑEDA MARIA"/>
  </r>
  <r>
    <d v="2021-10-01T00:00:00"/>
    <x v="0"/>
    <s v="HOSPITALIZADOS"/>
    <s v="En Tiempo"/>
    <s v="HOSPITALIZADOS (90 Min.)"/>
    <x v="0"/>
    <x v="1"/>
    <n v="248"/>
    <s v="1274-0092"/>
    <d v="2021-10-01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01T00:00:00"/>
    <x v="0"/>
    <s v="HOSPITALIZADOS"/>
    <s v="En Tiempo"/>
    <s v="HOSPITALIZADOS (90 Min.)"/>
    <x v="0"/>
    <x v="1"/>
    <n v="249"/>
    <s v="1274-0093"/>
    <d v="2021-10-01T00:00:00"/>
    <s v="34041 BALTAZAR"/>
    <s v="COSAIN"/>
    <s v="CHAV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01T00:00:00"/>
    <x v="0"/>
    <s v="URGENCIAS"/>
    <s v="En Tiempo"/>
    <s v="URGENCIAS (90 Min.)"/>
    <x v="0"/>
    <x v="1"/>
    <n v="250"/>
    <s v="1274-0094"/>
    <d v="2021-10-01T00:00:00"/>
    <s v="17752 ROSA"/>
    <s v="BRAVO"/>
    <s v="COVARRUBIAS"/>
    <n v="692"/>
    <x v="1"/>
    <n v="184"/>
    <n v="0"/>
    <n v="0"/>
    <n v="2335"/>
    <n v="2335"/>
    <n v="2335"/>
    <m/>
    <s v="Pendiente"/>
    <s v="Activo"/>
    <m/>
    <m/>
    <s v="CENTRO MEDICO EXCEL-URGENCIAS"/>
    <m/>
    <s v="BH"/>
    <s v="h1"/>
    <s v="MOZQUEDA MENDEZ CESAR ALEJANDRO"/>
  </r>
  <r>
    <d v="2021-10-01T00:00:00"/>
    <x v="0"/>
    <s v="URGENCIAS"/>
    <s v="En Tiempo"/>
    <s v="URGENCIAS (90 Min.)"/>
    <x v="0"/>
    <x v="1"/>
    <n v="251"/>
    <s v="1274-0094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0"/>
    <s v="URGENCIAS"/>
    <s v="En Tiempo"/>
    <s v="URGENCIAS (90 Min.)"/>
    <x v="0"/>
    <x v="1"/>
    <n v="252"/>
    <s v="1274-0094"/>
    <m/>
    <m/>
    <m/>
    <m/>
    <n v="2062"/>
    <x v="53"/>
    <n v="1495"/>
    <m/>
    <m/>
    <m/>
    <m/>
    <m/>
    <m/>
    <m/>
    <m/>
    <m/>
    <m/>
    <m/>
    <m/>
    <s v="Procalcitonina"/>
    <s v="PROC"/>
    <m/>
  </r>
  <r>
    <d v="2021-10-01T00:00:00"/>
    <x v="0"/>
    <s v="URGENCIAS"/>
    <s v="En Tiempo"/>
    <s v="URGENCIAS (90 Min.)"/>
    <x v="0"/>
    <x v="1"/>
    <n v="253"/>
    <s v="1274-0094"/>
    <m/>
    <m/>
    <m/>
    <m/>
    <n v="83"/>
    <x v="6"/>
    <n v="138"/>
    <m/>
    <m/>
    <m/>
    <m/>
    <m/>
    <m/>
    <m/>
    <m/>
    <m/>
    <m/>
    <m/>
    <m/>
    <s v="EGO"/>
    <n v="127"/>
    <m/>
  </r>
  <r>
    <d v="2021-10-01T00:00:00"/>
    <x v="0"/>
    <s v="ESTUDIOS DE EMERGENCIA"/>
    <s v="En Tiempo"/>
    <s v="ESTUDIOS DE EMERGENCIA (30 Min.)"/>
    <x v="0"/>
    <x v="1"/>
    <n v="254"/>
    <s v="1274-0095"/>
    <d v="2021-10-01T00:00:00"/>
    <s v="29463 MARIA ANA DE JESUS"/>
    <s v="DIAZ DE LEON"/>
    <s v="DIAZ DE LEON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01T00:00:00"/>
    <x v="0"/>
    <s v="HOSPITALIZADOS"/>
    <s v="En Tiempo"/>
    <s v="HOSPITALIZADOS (90 Min.)"/>
    <x v="0"/>
    <x v="1"/>
    <n v="255"/>
    <s v="1274-0096"/>
    <d v="2021-10-01T00:00:00"/>
    <s v="23625 SERGIO"/>
    <s v="HERNANDEZ"/>
    <m/>
    <n v="692"/>
    <x v="1"/>
    <n v="184"/>
    <n v="0"/>
    <n v="0"/>
    <n v="873"/>
    <n v="873"/>
    <n v="873"/>
    <m/>
    <s v="Pendiente"/>
    <s v="Activo"/>
    <s v="F2219002-01"/>
    <m/>
    <s v="CENTRO MEDICO EXCEL-HOSPITALIZADOS"/>
    <m/>
    <s v="BH"/>
    <s v="h1"/>
    <s v="GONZALEZ TRASVIÑA MIGUEL FELIPE"/>
  </r>
  <r>
    <d v="2021-10-01T00:00:00"/>
    <x v="0"/>
    <s v="HOSPITALIZADOS"/>
    <s v="En Tiempo"/>
    <s v="HOSPITALIZADOS (90 Min.)"/>
    <x v="0"/>
    <x v="1"/>
    <n v="256"/>
    <s v="1274-0096"/>
    <m/>
    <m/>
    <m/>
    <m/>
    <n v="104"/>
    <x v="12"/>
    <n v="171"/>
    <m/>
    <m/>
    <m/>
    <m/>
    <m/>
    <m/>
    <m/>
    <m/>
    <m/>
    <m/>
    <m/>
    <m/>
    <s v="mg"/>
    <n v="157"/>
    <m/>
  </r>
  <r>
    <d v="2021-10-01T00:00:00"/>
    <x v="0"/>
    <s v="HOSPITALIZADOS"/>
    <s v="En Tiempo"/>
    <s v="HOSPITALIZADOS (90 Min.)"/>
    <x v="0"/>
    <x v="1"/>
    <n v="257"/>
    <s v="1274-0096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0"/>
    <s v="HOSPITALIZADOS"/>
    <s v="En Tiempo"/>
    <s v="HOSPITALIZADOS (90 Min.)"/>
    <x v="0"/>
    <x v="1"/>
    <n v="258"/>
    <s v="1274-0097"/>
    <d v="2021-10-01T00:00:00"/>
    <s v="34194 RITA"/>
    <s v="MARTINEZ"/>
    <s v="GARCIA"/>
    <n v="539"/>
    <x v="13"/>
    <n v="400"/>
    <n v="0"/>
    <n v="0"/>
    <n v="400"/>
    <n v="400"/>
    <n v="400"/>
    <m/>
    <s v="Pendiente"/>
    <s v="Activo"/>
    <m/>
    <m/>
    <s v="CENTRO MEDICO EXCEL-HOSPITALIZADOS"/>
    <m/>
    <s v="TROPONINA I"/>
    <m/>
    <s v="GONZALEZ TRASVIÑA MIGUEL FELIPE"/>
  </r>
  <r>
    <d v="2021-10-01T00:00:00"/>
    <x v="0"/>
    <s v="URGENCIAS"/>
    <s v="En Tiempo"/>
    <s v="URGENCIAS (90 Min.)"/>
    <x v="0"/>
    <x v="1"/>
    <n v="259"/>
    <s v="1274-0098"/>
    <d v="2021-10-01T00:00:00"/>
    <s v="34231 MARCO AURELIO"/>
    <s v="ALVAREZ"/>
    <s v="RIVERA"/>
    <n v="692"/>
    <x v="1"/>
    <n v="184"/>
    <n v="0"/>
    <n v="0"/>
    <n v="702"/>
    <n v="702"/>
    <n v="702"/>
    <m/>
    <s v="Pendiente"/>
    <s v="Activo"/>
    <m/>
    <m/>
    <s v="CENTRO MEDICO EXCEL-URGENCIAS"/>
    <m/>
    <s v="BH"/>
    <s v="h1"/>
    <s v="MOZQUEDA MENDEZ CESAR ALEJANDRO"/>
  </r>
  <r>
    <d v="2021-10-01T00:00:00"/>
    <x v="0"/>
    <s v="URGENCIAS"/>
    <s v="En Tiempo"/>
    <s v="URGENCIAS (90 Min.)"/>
    <x v="0"/>
    <x v="1"/>
    <n v="260"/>
    <s v="1274-0098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0"/>
    <s v="ESTUDIOS DE EMERGENCIA"/>
    <s v="En Tiempo"/>
    <s v="ESTUDIOS DE EMERGENCIA (30 Min.)"/>
    <x v="0"/>
    <x v="1"/>
    <n v="261"/>
    <s v="1274-0099"/>
    <d v="2021-10-01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01T00:00:00"/>
    <x v="0"/>
    <s v="URGENCIAS"/>
    <s v="En Tiempo"/>
    <s v="URGENCIAS (90 Min.)"/>
    <x v="0"/>
    <x v="1"/>
    <n v="262"/>
    <s v="1274-0100"/>
    <d v="2021-10-01T00:00:00"/>
    <s v="34231 MARCO AURELIO"/>
    <s v="ALVAREZ"/>
    <s v="RIVERA"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MOZQUEDA MENDEZ CESAR ALEJANDRO"/>
  </r>
  <r>
    <d v="2021-10-01T00:00:00"/>
    <x v="0"/>
    <s v="URGENCIAS"/>
    <s v="En Tiempo"/>
    <s v="URGENCIAS (90 Min.)"/>
    <x v="0"/>
    <x v="1"/>
    <n v="263"/>
    <s v="1274-0101"/>
    <d v="2021-10-01T00:00:00"/>
    <s v="33684 JESSICA"/>
    <s v="RAMIREZ"/>
    <m/>
    <n v="692"/>
    <x v="1"/>
    <n v="184"/>
    <n v="0"/>
    <n v="0"/>
    <n v="1116"/>
    <n v="1116"/>
    <n v="1116"/>
    <m/>
    <s v="Pendiente"/>
    <s v="Activo"/>
    <m/>
    <m/>
    <s v="CENTRO MEDICO EXCEL-URGENCIAS"/>
    <m/>
    <s v="BH"/>
    <s v="h1"/>
    <s v="MOZQUEDA MENDEZ CESAR ALEJANDRO"/>
  </r>
  <r>
    <d v="2021-10-01T00:00:00"/>
    <x v="0"/>
    <s v="URGENCIAS"/>
    <s v="En Tiempo"/>
    <s v="URGENCIAS (90 Min.)"/>
    <x v="0"/>
    <x v="1"/>
    <n v="264"/>
    <s v="1274-0101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1T00:00:00"/>
    <x v="0"/>
    <s v="URGENCIAS"/>
    <s v="En Tiempo"/>
    <s v="URGENCIAS (90 Min.)"/>
    <x v="0"/>
    <x v="1"/>
    <n v="265"/>
    <s v="1274-0101"/>
    <m/>
    <m/>
    <m/>
    <m/>
    <n v="691"/>
    <x v="4"/>
    <n v="518"/>
    <m/>
    <m/>
    <m/>
    <m/>
    <m/>
    <m/>
    <m/>
    <m/>
    <m/>
    <m/>
    <m/>
    <m/>
    <s v="QS 23"/>
    <s v="v1"/>
    <m/>
  </r>
  <r>
    <d v="2021-10-01T00:00:00"/>
    <x v="0"/>
    <s v="URGENCIAS"/>
    <s v="En Tiempo"/>
    <s v="URGENCIAS (90 Min.)"/>
    <x v="0"/>
    <x v="1"/>
    <n v="266"/>
    <s v="1274-0102"/>
    <d v="2021-10-01T00:00:00"/>
    <s v="33684 JESSICA"/>
    <s v="RAMIREZ"/>
    <m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MOZQUEDA MENDEZ CESAR ALEJANDRO"/>
  </r>
  <r>
    <d v="2021-10-02T00:00:00"/>
    <x v="0"/>
    <s v="ESTUDIOS DE EMERGENCIA"/>
    <s v="En Tiempo"/>
    <s v="ESTUDIOS DE EMERGENCIA (30 Min.)"/>
    <x v="0"/>
    <x v="1"/>
    <n v="1"/>
    <s v="1275-0001"/>
    <d v="2021-10-02T00:00:00"/>
    <s v="34231 MARCO AURELIO"/>
    <s v="ALVAREZ"/>
    <s v="RIVERA"/>
    <n v="102"/>
    <x v="7"/>
    <n v="1070"/>
    <n v="0"/>
    <n v="0"/>
    <n v="1070"/>
    <n v="1070"/>
    <n v="1070"/>
    <m/>
    <s v="Pendiente"/>
    <s v="Activo"/>
    <m/>
    <m/>
    <s v="CENTRO MEDICO EXCEL-URGENCIAS"/>
    <m/>
    <s v="GAS"/>
    <n v="136"/>
    <s v="MOZQUEDA MENDEZ CESAR ALEJANDRO"/>
  </r>
  <r>
    <d v="2021-10-02T00:00:00"/>
    <x v="0"/>
    <s v="HOSPITALIZADOS"/>
    <s v="En Tiempo"/>
    <s v="HOSPITALIZADOS (90 Min.)"/>
    <x v="0"/>
    <x v="1"/>
    <n v="2"/>
    <s v="1275-0002"/>
    <d v="2021-10-02T00:00:00"/>
    <s v="33950 VICTOR MANUEL"/>
    <s v="VILLASEÑOR"/>
    <m/>
    <n v="83"/>
    <x v="6"/>
    <n v="138"/>
    <n v="0"/>
    <n v="0"/>
    <n v="138"/>
    <n v="138"/>
    <n v="138"/>
    <m/>
    <s v="Pendiente"/>
    <s v="Activo"/>
    <m/>
    <m/>
    <s v="CENTRO MEDICO EXCEL-HOSPITALIZADOS"/>
    <m/>
    <s v="EGO"/>
    <n v="127"/>
    <s v="GONZALEZ TRASVIÑA MIGUEL FELIPE"/>
  </r>
  <r>
    <d v="2021-10-02T00:00:00"/>
    <x v="0"/>
    <s v="HOSPITALIZADOS"/>
    <s v="Fuera de Tiempo"/>
    <s v="HOSPITALIZADOS (90 Min.)"/>
    <x v="0"/>
    <x v="1"/>
    <n v="3"/>
    <s v="1275-0003"/>
    <d v="2021-10-02T00:00:00"/>
    <s v="33950 VICTOR MANUEL"/>
    <s v="VILLASEÑOR"/>
    <m/>
    <n v="367"/>
    <x v="59"/>
    <n v="450"/>
    <n v="0"/>
    <n v="0"/>
    <n v="450"/>
    <n v="450"/>
    <n v="450"/>
    <m/>
    <s v="Pendiente"/>
    <s v="Activo"/>
    <m/>
    <m/>
    <s v="CENTRO MEDICO EXCEL-HOSPITALIZADOS"/>
    <m/>
    <s v="URO"/>
    <n v="110"/>
    <s v="GONZALEZ TRASVIÑA MIGUEL FELIPE"/>
  </r>
  <r>
    <d v="2021-10-02T00:00:00"/>
    <x v="0"/>
    <s v="HOSPITALIZADOS"/>
    <s v="Fuera de Tiempo"/>
    <s v="HOSPITALIZADOS (90 Min.)"/>
    <x v="0"/>
    <x v="1"/>
    <n v="4"/>
    <s v="1275-0004"/>
    <d v="2021-10-02T00:00:00"/>
    <s v="33950 VICTOR MANUEL"/>
    <s v="VILLASEÑOR"/>
    <m/>
    <n v="370"/>
    <x v="60"/>
    <n v="450"/>
    <n v="0"/>
    <n v="0"/>
    <n v="900"/>
    <n v="900"/>
    <n v="900"/>
    <m/>
    <s v="Pendiente"/>
    <s v="Activo"/>
    <m/>
    <m/>
    <s v="CENTRO MEDICO EXCEL-HOSPITALIZADOS"/>
    <m/>
    <s v="CulSecHer"/>
    <n v="111"/>
    <s v="FLORES DIAZ RUBEN"/>
  </r>
  <r>
    <d v="2021-10-02T00:00:00"/>
    <x v="0"/>
    <s v="HOSPITALIZADOS"/>
    <s v="Fuera de Tiempo"/>
    <s v="HOSPITALIZADOS (90 Min.)"/>
    <x v="0"/>
    <x v="1"/>
    <n v="5"/>
    <s v="1275-0004"/>
    <m/>
    <m/>
    <m/>
    <m/>
    <n v="265"/>
    <x v="61"/>
    <n v="150"/>
    <m/>
    <m/>
    <m/>
    <m/>
    <m/>
    <m/>
    <m/>
    <m/>
    <m/>
    <m/>
    <m/>
    <m/>
    <s v="TGram"/>
    <m/>
    <m/>
  </r>
  <r>
    <d v="2021-10-02T00:00:00"/>
    <x v="0"/>
    <s v="HOSPITALIZADOS"/>
    <s v="Fuera de Tiempo"/>
    <s v="HOSPITALIZADOS (90 Min.)"/>
    <x v="0"/>
    <x v="1"/>
    <n v="6"/>
    <s v="1275-0004"/>
    <m/>
    <m/>
    <m/>
    <m/>
    <n v="1986"/>
    <x v="62"/>
    <n v="150"/>
    <m/>
    <m/>
    <m/>
    <m/>
    <m/>
    <m/>
    <m/>
    <m/>
    <m/>
    <m/>
    <m/>
    <m/>
    <s v="Inv KOH"/>
    <m/>
    <m/>
  </r>
  <r>
    <d v="2021-10-02T00:00:00"/>
    <x v="0"/>
    <s v="HOSPITALIZADOS"/>
    <s v="Fuera de Tiempo"/>
    <s v="HOSPITALIZADOS (90 Min.)"/>
    <x v="0"/>
    <x v="1"/>
    <n v="7"/>
    <s v="1275-0004"/>
    <m/>
    <m/>
    <m/>
    <m/>
    <n v="270"/>
    <x v="63"/>
    <n v="150"/>
    <m/>
    <m/>
    <m/>
    <m/>
    <m/>
    <m/>
    <m/>
    <m/>
    <m/>
    <m/>
    <m/>
    <m/>
    <s v="Ziehl Neelsen"/>
    <n v="270"/>
    <m/>
  </r>
  <r>
    <d v="2021-10-02T00:00:00"/>
    <x v="0"/>
    <s v="HOSPITALIZADOS"/>
    <s v="En Tiempo"/>
    <s v="HOSPITALIZADOS (90 Min.)"/>
    <x v="0"/>
    <x v="1"/>
    <n v="8"/>
    <s v="1275-0005"/>
    <d v="2021-10-02T00:00:00"/>
    <s v="33118 OMAR"/>
    <s v="TERAN"/>
    <m/>
    <n v="692"/>
    <x v="1"/>
    <n v="184"/>
    <n v="0"/>
    <n v="0"/>
    <n v="2024"/>
    <n v="2024"/>
    <n v="2024"/>
    <m/>
    <s v="Pendiente"/>
    <s v="Activo"/>
    <m/>
    <m/>
    <s v="CENTRO MEDICO EXCEL-HOSPITALIZADOS"/>
    <m/>
    <s v="BH"/>
    <s v="h1"/>
    <s v="MEDRANO AHUMADA SALVADOR"/>
  </r>
  <r>
    <d v="2021-10-02T00:00:00"/>
    <x v="0"/>
    <s v="HOSPITALIZADOS"/>
    <s v="En Tiempo"/>
    <s v="HOSPITALIZADOS (90 Min.)"/>
    <x v="0"/>
    <x v="1"/>
    <n v="9"/>
    <s v="1275-0005"/>
    <m/>
    <m/>
    <m/>
    <m/>
    <n v="226"/>
    <x v="3"/>
    <n v="345"/>
    <m/>
    <m/>
    <m/>
    <m/>
    <m/>
    <m/>
    <m/>
    <m/>
    <m/>
    <m/>
    <m/>
    <m/>
    <s v="PCR"/>
    <n v="183"/>
    <m/>
  </r>
  <r>
    <d v="2021-10-02T00:00:00"/>
    <x v="0"/>
    <s v="HOSPITALIZADOS"/>
    <s v="En Tiempo"/>
    <s v="HOSPITALIZADOS (90 Min.)"/>
    <x v="0"/>
    <x v="1"/>
    <n v="10"/>
    <s v="1275-0005"/>
    <m/>
    <m/>
    <m/>
    <m/>
    <n v="2062"/>
    <x v="53"/>
    <n v="1495"/>
    <m/>
    <m/>
    <m/>
    <m/>
    <m/>
    <m/>
    <m/>
    <m/>
    <m/>
    <m/>
    <m/>
    <m/>
    <s v="Procalcitonina"/>
    <s v="PROC"/>
    <m/>
  </r>
  <r>
    <d v="2021-10-02T00:00:00"/>
    <x v="0"/>
    <s v="HOSPITALIZADOS"/>
    <s v="En Tiempo"/>
    <s v="HOSPITALIZADOS (90 Min.)"/>
    <x v="0"/>
    <x v="1"/>
    <n v="11"/>
    <s v="1275-0006"/>
    <d v="2021-10-02T00:00:00"/>
    <s v="26449 ROSALVA"/>
    <s v="SMITH"/>
    <m/>
    <n v="692"/>
    <x v="1"/>
    <n v="184"/>
    <n v="0"/>
    <n v="0"/>
    <n v="702"/>
    <n v="702"/>
    <n v="702"/>
    <m/>
    <s v="Pendiente"/>
    <s v="Activo"/>
    <m/>
    <m/>
    <s v="CENTRO MEDICO EXCEL-HOSPITALIZADOS"/>
    <m/>
    <s v="BH"/>
    <s v="h1"/>
    <s v="CARABANTES GARCIA ROSA ADYLENNE"/>
  </r>
  <r>
    <d v="2021-10-02T00:00:00"/>
    <x v="0"/>
    <s v="HOSPITALIZADOS"/>
    <s v="En Tiempo"/>
    <s v="HOSPITALIZADOS (90 Min.)"/>
    <x v="0"/>
    <x v="1"/>
    <n v="12"/>
    <s v="1275-0006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0"/>
    <s v="HOSPITALIZADOS"/>
    <s v="En Tiempo"/>
    <s v="HOSPITALIZADOS (90 Min.)"/>
    <x v="0"/>
    <x v="1"/>
    <n v="13"/>
    <s v="1275-0007"/>
    <d v="2021-10-02T00:00:00"/>
    <s v="34194 RITA"/>
    <s v="MARTINEZ"/>
    <s v="GARCIA"/>
    <n v="692"/>
    <x v="1"/>
    <n v="184"/>
    <n v="0"/>
    <n v="0"/>
    <n v="1102"/>
    <n v="1102"/>
    <n v="1102"/>
    <m/>
    <s v="Pendiente"/>
    <s v="Activo"/>
    <m/>
    <m/>
    <s v="CENTRO MEDICO EXCEL-HOSPITALIZADOS"/>
    <m/>
    <s v="BH"/>
    <s v="h1"/>
    <s v="VILLAGRANA MARQUEZ SAUL ANTONIO"/>
  </r>
  <r>
    <d v="2021-10-02T00:00:00"/>
    <x v="0"/>
    <s v="HOSPITALIZADOS"/>
    <s v="En Tiempo"/>
    <s v="HOSPITALIZADOS (90 Min.)"/>
    <x v="0"/>
    <x v="1"/>
    <n v="14"/>
    <s v="1275-0007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0"/>
    <s v="HOSPITALIZADOS"/>
    <s v="En Tiempo"/>
    <s v="HOSPITALIZADOS (90 Min.)"/>
    <x v="0"/>
    <x v="1"/>
    <n v="15"/>
    <s v="1275-0007"/>
    <m/>
    <m/>
    <m/>
    <m/>
    <n v="539"/>
    <x v="13"/>
    <n v="400"/>
    <m/>
    <m/>
    <m/>
    <m/>
    <m/>
    <m/>
    <m/>
    <m/>
    <m/>
    <m/>
    <m/>
    <m/>
    <s v="TROPONINA I"/>
    <m/>
    <m/>
  </r>
  <r>
    <d v="2021-10-02T00:00:00"/>
    <x v="0"/>
    <s v="HOSPITALIZADOS"/>
    <s v="En Tiempo"/>
    <s v="HOSPITALIZADOS (90 Min.)"/>
    <x v="0"/>
    <x v="1"/>
    <n v="16"/>
    <s v="1275-0008"/>
    <d v="2021-10-02T00:00:00"/>
    <s v="29463 MARIA ANA DE JESUS"/>
    <s v="DIAZ DE LEON"/>
    <s v="DIAZ DE LEON"/>
    <n v="692"/>
    <x v="1"/>
    <n v="184"/>
    <n v="0"/>
    <n v="0"/>
    <n v="702"/>
    <n v="702"/>
    <n v="702"/>
    <m/>
    <s v="Pendiente"/>
    <s v="Activo"/>
    <m/>
    <m/>
    <s v="CENTRO MEDICO EXCEL-HOSPITALIZADOS"/>
    <m/>
    <s v="BH"/>
    <s v="h1"/>
    <s v="CAMPOLI FRANCO DAMIAN"/>
  </r>
  <r>
    <d v="2021-10-02T00:00:00"/>
    <x v="0"/>
    <s v="HOSPITALIZADOS"/>
    <s v="En Tiempo"/>
    <s v="HOSPITALIZADOS (90 Min.)"/>
    <x v="0"/>
    <x v="1"/>
    <n v="17"/>
    <s v="1275-0008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0"/>
    <s v="ESTUDIOS DE EMERGENCIA"/>
    <s v="En Tiempo"/>
    <s v="ESTUDIOS DE EMERGENCIA (30 Min.)"/>
    <x v="0"/>
    <x v="1"/>
    <n v="18"/>
    <s v="1275-0009"/>
    <d v="2021-10-02T00:00:00"/>
    <s v="29463 MARIA ANA DE JESUS"/>
    <s v="DIAZ DE LEON"/>
    <s v="DIAZ DE LEON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02T00:00:00"/>
    <x v="1"/>
    <s v="HOSPITALIZADOS"/>
    <s v="En Tiempo"/>
    <s v="HOSPITALIZADOS (90 Min.)"/>
    <x v="0"/>
    <x v="2"/>
    <n v="19"/>
    <s v="1275-0010"/>
    <d v="2021-10-02T00:00:00"/>
    <s v="33950 VICTOR MANUEL"/>
    <s v="VILLASEÑOR"/>
    <m/>
    <n v="692"/>
    <x v="1"/>
    <n v="184"/>
    <n v="0"/>
    <n v="0"/>
    <n v="2368"/>
    <n v="2368"/>
    <n v="2368"/>
    <m/>
    <s v="Pendiente"/>
    <s v="Activo"/>
    <m/>
    <m/>
    <s v="CENTRO MEDICO EXCEL-HOSPITALIZADOS"/>
    <m/>
    <s v="BH"/>
    <s v="h1"/>
    <s v="CAMPOLI FRANCO DAMIAN"/>
  </r>
  <r>
    <d v="2021-10-02T00:00:00"/>
    <x v="1"/>
    <s v="HOSPITALIZADOS"/>
    <s v="En Tiempo"/>
    <s v="HOSPITALIZADOS (90 Min.)"/>
    <x v="0"/>
    <x v="2"/>
    <n v="20"/>
    <s v="1275-0010"/>
    <m/>
    <m/>
    <m/>
    <m/>
    <n v="104"/>
    <x v="12"/>
    <n v="171"/>
    <m/>
    <m/>
    <m/>
    <m/>
    <m/>
    <m/>
    <m/>
    <m/>
    <m/>
    <m/>
    <m/>
    <m/>
    <s v="mg"/>
    <n v="157"/>
    <m/>
  </r>
  <r>
    <d v="2021-10-02T00:00:00"/>
    <x v="1"/>
    <s v="HOSPITALIZADOS"/>
    <s v="En Tiempo"/>
    <s v="HOSPITALIZADOS (90 Min.)"/>
    <x v="0"/>
    <x v="2"/>
    <n v="21"/>
    <s v="1275-0010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HOSPITALIZADOS"/>
    <s v="En Tiempo"/>
    <s v="HOSPITALIZADOS (90 Min.)"/>
    <x v="0"/>
    <x v="2"/>
    <n v="22"/>
    <s v="1275-0010"/>
    <m/>
    <m/>
    <m/>
    <m/>
    <n v="2062"/>
    <x v="53"/>
    <n v="1495"/>
    <m/>
    <m/>
    <m/>
    <m/>
    <m/>
    <m/>
    <m/>
    <m/>
    <m/>
    <m/>
    <m/>
    <m/>
    <s v="Procalcitonina"/>
    <s v="PROC"/>
    <m/>
  </r>
  <r>
    <d v="2021-10-02T00:00:00"/>
    <x v="1"/>
    <s v="ESTUDIOS DE EMERGENCIA"/>
    <s v="En Tiempo"/>
    <s v="ESTUDIOS DE EMERGENCIA (30 Min.)"/>
    <x v="0"/>
    <x v="2"/>
    <n v="23"/>
    <s v="1275-0011"/>
    <d v="2021-10-02T00:00:00"/>
    <s v="33950 VICTOR MANUEL"/>
    <s v="VILLASEÑOR"/>
    <m/>
    <n v="112"/>
    <x v="64"/>
    <n v="1070"/>
    <n v="0"/>
    <n v="0"/>
    <n v="1070"/>
    <n v="1070"/>
    <n v="1070"/>
    <m/>
    <s v="Pendiente"/>
    <s v="Activo"/>
    <m/>
    <m/>
    <s v="CENTRO MEDICO EXCEL-HOSPITALIZADOS"/>
    <m/>
    <s v="GASV"/>
    <m/>
    <s v="CAMPOLI FRANCO DAMIAN"/>
  </r>
  <r>
    <d v="2021-10-02T00:00:00"/>
    <x v="1"/>
    <s v="MEDIEXCEL"/>
    <s v="En Tiempo"/>
    <s v="EXTERNOS (240 min.)"/>
    <x v="0"/>
    <x v="2"/>
    <n v="24"/>
    <s v="1275-0012"/>
    <d v="2021-10-02T00:00:00"/>
    <s v="14882 VICTOR"/>
    <s v="RAMIREZ"/>
    <s v="VENEGAS"/>
    <n v="692"/>
    <x v="1"/>
    <n v="184"/>
    <n v="0"/>
    <n v="0"/>
    <n v="1651"/>
    <n v="1651"/>
    <n v="1651"/>
    <m/>
    <s v="Pendiente"/>
    <s v="Activo"/>
    <s v="B7189002-01_x0009_"/>
    <m/>
    <s v="MEDIEXCEL"/>
    <m/>
    <s v="BH"/>
    <s v="h1"/>
    <s v="GALDAMEZ DOMINGUEZ PAMELA ANAHI"/>
  </r>
  <r>
    <d v="2021-10-02T00:00:00"/>
    <x v="1"/>
    <s v="MEDIEXCEL"/>
    <s v="En Tiempo"/>
    <s v="EXTERNOS (240 min.)"/>
    <x v="0"/>
    <x v="2"/>
    <n v="25"/>
    <s v="1275-0012"/>
    <m/>
    <m/>
    <m/>
    <m/>
    <n v="119"/>
    <x v="24"/>
    <n v="161"/>
    <m/>
    <m/>
    <m/>
    <m/>
    <m/>
    <m/>
    <m/>
    <m/>
    <m/>
    <m/>
    <m/>
    <m/>
    <s v="ABO"/>
    <n v="213"/>
    <m/>
  </r>
  <r>
    <d v="2021-10-02T00:00:00"/>
    <x v="1"/>
    <s v="MEDIEXCEL"/>
    <s v="En Tiempo"/>
    <s v="EXTERNOS (240 min.)"/>
    <x v="0"/>
    <x v="2"/>
    <n v="26"/>
    <s v="1275-0012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2T00:00:00"/>
    <x v="1"/>
    <s v="MEDIEXCEL"/>
    <s v="En Tiempo"/>
    <s v="EXTERNOS (240 min.)"/>
    <x v="0"/>
    <x v="2"/>
    <n v="27"/>
    <s v="1275-0012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28"/>
    <s v="1275-0012"/>
    <m/>
    <m/>
    <m/>
    <m/>
    <n v="121"/>
    <x v="18"/>
    <n v="374"/>
    <m/>
    <m/>
    <m/>
    <m/>
    <m/>
    <m/>
    <m/>
    <m/>
    <m/>
    <m/>
    <m/>
    <m/>
    <s v="GLICO"/>
    <n v="137"/>
    <m/>
  </r>
  <r>
    <d v="2021-10-02T00:00:00"/>
    <x v="1"/>
    <s v="MEDIEXCEL"/>
    <s v="En Tiempo"/>
    <s v="EXTERNOS (240 min.)"/>
    <x v="0"/>
    <x v="2"/>
    <n v="29"/>
    <s v="1275-0013"/>
    <d v="2021-10-02T00:00:00"/>
    <s v="30709 JORGE"/>
    <s v="PEREZ"/>
    <m/>
    <n v="109"/>
    <x v="10"/>
    <n v="115"/>
    <n v="0"/>
    <n v="0"/>
    <n v="892"/>
    <n v="892"/>
    <n v="892"/>
    <m/>
    <s v="Pendiente"/>
    <s v="Activo"/>
    <s v="F2109013-01"/>
    <m/>
    <s v="MEDIEXCEL"/>
    <m/>
    <s v="GLU"/>
    <s v="glic"/>
    <s v="GONZALEZ ALVAREZ LIZBETH"/>
  </r>
  <r>
    <d v="2021-10-02T00:00:00"/>
    <x v="1"/>
    <s v="MEDIEXCEL"/>
    <s v="En Tiempo"/>
    <s v="EXTERNOS (240 min.)"/>
    <x v="0"/>
    <x v="2"/>
    <n v="30"/>
    <s v="1275-0013"/>
    <m/>
    <m/>
    <m/>
    <m/>
    <n v="121"/>
    <x v="18"/>
    <n v="374"/>
    <m/>
    <m/>
    <m/>
    <m/>
    <m/>
    <m/>
    <m/>
    <m/>
    <m/>
    <m/>
    <m/>
    <m/>
    <s v="GLICO"/>
    <n v="137"/>
    <m/>
  </r>
  <r>
    <d v="2021-10-02T00:00:00"/>
    <x v="1"/>
    <s v="MEDIEXCEL"/>
    <s v="En Tiempo"/>
    <s v="EXTERNOS (240 min.)"/>
    <x v="0"/>
    <x v="2"/>
    <n v="31"/>
    <s v="1275-0013"/>
    <m/>
    <m/>
    <m/>
    <m/>
    <n v="1297"/>
    <x v="20"/>
    <n v="265"/>
    <m/>
    <m/>
    <m/>
    <m/>
    <m/>
    <m/>
    <m/>
    <m/>
    <m/>
    <m/>
    <m/>
    <m/>
    <s v="LIPIDOS"/>
    <s v="lip"/>
    <m/>
  </r>
  <r>
    <d v="2021-10-02T00:00:00"/>
    <x v="1"/>
    <s v="MEDIEXCEL"/>
    <s v="En Tiempo"/>
    <s v="EXTERNOS (240 min.)"/>
    <x v="0"/>
    <x v="2"/>
    <n v="32"/>
    <s v="1275-0013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33"/>
    <s v="1275-0014"/>
    <d v="2021-10-02T00:00:00"/>
    <s v="13848 BERNARDINA"/>
    <s v="VACA"/>
    <m/>
    <n v="692"/>
    <x v="1"/>
    <n v="184"/>
    <n v="0"/>
    <n v="0"/>
    <n v="1214"/>
    <n v="1214"/>
    <n v="1214"/>
    <m/>
    <s v="Pendiente"/>
    <s v="Activo"/>
    <s v="B7639001-02"/>
    <m/>
    <s v="MEDIEXCEL"/>
    <m/>
    <s v="BH"/>
    <s v="h1"/>
    <s v="CHAVEZ GARCIA ARTURO"/>
  </r>
  <r>
    <d v="2021-10-02T00:00:00"/>
    <x v="1"/>
    <s v="MEDIEXCEL"/>
    <s v="En Tiempo"/>
    <s v="EXTERNOS (240 min.)"/>
    <x v="0"/>
    <x v="2"/>
    <n v="34"/>
    <s v="1275-0014"/>
    <m/>
    <m/>
    <m/>
    <m/>
    <n v="121"/>
    <x v="18"/>
    <n v="374"/>
    <m/>
    <m/>
    <m/>
    <m/>
    <m/>
    <m/>
    <m/>
    <m/>
    <m/>
    <m/>
    <m/>
    <m/>
    <s v="GLICO"/>
    <n v="137"/>
    <m/>
  </r>
  <r>
    <d v="2021-10-02T00:00:00"/>
    <x v="1"/>
    <s v="MEDIEXCEL"/>
    <s v="En Tiempo"/>
    <s v="EXTERNOS (240 min.)"/>
    <x v="0"/>
    <x v="2"/>
    <n v="35"/>
    <s v="1275-0014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36"/>
    <s v="1275-0014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HOSPITALIZADOS"/>
    <s v="En Tiempo"/>
    <s v="HOSPITALIZADOS (90 Min.)"/>
    <x v="0"/>
    <x v="2"/>
    <n v="37"/>
    <s v="1275-0015"/>
    <d v="2021-10-02T00:00:00"/>
    <s v="34041 BALTAZAR"/>
    <s v="COSAIN"/>
    <s v="CHAV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2T00:00:00"/>
    <x v="1"/>
    <s v="HOSPITALIZADOS"/>
    <s v="En Tiempo"/>
    <s v="HOSPITALIZADOS (90 Min.)"/>
    <x v="0"/>
    <x v="2"/>
    <n v="38"/>
    <s v="1275-0016"/>
    <d v="2021-10-02T00:00:00"/>
    <s v="33995 BITALIANO"/>
    <s v="PEREZ"/>
    <s v="VALD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2T00:00:00"/>
    <x v="1"/>
    <s v="HOSPITALIZADOS"/>
    <s v="En Tiempo"/>
    <s v="HOSPITALIZADOS (90 Min.)"/>
    <x v="0"/>
    <x v="2"/>
    <n v="39"/>
    <s v="1275-0017"/>
    <d v="2021-10-02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2T00:00:00"/>
    <x v="1"/>
    <s v="HOSPITALIZADOS"/>
    <s v="En Tiempo"/>
    <s v="HOSPITALIZADOS (90 Min.)"/>
    <x v="0"/>
    <x v="2"/>
    <n v="40"/>
    <s v="1275-0018"/>
    <d v="2021-10-02T00:00:00"/>
    <s v="34091 RAFAEL"/>
    <s v="VILLEGAS"/>
    <s v="GARCI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2T00:00:00"/>
    <x v="1"/>
    <s v="HOSPITALIZADOS"/>
    <s v="En Tiempo"/>
    <s v="HOSPITALIZADOS (90 Min.)"/>
    <x v="0"/>
    <x v="2"/>
    <n v="41"/>
    <s v="1275-0019"/>
    <d v="2021-10-02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2T00:00:00"/>
    <x v="1"/>
    <s v="HOSPITALIZADOS"/>
    <s v="En Tiempo"/>
    <s v="HOSPITALIZADOS (90 Min.)"/>
    <x v="0"/>
    <x v="2"/>
    <n v="42"/>
    <s v="1275-0020"/>
    <d v="2021-10-02T00:00:00"/>
    <s v="34041 BALTAZAR"/>
    <s v="COSAIN"/>
    <s v="CHAV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2T00:00:00"/>
    <x v="1"/>
    <s v="HOSPITALIZADOS"/>
    <s v="En Tiempo"/>
    <s v="HOSPITALIZADOS (90 Min.)"/>
    <x v="0"/>
    <x v="2"/>
    <n v="43"/>
    <s v="1275-0020"/>
    <m/>
    <m/>
    <m/>
    <m/>
    <n v="104"/>
    <x v="12"/>
    <n v="171"/>
    <m/>
    <m/>
    <m/>
    <m/>
    <m/>
    <m/>
    <m/>
    <m/>
    <m/>
    <m/>
    <m/>
    <m/>
    <s v="mg"/>
    <n v="157"/>
    <m/>
  </r>
  <r>
    <d v="2021-10-02T00:00:00"/>
    <x v="1"/>
    <s v="HOSPITALIZADOS"/>
    <s v="En Tiempo"/>
    <s v="HOSPITALIZADOS (90 Min.)"/>
    <x v="0"/>
    <x v="2"/>
    <n v="44"/>
    <s v="1275-0020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45"/>
    <s v="1275-0021"/>
    <d v="2021-10-02T00:00:00"/>
    <s v="10435 JUAN"/>
    <s v="GUTIERREZ"/>
    <m/>
    <n v="109"/>
    <x v="10"/>
    <n v="115"/>
    <n v="0"/>
    <n v="0"/>
    <n v="892"/>
    <n v="892"/>
    <n v="892"/>
    <m/>
    <s v="Pendiente"/>
    <s v="Activo"/>
    <s v="B6699008-01"/>
    <m/>
    <s v="MEDIEXCEL"/>
    <m/>
    <s v="GLU"/>
    <s v="glic"/>
    <s v="GONZALEZ ALVAREZ LIZBETH"/>
  </r>
  <r>
    <d v="2021-10-02T00:00:00"/>
    <x v="1"/>
    <s v="MEDIEXCEL"/>
    <s v="En Tiempo"/>
    <s v="EXTERNOS (240 min.)"/>
    <x v="0"/>
    <x v="2"/>
    <n v="46"/>
    <s v="1275-0021"/>
    <m/>
    <m/>
    <m/>
    <m/>
    <n v="121"/>
    <x v="18"/>
    <n v="374"/>
    <m/>
    <m/>
    <m/>
    <m/>
    <m/>
    <m/>
    <m/>
    <m/>
    <m/>
    <m/>
    <m/>
    <m/>
    <s v="GLICO"/>
    <n v="137"/>
    <m/>
  </r>
  <r>
    <d v="2021-10-02T00:00:00"/>
    <x v="1"/>
    <s v="MEDIEXCEL"/>
    <s v="En Tiempo"/>
    <s v="EXTERNOS (240 min.)"/>
    <x v="0"/>
    <x v="2"/>
    <n v="47"/>
    <s v="1275-0021"/>
    <m/>
    <m/>
    <m/>
    <m/>
    <n v="1297"/>
    <x v="20"/>
    <n v="265"/>
    <m/>
    <m/>
    <m/>
    <m/>
    <m/>
    <m/>
    <m/>
    <m/>
    <m/>
    <m/>
    <m/>
    <m/>
    <s v="LIPIDOS"/>
    <s v="lip"/>
    <m/>
  </r>
  <r>
    <d v="2021-10-02T00:00:00"/>
    <x v="1"/>
    <s v="MEDIEXCEL"/>
    <s v="En Tiempo"/>
    <s v="EXTERNOS (240 min.)"/>
    <x v="0"/>
    <x v="2"/>
    <n v="48"/>
    <s v="1275-0021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HOSPITALIZADOS"/>
    <s v="En Tiempo"/>
    <s v="HOSPITALIZADOS (90 Min.)"/>
    <x v="0"/>
    <x v="2"/>
    <n v="49"/>
    <s v="1275-0022"/>
    <d v="2021-10-02T00:00:00"/>
    <s v="33995 BITALIANO"/>
    <s v="PEREZ"/>
    <s v="VALD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2T00:00:00"/>
    <x v="1"/>
    <s v="HOSPITALIZADOS"/>
    <s v="En Tiempo"/>
    <s v="HOSPITALIZADOS (90 Min.)"/>
    <x v="0"/>
    <x v="2"/>
    <n v="50"/>
    <s v="1275-0022"/>
    <m/>
    <m/>
    <m/>
    <m/>
    <n v="104"/>
    <x v="12"/>
    <n v="171"/>
    <m/>
    <m/>
    <m/>
    <m/>
    <m/>
    <m/>
    <m/>
    <m/>
    <m/>
    <m/>
    <m/>
    <m/>
    <s v="mg"/>
    <n v="157"/>
    <m/>
  </r>
  <r>
    <d v="2021-10-02T00:00:00"/>
    <x v="1"/>
    <s v="HOSPITALIZADOS"/>
    <s v="En Tiempo"/>
    <s v="HOSPITALIZADOS (90 Min.)"/>
    <x v="0"/>
    <x v="2"/>
    <n v="51"/>
    <s v="1275-0022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HOSPITALIZADOS"/>
    <s v="En Tiempo"/>
    <s v="HOSPITALIZADOS (90 Min.)"/>
    <x v="0"/>
    <x v="2"/>
    <n v="52"/>
    <s v="1275-0023"/>
    <d v="2021-10-02T00:00:00"/>
    <s v="33997 EDHER ADRIAN"/>
    <s v="FLORES"/>
    <s v="ACOST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2T00:00:00"/>
    <x v="1"/>
    <s v="HOSPITALIZADOS"/>
    <s v="En Tiempo"/>
    <s v="HOSPITALIZADOS (90 Min.)"/>
    <x v="0"/>
    <x v="2"/>
    <n v="53"/>
    <s v="1275-0023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HOSPITALIZADOS"/>
    <s v="En Tiempo"/>
    <s v="HOSPITALIZADOS (90 Min.)"/>
    <x v="0"/>
    <x v="2"/>
    <n v="54"/>
    <s v="1275-0023"/>
    <m/>
    <m/>
    <m/>
    <m/>
    <n v="104"/>
    <x v="12"/>
    <n v="171"/>
    <m/>
    <m/>
    <m/>
    <m/>
    <m/>
    <m/>
    <m/>
    <m/>
    <m/>
    <m/>
    <m/>
    <m/>
    <s v="mg"/>
    <n v="157"/>
    <m/>
  </r>
  <r>
    <d v="2021-10-02T00:00:00"/>
    <x v="1"/>
    <s v="VITAMEDICA"/>
    <s v="En Tiempo"/>
    <s v="EXTERNOS (240 min.)"/>
    <x v="0"/>
    <x v="2"/>
    <n v="55"/>
    <s v="1275-0024"/>
    <d v="2021-10-02T00:00:00"/>
    <s v="3905 JUAN CARLOS"/>
    <s v="ZAVARIZ"/>
    <s v="RAMOS"/>
    <n v="1356"/>
    <x v="45"/>
    <n v="197"/>
    <n v="0"/>
    <n v="0"/>
    <n v="197"/>
    <n v="197"/>
    <n v="197"/>
    <m/>
    <s v="Pendiente"/>
    <s v="Activo"/>
    <m/>
    <m/>
    <s v="VITAMEDICA"/>
    <m/>
    <s v="Coprologico"/>
    <n v="92"/>
    <s v="ARZOLA CRUZ OMAR BALAM"/>
  </r>
  <r>
    <d v="2021-10-02T00:00:00"/>
    <x v="1"/>
    <s v="HOSPITALIZADOS"/>
    <s v="En Tiempo"/>
    <s v="HOSPITALIZADOS (90 Min.)"/>
    <x v="0"/>
    <x v="2"/>
    <n v="56"/>
    <s v="1275-0025"/>
    <d v="2021-10-02T00:00:00"/>
    <s v="34091 RAFAEL"/>
    <s v="VILLEGAS"/>
    <s v="GARCI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2T00:00:00"/>
    <x v="1"/>
    <s v="HOSPITALIZADOS"/>
    <s v="En Tiempo"/>
    <s v="HOSPITALIZADOS (90 Min.)"/>
    <x v="0"/>
    <x v="2"/>
    <n v="57"/>
    <s v="1275-0025"/>
    <m/>
    <m/>
    <m/>
    <m/>
    <n v="104"/>
    <x v="12"/>
    <n v="171"/>
    <m/>
    <m/>
    <m/>
    <m/>
    <m/>
    <m/>
    <m/>
    <m/>
    <m/>
    <m/>
    <m/>
    <m/>
    <s v="mg"/>
    <n v="157"/>
    <m/>
  </r>
  <r>
    <d v="2021-10-02T00:00:00"/>
    <x v="1"/>
    <s v="HOSPITALIZADOS"/>
    <s v="En Tiempo"/>
    <s v="HOSPITALIZADOS (90 Min.)"/>
    <x v="0"/>
    <x v="2"/>
    <n v="58"/>
    <s v="1275-0025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HOSPITALIZADOS"/>
    <s v="Fuera de Tiempo"/>
    <s v="HOSPITALIZADOS (90 Min.)"/>
    <x v="0"/>
    <x v="2"/>
    <n v="59"/>
    <s v="1275-0026"/>
    <d v="2021-10-02T00:00:00"/>
    <s v="34023 FRANCISCO"/>
    <s v="JIMENEZ"/>
    <s v="VARGAS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2T00:00:00"/>
    <x v="1"/>
    <s v="HOSPITALIZADOS"/>
    <s v="Fuera de Tiempo"/>
    <s v="HOSPITALIZADOS (90 Min.)"/>
    <x v="0"/>
    <x v="2"/>
    <n v="60"/>
    <s v="1275-0026"/>
    <m/>
    <m/>
    <m/>
    <m/>
    <n v="104"/>
    <x v="12"/>
    <n v="171"/>
    <m/>
    <m/>
    <m/>
    <m/>
    <m/>
    <m/>
    <m/>
    <m/>
    <m/>
    <m/>
    <m/>
    <m/>
    <s v="mg"/>
    <n v="157"/>
    <m/>
  </r>
  <r>
    <d v="2021-10-02T00:00:00"/>
    <x v="1"/>
    <s v="HOSPITALIZADOS"/>
    <s v="Fuera de Tiempo"/>
    <s v="HOSPITALIZADOS (90 Min.)"/>
    <x v="0"/>
    <x v="2"/>
    <n v="61"/>
    <s v="1275-0026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VITAMEDICA"/>
    <s v="Fuera de Tiempo"/>
    <s v="EXTERNOS (240 min.)"/>
    <x v="0"/>
    <x v="2"/>
    <n v="62"/>
    <s v="1275-0027"/>
    <d v="2021-10-02T00:00:00"/>
    <s v="3905 JUAN CARLOS"/>
    <s v="ZAVARIZ"/>
    <s v="RAMOS"/>
    <n v="1229"/>
    <x v="17"/>
    <n v="178"/>
    <n v="0"/>
    <n v="0"/>
    <n v="678"/>
    <n v="678"/>
    <n v="678"/>
    <m/>
    <s v="Pendiente"/>
    <s v="Activo"/>
    <m/>
    <m/>
    <s v="VITAMEDICA"/>
    <m/>
    <s v="Curva"/>
    <n v="112"/>
    <s v="ARZOLA CRUZ OMAR BALAM"/>
  </r>
  <r>
    <d v="2021-10-02T00:00:00"/>
    <x v="1"/>
    <s v="VITAMEDICA"/>
    <s v="Fuera de Tiempo"/>
    <s v="EXTERNOS (240 min.)"/>
    <x v="0"/>
    <x v="2"/>
    <n v="63"/>
    <s v="1275-0027"/>
    <m/>
    <m/>
    <m/>
    <m/>
    <n v="611"/>
    <x v="65"/>
    <n v="500"/>
    <m/>
    <m/>
    <m/>
    <m/>
    <m/>
    <m/>
    <m/>
    <m/>
    <m/>
    <m/>
    <m/>
    <m/>
    <s v="CEA"/>
    <m/>
    <m/>
  </r>
  <r>
    <d v="2021-10-02T00:00:00"/>
    <x v="1"/>
    <s v="VITAMEDICA"/>
    <s v="Fuera de Tiempo"/>
    <s v="EXTERNOS (240 min.)"/>
    <x v="0"/>
    <x v="2"/>
    <n v="64"/>
    <s v="1275-0027"/>
    <m/>
    <m/>
    <m/>
    <m/>
    <n v="105"/>
    <x v="66"/>
    <n v="0"/>
    <m/>
    <m/>
    <m/>
    <m/>
    <m/>
    <m/>
    <m/>
    <m/>
    <m/>
    <m/>
    <m/>
    <m/>
    <s v="AFP"/>
    <n v="46"/>
    <m/>
  </r>
  <r>
    <d v="2021-10-02T00:00:00"/>
    <x v="1"/>
    <s v="VITAMEDICA"/>
    <s v="Fuera de Tiempo"/>
    <s v="EXTERNOS (240 min.)"/>
    <x v="0"/>
    <x v="2"/>
    <n v="65"/>
    <s v="1275-0027"/>
    <m/>
    <m/>
    <m/>
    <m/>
    <n v="633"/>
    <x v="67"/>
    <n v="0"/>
    <m/>
    <m/>
    <m/>
    <m/>
    <m/>
    <m/>
    <m/>
    <m/>
    <m/>
    <m/>
    <m/>
    <m/>
    <s v="CA-19-9"/>
    <m/>
    <m/>
  </r>
  <r>
    <d v="2021-10-02T00:00:00"/>
    <x v="1"/>
    <s v="HOSPITALIZADOS"/>
    <s v="En Tiempo"/>
    <s v="HOSPITALIZADOS (90 Min.)"/>
    <x v="0"/>
    <x v="2"/>
    <n v="66"/>
    <s v="1275-0028"/>
    <d v="2021-10-02T00:00:00"/>
    <s v="34194 RITA"/>
    <s v="MARTINEZ"/>
    <s v="GARCIA"/>
    <n v="102"/>
    <x v="7"/>
    <n v="1070"/>
    <n v="0"/>
    <n v="0"/>
    <n v="2140"/>
    <n v="2140"/>
    <n v="2140"/>
    <m/>
    <s v="Pendiente"/>
    <s v="Activo"/>
    <m/>
    <m/>
    <s v="CENTRO MEDICO EXCEL-HOSPITALIZADOS"/>
    <m/>
    <s v="GAS"/>
    <n v="136"/>
    <s v="QUISPE FERNANDEZ LUIS ALBERTO"/>
  </r>
  <r>
    <d v="2021-10-02T00:00:00"/>
    <x v="1"/>
    <s v="HOSPITALIZADOS"/>
    <s v="En Tiempo"/>
    <s v="HOSPITALIZADOS (90 Min.)"/>
    <x v="0"/>
    <x v="2"/>
    <n v="67"/>
    <s v="1275-0028"/>
    <m/>
    <m/>
    <m/>
    <m/>
    <n v="112"/>
    <x v="64"/>
    <n v="1070"/>
    <m/>
    <m/>
    <m/>
    <m/>
    <m/>
    <m/>
    <m/>
    <m/>
    <m/>
    <m/>
    <m/>
    <m/>
    <s v="GASV"/>
    <m/>
    <m/>
  </r>
  <r>
    <d v="2021-10-02T00:00:00"/>
    <x v="1"/>
    <s v="MEDIEXCEL"/>
    <s v="En Tiempo"/>
    <s v="EXTERNOS (240 min.)"/>
    <x v="0"/>
    <x v="2"/>
    <n v="68"/>
    <s v="1275-0029"/>
    <d v="2021-10-02T00:00:00"/>
    <s v="19047 MARIA DEL CARMEN"/>
    <s v="BRITO"/>
    <m/>
    <n v="109"/>
    <x v="10"/>
    <n v="115"/>
    <n v="0"/>
    <n v="0"/>
    <n v="1177"/>
    <n v="1177"/>
    <n v="1177"/>
    <m/>
    <s v="Pendiente"/>
    <s v="Activo"/>
    <s v="B9719001-02"/>
    <m/>
    <s v="MEDIEXCEL"/>
    <m/>
    <s v="GLU"/>
    <s v="glic"/>
    <s v="ORTEGA GONZALEZ ALFREDO"/>
  </r>
  <r>
    <d v="2021-10-02T00:00:00"/>
    <x v="1"/>
    <s v="MEDIEXCEL"/>
    <s v="En Tiempo"/>
    <s v="EXTERNOS (240 min.)"/>
    <x v="0"/>
    <x v="2"/>
    <n v="69"/>
    <s v="1275-0029"/>
    <m/>
    <m/>
    <m/>
    <m/>
    <n v="121"/>
    <x v="18"/>
    <n v="374"/>
    <m/>
    <m/>
    <m/>
    <m/>
    <m/>
    <m/>
    <m/>
    <m/>
    <m/>
    <m/>
    <m/>
    <m/>
    <s v="GLICO"/>
    <n v="137"/>
    <m/>
  </r>
  <r>
    <d v="2021-10-02T00:00:00"/>
    <x v="1"/>
    <s v="MEDIEXCEL"/>
    <s v="En Tiempo"/>
    <s v="EXTERNOS (240 min.)"/>
    <x v="0"/>
    <x v="2"/>
    <n v="70"/>
    <s v="1275-0029"/>
    <m/>
    <m/>
    <m/>
    <m/>
    <n v="138"/>
    <x v="68"/>
    <n v="250"/>
    <m/>
    <m/>
    <m/>
    <m/>
    <m/>
    <m/>
    <m/>
    <m/>
    <m/>
    <m/>
    <m/>
    <m/>
    <s v="TSH"/>
    <n v="146"/>
    <m/>
  </r>
  <r>
    <d v="2021-10-02T00:00:00"/>
    <x v="1"/>
    <s v="MEDIEXCEL"/>
    <s v="En Tiempo"/>
    <s v="EXTERNOS (240 min.)"/>
    <x v="0"/>
    <x v="2"/>
    <n v="71"/>
    <s v="1275-0029"/>
    <m/>
    <m/>
    <m/>
    <m/>
    <n v="1371"/>
    <x v="22"/>
    <n v="300"/>
    <m/>
    <m/>
    <m/>
    <m/>
    <m/>
    <m/>
    <m/>
    <m/>
    <m/>
    <m/>
    <m/>
    <m/>
    <s v="T4L"/>
    <n v="205"/>
    <m/>
  </r>
  <r>
    <d v="2021-10-02T00:00:00"/>
    <x v="1"/>
    <s v="MEDIEXCEL"/>
    <s v="En Tiempo"/>
    <s v="EXTERNOS (240 min.)"/>
    <x v="0"/>
    <x v="2"/>
    <n v="72"/>
    <s v="1275-0029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73"/>
    <s v="1275-0030"/>
    <d v="2021-10-02T00:00:00"/>
    <s v="15787 PATRICIA"/>
    <s v="MONCADA"/>
    <s v="NAVARRETTE"/>
    <n v="692"/>
    <x v="1"/>
    <n v="184"/>
    <n v="0"/>
    <n v="0"/>
    <n v="1277"/>
    <n v="1277"/>
    <n v="1277"/>
    <m/>
    <s v="Pendiente"/>
    <s v="Activo"/>
    <s v="A7729015-03"/>
    <m/>
    <s v="MEDIEXCEL"/>
    <m/>
    <s v="BH"/>
    <s v="h1"/>
    <s v="PEREZ TEJADA JOSEL"/>
  </r>
  <r>
    <d v="2021-10-02T00:00:00"/>
    <x v="1"/>
    <s v="MEDIEXCEL"/>
    <s v="En Tiempo"/>
    <s v="EXTERNOS (240 min.)"/>
    <x v="0"/>
    <x v="2"/>
    <n v="74"/>
    <s v="1275-0030"/>
    <m/>
    <m/>
    <m/>
    <m/>
    <n v="119"/>
    <x v="24"/>
    <n v="161"/>
    <m/>
    <m/>
    <m/>
    <m/>
    <m/>
    <m/>
    <m/>
    <m/>
    <m/>
    <m/>
    <m/>
    <m/>
    <s v="ABO"/>
    <n v="213"/>
    <m/>
  </r>
  <r>
    <d v="2021-10-02T00:00:00"/>
    <x v="1"/>
    <s v="MEDIEXCEL"/>
    <s v="En Tiempo"/>
    <s v="EXTERNOS (240 min.)"/>
    <x v="0"/>
    <x v="2"/>
    <n v="75"/>
    <s v="1275-0030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2T00:00:00"/>
    <x v="1"/>
    <s v="MEDIEXCEL"/>
    <s v="En Tiempo"/>
    <s v="EXTERNOS (240 min.)"/>
    <x v="0"/>
    <x v="2"/>
    <n v="76"/>
    <s v="1275-0030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77"/>
    <s v="1275-0031"/>
    <d v="2021-10-02T00:00:00"/>
    <s v="19514 HERLINDO"/>
    <s v="HERNANDEZ"/>
    <m/>
    <n v="692"/>
    <x v="1"/>
    <n v="184"/>
    <n v="0"/>
    <n v="0"/>
    <n v="840"/>
    <n v="840"/>
    <n v="840"/>
    <m/>
    <s v="Pendiente"/>
    <s v="Activo"/>
    <s v="A9409025-01"/>
    <m/>
    <s v="MEDIEXCEL"/>
    <m/>
    <s v="BH"/>
    <s v="h1"/>
    <s v="PEREZ TEJEDA JOSEL"/>
  </r>
  <r>
    <d v="2021-10-02T00:00:00"/>
    <x v="1"/>
    <s v="MEDIEXCEL"/>
    <s v="En Tiempo"/>
    <s v="EXTERNOS (240 min.)"/>
    <x v="0"/>
    <x v="2"/>
    <n v="78"/>
    <s v="1275-0031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79"/>
    <s v="1275-0031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HOSPITALIZADOS"/>
    <s v="Fuera de Tiempo"/>
    <s v="HOSPITALIZADOS (90 Min.)"/>
    <x v="0"/>
    <x v="2"/>
    <n v="80"/>
    <s v="1275-0032"/>
    <d v="2021-10-02T00:00:00"/>
    <s v="34224 ADAN YAEL"/>
    <s v="CANGA"/>
    <s v="CUEN"/>
    <n v="83"/>
    <x v="6"/>
    <n v="138"/>
    <n v="0"/>
    <n v="0"/>
    <n v="588"/>
    <n v="588"/>
    <n v="588"/>
    <m/>
    <s v="Pendiente"/>
    <s v="Activo"/>
    <m/>
    <m/>
    <s v="CENTRO MEDICO EXCEL-HOSPITALIZADOS"/>
    <m/>
    <s v="EGO"/>
    <n v="127"/>
    <s v="ORTEGA MORENO ANETTE"/>
  </r>
  <r>
    <d v="2021-10-02T00:00:00"/>
    <x v="1"/>
    <s v="HOSPITALIZADOS"/>
    <s v="Fuera de Tiempo"/>
    <s v="HOSPITALIZADOS (90 Min.)"/>
    <x v="0"/>
    <x v="2"/>
    <n v="81"/>
    <s v="1275-0032"/>
    <m/>
    <m/>
    <m/>
    <m/>
    <n v="367"/>
    <x v="59"/>
    <n v="450"/>
    <m/>
    <m/>
    <m/>
    <m/>
    <m/>
    <m/>
    <m/>
    <m/>
    <m/>
    <m/>
    <m/>
    <m/>
    <s v="URO"/>
    <n v="110"/>
    <m/>
  </r>
  <r>
    <d v="2021-10-02T00:00:00"/>
    <x v="1"/>
    <s v="MEDIEXCEL"/>
    <s v="En Tiempo"/>
    <s v="EXTERNOS (240 min.)"/>
    <x v="0"/>
    <x v="2"/>
    <n v="82"/>
    <s v="1275-0033"/>
    <d v="2021-10-02T00:00:00"/>
    <s v="34232 PALOMA"/>
    <s v="ESTRADA"/>
    <m/>
    <n v="692"/>
    <x v="1"/>
    <n v="184"/>
    <n v="0"/>
    <n v="0"/>
    <n v="437"/>
    <n v="437"/>
    <n v="437"/>
    <m/>
    <s v="Pendiente"/>
    <s v="Activo"/>
    <s v="B2189015-02"/>
    <m/>
    <s v="MEDIEXCEL"/>
    <m/>
    <s v="BH"/>
    <s v="h1"/>
    <s v="CRUZ CASTAÑEDA MARIA"/>
  </r>
  <r>
    <d v="2021-10-02T00:00:00"/>
    <x v="1"/>
    <s v="MEDIEXCEL"/>
    <s v="En Tiempo"/>
    <s v="EXTERNOS (240 min.)"/>
    <x v="0"/>
    <x v="2"/>
    <n v="83"/>
    <s v="1275-0033"/>
    <m/>
    <m/>
    <m/>
    <m/>
    <n v="109"/>
    <x v="10"/>
    <n v="115"/>
    <m/>
    <m/>
    <m/>
    <m/>
    <m/>
    <m/>
    <m/>
    <m/>
    <m/>
    <m/>
    <m/>
    <m/>
    <s v="GLU"/>
    <s v="glic"/>
    <m/>
  </r>
  <r>
    <d v="2021-10-02T00:00:00"/>
    <x v="1"/>
    <s v="MEDIEXCEL"/>
    <s v="En Tiempo"/>
    <s v="EXTERNOS (240 min.)"/>
    <x v="0"/>
    <x v="2"/>
    <n v="84"/>
    <s v="1275-0033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85"/>
    <s v="1275-0034"/>
    <d v="2021-10-02T00:00:00"/>
    <s v="16666 AURORA"/>
    <s v="RUIZ"/>
    <s v="MURILLO"/>
    <n v="692"/>
    <x v="1"/>
    <n v="184"/>
    <n v="0"/>
    <n v="0"/>
    <n v="857"/>
    <n v="857"/>
    <n v="857"/>
    <m/>
    <s v="Pendiente"/>
    <s v="Activo"/>
    <s v="B4739009-05"/>
    <m/>
    <s v="MEDIEXCEL"/>
    <m/>
    <s v="BH"/>
    <s v="h1"/>
    <s v="FLORES MARTIN EDUARDO"/>
  </r>
  <r>
    <d v="2021-10-02T00:00:00"/>
    <x v="1"/>
    <s v="MEDIEXCEL"/>
    <s v="En Tiempo"/>
    <s v="EXTERNOS (240 min.)"/>
    <x v="0"/>
    <x v="2"/>
    <n v="86"/>
    <s v="1275-0034"/>
    <m/>
    <m/>
    <m/>
    <m/>
    <n v="1533"/>
    <x v="21"/>
    <n v="535"/>
    <m/>
    <m/>
    <m/>
    <m/>
    <m/>
    <m/>
    <m/>
    <m/>
    <m/>
    <m/>
    <m/>
    <m/>
    <s v="SMAC30"/>
    <s v="v2"/>
    <m/>
  </r>
  <r>
    <d v="2021-10-02T00:00:00"/>
    <x v="1"/>
    <s v="MEDIEXCEL"/>
    <s v="En Tiempo"/>
    <s v="EXTERNOS (240 min.)"/>
    <x v="0"/>
    <x v="2"/>
    <n v="87"/>
    <s v="1275-0034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88"/>
    <s v="1275-0035"/>
    <d v="2021-10-02T00:00:00"/>
    <s v="33260 RICARDO"/>
    <s v="ORTEGA"/>
    <m/>
    <n v="692"/>
    <x v="1"/>
    <n v="184"/>
    <n v="0"/>
    <n v="0"/>
    <n v="1116"/>
    <n v="1116"/>
    <n v="1116"/>
    <m/>
    <s v="Pendiente"/>
    <s v="Activo"/>
    <s v="a9879037-01"/>
    <m/>
    <s v="MEDIEXCEL"/>
    <m/>
    <s v="BH"/>
    <s v="h1"/>
    <s v="CHAVEZ GARCIA ARTURO"/>
  </r>
  <r>
    <d v="2021-10-02T00:00:00"/>
    <x v="1"/>
    <s v="MEDIEXCEL"/>
    <s v="En Tiempo"/>
    <s v="EXTERNOS (240 min.)"/>
    <x v="0"/>
    <x v="2"/>
    <n v="89"/>
    <s v="1275-0035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2T00:00:00"/>
    <x v="1"/>
    <s v="MEDIEXCEL"/>
    <s v="En Tiempo"/>
    <s v="EXTERNOS (240 min.)"/>
    <x v="0"/>
    <x v="2"/>
    <n v="90"/>
    <s v="1275-0035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91"/>
    <s v="1275-0036"/>
    <d v="2021-10-02T00:00:00"/>
    <s v="34233 JESUS"/>
    <s v="NUNO"/>
    <m/>
    <n v="692"/>
    <x v="1"/>
    <n v="184"/>
    <n v="0"/>
    <n v="0"/>
    <n v="2089"/>
    <n v="2089"/>
    <n v="2089"/>
    <m/>
    <s v="Pendiente"/>
    <s v="Activo"/>
    <s v="f3959004-01"/>
    <m/>
    <s v="MEDIEXCEL"/>
    <m/>
    <s v="BH"/>
    <s v="h1"/>
    <s v="DIAZ DE LEON CARLOS APOLO"/>
  </r>
  <r>
    <d v="2021-10-02T00:00:00"/>
    <x v="1"/>
    <s v="MEDIEXCEL"/>
    <s v="En Tiempo"/>
    <s v="EXTERNOS (240 min.)"/>
    <x v="0"/>
    <x v="2"/>
    <n v="92"/>
    <s v="1275-0036"/>
    <m/>
    <m/>
    <m/>
    <m/>
    <n v="121"/>
    <x v="18"/>
    <n v="374"/>
    <m/>
    <m/>
    <m/>
    <m/>
    <m/>
    <m/>
    <m/>
    <m/>
    <m/>
    <m/>
    <m/>
    <m/>
    <s v="GLICO"/>
    <n v="137"/>
    <m/>
  </r>
  <r>
    <d v="2021-10-02T00:00:00"/>
    <x v="1"/>
    <s v="MEDIEXCEL"/>
    <s v="En Tiempo"/>
    <s v="EXTERNOS (240 min.)"/>
    <x v="0"/>
    <x v="2"/>
    <n v="93"/>
    <s v="1275-0036"/>
    <m/>
    <m/>
    <m/>
    <m/>
    <n v="1297"/>
    <x v="20"/>
    <n v="265"/>
    <m/>
    <m/>
    <m/>
    <m/>
    <m/>
    <m/>
    <m/>
    <m/>
    <m/>
    <m/>
    <m/>
    <m/>
    <s v="LIPIDOS"/>
    <s v="lip"/>
    <m/>
  </r>
  <r>
    <d v="2021-10-02T00:00:00"/>
    <x v="1"/>
    <s v="MEDIEXCEL"/>
    <s v="En Tiempo"/>
    <s v="EXTERNOS (240 min.)"/>
    <x v="0"/>
    <x v="2"/>
    <n v="94"/>
    <s v="1275-0036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95"/>
    <s v="1275-0036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2T00:00:00"/>
    <x v="1"/>
    <s v="MEDIEXCEL"/>
    <s v="En Tiempo"/>
    <s v="EXTERNOS (240 min.)"/>
    <x v="0"/>
    <x v="2"/>
    <n v="96"/>
    <s v="1275-0036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EMPLEADOS"/>
    <s v="En Tiempo"/>
    <s v="EXTERNOS (240 min.)"/>
    <x v="0"/>
    <x v="2"/>
    <n v="97"/>
    <s v="1275-0037"/>
    <d v="2021-10-02T00:00:00"/>
    <s v="34234 JONATHAN"/>
    <s v="MALDONADO"/>
    <s v="RODRIGUEZ"/>
    <n v="692"/>
    <x v="1"/>
    <n v="184"/>
    <n v="0"/>
    <n v="0"/>
    <n v="1172"/>
    <n v="1172"/>
    <n v="1172"/>
    <m/>
    <s v="Pendiente"/>
    <s v="Activo"/>
    <m/>
    <m/>
    <s v="CENTRO MEDICO EXCEL-(EMPLEADOS)"/>
    <m/>
    <s v="BH"/>
    <s v="h1"/>
    <s v="A QUIEN CORRESPONDA"/>
  </r>
  <r>
    <d v="2021-10-02T00:00:00"/>
    <x v="1"/>
    <s v="EMPLEADOS"/>
    <s v="En Tiempo"/>
    <s v="EXTERNOS (240 min.)"/>
    <x v="0"/>
    <x v="2"/>
    <n v="98"/>
    <s v="1275-0037"/>
    <m/>
    <m/>
    <m/>
    <m/>
    <n v="288"/>
    <x v="43"/>
    <n v="125"/>
    <m/>
    <m/>
    <m/>
    <m/>
    <m/>
    <m/>
    <m/>
    <m/>
    <m/>
    <m/>
    <m/>
    <m/>
    <s v="VSG"/>
    <n v="221"/>
    <m/>
  </r>
  <r>
    <d v="2021-10-02T00:00:00"/>
    <x v="1"/>
    <s v="EMPLEADOS"/>
    <s v="En Tiempo"/>
    <s v="EXTERNOS (240 min.)"/>
    <x v="0"/>
    <x v="2"/>
    <n v="99"/>
    <s v="1275-0037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EMPLEADOS"/>
    <s v="En Tiempo"/>
    <s v="EXTERNOS (240 min.)"/>
    <x v="0"/>
    <x v="2"/>
    <n v="100"/>
    <s v="1275-0037"/>
    <m/>
    <m/>
    <m/>
    <m/>
    <n v="226"/>
    <x v="3"/>
    <n v="345"/>
    <m/>
    <m/>
    <m/>
    <m/>
    <m/>
    <m/>
    <m/>
    <m/>
    <m/>
    <m/>
    <m/>
    <m/>
    <s v="PCR"/>
    <n v="183"/>
    <m/>
  </r>
  <r>
    <d v="2021-10-02T00:00:00"/>
    <x v="1"/>
    <s v="HOSPITALIZADOS"/>
    <s v="No Liberados en PxLab"/>
    <s v="HOSPITALIZADOS (90 Min.)"/>
    <x v="0"/>
    <x v="2"/>
    <n v="101"/>
    <s v="1275-0038"/>
    <d v="2021-10-02T00:00:00"/>
    <s v="23625 SERGIO"/>
    <s v="HERNANDEZ"/>
    <m/>
    <n v="2321"/>
    <x v="69"/>
    <n v="2700"/>
    <n v="0"/>
    <n v="0"/>
    <n v="2700"/>
    <n v="2700"/>
    <n v="2700"/>
    <m/>
    <s v="Pendiente"/>
    <s v="Activo"/>
    <s v="F2219002-01"/>
    <m/>
    <s v="CENTRO MEDICO EXCEL-HOSPITALIZADOS"/>
    <m/>
    <s v="BHUESO"/>
    <m/>
    <s v="TOVAR VAZQUEZ FELIPE"/>
  </r>
  <r>
    <d v="2021-10-02T00:00:00"/>
    <x v="1"/>
    <s v="MEDIEXCEL"/>
    <s v="En Tiempo"/>
    <s v="EXTERNOS (240 min.)"/>
    <x v="0"/>
    <x v="2"/>
    <n v="102"/>
    <s v="1275-0039"/>
    <d v="2021-10-02T00:00:00"/>
    <s v="7553 TERESA"/>
    <s v="ROQUE"/>
    <m/>
    <n v="692"/>
    <x v="1"/>
    <n v="184"/>
    <n v="0"/>
    <n v="0"/>
    <n v="1450"/>
    <n v="1450"/>
    <n v="1450"/>
    <m/>
    <s v="Pendiente"/>
    <s v="Activo"/>
    <s v="A7489012-02"/>
    <m/>
    <s v="MEDIEXCEL"/>
    <m/>
    <s v="BH"/>
    <s v="h1"/>
    <s v="VILLANUEVA CORREA JUDITH"/>
  </r>
  <r>
    <d v="2021-10-02T00:00:00"/>
    <x v="1"/>
    <s v="MEDIEXCEL"/>
    <s v="En Tiempo"/>
    <s v="EXTERNOS (240 min.)"/>
    <x v="0"/>
    <x v="2"/>
    <n v="103"/>
    <s v="1275-0039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104"/>
    <s v="1275-0039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2T00:00:00"/>
    <x v="1"/>
    <s v="MEDIEXCEL"/>
    <s v="En Tiempo"/>
    <s v="EXTERNOS (240 min.)"/>
    <x v="0"/>
    <x v="2"/>
    <n v="105"/>
    <s v="1275-0039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106"/>
    <s v="1275-0040"/>
    <d v="2021-10-02T00:00:00"/>
    <s v="31481 CECILIA"/>
    <s v="NUÑEZ"/>
    <s v="DE MORENO"/>
    <n v="692"/>
    <x v="1"/>
    <n v="184"/>
    <n v="0"/>
    <n v="0"/>
    <n v="1479"/>
    <n v="1479"/>
    <n v="1479"/>
    <m/>
    <s v="Pendiente"/>
    <s v="Activo"/>
    <s v="F1149010-02"/>
    <m/>
    <s v="MEDIEXCEL"/>
    <m/>
    <s v="BH"/>
    <s v="h1"/>
    <s v="NICIFORE SANCHEZ ANNA CRISTINA"/>
  </r>
  <r>
    <d v="2021-10-02T00:00:00"/>
    <x v="1"/>
    <s v="MEDIEXCEL"/>
    <s v="En Tiempo"/>
    <s v="EXTERNOS (240 min.)"/>
    <x v="0"/>
    <x v="2"/>
    <n v="107"/>
    <s v="1275-0040"/>
    <m/>
    <m/>
    <m/>
    <m/>
    <n v="121"/>
    <x v="18"/>
    <n v="374"/>
    <m/>
    <m/>
    <m/>
    <m/>
    <m/>
    <m/>
    <m/>
    <m/>
    <m/>
    <m/>
    <m/>
    <m/>
    <s v="GLICO"/>
    <n v="137"/>
    <m/>
  </r>
  <r>
    <d v="2021-10-02T00:00:00"/>
    <x v="1"/>
    <s v="MEDIEXCEL"/>
    <s v="En Tiempo"/>
    <s v="EXTERNOS (240 min.)"/>
    <x v="0"/>
    <x v="2"/>
    <n v="108"/>
    <s v="1275-0040"/>
    <m/>
    <m/>
    <m/>
    <m/>
    <n v="1297"/>
    <x v="20"/>
    <n v="265"/>
    <m/>
    <m/>
    <m/>
    <m/>
    <m/>
    <m/>
    <m/>
    <m/>
    <m/>
    <m/>
    <m/>
    <m/>
    <s v="LIPIDOS"/>
    <s v="lip"/>
    <m/>
  </r>
  <r>
    <d v="2021-10-02T00:00:00"/>
    <x v="1"/>
    <s v="MEDIEXCEL"/>
    <s v="En Tiempo"/>
    <s v="EXTERNOS (240 min.)"/>
    <x v="0"/>
    <x v="2"/>
    <n v="109"/>
    <s v="1275-0040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110"/>
    <s v="1275-0040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111"/>
    <s v="1275-0041"/>
    <d v="2021-10-02T00:00:00"/>
    <s v="23754 SANDRA"/>
    <s v="ANGELES"/>
    <s v="ALCALA"/>
    <n v="692"/>
    <x v="1"/>
    <n v="184"/>
    <n v="0"/>
    <n v="0"/>
    <n v="2505"/>
    <n v="2505"/>
    <n v="2505"/>
    <m/>
    <s v="Pendiente"/>
    <s v="Activo"/>
    <s v="F1769004-01"/>
    <m/>
    <s v="MEDIEXCEL"/>
    <m/>
    <s v="BH"/>
    <s v="h1"/>
    <s v="ORTEGA ROMERO JOSHUA ALFREDO"/>
  </r>
  <r>
    <d v="2021-10-02T00:00:00"/>
    <x v="1"/>
    <s v="MEDIEXCEL"/>
    <s v="En Tiempo"/>
    <s v="EXTERNOS (240 min.)"/>
    <x v="0"/>
    <x v="2"/>
    <n v="112"/>
    <s v="1275-0041"/>
    <m/>
    <m/>
    <m/>
    <m/>
    <n v="1297"/>
    <x v="20"/>
    <n v="265"/>
    <m/>
    <m/>
    <m/>
    <m/>
    <m/>
    <m/>
    <m/>
    <m/>
    <m/>
    <m/>
    <m/>
    <m/>
    <s v="LIPIDOS"/>
    <s v="lip"/>
    <m/>
  </r>
  <r>
    <d v="2021-10-02T00:00:00"/>
    <x v="1"/>
    <s v="MEDIEXCEL"/>
    <s v="En Tiempo"/>
    <s v="EXTERNOS (240 min.)"/>
    <x v="0"/>
    <x v="2"/>
    <n v="113"/>
    <s v="1275-0041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114"/>
    <s v="1275-0041"/>
    <m/>
    <m/>
    <m/>
    <m/>
    <n v="1441"/>
    <x v="34"/>
    <n v="1400"/>
    <m/>
    <m/>
    <m/>
    <m/>
    <m/>
    <m/>
    <m/>
    <m/>
    <m/>
    <m/>
    <m/>
    <m/>
    <s v="P. HEPATITIS"/>
    <m/>
    <m/>
  </r>
  <r>
    <d v="2021-10-02T00:00:00"/>
    <x v="1"/>
    <s v="MEDIEXCEL"/>
    <s v="En Tiempo"/>
    <s v="EXTERNOS (240 min.)"/>
    <x v="0"/>
    <x v="2"/>
    <n v="115"/>
    <s v="1275-0041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116"/>
    <s v="1275-0042"/>
    <d v="2021-10-02T00:00:00"/>
    <s v="24090 MAWUENA"/>
    <s v="KAFUI"/>
    <s v="TAYLOR"/>
    <n v="692"/>
    <x v="1"/>
    <n v="184"/>
    <n v="0"/>
    <n v="0"/>
    <n v="2636"/>
    <n v="2636"/>
    <n v="2636"/>
    <m/>
    <s v="Pendiente"/>
    <s v="Activo"/>
    <s v="a7099134-01"/>
    <m/>
    <s v="MEDIEXCEL"/>
    <m/>
    <s v="BH"/>
    <s v="h1"/>
    <s v="SALDIVAR HERNANDEZ KARLA YUDITH"/>
  </r>
  <r>
    <d v="2021-10-02T00:00:00"/>
    <x v="1"/>
    <s v="MEDIEXCEL"/>
    <s v="En Tiempo"/>
    <s v="EXTERNOS (240 min.)"/>
    <x v="0"/>
    <x v="2"/>
    <n v="117"/>
    <s v="1275-0042"/>
    <m/>
    <m/>
    <m/>
    <m/>
    <n v="121"/>
    <x v="18"/>
    <n v="374"/>
    <m/>
    <m/>
    <m/>
    <m/>
    <m/>
    <m/>
    <m/>
    <m/>
    <m/>
    <m/>
    <m/>
    <m/>
    <s v="GLICO"/>
    <n v="137"/>
    <m/>
  </r>
  <r>
    <d v="2021-10-02T00:00:00"/>
    <x v="1"/>
    <s v="MEDIEXCEL"/>
    <s v="En Tiempo"/>
    <s v="EXTERNOS (240 min.)"/>
    <x v="0"/>
    <x v="2"/>
    <n v="118"/>
    <s v="1275-0042"/>
    <m/>
    <m/>
    <m/>
    <m/>
    <n v="1533"/>
    <x v="21"/>
    <n v="535"/>
    <m/>
    <m/>
    <m/>
    <m/>
    <m/>
    <m/>
    <m/>
    <m/>
    <m/>
    <m/>
    <m/>
    <m/>
    <s v="SMAC30"/>
    <s v="v2"/>
    <m/>
  </r>
  <r>
    <d v="2021-10-02T00:00:00"/>
    <x v="1"/>
    <s v="MEDIEXCEL"/>
    <s v="En Tiempo"/>
    <s v="EXTERNOS (240 min.)"/>
    <x v="0"/>
    <x v="2"/>
    <n v="119"/>
    <s v="1275-0042"/>
    <m/>
    <m/>
    <m/>
    <m/>
    <n v="612"/>
    <x v="19"/>
    <n v="495"/>
    <m/>
    <m/>
    <m/>
    <m/>
    <m/>
    <m/>
    <m/>
    <m/>
    <m/>
    <m/>
    <m/>
    <m/>
    <s v="PSA"/>
    <n v="58"/>
    <m/>
  </r>
  <r>
    <d v="2021-10-02T00:00:00"/>
    <x v="1"/>
    <s v="MEDIEXCEL"/>
    <s v="En Tiempo"/>
    <s v="EXTERNOS (240 min.)"/>
    <x v="0"/>
    <x v="2"/>
    <n v="120"/>
    <s v="1275-0042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2T00:00:00"/>
    <x v="1"/>
    <s v="MEDIEXCEL"/>
    <s v="En Tiempo"/>
    <s v="EXTERNOS (240 min.)"/>
    <x v="0"/>
    <x v="2"/>
    <n v="121"/>
    <s v="1275-0042"/>
    <m/>
    <m/>
    <m/>
    <m/>
    <n v="1371"/>
    <x v="22"/>
    <n v="300"/>
    <m/>
    <m/>
    <m/>
    <m/>
    <m/>
    <m/>
    <m/>
    <m/>
    <m/>
    <m/>
    <m/>
    <m/>
    <s v="T4L"/>
    <n v="205"/>
    <m/>
  </r>
  <r>
    <d v="2021-10-02T00:00:00"/>
    <x v="1"/>
    <s v="MEDIEXCEL"/>
    <s v="En Tiempo"/>
    <s v="EXTERNOS (240 min.)"/>
    <x v="0"/>
    <x v="2"/>
    <n v="122"/>
    <s v="1275-0042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VITAMEDICA"/>
    <s v="En Tiempo"/>
    <s v="EXTERNOS (240 min.)"/>
    <x v="0"/>
    <x v="2"/>
    <n v="123"/>
    <s v="1275-0043"/>
    <d v="2021-10-02T00:00:00"/>
    <s v="8012 FRANCISCO"/>
    <s v="MARTINEZ"/>
    <s v="DEL ANGEL"/>
    <n v="2059"/>
    <x v="70"/>
    <n v="880"/>
    <n v="0"/>
    <n v="0"/>
    <n v="880"/>
    <n v="880"/>
    <n v="880"/>
    <m/>
    <s v="Pendiente"/>
    <s v="Activo"/>
    <m/>
    <m/>
    <s v="VITAMEDICA"/>
    <m/>
    <s v="PSA TOTAL Y LIBRE"/>
    <s v="psal"/>
    <s v="ARZOLA CRUZ OMAR BALAM"/>
  </r>
  <r>
    <d v="2021-10-02T00:00:00"/>
    <x v="1"/>
    <s v="MEDIEXCEL"/>
    <s v="En Tiempo"/>
    <s v="EXTERNOS (240 min.)"/>
    <x v="0"/>
    <x v="2"/>
    <n v="124"/>
    <s v="1275-0044"/>
    <d v="2021-10-02T00:00:00"/>
    <s v="20045 BLANCA ALICIA"/>
    <s v="MARTINEZ"/>
    <m/>
    <n v="50"/>
    <x v="8"/>
    <n v="64"/>
    <n v="0"/>
    <n v="0"/>
    <n v="64"/>
    <n v="64"/>
    <n v="64"/>
    <m/>
    <s v="Pendiente"/>
    <s v="Activo"/>
    <s v="A9601019-02_x0009_"/>
    <m/>
    <s v="MEDIEXCEL"/>
    <m/>
    <s v="Creat"/>
    <m/>
    <s v="PONCE PEREZ JONATHAN EMMANUEL"/>
  </r>
  <r>
    <d v="2021-10-02T00:00:00"/>
    <x v="1"/>
    <s v="MEDIEXCEL"/>
    <s v="En Tiempo"/>
    <s v="EXTERNOS (240 min.)"/>
    <x v="0"/>
    <x v="2"/>
    <n v="125"/>
    <s v="1275-0045"/>
    <d v="2021-10-02T00:00:00"/>
    <s v="34235 ELDRICH"/>
    <s v="SANCHEZ"/>
    <m/>
    <n v="692"/>
    <x v="1"/>
    <n v="184"/>
    <n v="0"/>
    <n v="0"/>
    <n v="840"/>
    <n v="840"/>
    <n v="840"/>
    <m/>
    <s v="Pendiente"/>
    <s v="Activo"/>
    <s v="a7069286-01"/>
    <m/>
    <s v="MEDIEXCEL"/>
    <m/>
    <s v="BH"/>
    <s v="h1"/>
    <s v="SOLIS FERIA CARLOS"/>
  </r>
  <r>
    <d v="2021-10-02T00:00:00"/>
    <x v="1"/>
    <s v="MEDIEXCEL"/>
    <s v="En Tiempo"/>
    <s v="EXTERNOS (240 min.)"/>
    <x v="0"/>
    <x v="2"/>
    <n v="126"/>
    <s v="1275-0045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127"/>
    <s v="1275-0045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 EXTERNO"/>
    <s v="En Tiempo"/>
    <s v="EXTERNOS (240 min.)"/>
    <x v="0"/>
    <x v="2"/>
    <n v="128"/>
    <s v="1275-0046"/>
    <d v="2021-10-02T00:00:00"/>
    <s v="29001 VICTORIA"/>
    <s v="CORONA"/>
    <m/>
    <n v="121"/>
    <x v="18"/>
    <n v="335"/>
    <n v="0"/>
    <n v="0"/>
    <n v="1195"/>
    <n v="1195"/>
    <n v="1195"/>
    <m/>
    <s v="Pendiente"/>
    <s v="Activo"/>
    <m/>
    <m/>
    <s v="Tarjeta Lealtad"/>
    <m/>
    <s v="GLICO"/>
    <n v="137"/>
    <s v="GONZALEZ ALVARES LIZBETH"/>
  </r>
  <r>
    <d v="2021-10-02T00:00:00"/>
    <x v="1"/>
    <s v=" EXTERNO"/>
    <s v="En Tiempo"/>
    <s v="EXTERNOS (240 min.)"/>
    <x v="0"/>
    <x v="2"/>
    <n v="129"/>
    <s v="1275-0046"/>
    <m/>
    <m/>
    <m/>
    <m/>
    <n v="1297"/>
    <x v="20"/>
    <n v="240"/>
    <m/>
    <m/>
    <m/>
    <m/>
    <m/>
    <m/>
    <m/>
    <m/>
    <m/>
    <m/>
    <m/>
    <m/>
    <s v="LIPIDOS"/>
    <s v="lip"/>
    <m/>
  </r>
  <r>
    <d v="2021-10-02T00:00:00"/>
    <x v="1"/>
    <s v=" EXTERNO"/>
    <s v="En Tiempo"/>
    <s v="EXTERNOS (240 min.)"/>
    <x v="0"/>
    <x v="2"/>
    <n v="130"/>
    <s v="1275-0046"/>
    <m/>
    <m/>
    <m/>
    <m/>
    <n v="138"/>
    <x v="68"/>
    <n v="225"/>
    <m/>
    <m/>
    <m/>
    <m/>
    <m/>
    <m/>
    <m/>
    <m/>
    <m/>
    <m/>
    <m/>
    <m/>
    <s v="TSH"/>
    <n v="146"/>
    <m/>
  </r>
  <r>
    <d v="2021-10-02T00:00:00"/>
    <x v="1"/>
    <s v=" EXTERNO"/>
    <s v="En Tiempo"/>
    <s v="EXTERNOS (240 min.)"/>
    <x v="0"/>
    <x v="2"/>
    <n v="131"/>
    <s v="1275-0046"/>
    <m/>
    <m/>
    <m/>
    <m/>
    <n v="1371"/>
    <x v="22"/>
    <n v="270"/>
    <m/>
    <m/>
    <m/>
    <m/>
    <m/>
    <m/>
    <m/>
    <m/>
    <m/>
    <m/>
    <m/>
    <m/>
    <s v="T4L"/>
    <n v="205"/>
    <m/>
  </r>
  <r>
    <d v="2021-10-02T00:00:00"/>
    <x v="1"/>
    <s v=" EXTERNO"/>
    <s v="En Tiempo"/>
    <s v="EXTERNOS (240 min.)"/>
    <x v="0"/>
    <x v="2"/>
    <n v="132"/>
    <s v="1275-0046"/>
    <m/>
    <m/>
    <m/>
    <m/>
    <n v="83"/>
    <x v="6"/>
    <n v="125"/>
    <m/>
    <m/>
    <m/>
    <m/>
    <m/>
    <m/>
    <m/>
    <m/>
    <m/>
    <m/>
    <m/>
    <m/>
    <s v="EGO"/>
    <n v="127"/>
    <m/>
  </r>
  <r>
    <d v="2021-10-02T00:00:00"/>
    <x v="1"/>
    <s v="PRIVADOS"/>
    <s v="En Tiempo"/>
    <s v="EXTERNOS (240 min.)"/>
    <x v="0"/>
    <x v="2"/>
    <n v="133"/>
    <s v="1275-0047"/>
    <d v="2021-10-02T00:00:00"/>
    <s v="29001 VICTORIA"/>
    <s v="CORONA"/>
    <m/>
    <n v="109"/>
    <x v="10"/>
    <n v="115"/>
    <n v="0"/>
    <n v="0"/>
    <n v="225"/>
    <n v="225"/>
    <n v="225"/>
    <m/>
    <s v="Pendiente"/>
    <s v="Activo"/>
    <m/>
    <m/>
    <s v="PRIVADOS"/>
    <m/>
    <s v="GLU"/>
    <s v="glic"/>
    <s v="GONZALEZ ALVARES LIZBETH"/>
  </r>
  <r>
    <d v="2021-10-02T00:00:00"/>
    <x v="1"/>
    <s v="PRIVADOS"/>
    <s v="En Tiempo"/>
    <s v="EXTERNOS (240 min.)"/>
    <x v="0"/>
    <x v="2"/>
    <n v="134"/>
    <s v="1275-0047"/>
    <m/>
    <m/>
    <m/>
    <m/>
    <n v="286"/>
    <x v="37"/>
    <n v="110"/>
    <m/>
    <m/>
    <m/>
    <m/>
    <m/>
    <m/>
    <m/>
    <m/>
    <m/>
    <m/>
    <m/>
    <m/>
    <s v="VDRL"/>
    <n v="220"/>
    <m/>
  </r>
  <r>
    <d v="2021-10-02T00:00:00"/>
    <x v="1"/>
    <s v="MEDIEXCEL"/>
    <s v="En Tiempo"/>
    <s v="EXTERNOS (240 min.)"/>
    <x v="0"/>
    <x v="2"/>
    <n v="135"/>
    <s v="1275-0048"/>
    <d v="2021-10-02T00:00:00"/>
    <s v="15445 MARIA"/>
    <s v="SHUAIBU"/>
    <m/>
    <n v="83"/>
    <x v="6"/>
    <n v="138"/>
    <n v="0"/>
    <n v="0"/>
    <n v="138"/>
    <n v="138"/>
    <n v="138"/>
    <m/>
    <s v="Pendiente"/>
    <s v="Activo"/>
    <s v="A9619100-01"/>
    <m/>
    <s v="MEDIEXCEL"/>
    <m/>
    <s v="EGO"/>
    <n v="127"/>
    <s v="SALDIVAR HERNANDEZ KARLA YUDITH"/>
  </r>
  <r>
    <d v="2021-10-02T00:00:00"/>
    <x v="1"/>
    <s v="EMPLEADOS"/>
    <s v="En Tiempo"/>
    <s v="EXTERNOS (240 min.)"/>
    <x v="0"/>
    <x v="2"/>
    <n v="136"/>
    <s v="1275-0049"/>
    <d v="2021-10-02T00:00:00"/>
    <s v="34236 NANCY BERENICE"/>
    <s v="SAAVEDRA"/>
    <s v="MIRANDA"/>
    <n v="692"/>
    <x v="1"/>
    <n v="184"/>
    <n v="0"/>
    <n v="0"/>
    <n v="1845"/>
    <n v="1845"/>
    <n v="1845"/>
    <m/>
    <s v="Pendiente"/>
    <s v="Activo"/>
    <m/>
    <m/>
    <s v="CENTRO MEDICO EXCEL-(EMPLEADOS)"/>
    <m/>
    <s v="BH"/>
    <s v="h1"/>
    <s v="A QUIEN CORRESPONDA"/>
  </r>
  <r>
    <d v="2021-10-02T00:00:00"/>
    <x v="1"/>
    <s v="EMPLEADOS"/>
    <s v="En Tiempo"/>
    <s v="EXTERNOS (240 min.)"/>
    <x v="0"/>
    <x v="2"/>
    <n v="137"/>
    <s v="1275-0049"/>
    <m/>
    <m/>
    <m/>
    <m/>
    <n v="288"/>
    <x v="43"/>
    <n v="125"/>
    <m/>
    <m/>
    <m/>
    <m/>
    <m/>
    <m/>
    <m/>
    <m/>
    <m/>
    <m/>
    <m/>
    <m/>
    <s v="VSG"/>
    <n v="221"/>
    <m/>
  </r>
  <r>
    <d v="2021-10-02T00:00:00"/>
    <x v="1"/>
    <s v="EMPLEADOS"/>
    <s v="En Tiempo"/>
    <s v="EXTERNOS (240 min.)"/>
    <x v="0"/>
    <x v="2"/>
    <n v="138"/>
    <s v="1275-0049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EMPLEADOS"/>
    <s v="En Tiempo"/>
    <s v="EXTERNOS (240 min.)"/>
    <x v="0"/>
    <x v="2"/>
    <n v="139"/>
    <s v="1275-0049"/>
    <m/>
    <m/>
    <m/>
    <m/>
    <n v="226"/>
    <x v="3"/>
    <n v="345"/>
    <m/>
    <m/>
    <m/>
    <m/>
    <m/>
    <m/>
    <m/>
    <m/>
    <m/>
    <m/>
    <m/>
    <m/>
    <s v="PCR"/>
    <n v="183"/>
    <m/>
  </r>
  <r>
    <d v="2021-10-02T00:00:00"/>
    <x v="1"/>
    <s v="EMPLEADOS"/>
    <s v="En Tiempo"/>
    <s v="EXTERNOS (240 min.)"/>
    <x v="0"/>
    <x v="2"/>
    <n v="140"/>
    <s v="1275-0049"/>
    <m/>
    <m/>
    <m/>
    <m/>
    <n v="131"/>
    <x v="71"/>
    <n v="500"/>
    <m/>
    <m/>
    <m/>
    <m/>
    <m/>
    <m/>
    <m/>
    <m/>
    <m/>
    <m/>
    <m/>
    <m/>
    <s v="HCV"/>
    <s v="HVC"/>
    <m/>
  </r>
  <r>
    <d v="2021-10-02T00:00:00"/>
    <x v="1"/>
    <s v="EMPLEADOS"/>
    <s v="En Tiempo"/>
    <s v="EXTERNOS (240 min.)"/>
    <x v="0"/>
    <x v="2"/>
    <n v="141"/>
    <s v="1275-0049"/>
    <m/>
    <m/>
    <m/>
    <m/>
    <n v="1329"/>
    <x v="52"/>
    <n v="173"/>
    <m/>
    <m/>
    <m/>
    <m/>
    <m/>
    <m/>
    <m/>
    <m/>
    <m/>
    <m/>
    <m/>
    <m/>
    <s v="PIE"/>
    <n v="187"/>
    <m/>
  </r>
  <r>
    <d v="2021-10-02T00:00:00"/>
    <x v="1"/>
    <s v="EMPLEADOS"/>
    <s v="En Tiempo"/>
    <s v="EXTERNOS (240 min.)"/>
    <x v="0"/>
    <x v="2"/>
    <n v="142"/>
    <s v="1275-0050"/>
    <d v="2021-10-02T00:00:00"/>
    <s v="34237 ZULMA"/>
    <s v="ROSAS"/>
    <s v="SORIANO"/>
    <n v="692"/>
    <x v="1"/>
    <n v="184"/>
    <n v="0"/>
    <n v="0"/>
    <n v="1345"/>
    <n v="1345"/>
    <n v="1345"/>
    <m/>
    <s v="Pendiente"/>
    <s v="Activo"/>
    <m/>
    <m/>
    <s v="CENTRO MEDICO EXCEL-(EMPLEADOS)"/>
    <m/>
    <s v="BH"/>
    <s v="h1"/>
    <s v="A QUIEN CORRESPONDA"/>
  </r>
  <r>
    <d v="2021-10-02T00:00:00"/>
    <x v="1"/>
    <s v="EMPLEADOS"/>
    <s v="En Tiempo"/>
    <s v="EXTERNOS (240 min.)"/>
    <x v="0"/>
    <x v="2"/>
    <n v="143"/>
    <s v="1275-0050"/>
    <m/>
    <m/>
    <m/>
    <m/>
    <n v="288"/>
    <x v="43"/>
    <n v="125"/>
    <m/>
    <m/>
    <m/>
    <m/>
    <m/>
    <m/>
    <m/>
    <m/>
    <m/>
    <m/>
    <m/>
    <m/>
    <s v="VSG"/>
    <n v="221"/>
    <m/>
  </r>
  <r>
    <d v="2021-10-02T00:00:00"/>
    <x v="1"/>
    <s v="EMPLEADOS"/>
    <s v="En Tiempo"/>
    <s v="EXTERNOS (240 min.)"/>
    <x v="0"/>
    <x v="2"/>
    <n v="144"/>
    <s v="1275-0050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EMPLEADOS"/>
    <s v="En Tiempo"/>
    <s v="EXTERNOS (240 min.)"/>
    <x v="0"/>
    <x v="2"/>
    <n v="145"/>
    <s v="1275-0050"/>
    <m/>
    <m/>
    <m/>
    <m/>
    <n v="226"/>
    <x v="3"/>
    <n v="345"/>
    <m/>
    <m/>
    <m/>
    <m/>
    <m/>
    <m/>
    <m/>
    <m/>
    <m/>
    <m/>
    <m/>
    <m/>
    <s v="PCR"/>
    <n v="183"/>
    <m/>
  </r>
  <r>
    <d v="2021-10-02T00:00:00"/>
    <x v="1"/>
    <s v="EMPLEADOS"/>
    <s v="En Tiempo"/>
    <s v="EXTERNOS (240 min.)"/>
    <x v="0"/>
    <x v="2"/>
    <n v="146"/>
    <s v="1275-0050"/>
    <m/>
    <m/>
    <m/>
    <m/>
    <n v="1329"/>
    <x v="52"/>
    <n v="173"/>
    <m/>
    <m/>
    <m/>
    <m/>
    <m/>
    <m/>
    <m/>
    <m/>
    <m/>
    <m/>
    <m/>
    <m/>
    <s v="PIE"/>
    <n v="187"/>
    <m/>
  </r>
  <r>
    <d v="2021-10-02T00:00:00"/>
    <x v="1"/>
    <s v="MEDIEXCEL"/>
    <s v="En Tiempo"/>
    <s v="EXTERNOS (240 min.)"/>
    <x v="0"/>
    <x v="2"/>
    <n v="147"/>
    <s v="1275-0051"/>
    <d v="2021-10-02T00:00:00"/>
    <s v="27070 JAVIER"/>
    <s v="OLGUIN"/>
    <m/>
    <n v="692"/>
    <x v="1"/>
    <n v="184"/>
    <n v="0"/>
    <n v="0"/>
    <n v="1116"/>
    <n v="1116"/>
    <n v="1116"/>
    <m/>
    <s v="Pendiente"/>
    <s v="Activo"/>
    <s v="a7229066-01"/>
    <m/>
    <s v="MEDIEXCEL"/>
    <m/>
    <s v="BH"/>
    <s v="h1"/>
    <s v="GARCIA DE QUEVEDO VALENTE"/>
  </r>
  <r>
    <d v="2021-10-02T00:00:00"/>
    <x v="1"/>
    <s v="MEDIEXCEL"/>
    <s v="En Tiempo"/>
    <s v="EXTERNOS (240 min.)"/>
    <x v="0"/>
    <x v="2"/>
    <n v="148"/>
    <s v="1275-0051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2T00:00:00"/>
    <x v="1"/>
    <s v="MEDIEXCEL"/>
    <s v="En Tiempo"/>
    <s v="EXTERNOS (240 min.)"/>
    <x v="0"/>
    <x v="2"/>
    <n v="149"/>
    <s v="1275-0051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150"/>
    <s v="1275-0052"/>
    <d v="2021-10-02T00:00:00"/>
    <s v="20368 ALBERTO"/>
    <s v="SALDANA"/>
    <m/>
    <n v="692"/>
    <x v="1"/>
    <n v="184"/>
    <n v="0"/>
    <n v="0"/>
    <n v="840"/>
    <n v="840"/>
    <n v="840"/>
    <m/>
    <s v="Pendiente"/>
    <s v="Activo"/>
    <m/>
    <m/>
    <s v="MEDIEXCEL"/>
    <m/>
    <s v="BH"/>
    <s v="h1"/>
    <s v="GUTIERREZ GONZALEZ AARON NORIKI"/>
  </r>
  <r>
    <d v="2021-10-02T00:00:00"/>
    <x v="1"/>
    <s v="MEDIEXCEL"/>
    <s v="En Tiempo"/>
    <s v="EXTERNOS (240 min.)"/>
    <x v="0"/>
    <x v="2"/>
    <n v="151"/>
    <s v="1275-0052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152"/>
    <s v="1275-0052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153"/>
    <s v="1275-0053"/>
    <d v="2021-10-02T00:00:00"/>
    <s v="20531 SANDRA"/>
    <s v="ALARCON"/>
    <m/>
    <n v="1533"/>
    <x v="21"/>
    <n v="535"/>
    <n v="0"/>
    <n v="0"/>
    <n v="673"/>
    <n v="673"/>
    <n v="673"/>
    <m/>
    <s v="Pendiente"/>
    <s v="Activo"/>
    <s v="A9269041-01_x0009_"/>
    <m/>
    <s v="MEDIEXCEL"/>
    <m/>
    <s v="SMAC30"/>
    <s v="v2"/>
    <s v="GASTELUM PONCE ALEJANDRA"/>
  </r>
  <r>
    <d v="2021-10-02T00:00:00"/>
    <x v="1"/>
    <s v="MEDIEXCEL"/>
    <s v="En Tiempo"/>
    <s v="EXTERNOS (240 min.)"/>
    <x v="0"/>
    <x v="2"/>
    <n v="154"/>
    <s v="1275-0053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155"/>
    <s v="1275-0054"/>
    <d v="2021-10-02T00:00:00"/>
    <s v="15408 GAMALIEL"/>
    <s v="ANGULO"/>
    <m/>
    <n v="692"/>
    <x v="1"/>
    <n v="184"/>
    <n v="0"/>
    <n v="0"/>
    <n v="840"/>
    <n v="840"/>
    <n v="840"/>
    <m/>
    <s v="Pendiente"/>
    <s v="Activo"/>
    <s v="A9169002-01"/>
    <m/>
    <s v="MEDIEXCEL"/>
    <m/>
    <s v="BH"/>
    <s v="h1"/>
    <s v="VILLANUEVA CORREA JUDITH"/>
  </r>
  <r>
    <d v="2021-10-02T00:00:00"/>
    <x v="1"/>
    <s v="MEDIEXCEL"/>
    <s v="En Tiempo"/>
    <s v="EXTERNOS (240 min.)"/>
    <x v="0"/>
    <x v="2"/>
    <n v="156"/>
    <s v="1275-0054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157"/>
    <s v="1275-0054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158"/>
    <s v="1275-0055"/>
    <d v="2021-10-02T00:00:00"/>
    <s v="25257 ANDRES RICARDO"/>
    <s v="MORALES"/>
    <s v="CHAVEZ"/>
    <n v="692"/>
    <x v="1"/>
    <n v="184"/>
    <n v="0"/>
    <n v="0"/>
    <n v="294"/>
    <n v="294"/>
    <n v="294"/>
    <m/>
    <s v="Pendiente"/>
    <s v="Activo"/>
    <s v="A7649151-01"/>
    <n v="5"/>
    <s v="MEDIEXCEL"/>
    <m/>
    <s v="BH"/>
    <s v="h1"/>
    <s v="SOLIS FERIA CARLOS"/>
  </r>
  <r>
    <d v="2021-10-02T00:00:00"/>
    <x v="1"/>
    <s v="MEDIEXCEL"/>
    <s v="En Tiempo"/>
    <s v="EXTERNOS (240 min.)"/>
    <x v="0"/>
    <x v="2"/>
    <n v="159"/>
    <s v="1275-0055"/>
    <m/>
    <m/>
    <m/>
    <m/>
    <n v="1"/>
    <x v="72"/>
    <n v="110"/>
    <m/>
    <m/>
    <m/>
    <m/>
    <m/>
    <m/>
    <m/>
    <m/>
    <m/>
    <m/>
    <m/>
    <m/>
    <s v="RETIS"/>
    <n v="194"/>
    <m/>
  </r>
  <r>
    <d v="2021-10-02T00:00:00"/>
    <x v="1"/>
    <s v="MEDIEXCEL"/>
    <s v="En Tiempo"/>
    <s v="EXTERNOS (240 min.)"/>
    <x v="0"/>
    <x v="2"/>
    <n v="160"/>
    <s v="1275-0056"/>
    <d v="2021-10-02T00:00:00"/>
    <s v="17338 JUAN"/>
    <s v="CRUZ"/>
    <m/>
    <n v="121"/>
    <x v="18"/>
    <n v="374"/>
    <n v="0"/>
    <n v="0"/>
    <n v="1542"/>
    <n v="1542"/>
    <n v="1542"/>
    <m/>
    <s v="Pendiente"/>
    <s v="Activo"/>
    <s v="A4219036-01"/>
    <m/>
    <s v="MEDIEXCEL"/>
    <m/>
    <s v="GLICO"/>
    <n v="137"/>
    <s v="APOLO DIAZ DE LEON CARLOS"/>
  </r>
  <r>
    <d v="2021-10-02T00:00:00"/>
    <x v="1"/>
    <s v="MEDIEXCEL"/>
    <s v="En Tiempo"/>
    <s v="EXTERNOS (240 min.)"/>
    <x v="0"/>
    <x v="2"/>
    <n v="161"/>
    <s v="1275-0056"/>
    <m/>
    <m/>
    <m/>
    <m/>
    <n v="1533"/>
    <x v="21"/>
    <n v="535"/>
    <m/>
    <m/>
    <m/>
    <m/>
    <m/>
    <m/>
    <m/>
    <m/>
    <m/>
    <m/>
    <m/>
    <m/>
    <s v="SMAC30"/>
    <s v="v2"/>
    <m/>
  </r>
  <r>
    <d v="2021-10-02T00:00:00"/>
    <x v="1"/>
    <s v="MEDIEXCEL"/>
    <s v="En Tiempo"/>
    <s v="EXTERNOS (240 min.)"/>
    <x v="0"/>
    <x v="2"/>
    <n v="162"/>
    <s v="1275-0056"/>
    <m/>
    <m/>
    <m/>
    <m/>
    <n v="612"/>
    <x v="19"/>
    <n v="495"/>
    <m/>
    <m/>
    <m/>
    <m/>
    <m/>
    <m/>
    <m/>
    <m/>
    <m/>
    <m/>
    <m/>
    <m/>
    <s v="PSA"/>
    <n v="58"/>
    <m/>
  </r>
  <r>
    <d v="2021-10-02T00:00:00"/>
    <x v="1"/>
    <s v="MEDIEXCEL"/>
    <s v="En Tiempo"/>
    <s v="EXTERNOS (240 min.)"/>
    <x v="0"/>
    <x v="2"/>
    <n v="163"/>
    <s v="1275-0056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164"/>
    <s v="1275-0057"/>
    <d v="2021-10-02T00:00:00"/>
    <s v="34238 MARIA P"/>
    <s v="VARGUEZ"/>
    <m/>
    <n v="692"/>
    <x v="1"/>
    <n v="184"/>
    <n v="0"/>
    <n v="0"/>
    <n v="1001"/>
    <n v="1001"/>
    <n v="1001"/>
    <m/>
    <s v="Pendiente"/>
    <s v="Activo"/>
    <s v="a9601026-05"/>
    <m/>
    <s v="MEDIEXCEL"/>
    <m/>
    <s v="BH"/>
    <s v="h1"/>
    <s v="GONZALEZ ALVAREZ LIZBETH"/>
  </r>
  <r>
    <d v="2021-10-02T00:00:00"/>
    <x v="1"/>
    <s v="MEDIEXCEL"/>
    <s v="En Tiempo"/>
    <s v="EXTERNOS (240 min.)"/>
    <x v="0"/>
    <x v="2"/>
    <n v="165"/>
    <s v="1275-0057"/>
    <m/>
    <m/>
    <m/>
    <m/>
    <n v="119"/>
    <x v="24"/>
    <n v="161"/>
    <m/>
    <m/>
    <m/>
    <m/>
    <m/>
    <m/>
    <m/>
    <m/>
    <m/>
    <m/>
    <m/>
    <m/>
    <s v="ABO"/>
    <n v="213"/>
    <m/>
  </r>
  <r>
    <d v="2021-10-02T00:00:00"/>
    <x v="1"/>
    <s v="MEDIEXCEL"/>
    <s v="En Tiempo"/>
    <s v="EXTERNOS (240 min.)"/>
    <x v="0"/>
    <x v="2"/>
    <n v="166"/>
    <s v="1275-0057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167"/>
    <s v="1275-0057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168"/>
    <s v="1275-0058"/>
    <d v="2021-10-02T00:00:00"/>
    <s v="24037 JOSE L"/>
    <s v="GONZALEZ"/>
    <s v="MURILLO"/>
    <n v="100"/>
    <x v="2"/>
    <n v="414"/>
    <n v="0"/>
    <n v="0"/>
    <n v="2332"/>
    <n v="2332"/>
    <n v="2332"/>
    <m/>
    <s v="Pendiente"/>
    <s v="Activo"/>
    <s v="B8529001-04"/>
    <m/>
    <s v="MEDIEXCEL"/>
    <m/>
    <s v="COAGULACION"/>
    <n v="100"/>
    <s v="ZECKUA DURAZO JOSE DE JESUS"/>
  </r>
  <r>
    <d v="2021-10-02T00:00:00"/>
    <x v="1"/>
    <s v="MEDIEXCEL"/>
    <s v="En Tiempo"/>
    <s v="EXTERNOS (240 min.)"/>
    <x v="0"/>
    <x v="2"/>
    <n v="169"/>
    <s v="1275-0058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170"/>
    <s v="1275-0058"/>
    <m/>
    <m/>
    <m/>
    <m/>
    <n v="1441"/>
    <x v="34"/>
    <n v="1400"/>
    <m/>
    <m/>
    <m/>
    <m/>
    <m/>
    <m/>
    <m/>
    <m/>
    <m/>
    <m/>
    <m/>
    <m/>
    <s v="P. HEPATITIS"/>
    <m/>
    <m/>
  </r>
  <r>
    <d v="2021-10-02T00:00:00"/>
    <x v="1"/>
    <s v="MEDIEXCEL"/>
    <s v="En Tiempo"/>
    <s v="EXTERNOS (240 min.)"/>
    <x v="0"/>
    <x v="2"/>
    <n v="171"/>
    <s v="1275-0059"/>
    <d v="2021-10-02T00:00:00"/>
    <s v="24460 MARITZA"/>
    <s v="LLAMAS"/>
    <m/>
    <n v="1329"/>
    <x v="52"/>
    <n v="173"/>
    <n v="0"/>
    <n v="0"/>
    <n v="173"/>
    <n v="173"/>
    <n v="173"/>
    <m/>
    <s v="Pendiente"/>
    <s v="Activo"/>
    <s v="a9889151-01"/>
    <m/>
    <s v="MEDIEXCEL"/>
    <m/>
    <s v="PIE"/>
    <n v="187"/>
    <s v="VILLANUEVA CORREA JUDITH"/>
  </r>
  <r>
    <d v="2021-10-02T00:00:00"/>
    <x v="1"/>
    <s v="MEDIEXCEL"/>
    <s v="En Tiempo"/>
    <s v="EXTERNOS (240 min.)"/>
    <x v="0"/>
    <x v="2"/>
    <n v="172"/>
    <s v="1275-0060"/>
    <d v="2021-10-02T00:00:00"/>
    <s v="12321 MARISOL"/>
    <s v="ROJAS"/>
    <m/>
    <n v="692"/>
    <x v="1"/>
    <n v="184"/>
    <n v="0"/>
    <n v="0"/>
    <n v="1001"/>
    <n v="1001"/>
    <n v="1001"/>
    <m/>
    <s v="Pendiente"/>
    <s v="Activo"/>
    <s v="A7309130-01"/>
    <m/>
    <s v="MEDIEXCEL"/>
    <m/>
    <s v="BH"/>
    <s v="h1"/>
    <s v="ORTEGA ROMERO JOSHUA ALFREDO"/>
  </r>
  <r>
    <d v="2021-10-02T00:00:00"/>
    <x v="1"/>
    <s v="MEDIEXCEL"/>
    <s v="En Tiempo"/>
    <s v="EXTERNOS (240 min.)"/>
    <x v="0"/>
    <x v="2"/>
    <n v="173"/>
    <s v="1275-0060"/>
    <m/>
    <m/>
    <m/>
    <m/>
    <n v="119"/>
    <x v="24"/>
    <n v="161"/>
    <m/>
    <m/>
    <m/>
    <m/>
    <m/>
    <m/>
    <m/>
    <m/>
    <m/>
    <m/>
    <m/>
    <m/>
    <s v="ABO"/>
    <n v="213"/>
    <m/>
  </r>
  <r>
    <d v="2021-10-02T00:00:00"/>
    <x v="1"/>
    <s v="MEDIEXCEL"/>
    <s v="En Tiempo"/>
    <s v="EXTERNOS (240 min.)"/>
    <x v="0"/>
    <x v="2"/>
    <n v="174"/>
    <s v="1275-0060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175"/>
    <s v="1275-0060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176"/>
    <s v="1275-0061"/>
    <d v="2021-10-02T00:00:00"/>
    <s v="6263 FRANCISCO"/>
    <s v="PELAYO"/>
    <m/>
    <n v="1533"/>
    <x v="21"/>
    <n v="535"/>
    <n v="0"/>
    <n v="0"/>
    <n v="1283"/>
    <n v="1283"/>
    <n v="1283"/>
    <m/>
    <s v="Pendiente"/>
    <s v="Activo"/>
    <s v="B4949001-01"/>
    <m/>
    <s v="MEDIEXCEL"/>
    <m/>
    <s v="SMAC30"/>
    <s v="v2"/>
    <s v="APOLO DIAZ DE LEON CARLOS"/>
  </r>
  <r>
    <d v="2021-10-02T00:00:00"/>
    <x v="1"/>
    <s v="MEDIEXCEL"/>
    <s v="En Tiempo"/>
    <s v="EXTERNOS (240 min.)"/>
    <x v="0"/>
    <x v="2"/>
    <n v="177"/>
    <s v="1275-0061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2T00:00:00"/>
    <x v="1"/>
    <s v="MEDIEXCEL"/>
    <s v="En Tiempo"/>
    <s v="EXTERNOS (240 min.)"/>
    <x v="0"/>
    <x v="2"/>
    <n v="178"/>
    <s v="1275-0061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 EXTERNO"/>
    <s v="En Tiempo"/>
    <s v="EXTERNOS (240 min.)"/>
    <x v="0"/>
    <x v="2"/>
    <n v="179"/>
    <s v="1275-0062"/>
    <d v="2021-10-02T00:00:00"/>
    <s v="34239 NOEMI"/>
    <s v="GUTIERREZ"/>
    <m/>
    <n v="692"/>
    <x v="1"/>
    <n v="165"/>
    <n v="0"/>
    <n v="0"/>
    <n v="1080"/>
    <n v="1080"/>
    <n v="1080"/>
    <m/>
    <s v="Pendiente"/>
    <s v="Activo"/>
    <m/>
    <m/>
    <s v="Tarjeta Lealtad"/>
    <m/>
    <s v="BH"/>
    <s v="h1"/>
    <s v="GONZALEZ ALVAREZ LIZBETH"/>
  </r>
  <r>
    <d v="2021-10-02T00:00:00"/>
    <x v="1"/>
    <s v=" EXTERNO"/>
    <s v="En Tiempo"/>
    <s v="EXTERNOS (240 min.)"/>
    <x v="0"/>
    <x v="2"/>
    <n v="180"/>
    <s v="1275-0062"/>
    <m/>
    <m/>
    <m/>
    <m/>
    <n v="691"/>
    <x v="4"/>
    <n v="465"/>
    <m/>
    <m/>
    <m/>
    <m/>
    <m/>
    <m/>
    <m/>
    <m/>
    <m/>
    <m/>
    <m/>
    <m/>
    <s v="QS 23"/>
    <s v="v1"/>
    <m/>
  </r>
  <r>
    <d v="2021-10-02T00:00:00"/>
    <x v="1"/>
    <s v=" EXTERNO"/>
    <s v="En Tiempo"/>
    <s v="EXTERNOS (240 min.)"/>
    <x v="0"/>
    <x v="2"/>
    <n v="181"/>
    <s v="1275-0062"/>
    <m/>
    <m/>
    <m/>
    <m/>
    <n v="416"/>
    <x v="32"/>
    <n v="325"/>
    <m/>
    <m/>
    <m/>
    <m/>
    <m/>
    <m/>
    <m/>
    <m/>
    <m/>
    <m/>
    <m/>
    <m/>
    <s v="HIV"/>
    <n v="22"/>
    <m/>
  </r>
  <r>
    <d v="2021-10-02T00:00:00"/>
    <x v="1"/>
    <s v=" EXTERNO"/>
    <s v="En Tiempo"/>
    <s v="EXTERNOS (240 min.)"/>
    <x v="0"/>
    <x v="2"/>
    <n v="182"/>
    <s v="1275-0062"/>
    <m/>
    <m/>
    <m/>
    <m/>
    <n v="83"/>
    <x v="6"/>
    <n v="125"/>
    <m/>
    <m/>
    <m/>
    <m/>
    <m/>
    <m/>
    <m/>
    <m/>
    <m/>
    <m/>
    <m/>
    <m/>
    <s v="EGO"/>
    <n v="127"/>
    <m/>
  </r>
  <r>
    <d v="2021-10-02T00:00:00"/>
    <x v="1"/>
    <s v="PRIVADOS"/>
    <s v="En Tiempo"/>
    <s v="EXTERNOS (240 min.)"/>
    <x v="0"/>
    <x v="2"/>
    <n v="183"/>
    <s v="1275-0063"/>
    <d v="2021-10-02T00:00:00"/>
    <s v="34239 NOEMI"/>
    <s v="GUTIERREZ"/>
    <m/>
    <n v="286"/>
    <x v="37"/>
    <n v="110"/>
    <n v="0"/>
    <n v="0"/>
    <n v="110"/>
    <n v="110"/>
    <n v="110"/>
    <m/>
    <s v="Pendiente"/>
    <s v="Activo"/>
    <m/>
    <m/>
    <s v="PRIVADOS"/>
    <m/>
    <s v="VDRL"/>
    <n v="220"/>
    <s v="GONZALEZ ALVAREZ LIZBETH"/>
  </r>
  <r>
    <d v="2021-10-02T00:00:00"/>
    <x v="1"/>
    <s v="MEDIEXCEL"/>
    <s v="Fuera de Tiempo"/>
    <s v="EXTERNOS (240 min.)"/>
    <x v="0"/>
    <x v="2"/>
    <n v="184"/>
    <s v="1275-0064"/>
    <d v="2021-10-02T00:00:00"/>
    <s v="34240 ASTRID GUADALUPE"/>
    <s v="VARGAS"/>
    <s v="MATA"/>
    <n v="1036"/>
    <x v="73"/>
    <n v="700"/>
    <n v="0"/>
    <n v="0"/>
    <n v="700"/>
    <n v="700"/>
    <n v="700"/>
    <m/>
    <s v="Pendiente"/>
    <s v="Activo"/>
    <s v="F4029019-04"/>
    <m/>
    <s v="MEDIEXCEL"/>
    <m/>
    <m/>
    <m/>
    <s v="CRUZ CASTAÑEDA MARIA"/>
  </r>
  <r>
    <d v="2021-10-02T00:00:00"/>
    <x v="1"/>
    <s v="EMPLEADOS"/>
    <s v="En Tiempo"/>
    <s v="EXTERNOS (240 min.)"/>
    <x v="0"/>
    <x v="2"/>
    <n v="185"/>
    <s v="1275-0065"/>
    <d v="2021-10-02T00:00:00"/>
    <s v="34241 KARINA"/>
    <s v="ORDUÑO"/>
    <s v="ALVAREZ"/>
    <n v="692"/>
    <x v="1"/>
    <n v="184"/>
    <n v="0"/>
    <n v="0"/>
    <n v="1345"/>
    <n v="1345"/>
    <n v="1345"/>
    <m/>
    <s v="Pendiente"/>
    <s v="Activo"/>
    <m/>
    <m/>
    <s v="CENTRO MEDICO EXCEL-(EMPLEADOS)"/>
    <m/>
    <s v="BH"/>
    <s v="h1"/>
    <s v="A QUIEN CORRESPONDA"/>
  </r>
  <r>
    <d v="2021-10-02T00:00:00"/>
    <x v="1"/>
    <s v="EMPLEADOS"/>
    <s v="En Tiempo"/>
    <s v="EXTERNOS (240 min.)"/>
    <x v="0"/>
    <x v="2"/>
    <n v="186"/>
    <s v="1275-0065"/>
    <m/>
    <m/>
    <m/>
    <m/>
    <n v="288"/>
    <x v="43"/>
    <n v="125"/>
    <m/>
    <m/>
    <m/>
    <m/>
    <m/>
    <m/>
    <m/>
    <m/>
    <m/>
    <m/>
    <m/>
    <m/>
    <s v="VSG"/>
    <n v="221"/>
    <m/>
  </r>
  <r>
    <d v="2021-10-02T00:00:00"/>
    <x v="1"/>
    <s v="EMPLEADOS"/>
    <s v="En Tiempo"/>
    <s v="EXTERNOS (240 min.)"/>
    <x v="0"/>
    <x v="2"/>
    <n v="187"/>
    <s v="1275-0065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EMPLEADOS"/>
    <s v="En Tiempo"/>
    <s v="EXTERNOS (240 min.)"/>
    <x v="0"/>
    <x v="2"/>
    <n v="188"/>
    <s v="1275-0065"/>
    <m/>
    <m/>
    <m/>
    <m/>
    <n v="226"/>
    <x v="3"/>
    <n v="345"/>
    <m/>
    <m/>
    <m/>
    <m/>
    <m/>
    <m/>
    <m/>
    <m/>
    <m/>
    <m/>
    <m/>
    <m/>
    <s v="PCR"/>
    <n v="183"/>
    <m/>
  </r>
  <r>
    <d v="2021-10-02T00:00:00"/>
    <x v="1"/>
    <s v="EMPLEADOS"/>
    <s v="En Tiempo"/>
    <s v="EXTERNOS (240 min.)"/>
    <x v="0"/>
    <x v="2"/>
    <n v="189"/>
    <s v="1275-0065"/>
    <m/>
    <m/>
    <m/>
    <m/>
    <n v="1329"/>
    <x v="52"/>
    <n v="173"/>
    <m/>
    <m/>
    <m/>
    <m/>
    <m/>
    <m/>
    <m/>
    <m/>
    <m/>
    <m/>
    <m/>
    <m/>
    <s v="PIE"/>
    <n v="187"/>
    <m/>
  </r>
  <r>
    <d v="2021-10-02T00:00:00"/>
    <x v="1"/>
    <s v="MEDIEXCEL"/>
    <s v="En Tiempo"/>
    <s v="EXTERNOS (240 min.)"/>
    <x v="0"/>
    <x v="2"/>
    <n v="190"/>
    <s v="1275-0066"/>
    <d v="2021-10-02T00:00:00"/>
    <s v="24521 LUZ"/>
    <s v="ALVAREZ"/>
    <m/>
    <n v="692"/>
    <x v="1"/>
    <n v="184"/>
    <n v="0"/>
    <n v="0"/>
    <n v="1140"/>
    <n v="1140"/>
    <n v="1140"/>
    <m/>
    <s v="Pendiente"/>
    <s v="Activo"/>
    <s v="A9359001-01"/>
    <m/>
    <s v="MEDIEXCEL"/>
    <m/>
    <s v="BH"/>
    <s v="h1"/>
    <s v="URIARTE CRUZ MAURO"/>
  </r>
  <r>
    <d v="2021-10-02T00:00:00"/>
    <x v="1"/>
    <s v="MEDIEXCEL"/>
    <s v="En Tiempo"/>
    <s v="EXTERNOS (240 min.)"/>
    <x v="0"/>
    <x v="2"/>
    <n v="191"/>
    <s v="1275-0066"/>
    <m/>
    <m/>
    <m/>
    <m/>
    <n v="1229"/>
    <x v="17"/>
    <n v="300"/>
    <m/>
    <m/>
    <m/>
    <m/>
    <m/>
    <m/>
    <m/>
    <m/>
    <m/>
    <m/>
    <m/>
    <m/>
    <s v="Curva"/>
    <n v="112"/>
    <m/>
  </r>
  <r>
    <d v="2021-10-02T00:00:00"/>
    <x v="1"/>
    <s v="MEDIEXCEL"/>
    <s v="En Tiempo"/>
    <s v="EXTERNOS (240 min.)"/>
    <x v="0"/>
    <x v="2"/>
    <n v="192"/>
    <s v="1275-0066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193"/>
    <s v="1275-0066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194"/>
    <s v="1275-0067"/>
    <d v="2021-10-02T00:00:00"/>
    <s v="26484 ASHLEY"/>
    <s v="DURAN"/>
    <m/>
    <n v="121"/>
    <x v="18"/>
    <n v="374"/>
    <n v="0"/>
    <n v="0"/>
    <n v="694"/>
    <n v="694"/>
    <n v="694"/>
    <m/>
    <s v="Pendiente"/>
    <s v="Activo"/>
    <s v="A7041173-01"/>
    <m/>
    <s v="MEDIEXCEL"/>
    <m/>
    <s v="GLICO"/>
    <n v="137"/>
    <s v="RUIZ PELAEZ PEDRO"/>
  </r>
  <r>
    <d v="2021-10-02T00:00:00"/>
    <x v="1"/>
    <s v="MEDIEXCEL"/>
    <s v="En Tiempo"/>
    <s v="EXTERNOS (240 min.)"/>
    <x v="0"/>
    <x v="2"/>
    <n v="195"/>
    <s v="1275-0067"/>
    <m/>
    <m/>
    <m/>
    <m/>
    <n v="1659"/>
    <x v="74"/>
    <n v="320"/>
    <m/>
    <m/>
    <m/>
    <m/>
    <m/>
    <m/>
    <m/>
    <m/>
    <m/>
    <m/>
    <m/>
    <m/>
    <s v="QS12"/>
    <m/>
    <m/>
  </r>
  <r>
    <d v="2021-10-02T00:00:00"/>
    <x v="1"/>
    <s v="MEDIEXCEL"/>
    <s v="En Tiempo"/>
    <s v="EXTERNOS (240 min.)"/>
    <x v="0"/>
    <x v="2"/>
    <n v="196"/>
    <s v="1275-0068"/>
    <d v="2021-10-02T00:00:00"/>
    <s v="30435 EDGAR"/>
    <s v="DIAZ"/>
    <s v="LEAL"/>
    <n v="692"/>
    <x v="1"/>
    <n v="184"/>
    <n v="0"/>
    <n v="0"/>
    <n v="840"/>
    <n v="840"/>
    <n v="840"/>
    <m/>
    <s v="Pendiente"/>
    <s v="Activo"/>
    <s v="F1549014-01"/>
    <m/>
    <s v="MEDIEXCEL"/>
    <m/>
    <s v="BH"/>
    <s v="h1"/>
    <s v="VILLANUEVA CORREA JUDITH"/>
  </r>
  <r>
    <d v="2021-10-02T00:00:00"/>
    <x v="1"/>
    <s v="MEDIEXCEL"/>
    <s v="En Tiempo"/>
    <s v="EXTERNOS (240 min.)"/>
    <x v="0"/>
    <x v="2"/>
    <n v="197"/>
    <s v="1275-0068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198"/>
    <s v="1275-0068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199"/>
    <s v="1275-0069"/>
    <d v="2021-10-02T00:00:00"/>
    <s v="17462 MARIA"/>
    <s v="GARCIA"/>
    <m/>
    <n v="692"/>
    <x v="1"/>
    <n v="184"/>
    <n v="0"/>
    <n v="0"/>
    <n v="857"/>
    <n v="857"/>
    <n v="857"/>
    <m/>
    <s v="Pendiente"/>
    <s v="Activo"/>
    <s v="A9339041-02"/>
    <m/>
    <s v="MEDIEXCEL"/>
    <m/>
    <s v="BH"/>
    <s v="h1"/>
    <s v="GASTELUM PONCE ALEJANDRA"/>
  </r>
  <r>
    <d v="2021-10-02T00:00:00"/>
    <x v="1"/>
    <s v="MEDIEXCEL"/>
    <s v="En Tiempo"/>
    <s v="EXTERNOS (240 min.)"/>
    <x v="0"/>
    <x v="2"/>
    <n v="200"/>
    <s v="1275-0069"/>
    <m/>
    <m/>
    <m/>
    <m/>
    <n v="1533"/>
    <x v="21"/>
    <n v="535"/>
    <m/>
    <m/>
    <m/>
    <m/>
    <m/>
    <m/>
    <m/>
    <m/>
    <m/>
    <m/>
    <m/>
    <m/>
    <s v="SMAC30"/>
    <s v="v2"/>
    <m/>
  </r>
  <r>
    <d v="2021-10-02T00:00:00"/>
    <x v="1"/>
    <s v="MEDIEXCEL"/>
    <s v="En Tiempo"/>
    <s v="EXTERNOS (240 min.)"/>
    <x v="0"/>
    <x v="2"/>
    <n v="201"/>
    <s v="1275-0069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202"/>
    <s v="1275-0070"/>
    <d v="2021-10-02T00:00:00"/>
    <s v="7802 MARTINA"/>
    <s v="GARCIA"/>
    <m/>
    <n v="121"/>
    <x v="18"/>
    <n v="374"/>
    <n v="0"/>
    <n v="0"/>
    <n v="1007"/>
    <n v="1007"/>
    <n v="1007"/>
    <m/>
    <s v="Pendiente"/>
    <s v="Activo"/>
    <m/>
    <m/>
    <s v="MEDIEXCEL"/>
    <m/>
    <s v="GLICO"/>
    <n v="137"/>
    <s v="DIAZ DE LEON CARLOS APOLO"/>
  </r>
  <r>
    <d v="2021-10-02T00:00:00"/>
    <x v="1"/>
    <s v="MEDIEXCEL"/>
    <s v="En Tiempo"/>
    <s v="EXTERNOS (240 min.)"/>
    <x v="0"/>
    <x v="2"/>
    <n v="203"/>
    <s v="1275-0070"/>
    <m/>
    <m/>
    <m/>
    <m/>
    <n v="1297"/>
    <x v="20"/>
    <n v="265"/>
    <m/>
    <m/>
    <m/>
    <m/>
    <m/>
    <m/>
    <m/>
    <m/>
    <m/>
    <m/>
    <m/>
    <m/>
    <s v="LIPIDOS"/>
    <s v="lip"/>
    <m/>
  </r>
  <r>
    <d v="2021-10-02T00:00:00"/>
    <x v="1"/>
    <s v="MEDIEXCEL"/>
    <s v="En Tiempo"/>
    <s v="EXTERNOS (240 min.)"/>
    <x v="0"/>
    <x v="2"/>
    <n v="204"/>
    <s v="1275-0070"/>
    <m/>
    <m/>
    <m/>
    <m/>
    <n v="1319"/>
    <x v="23"/>
    <n v="230"/>
    <m/>
    <m/>
    <m/>
    <m/>
    <m/>
    <m/>
    <m/>
    <m/>
    <m/>
    <m/>
    <m/>
    <m/>
    <s v="QS3"/>
    <n v="192"/>
    <m/>
  </r>
  <r>
    <d v="2021-10-02T00:00:00"/>
    <x v="1"/>
    <s v="MEDIEXCEL"/>
    <s v="En Tiempo"/>
    <s v="EXTERNOS (240 min.)"/>
    <x v="0"/>
    <x v="2"/>
    <n v="205"/>
    <s v="1275-0070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206"/>
    <s v="1275-0071"/>
    <d v="2021-10-02T00:00:00"/>
    <s v="34010 LETICIA"/>
    <s v="BARAJAS"/>
    <s v="OCHOA"/>
    <n v="692"/>
    <x v="1"/>
    <n v="184"/>
    <n v="0"/>
    <n v="0"/>
    <n v="840"/>
    <n v="840"/>
    <n v="840"/>
    <m/>
    <s v="Pendiente"/>
    <s v="Activo"/>
    <s v="E1059003-01"/>
    <m/>
    <s v="MEDIEXCEL"/>
    <m/>
    <s v="BH"/>
    <s v="h1"/>
    <s v="ORTEGA ROMERO JOSHUA ALFREDO"/>
  </r>
  <r>
    <d v="2021-10-02T00:00:00"/>
    <x v="1"/>
    <s v="MEDIEXCEL"/>
    <s v="En Tiempo"/>
    <s v="EXTERNOS (240 min.)"/>
    <x v="0"/>
    <x v="2"/>
    <n v="207"/>
    <s v="1275-0071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208"/>
    <s v="1275-0071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 EXTERNO"/>
    <s v="En Tiempo"/>
    <s v="EXTERNOS (240 min.)"/>
    <x v="0"/>
    <x v="2"/>
    <n v="209"/>
    <s v="1275-0072"/>
    <d v="2021-10-02T00:00:00"/>
    <s v="15307 NORBERTO"/>
    <s v="CRUZ"/>
    <m/>
    <n v="692"/>
    <x v="1"/>
    <n v="165"/>
    <n v="0"/>
    <n v="0"/>
    <n v="995"/>
    <n v="995"/>
    <n v="995"/>
    <m/>
    <s v="Pendiente"/>
    <s v="Activo"/>
    <m/>
    <m/>
    <s v="Tarjeta Lealtad"/>
    <m/>
    <s v="BH"/>
    <s v="h1"/>
    <s v="APOLO DIAZ DE LEON CARLOS"/>
  </r>
  <r>
    <d v="2021-10-02T00:00:00"/>
    <x v="1"/>
    <s v=" EXTERNO"/>
    <s v="En Tiempo"/>
    <s v="EXTERNOS (240 min.)"/>
    <x v="0"/>
    <x v="2"/>
    <n v="210"/>
    <s v="1275-0072"/>
    <m/>
    <m/>
    <m/>
    <m/>
    <n v="1297"/>
    <x v="20"/>
    <n v="240"/>
    <m/>
    <m/>
    <m/>
    <m/>
    <m/>
    <m/>
    <m/>
    <m/>
    <m/>
    <m/>
    <m/>
    <m/>
    <s v="LIPIDOS"/>
    <s v="lip"/>
    <m/>
  </r>
  <r>
    <d v="2021-10-02T00:00:00"/>
    <x v="1"/>
    <s v=" EXTERNO"/>
    <s v="En Tiempo"/>
    <s v="EXTERNOS (240 min.)"/>
    <x v="0"/>
    <x v="2"/>
    <n v="211"/>
    <s v="1275-0072"/>
    <m/>
    <m/>
    <m/>
    <m/>
    <n v="691"/>
    <x v="4"/>
    <n v="465"/>
    <m/>
    <m/>
    <m/>
    <m/>
    <m/>
    <m/>
    <m/>
    <m/>
    <m/>
    <m/>
    <m/>
    <m/>
    <s v="QS 23"/>
    <s v="v1"/>
    <m/>
  </r>
  <r>
    <d v="2021-10-02T00:00:00"/>
    <x v="1"/>
    <s v=" EXTERNO"/>
    <s v="En Tiempo"/>
    <s v="EXTERNOS (240 min.)"/>
    <x v="0"/>
    <x v="2"/>
    <n v="212"/>
    <s v="1275-0072"/>
    <m/>
    <m/>
    <m/>
    <m/>
    <n v="83"/>
    <x v="6"/>
    <n v="125"/>
    <m/>
    <m/>
    <m/>
    <m/>
    <m/>
    <m/>
    <m/>
    <m/>
    <m/>
    <m/>
    <m/>
    <m/>
    <s v="EGO"/>
    <n v="127"/>
    <m/>
  </r>
  <r>
    <d v="2021-10-02T00:00:00"/>
    <x v="1"/>
    <s v="MEDIEXCEL"/>
    <s v="No Liberados en PxLab"/>
    <s v="EXTERNOS (240 min.)"/>
    <x v="0"/>
    <x v="2"/>
    <n v="213"/>
    <s v="1275-0073"/>
    <d v="2021-10-02T00:00:00"/>
    <s v="18066 FLOR"/>
    <s v="GONZALEZ"/>
    <s v="GONZALEZ"/>
    <n v="42"/>
    <x v="75"/>
    <n v="250"/>
    <n v="0"/>
    <n v="0"/>
    <n v="250"/>
    <n v="250"/>
    <n v="250"/>
    <m/>
    <s v="Pendiente"/>
    <s v="Activo"/>
    <s v="A7069208-02"/>
    <m/>
    <s v="MEDIEXCEL"/>
    <m/>
    <s v="Coombs-Ind"/>
    <n v="91"/>
    <s v="CRUZ CASTAÑEDA MARIA"/>
  </r>
  <r>
    <d v="2021-10-02T00:00:00"/>
    <x v="1"/>
    <s v="MEDIEXCEL"/>
    <s v="En Tiempo"/>
    <s v="EXTERNOS (240 min.)"/>
    <x v="0"/>
    <x v="2"/>
    <n v="214"/>
    <s v="1275-0074"/>
    <d v="2021-10-02T00:00:00"/>
    <s v="31873 JOSE AMAURY"/>
    <s v="MUÑOZ"/>
    <s v="MARTINEZ"/>
    <n v="692"/>
    <x v="1"/>
    <n v="184"/>
    <n v="0"/>
    <n v="0"/>
    <n v="840"/>
    <n v="840"/>
    <n v="840"/>
    <m/>
    <s v="Pendiente"/>
    <s v="Activo"/>
    <s v="F3529002-01"/>
    <m/>
    <s v="MEDIEXCEL"/>
    <m/>
    <s v="BH"/>
    <s v="h1"/>
    <s v="CHAVEZ GARCIA ARTURO"/>
  </r>
  <r>
    <d v="2021-10-02T00:00:00"/>
    <x v="1"/>
    <s v="MEDIEXCEL"/>
    <s v="En Tiempo"/>
    <s v="EXTERNOS (240 min.)"/>
    <x v="0"/>
    <x v="2"/>
    <n v="215"/>
    <s v="1275-0074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216"/>
    <s v="1275-0074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217"/>
    <s v="1275-0075"/>
    <d v="2021-10-02T00:00:00"/>
    <s v="34242 FELIPE"/>
    <s v="ASTORGA"/>
    <s v="GUERRERO"/>
    <n v="692"/>
    <x v="1"/>
    <n v="184"/>
    <n v="0"/>
    <n v="0"/>
    <n v="2936"/>
    <n v="2936"/>
    <n v="2936"/>
    <m/>
    <s v="Pendiente"/>
    <s v="Activo"/>
    <s v="A7159059-01"/>
    <m/>
    <s v="MEDIEXCEL"/>
    <m/>
    <s v="BH"/>
    <s v="h1"/>
    <s v="SALDIVAR HERNANDEZ KARLA YUDITH"/>
  </r>
  <r>
    <d v="2021-10-02T00:00:00"/>
    <x v="1"/>
    <s v="MEDIEXCEL"/>
    <s v="En Tiempo"/>
    <s v="EXTERNOS (240 min.)"/>
    <x v="0"/>
    <x v="2"/>
    <n v="218"/>
    <s v="1275-0075"/>
    <m/>
    <m/>
    <m/>
    <m/>
    <n v="121"/>
    <x v="18"/>
    <n v="374"/>
    <m/>
    <m/>
    <m/>
    <m/>
    <m/>
    <m/>
    <m/>
    <m/>
    <m/>
    <m/>
    <m/>
    <m/>
    <s v="GLICO"/>
    <n v="137"/>
    <m/>
  </r>
  <r>
    <d v="2021-10-02T00:00:00"/>
    <x v="1"/>
    <s v="MEDIEXCEL"/>
    <s v="En Tiempo"/>
    <s v="EXTERNOS (240 min.)"/>
    <x v="0"/>
    <x v="2"/>
    <n v="219"/>
    <s v="1275-0075"/>
    <m/>
    <m/>
    <m/>
    <m/>
    <n v="1533"/>
    <x v="21"/>
    <n v="535"/>
    <m/>
    <m/>
    <m/>
    <m/>
    <m/>
    <m/>
    <m/>
    <m/>
    <m/>
    <m/>
    <m/>
    <m/>
    <s v="SMAC30"/>
    <s v="v2"/>
    <m/>
  </r>
  <r>
    <d v="2021-10-02T00:00:00"/>
    <x v="1"/>
    <s v="MEDIEXCEL"/>
    <s v="En Tiempo"/>
    <s v="EXTERNOS (240 min.)"/>
    <x v="0"/>
    <x v="2"/>
    <n v="220"/>
    <s v="1275-0075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2T00:00:00"/>
    <x v="1"/>
    <s v="MEDIEXCEL"/>
    <s v="En Tiempo"/>
    <s v="EXTERNOS (240 min.)"/>
    <x v="0"/>
    <x v="2"/>
    <n v="221"/>
    <s v="1275-0075"/>
    <m/>
    <m/>
    <m/>
    <m/>
    <n v="314"/>
    <x v="76"/>
    <n v="300"/>
    <m/>
    <m/>
    <m/>
    <m/>
    <m/>
    <m/>
    <m/>
    <m/>
    <m/>
    <m/>
    <m/>
    <m/>
    <s v="T3L"/>
    <n v="203"/>
    <m/>
  </r>
  <r>
    <d v="2021-10-02T00:00:00"/>
    <x v="1"/>
    <s v="MEDIEXCEL"/>
    <s v="En Tiempo"/>
    <s v="EXTERNOS (240 min.)"/>
    <x v="0"/>
    <x v="2"/>
    <n v="222"/>
    <s v="1275-0075"/>
    <m/>
    <m/>
    <m/>
    <m/>
    <n v="1371"/>
    <x v="22"/>
    <n v="300"/>
    <m/>
    <m/>
    <m/>
    <m/>
    <m/>
    <m/>
    <m/>
    <m/>
    <m/>
    <m/>
    <m/>
    <m/>
    <s v="T4L"/>
    <n v="205"/>
    <m/>
  </r>
  <r>
    <d v="2021-10-02T00:00:00"/>
    <x v="1"/>
    <s v="MEDIEXCEL"/>
    <s v="En Tiempo"/>
    <s v="EXTERNOS (240 min.)"/>
    <x v="0"/>
    <x v="2"/>
    <n v="223"/>
    <s v="1275-0075"/>
    <m/>
    <m/>
    <m/>
    <m/>
    <n v="612"/>
    <x v="19"/>
    <n v="495"/>
    <m/>
    <m/>
    <m/>
    <m/>
    <m/>
    <m/>
    <m/>
    <m/>
    <m/>
    <m/>
    <m/>
    <m/>
    <s v="PSA"/>
    <n v="58"/>
    <m/>
  </r>
  <r>
    <d v="2021-10-02T00:00:00"/>
    <x v="1"/>
    <s v="MEDIEXCEL"/>
    <s v="En Tiempo"/>
    <s v="EXTERNOS (240 min.)"/>
    <x v="0"/>
    <x v="2"/>
    <n v="224"/>
    <s v="1275-0075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 EXTERNO"/>
    <s v="En Tiempo"/>
    <s v="EXTERNOS (240 min.)"/>
    <x v="0"/>
    <x v="2"/>
    <n v="225"/>
    <s v="1275-0076"/>
    <d v="2021-10-02T00:00:00"/>
    <s v="34037 EDGAR"/>
    <s v="LLANES"/>
    <s v="VILLACIS"/>
    <n v="1533"/>
    <x v="21"/>
    <n v="480"/>
    <n v="0"/>
    <n v="0"/>
    <n v="815"/>
    <n v="815"/>
    <n v="815"/>
    <m/>
    <s v="Pendiente"/>
    <s v="Activo"/>
    <m/>
    <m/>
    <s v="Tarjeta Lealtad"/>
    <m/>
    <s v="SMAC30"/>
    <s v="v2"/>
    <s v="MACIAS PEREZ CARLOS"/>
  </r>
  <r>
    <d v="2021-10-02T00:00:00"/>
    <x v="1"/>
    <s v=" EXTERNO"/>
    <s v="En Tiempo"/>
    <s v="EXTERNOS (240 min.)"/>
    <x v="0"/>
    <x v="2"/>
    <n v="226"/>
    <s v="1275-0076"/>
    <m/>
    <m/>
    <m/>
    <m/>
    <n v="121"/>
    <x v="18"/>
    <n v="335"/>
    <m/>
    <m/>
    <m/>
    <m/>
    <m/>
    <m/>
    <m/>
    <m/>
    <m/>
    <m/>
    <m/>
    <m/>
    <s v="GLICO"/>
    <n v="137"/>
    <m/>
  </r>
  <r>
    <d v="2021-10-02T00:00:00"/>
    <x v="1"/>
    <s v="MEDIEXCEL"/>
    <s v="No Liberados en PxLab"/>
    <s v="EXTERNOS (240 min.)"/>
    <x v="0"/>
    <x v="2"/>
    <n v="227"/>
    <s v="1275-0077"/>
    <d v="2021-10-02T00:00:00"/>
    <s v="32730 SHIRLEY DANIELLA"/>
    <s v="GONZALEZ"/>
    <s v="BECERRA"/>
    <n v="838"/>
    <x v="77"/>
    <n v="400"/>
    <n v="0"/>
    <n v="0"/>
    <n v="1551"/>
    <n v="1551"/>
    <n v="1551"/>
    <m/>
    <s v="Pendiente"/>
    <s v="Activo"/>
    <s v="A9849041-01"/>
    <m/>
    <s v="MEDIEXCEL"/>
    <m/>
    <s v="insBas"/>
    <n v="838"/>
    <s v="PRADO HERNANDEZ MELANIE LIZZETH"/>
  </r>
  <r>
    <d v="2021-10-02T00:00:00"/>
    <x v="1"/>
    <s v="MEDIEXCEL"/>
    <s v="No Liberados en PxLab"/>
    <s v="EXTERNOS (240 min.)"/>
    <x v="0"/>
    <x v="2"/>
    <n v="228"/>
    <s v="1275-0077"/>
    <m/>
    <m/>
    <m/>
    <m/>
    <n v="392"/>
    <x v="78"/>
    <n v="396"/>
    <m/>
    <m/>
    <m/>
    <m/>
    <m/>
    <m/>
    <m/>
    <m/>
    <m/>
    <m/>
    <m/>
    <m/>
    <s v="DHEA"/>
    <m/>
    <m/>
  </r>
  <r>
    <d v="2021-10-02T00:00:00"/>
    <x v="1"/>
    <s v="MEDIEXCEL"/>
    <s v="No Liberados en PxLab"/>
    <s v="EXTERNOS (240 min.)"/>
    <x v="0"/>
    <x v="2"/>
    <n v="229"/>
    <s v="1275-0077"/>
    <m/>
    <m/>
    <m/>
    <m/>
    <n v="257"/>
    <x v="79"/>
    <n v="340"/>
    <m/>
    <m/>
    <m/>
    <m/>
    <m/>
    <m/>
    <m/>
    <m/>
    <m/>
    <m/>
    <m/>
    <m/>
    <s v="Testo-L"/>
    <n v="208"/>
    <m/>
  </r>
  <r>
    <d v="2021-10-02T00:00:00"/>
    <x v="1"/>
    <s v="MEDIEXCEL"/>
    <s v="No Liberados en PxLab"/>
    <s v="EXTERNOS (240 min.)"/>
    <x v="0"/>
    <x v="2"/>
    <n v="230"/>
    <s v="1275-0077"/>
    <m/>
    <m/>
    <m/>
    <m/>
    <n v="163"/>
    <x v="80"/>
    <n v="415"/>
    <m/>
    <m/>
    <m/>
    <m/>
    <m/>
    <m/>
    <m/>
    <m/>
    <m/>
    <m/>
    <m/>
    <m/>
    <s v="Androstenediona"/>
    <m/>
    <m/>
  </r>
  <r>
    <d v="2021-10-02T00:00:00"/>
    <x v="1"/>
    <s v="MEDIEXCEL"/>
    <s v="En Tiempo"/>
    <s v="EXTERNOS (240 min.)"/>
    <x v="0"/>
    <x v="2"/>
    <n v="231"/>
    <s v="1275-0078"/>
    <d v="2021-10-02T00:00:00"/>
    <s v="25788 JUAN J."/>
    <s v="DAVILA"/>
    <s v="REYES"/>
    <n v="121"/>
    <x v="18"/>
    <n v="374"/>
    <n v="0"/>
    <n v="0"/>
    <n v="1047"/>
    <n v="1047"/>
    <n v="1047"/>
    <m/>
    <s v="Pendiente"/>
    <s v="Activo"/>
    <s v="A9339013-01"/>
    <m/>
    <s v="MEDIEXCEL"/>
    <m/>
    <s v="GLICO"/>
    <n v="137"/>
    <s v="GONZALEZ ALVAREZ LIZBETH"/>
  </r>
  <r>
    <d v="2021-10-02T00:00:00"/>
    <x v="1"/>
    <s v="MEDIEXCEL"/>
    <s v="En Tiempo"/>
    <s v="EXTERNOS (240 min.)"/>
    <x v="0"/>
    <x v="2"/>
    <n v="232"/>
    <s v="1275-0078"/>
    <m/>
    <m/>
    <m/>
    <m/>
    <n v="1533"/>
    <x v="21"/>
    <n v="535"/>
    <m/>
    <m/>
    <m/>
    <m/>
    <m/>
    <m/>
    <m/>
    <m/>
    <m/>
    <m/>
    <m/>
    <m/>
    <s v="SMAC30"/>
    <s v="v2"/>
    <m/>
  </r>
  <r>
    <d v="2021-10-02T00:00:00"/>
    <x v="1"/>
    <s v="MEDIEXCEL"/>
    <s v="En Tiempo"/>
    <s v="EXTERNOS (240 min.)"/>
    <x v="0"/>
    <x v="2"/>
    <n v="233"/>
    <s v="1275-0078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 EXTERNO"/>
    <s v="En Tiempo"/>
    <s v="EXTERNOS (240 min.)"/>
    <x v="0"/>
    <x v="2"/>
    <n v="234"/>
    <s v="1275-0079"/>
    <d v="2021-10-02T00:00:00"/>
    <s v="34243 MARIA FELIX"/>
    <s v="BUSTAMANTE"/>
    <s v="SAMPERIO"/>
    <n v="692"/>
    <x v="1"/>
    <n v="184"/>
    <n v="0"/>
    <n v="0"/>
    <n v="840"/>
    <n v="840"/>
    <n v="840"/>
    <m/>
    <s v="Pendiente"/>
    <s v="Activo"/>
    <m/>
    <m/>
    <s v="CENTRO MEDICO EXCEL - EXTERNO"/>
    <m/>
    <s v="BH"/>
    <s v="h1"/>
    <s v="A QUIEN CORRESPONDA"/>
  </r>
  <r>
    <d v="2021-10-02T00:00:00"/>
    <x v="1"/>
    <s v=" EXTERNO"/>
    <s v="En Tiempo"/>
    <s v="EXTERNOS (240 min.)"/>
    <x v="0"/>
    <x v="2"/>
    <n v="235"/>
    <s v="1275-0079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 EXTERNO"/>
    <s v="En Tiempo"/>
    <s v="EXTERNOS (240 min.)"/>
    <x v="0"/>
    <x v="2"/>
    <n v="236"/>
    <s v="1275-0079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TUNEL MEDIEXCEL"/>
    <s v="En Tiempo"/>
    <s v="EXTERNOS (240 min.)"/>
    <x v="0"/>
    <x v="2"/>
    <n v="237"/>
    <s v="1275-0080"/>
    <d v="2021-10-02T00:00:00"/>
    <s v="21866 ALAIN"/>
    <s v="CASTILLO"/>
    <m/>
    <n v="2477"/>
    <x v="42"/>
    <n v="750"/>
    <n v="0"/>
    <n v="0"/>
    <n v="750"/>
    <n v="750"/>
    <n v="750"/>
    <m/>
    <s v="Pendiente"/>
    <s v="Activo"/>
    <m/>
    <m/>
    <s v="TUNEL - MEDIEXCEL"/>
    <m/>
    <s v="Ag. SARS Cov 2"/>
    <m/>
    <s v="A QUIEN CORRESPONDA"/>
  </r>
  <r>
    <d v="2021-10-02T00:00:00"/>
    <x v="1"/>
    <s v="MEDIEXCEL"/>
    <s v="En Tiempo"/>
    <s v="EXTERNOS (240 min.)"/>
    <x v="0"/>
    <x v="2"/>
    <n v="238"/>
    <s v="1275-0081"/>
    <d v="2021-10-02T00:00:00"/>
    <s v="9877 JESUS"/>
    <s v="CARDOSO"/>
    <m/>
    <n v="692"/>
    <x v="1"/>
    <n v="184"/>
    <n v="0"/>
    <n v="0"/>
    <n v="1105"/>
    <n v="1105"/>
    <n v="1105"/>
    <m/>
    <s v="Pendiente"/>
    <s v="Activo"/>
    <s v="A7499027-01"/>
    <m/>
    <s v="MEDIEXCEL"/>
    <m/>
    <s v="BH"/>
    <s v="h1"/>
    <s v="ORTEGA ROMERO JOSHUA ALFREDO"/>
  </r>
  <r>
    <d v="2021-10-02T00:00:00"/>
    <x v="1"/>
    <s v="MEDIEXCEL"/>
    <s v="En Tiempo"/>
    <s v="EXTERNOS (240 min.)"/>
    <x v="0"/>
    <x v="2"/>
    <n v="239"/>
    <s v="1275-0081"/>
    <m/>
    <m/>
    <m/>
    <m/>
    <n v="1297"/>
    <x v="20"/>
    <n v="265"/>
    <m/>
    <m/>
    <m/>
    <m/>
    <m/>
    <m/>
    <m/>
    <m/>
    <m/>
    <m/>
    <m/>
    <m/>
    <s v="LIPIDOS"/>
    <s v="lip"/>
    <m/>
  </r>
  <r>
    <d v="2021-10-02T00:00:00"/>
    <x v="1"/>
    <s v="MEDIEXCEL"/>
    <s v="En Tiempo"/>
    <s v="EXTERNOS (240 min.)"/>
    <x v="0"/>
    <x v="2"/>
    <n v="240"/>
    <s v="1275-0081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241"/>
    <s v="1275-0081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242"/>
    <s v="1275-0082"/>
    <d v="2021-10-02T00:00:00"/>
    <s v="14486 SANDRA"/>
    <s v="GONZALEZ"/>
    <s v="FLORIAN"/>
    <n v="692"/>
    <x v="1"/>
    <n v="184"/>
    <n v="0"/>
    <n v="0"/>
    <n v="1231"/>
    <n v="1231"/>
    <n v="1231"/>
    <m/>
    <s v="Pendiente"/>
    <s v="Activo"/>
    <s v="B7759005-01"/>
    <m/>
    <s v="MEDIEXCEL"/>
    <m/>
    <s v="BH"/>
    <s v="h1"/>
    <s v="GASTELUM PONCE ALEJANDRA"/>
  </r>
  <r>
    <d v="2021-10-02T00:00:00"/>
    <x v="1"/>
    <s v="MEDIEXCEL"/>
    <s v="En Tiempo"/>
    <s v="EXTERNOS (240 min.)"/>
    <x v="0"/>
    <x v="2"/>
    <n v="243"/>
    <s v="1275-0082"/>
    <m/>
    <m/>
    <m/>
    <m/>
    <n v="121"/>
    <x v="18"/>
    <n v="374"/>
    <m/>
    <m/>
    <m/>
    <m/>
    <m/>
    <m/>
    <m/>
    <m/>
    <m/>
    <m/>
    <m/>
    <m/>
    <s v="GLICO"/>
    <n v="137"/>
    <m/>
  </r>
  <r>
    <d v="2021-10-02T00:00:00"/>
    <x v="1"/>
    <s v="MEDIEXCEL"/>
    <s v="En Tiempo"/>
    <s v="EXTERNOS (240 min.)"/>
    <x v="0"/>
    <x v="2"/>
    <n v="244"/>
    <s v="1275-0082"/>
    <m/>
    <m/>
    <m/>
    <m/>
    <n v="1533"/>
    <x v="21"/>
    <n v="535"/>
    <m/>
    <m/>
    <m/>
    <m/>
    <m/>
    <m/>
    <m/>
    <m/>
    <m/>
    <m/>
    <m/>
    <m/>
    <s v="SMAC30"/>
    <s v="v2"/>
    <m/>
  </r>
  <r>
    <d v="2021-10-02T00:00:00"/>
    <x v="1"/>
    <s v="MEDIEXCEL"/>
    <s v="En Tiempo"/>
    <s v="EXTERNOS (240 min.)"/>
    <x v="0"/>
    <x v="2"/>
    <n v="245"/>
    <s v="1275-0082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246"/>
    <s v="1275-0083"/>
    <d v="2021-10-02T00:00:00"/>
    <s v="21392 RUTH ELIZABETH"/>
    <s v="MARROQUIN"/>
    <s v="ENRIQUEZ"/>
    <n v="1794"/>
    <x v="81"/>
    <n v="1500"/>
    <n v="0"/>
    <n v="0"/>
    <n v="1500"/>
    <n v="1500"/>
    <n v="1500"/>
    <m/>
    <s v="Pendiente"/>
    <s v="Activo"/>
    <s v="A7489124-02"/>
    <m/>
    <s v="MEDIEXCEL"/>
    <m/>
    <s v="PGinecol"/>
    <n v="171"/>
    <s v="MEZA RODRIGUEZ GISELA IVETTE"/>
  </r>
  <r>
    <d v="2021-10-02T00:00:00"/>
    <x v="1"/>
    <s v="MEDIEXCEL"/>
    <s v="En Tiempo"/>
    <s v="EXTERNOS (240 min.)"/>
    <x v="0"/>
    <x v="2"/>
    <n v="247"/>
    <s v="1275-0084"/>
    <d v="2021-10-02T00:00:00"/>
    <s v="34244 JUAN"/>
    <s v="AYALA"/>
    <m/>
    <n v="692"/>
    <x v="1"/>
    <n v="184"/>
    <n v="0"/>
    <n v="0"/>
    <n v="1335"/>
    <n v="1335"/>
    <n v="1335"/>
    <m/>
    <s v="Pendiente"/>
    <s v="Activo"/>
    <m/>
    <m/>
    <s v="MEDIEXCEL"/>
    <m/>
    <s v="BH"/>
    <s v="h1"/>
    <s v="VILLANUEVA CORREA JUDITH"/>
  </r>
  <r>
    <d v="2021-10-02T00:00:00"/>
    <x v="1"/>
    <s v="MEDIEXCEL"/>
    <s v="En Tiempo"/>
    <s v="EXTERNOS (240 min.)"/>
    <x v="0"/>
    <x v="2"/>
    <n v="248"/>
    <s v="1275-0084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MEDIEXCEL"/>
    <s v="En Tiempo"/>
    <s v="EXTERNOS (240 min.)"/>
    <x v="0"/>
    <x v="2"/>
    <n v="249"/>
    <s v="1275-0084"/>
    <m/>
    <m/>
    <m/>
    <m/>
    <n v="612"/>
    <x v="19"/>
    <n v="495"/>
    <m/>
    <m/>
    <m/>
    <m/>
    <m/>
    <m/>
    <m/>
    <m/>
    <m/>
    <m/>
    <m/>
    <m/>
    <s v="PSA"/>
    <n v="58"/>
    <m/>
  </r>
  <r>
    <d v="2021-10-02T00:00:00"/>
    <x v="1"/>
    <s v="MEDIEXCEL"/>
    <s v="En Tiempo"/>
    <s v="EXTERNOS (240 min.)"/>
    <x v="0"/>
    <x v="2"/>
    <n v="250"/>
    <s v="1275-0084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PRIVADOS"/>
    <s v="En Tiempo"/>
    <s v="EXTERNOS (240 min.)"/>
    <x v="0"/>
    <x v="2"/>
    <n v="251"/>
    <s v="1275-0085"/>
    <d v="2021-10-02T00:00:00"/>
    <s v="21392 RUTH ELIZABETH"/>
    <s v="MARROQUIN"/>
    <s v="ENRIQUEZ"/>
    <n v="1329"/>
    <x v="52"/>
    <n v="173"/>
    <n v="0"/>
    <n v="0"/>
    <n v="173"/>
    <n v="173"/>
    <n v="173"/>
    <m/>
    <s v="Pendiente"/>
    <s v="Activo"/>
    <s v="A7489124-02"/>
    <m/>
    <s v="PRIVADOS"/>
    <m/>
    <s v="PIE"/>
    <n v="187"/>
    <s v="A QUIEN CORRESPONDA"/>
  </r>
  <r>
    <d v="2021-10-02T00:00:00"/>
    <x v="1"/>
    <s v="TRIAGE RESPIRATORIO"/>
    <s v="En Tiempo"/>
    <s v="TRIAGE RESPIRATORIO (90 Min.)"/>
    <x v="0"/>
    <x v="2"/>
    <n v="252"/>
    <s v="1275-0086"/>
    <d v="2021-10-02T00:00:00"/>
    <s v="33659 ARTURO FERNANDO"/>
    <s v="ELIAS"/>
    <s v="HERRERA"/>
    <n v="692"/>
    <x v="1"/>
    <n v="184"/>
    <n v="0"/>
    <n v="0"/>
    <n v="1279"/>
    <n v="1279"/>
    <n v="1279"/>
    <m/>
    <s v="Pendiente"/>
    <s v="Activo"/>
    <m/>
    <m/>
    <s v="CENTRO MEDICO EXCEL - TRIAGE RESPIRATORIO"/>
    <m/>
    <s v="BH"/>
    <s v="h1"/>
    <s v="NAVARRO DE LA GARZA ERICK FABIAN"/>
  </r>
  <r>
    <d v="2021-10-02T00:00:00"/>
    <x v="1"/>
    <s v="TRIAGE RESPIRATORIO"/>
    <s v="En Tiempo"/>
    <s v="TRIAGE RESPIRATORIO (90 Min.)"/>
    <x v="0"/>
    <x v="2"/>
    <n v="253"/>
    <s v="1275-0086"/>
    <m/>
    <m/>
    <m/>
    <m/>
    <n v="226"/>
    <x v="3"/>
    <n v="345"/>
    <m/>
    <m/>
    <m/>
    <m/>
    <m/>
    <m/>
    <m/>
    <m/>
    <m/>
    <m/>
    <m/>
    <m/>
    <s v="PCR"/>
    <n v="183"/>
    <m/>
  </r>
  <r>
    <d v="2021-10-02T00:00:00"/>
    <x v="1"/>
    <s v="TRIAGE RESPIRATORIO"/>
    <s v="En Tiempo"/>
    <s v="TRIAGE RESPIRATORIO (90 Min.)"/>
    <x v="0"/>
    <x v="2"/>
    <n v="254"/>
    <s v="1275-0086"/>
    <m/>
    <m/>
    <m/>
    <m/>
    <n v="2477"/>
    <x v="42"/>
    <n v="750"/>
    <m/>
    <m/>
    <m/>
    <m/>
    <m/>
    <m/>
    <m/>
    <m/>
    <m/>
    <m/>
    <m/>
    <m/>
    <s v="Ag. SARS Cov 2"/>
    <m/>
    <m/>
  </r>
  <r>
    <d v="2021-10-02T00:00:00"/>
    <x v="1"/>
    <s v="MEDIEXCEL"/>
    <s v="Fuera de Tiempo"/>
    <s v="EXTERNOS (240 min.)"/>
    <x v="0"/>
    <x v="2"/>
    <n v="255"/>
    <s v="1275-0087"/>
    <d v="2021-10-02T00:00:00"/>
    <s v="27995 CLAUDIA LILIANA"/>
    <s v="FIGUEROA"/>
    <m/>
    <n v="43"/>
    <x v="82"/>
    <n v="55"/>
    <n v="0"/>
    <n v="0"/>
    <n v="455"/>
    <n v="455"/>
    <n v="455"/>
    <m/>
    <s v="Pendiente"/>
    <s v="Activo"/>
    <s v="B9879002-01_x0009_"/>
    <m/>
    <s v="MEDIEXCEL"/>
    <m/>
    <s v="CPS1"/>
    <n v="93"/>
    <s v="ORTEGA ROMERO JOSHUA ALFREDO"/>
  </r>
  <r>
    <d v="2021-10-02T00:00:00"/>
    <x v="1"/>
    <s v="MEDIEXCEL"/>
    <s v="Fuera de Tiempo"/>
    <s v="EXTERNOS (240 min.)"/>
    <x v="0"/>
    <x v="2"/>
    <n v="256"/>
    <s v="1275-0087"/>
    <m/>
    <m/>
    <m/>
    <m/>
    <n v="356"/>
    <x v="83"/>
    <n v="400"/>
    <m/>
    <m/>
    <m/>
    <m/>
    <m/>
    <m/>
    <m/>
    <m/>
    <m/>
    <m/>
    <m/>
    <m/>
    <s v="Coprocultivo"/>
    <m/>
    <m/>
  </r>
  <r>
    <d v="2021-10-02T00:00:00"/>
    <x v="1"/>
    <s v="MEDIEXCEL"/>
    <s v="En Tiempo"/>
    <s v="EXTERNOS (240 min.)"/>
    <x v="0"/>
    <x v="2"/>
    <n v="257"/>
    <s v="1275-0088"/>
    <d v="2021-10-02T00:00:00"/>
    <s v="14501 DENISSE"/>
    <s v="ARELLANO"/>
    <m/>
    <n v="100"/>
    <x v="2"/>
    <n v="414"/>
    <n v="0"/>
    <n v="0"/>
    <n v="414"/>
    <n v="414"/>
    <n v="414"/>
    <m/>
    <s v="Pendiente"/>
    <s v="Activo"/>
    <s v="B6359004-02"/>
    <m/>
    <s v="MEDIEXCEL"/>
    <m/>
    <s v="COAGULACION"/>
    <n v="100"/>
    <s v="PEREZ TEJEDA JOSEL"/>
  </r>
  <r>
    <d v="2021-10-02T00:00:00"/>
    <x v="1"/>
    <s v="PRIVADOS"/>
    <s v="En Tiempo"/>
    <s v="EXTERNOS (240 min.)"/>
    <x v="0"/>
    <x v="2"/>
    <n v="258"/>
    <s v="1275-0089"/>
    <d v="2021-10-02T00:00:00"/>
    <s v="32979 ABNER"/>
    <s v="MARTINEZ"/>
    <s v="ORTIZ"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 QUIEN CORRESPONDA"/>
  </r>
  <r>
    <d v="2021-10-02T00:00:00"/>
    <x v="1"/>
    <s v="PRIVADOS"/>
    <s v="En Tiempo"/>
    <s v="EXTERNOS (240 min.)"/>
    <x v="0"/>
    <x v="2"/>
    <n v="259"/>
    <s v="1275-0090"/>
    <d v="2021-10-02T00:00:00"/>
    <s v="34245 HILDA"/>
    <s v="SANTIS"/>
    <s v="HERNANDEZ"/>
    <n v="692"/>
    <x v="1"/>
    <n v="184"/>
    <n v="0"/>
    <n v="0"/>
    <n v="1013"/>
    <n v="1013"/>
    <n v="1013"/>
    <m/>
    <s v="Pendiente"/>
    <s v="Activo"/>
    <m/>
    <m/>
    <s v="PRIVADOS"/>
    <m/>
    <s v="BH"/>
    <s v="h1"/>
    <s v="ORTEGA GONZALEZ ALFREDO"/>
  </r>
  <r>
    <d v="2021-10-02T00:00:00"/>
    <x v="1"/>
    <s v="PRIVADOS"/>
    <s v="En Tiempo"/>
    <s v="EXTERNOS (240 min.)"/>
    <x v="0"/>
    <x v="2"/>
    <n v="260"/>
    <s v="1275-0090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PRIVADOS"/>
    <s v="En Tiempo"/>
    <s v="EXTERNOS (240 min.)"/>
    <x v="0"/>
    <x v="2"/>
    <n v="261"/>
    <s v="1275-0090"/>
    <m/>
    <m/>
    <m/>
    <m/>
    <n v="1329"/>
    <x v="52"/>
    <n v="173"/>
    <m/>
    <m/>
    <m/>
    <m/>
    <m/>
    <m/>
    <m/>
    <m/>
    <m/>
    <m/>
    <m/>
    <m/>
    <s v="PIE"/>
    <n v="187"/>
    <m/>
  </r>
  <r>
    <d v="2021-10-02T00:00:00"/>
    <x v="1"/>
    <s v="PRIVADOS"/>
    <s v="En Tiempo"/>
    <s v="EXTERNOS (240 min.)"/>
    <x v="0"/>
    <x v="2"/>
    <n v="262"/>
    <s v="1275-0090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En Tiempo"/>
    <s v="EXTERNOS (240 min.)"/>
    <x v="0"/>
    <x v="2"/>
    <n v="263"/>
    <s v="1275-0091"/>
    <d v="2021-10-02T00:00:00"/>
    <s v="27844 ZARHINA"/>
    <s v="FUENTES"/>
    <m/>
    <n v="692"/>
    <x v="1"/>
    <n v="184"/>
    <n v="0"/>
    <n v="0"/>
    <n v="1467"/>
    <n v="1467"/>
    <n v="1467"/>
    <m/>
    <s v="Pendiente"/>
    <s v="Activo"/>
    <s v="f3059001-01"/>
    <m/>
    <s v="MEDIEXCEL"/>
    <m/>
    <s v="BH"/>
    <s v="h1"/>
    <s v="GONZALEZ ALVARES LIZBETH"/>
  </r>
  <r>
    <d v="2021-10-02T00:00:00"/>
    <x v="1"/>
    <s v="MEDIEXCEL"/>
    <s v="En Tiempo"/>
    <s v="EXTERNOS (240 min.)"/>
    <x v="0"/>
    <x v="2"/>
    <n v="264"/>
    <s v="1275-0091"/>
    <m/>
    <m/>
    <m/>
    <m/>
    <n v="1533"/>
    <x v="21"/>
    <n v="535"/>
    <m/>
    <m/>
    <m/>
    <m/>
    <m/>
    <m/>
    <m/>
    <m/>
    <m/>
    <m/>
    <m/>
    <m/>
    <s v="SMAC30"/>
    <s v="v2"/>
    <m/>
  </r>
  <r>
    <d v="2021-10-02T00:00:00"/>
    <x v="1"/>
    <s v="MEDIEXCEL"/>
    <s v="En Tiempo"/>
    <s v="EXTERNOS (240 min.)"/>
    <x v="0"/>
    <x v="2"/>
    <n v="265"/>
    <s v="1275-0091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2T00:00:00"/>
    <x v="1"/>
    <s v="MEDIEXCEL"/>
    <s v="En Tiempo"/>
    <s v="EXTERNOS (240 min.)"/>
    <x v="0"/>
    <x v="2"/>
    <n v="266"/>
    <s v="1275-0091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TUNEL MEDIEXCEL"/>
    <s v="En Tiempo"/>
    <s v="EXTERNOS (240 min.)"/>
    <x v="0"/>
    <x v="2"/>
    <n v="267"/>
    <s v="1275-0092"/>
    <d v="2021-10-02T00:00:00"/>
    <s v="22817 JESUS"/>
    <s v="HERNANDEZ"/>
    <s v="PICOS"/>
    <n v="2477"/>
    <x v="42"/>
    <n v="750"/>
    <n v="0"/>
    <n v="0"/>
    <n v="750"/>
    <n v="750"/>
    <n v="750"/>
    <m/>
    <s v="Pendiente"/>
    <s v="Activo"/>
    <m/>
    <m/>
    <s v="TUNEL - MEDIEXCEL"/>
    <m/>
    <s v="Ag. SARS Cov 2"/>
    <m/>
    <s v="PEREZ TEJEDA JOSEL"/>
  </r>
  <r>
    <d v="2021-10-02T00:00:00"/>
    <x v="1"/>
    <s v="MEDIEXCEL"/>
    <s v="En Tiempo"/>
    <s v="EXTERNOS (240 min.)"/>
    <x v="0"/>
    <x v="2"/>
    <n v="268"/>
    <s v="1275-0093"/>
    <d v="2021-10-02T00:00:00"/>
    <s v="12979 ESTEBAN"/>
    <s v="ANDRADE"/>
    <m/>
    <n v="692"/>
    <x v="1"/>
    <n v="184"/>
    <n v="0"/>
    <n v="0"/>
    <n v="184"/>
    <n v="184"/>
    <n v="184"/>
    <m/>
    <s v="Pendiente"/>
    <s v="Activo"/>
    <s v="A7489035-04"/>
    <m/>
    <s v="MEDIEXCEL"/>
    <m/>
    <s v="BH"/>
    <s v="h1"/>
    <s v="ZAMORA LUGO MARCO VINICIO"/>
  </r>
  <r>
    <d v="2021-10-02T00:00:00"/>
    <x v="1"/>
    <s v="MEDIEXCEL"/>
    <s v="En Tiempo"/>
    <s v="EXTERNOS (240 min.)"/>
    <x v="0"/>
    <x v="2"/>
    <n v="269"/>
    <s v="1275-0094"/>
    <d v="2021-10-02T00:00:00"/>
    <s v="34247 OLGA"/>
    <s v="IBARRA"/>
    <m/>
    <n v="692"/>
    <x v="1"/>
    <n v="184"/>
    <n v="0"/>
    <n v="0"/>
    <n v="2441"/>
    <n v="2441"/>
    <n v="2441"/>
    <m/>
    <s v="Pendiente"/>
    <s v="Activo"/>
    <s v="F2379017-01"/>
    <m/>
    <s v="MEDIEXCEL"/>
    <m/>
    <s v="BH"/>
    <s v="h1"/>
    <s v="SALDIVAR HERNANDEZ KARLA JUDITH"/>
  </r>
  <r>
    <d v="2021-10-02T00:00:00"/>
    <x v="1"/>
    <s v="MEDIEXCEL"/>
    <s v="En Tiempo"/>
    <s v="EXTERNOS (240 min.)"/>
    <x v="0"/>
    <x v="2"/>
    <n v="270"/>
    <s v="1275-0094"/>
    <m/>
    <m/>
    <m/>
    <m/>
    <n v="121"/>
    <x v="18"/>
    <n v="374"/>
    <m/>
    <m/>
    <m/>
    <m/>
    <m/>
    <m/>
    <m/>
    <m/>
    <m/>
    <m/>
    <m/>
    <m/>
    <s v="GLICO"/>
    <n v="137"/>
    <m/>
  </r>
  <r>
    <d v="2021-10-02T00:00:00"/>
    <x v="1"/>
    <s v="MEDIEXCEL"/>
    <s v="En Tiempo"/>
    <s v="EXTERNOS (240 min.)"/>
    <x v="0"/>
    <x v="2"/>
    <n v="271"/>
    <s v="1275-0094"/>
    <m/>
    <m/>
    <m/>
    <m/>
    <n v="1533"/>
    <x v="21"/>
    <n v="535"/>
    <m/>
    <m/>
    <m/>
    <m/>
    <m/>
    <m/>
    <m/>
    <m/>
    <m/>
    <m/>
    <m/>
    <m/>
    <s v="SMAC30"/>
    <s v="v2"/>
    <m/>
  </r>
  <r>
    <d v="2021-10-02T00:00:00"/>
    <x v="1"/>
    <s v="MEDIEXCEL"/>
    <s v="En Tiempo"/>
    <s v="EXTERNOS (240 min.)"/>
    <x v="0"/>
    <x v="2"/>
    <n v="272"/>
    <s v="1275-0094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2T00:00:00"/>
    <x v="1"/>
    <s v="MEDIEXCEL"/>
    <s v="En Tiempo"/>
    <s v="EXTERNOS (240 min.)"/>
    <x v="0"/>
    <x v="2"/>
    <n v="273"/>
    <s v="1275-0094"/>
    <m/>
    <m/>
    <m/>
    <m/>
    <n v="314"/>
    <x v="76"/>
    <n v="300"/>
    <m/>
    <m/>
    <m/>
    <m/>
    <m/>
    <m/>
    <m/>
    <m/>
    <m/>
    <m/>
    <m/>
    <m/>
    <s v="T3L"/>
    <n v="203"/>
    <m/>
  </r>
  <r>
    <d v="2021-10-02T00:00:00"/>
    <x v="1"/>
    <s v="MEDIEXCEL"/>
    <s v="En Tiempo"/>
    <s v="EXTERNOS (240 min.)"/>
    <x v="0"/>
    <x v="2"/>
    <n v="274"/>
    <s v="1275-0094"/>
    <m/>
    <m/>
    <m/>
    <m/>
    <n v="1371"/>
    <x v="22"/>
    <n v="300"/>
    <m/>
    <m/>
    <m/>
    <m/>
    <m/>
    <m/>
    <m/>
    <m/>
    <m/>
    <m/>
    <m/>
    <m/>
    <s v="T4L"/>
    <n v="205"/>
    <m/>
  </r>
  <r>
    <d v="2021-10-02T00:00:00"/>
    <x v="1"/>
    <s v="MEDIEXCEL"/>
    <s v="En Tiempo"/>
    <s v="EXTERNOS (240 min.)"/>
    <x v="0"/>
    <x v="2"/>
    <n v="275"/>
    <s v="1275-0094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PRIVADOS"/>
    <s v="En Tiempo"/>
    <s v="EXTERNOS (240 min.)"/>
    <x v="0"/>
    <x v="2"/>
    <n v="276"/>
    <s v="1275-0095"/>
    <d v="2021-10-02T00:00:00"/>
    <s v="34248 LUIS CARLOS"/>
    <s v="GARCIA"/>
    <s v="VERDUZCO"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 QUIEN CORRESPONDA"/>
  </r>
  <r>
    <d v="2021-10-02T00:00:00"/>
    <x v="1"/>
    <s v="TRIAGE RESPIRATORIO"/>
    <s v="Fuera de Tiempo"/>
    <s v="TRIAGE RESPIRATORIO (90 Min.)"/>
    <x v="0"/>
    <x v="2"/>
    <n v="277"/>
    <s v="1275-0096"/>
    <d v="2021-10-02T00:00:00"/>
    <s v="34249 ANGELA MEI"/>
    <s v="OCHOA"/>
    <s v="ARIAS"/>
    <n v="2477"/>
    <x v="42"/>
    <n v="750"/>
    <n v="0"/>
    <n v="0"/>
    <n v="888"/>
    <n v="888"/>
    <n v="888"/>
    <m/>
    <s v="Pendiente"/>
    <s v="Activo"/>
    <m/>
    <m/>
    <s v="CENTRO MEDICO EXCEL - TRIAGE RESPIRATORIO"/>
    <m/>
    <s v="Ag. SARS Cov 2"/>
    <m/>
    <s v="CARLOS MORENO DIANA MARIA"/>
  </r>
  <r>
    <d v="2021-10-02T00:00:00"/>
    <x v="1"/>
    <s v="TRIAGE RESPIRATORIO"/>
    <s v="Fuera de Tiempo"/>
    <s v="TRIAGE RESPIRATORIO (90 Min.)"/>
    <x v="0"/>
    <x v="2"/>
    <n v="278"/>
    <s v="1275-0096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HOSPITALIZADOS"/>
    <s v="No Liberados en PxLab"/>
    <s v="HOSPITALIZADOS (90 Min.)"/>
    <x v="1"/>
    <x v="2"/>
    <n v="279"/>
    <s v="1275-0097"/>
    <d v="2021-10-02T00:00:00"/>
    <s v="34231 MARCO AURELIO"/>
    <s v="ALVAREZ"/>
    <s v="RIVERA"/>
    <n v="692"/>
    <x v="1"/>
    <n v="184"/>
    <n v="0"/>
    <n v="0"/>
    <n v="3223"/>
    <n v="3223"/>
    <n v="3223"/>
    <m/>
    <s v="Pendiente"/>
    <s v="Cancelado"/>
    <m/>
    <m/>
    <s v="CENTRO MEDICO EXCEL-HOSPITALIZADOS"/>
    <m/>
    <s v="BH"/>
    <s v="h1"/>
    <s v="MEDRANO AHUMADA SALVADOR"/>
  </r>
  <r>
    <d v="2021-10-02T00:00:00"/>
    <x v="1"/>
    <s v="HOSPITALIZADOS"/>
    <s v="No Liberados en PxLab"/>
    <s v="HOSPITALIZADOS (90 Min.)"/>
    <x v="1"/>
    <x v="2"/>
    <n v="280"/>
    <s v="1275-0097"/>
    <m/>
    <m/>
    <m/>
    <m/>
    <n v="112"/>
    <x v="64"/>
    <n v="1070"/>
    <m/>
    <m/>
    <m/>
    <m/>
    <m/>
    <m/>
    <m/>
    <m/>
    <m/>
    <m/>
    <m/>
    <m/>
    <s v="GASV"/>
    <m/>
    <m/>
  </r>
  <r>
    <d v="2021-10-02T00:00:00"/>
    <x v="1"/>
    <s v="HOSPITALIZADOS"/>
    <s v="No Liberados en PxLab"/>
    <s v="HOSPITALIZADOS (90 Min.)"/>
    <x v="1"/>
    <x v="2"/>
    <n v="281"/>
    <s v="1275-0097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2T00:00:00"/>
    <x v="1"/>
    <s v="HOSPITALIZADOS"/>
    <s v="No Liberados en PxLab"/>
    <s v="HOSPITALIZADOS (90 Min.)"/>
    <x v="1"/>
    <x v="2"/>
    <n v="282"/>
    <s v="1275-0097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1"/>
    <s v="HOSPITALIZADOS"/>
    <s v="No Liberados en PxLab"/>
    <s v="HOSPITALIZADOS (90 Min.)"/>
    <x v="1"/>
    <x v="2"/>
    <n v="283"/>
    <s v="1275-0097"/>
    <m/>
    <m/>
    <m/>
    <m/>
    <n v="129"/>
    <x v="54"/>
    <n v="250"/>
    <m/>
    <m/>
    <m/>
    <m/>
    <m/>
    <m/>
    <m/>
    <m/>
    <m/>
    <m/>
    <m/>
    <m/>
    <s v="Amy"/>
    <n v="48"/>
    <m/>
  </r>
  <r>
    <d v="2021-10-02T00:00:00"/>
    <x v="1"/>
    <s v="HOSPITALIZADOS"/>
    <s v="No Liberados en PxLab"/>
    <s v="HOSPITALIZADOS (90 Min.)"/>
    <x v="1"/>
    <x v="2"/>
    <n v="284"/>
    <s v="1275-0097"/>
    <m/>
    <m/>
    <m/>
    <m/>
    <n v="121"/>
    <x v="18"/>
    <n v="374"/>
    <m/>
    <m/>
    <m/>
    <m/>
    <m/>
    <m/>
    <m/>
    <m/>
    <m/>
    <m/>
    <m/>
    <m/>
    <s v="GLICO"/>
    <n v="137"/>
    <m/>
  </r>
  <r>
    <d v="2021-10-02T00:00:00"/>
    <x v="1"/>
    <s v="HOSPITALIZADOS"/>
    <s v="No Liberados en PxLab"/>
    <s v="HOSPITALIZADOS (90 Min.)"/>
    <x v="1"/>
    <x v="2"/>
    <n v="285"/>
    <s v="1275-0097"/>
    <m/>
    <m/>
    <m/>
    <m/>
    <n v="160"/>
    <x v="55"/>
    <n v="275"/>
    <m/>
    <m/>
    <m/>
    <m/>
    <m/>
    <m/>
    <m/>
    <m/>
    <m/>
    <m/>
    <m/>
    <m/>
    <s v="Lipasa"/>
    <n v="156"/>
    <m/>
  </r>
  <r>
    <d v="2021-10-02T00:00:00"/>
    <x v="1"/>
    <s v="HOSPITALIZADOS"/>
    <s v="No Liberados en PxLab"/>
    <s v="HOSPITALIZADOS (90 Min.)"/>
    <x v="1"/>
    <x v="2"/>
    <n v="286"/>
    <s v="1275-0097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1"/>
    <s v="MEDIEXCEL"/>
    <s v="No Liberados en PxLab"/>
    <s v="EXTERNOS (240 min.)"/>
    <x v="0"/>
    <x v="2"/>
    <n v="287"/>
    <s v="1275-0098"/>
    <d v="2021-10-02T00:00:00"/>
    <s v="22029 FERNANDO"/>
    <s v="ORTIZ"/>
    <s v="OROPEZA"/>
    <n v="2163"/>
    <x v="84"/>
    <n v="2500"/>
    <n v="0"/>
    <n v="0"/>
    <n v="2500"/>
    <n v="2500"/>
    <n v="2500"/>
    <m/>
    <s v="Pendiente"/>
    <s v="Activo"/>
    <s v="F1549035-01"/>
    <m/>
    <s v="MEDIEXCEL"/>
    <m/>
    <s v="QUISTE"/>
    <n v="70"/>
    <s v="ARREDONDO ORTIZ MARIO ALBERTO"/>
  </r>
  <r>
    <d v="2021-10-02T00:00:00"/>
    <x v="2"/>
    <s v="TRIAGE RESPIRATORIO"/>
    <s v="En Tiempo"/>
    <s v="TRIAGE RESPIRATORIO (90 Min.)"/>
    <x v="0"/>
    <x v="2"/>
    <n v="288"/>
    <s v="1275-0099"/>
    <d v="2021-10-02T00:00:00"/>
    <s v="34250 ADAN YAEL"/>
    <s v="CANGA"/>
    <s v="CUEN"/>
    <n v="87"/>
    <x v="85"/>
    <n v="345"/>
    <n v="0"/>
    <n v="0"/>
    <n v="345"/>
    <n v="345"/>
    <n v="345"/>
    <m/>
    <s v="Pendiente"/>
    <s v="Activo"/>
    <m/>
    <m/>
    <s v="CENTRO MEDICO EXCEL - TRIAGE RESPIRATORIO"/>
    <m/>
    <s v="Ferritina"/>
    <n v="129"/>
    <s v="ORTEGA MORENO ANETTE"/>
  </r>
  <r>
    <d v="2021-10-02T00:00:00"/>
    <x v="2"/>
    <s v="HOSPITALIZADOS"/>
    <s v="En Tiempo"/>
    <s v="HOSPITALIZADOS (90 Min.)"/>
    <x v="0"/>
    <x v="2"/>
    <n v="289"/>
    <s v="1275-0100"/>
    <d v="2021-10-02T00:00:00"/>
    <s v="34231 MARCO AURELIO"/>
    <s v="ALVAREZ"/>
    <s v="RIVERA"/>
    <n v="100"/>
    <x v="2"/>
    <n v="414"/>
    <n v="0"/>
    <n v="0"/>
    <n v="1313"/>
    <n v="1313"/>
    <n v="1313"/>
    <m/>
    <s v="Pendiente"/>
    <s v="Activo"/>
    <m/>
    <m/>
    <s v="CENTRO MEDICO EXCEL-HOSPITALIZADOS"/>
    <m/>
    <s v="COAGULACION"/>
    <n v="100"/>
    <s v="MEDRANO AHUMADA SALVADOR"/>
  </r>
  <r>
    <d v="2021-10-02T00:00:00"/>
    <x v="2"/>
    <s v="HOSPITALIZADOS"/>
    <s v="En Tiempo"/>
    <s v="HOSPITALIZADOS (90 Min.)"/>
    <x v="0"/>
    <x v="2"/>
    <n v="290"/>
    <s v="1275-0100"/>
    <m/>
    <m/>
    <m/>
    <m/>
    <n v="129"/>
    <x v="54"/>
    <n v="250"/>
    <m/>
    <m/>
    <m/>
    <m/>
    <m/>
    <m/>
    <m/>
    <m/>
    <m/>
    <m/>
    <m/>
    <m/>
    <s v="Amy"/>
    <n v="48"/>
    <m/>
  </r>
  <r>
    <d v="2021-10-02T00:00:00"/>
    <x v="2"/>
    <s v="HOSPITALIZADOS"/>
    <s v="En Tiempo"/>
    <s v="HOSPITALIZADOS (90 Min.)"/>
    <x v="0"/>
    <x v="2"/>
    <n v="291"/>
    <s v="1275-0100"/>
    <m/>
    <m/>
    <m/>
    <m/>
    <n v="160"/>
    <x v="55"/>
    <n v="275"/>
    <m/>
    <m/>
    <m/>
    <m/>
    <m/>
    <m/>
    <m/>
    <m/>
    <m/>
    <m/>
    <m/>
    <m/>
    <s v="Lipasa"/>
    <n v="156"/>
    <m/>
  </r>
  <r>
    <d v="2021-10-02T00:00:00"/>
    <x v="2"/>
    <s v="HOSPITALIZADOS"/>
    <s v="En Tiempo"/>
    <s v="HOSPITALIZADOS (90 Min.)"/>
    <x v="0"/>
    <x v="2"/>
    <n v="292"/>
    <s v="1275-0100"/>
    <m/>
    <m/>
    <m/>
    <m/>
    <n v="121"/>
    <x v="18"/>
    <n v="374"/>
    <m/>
    <m/>
    <m/>
    <m/>
    <m/>
    <m/>
    <m/>
    <m/>
    <m/>
    <m/>
    <m/>
    <m/>
    <s v="GLICO"/>
    <n v="137"/>
    <m/>
  </r>
  <r>
    <d v="2021-10-02T00:00:00"/>
    <x v="2"/>
    <s v="TRIAGE RESPIRATORIO"/>
    <s v="No Liberados en PxLab"/>
    <s v="TRIAGE RESPIRATORIO (90 Min.)"/>
    <x v="0"/>
    <x v="2"/>
    <n v="293"/>
    <s v="1275-0101"/>
    <d v="2021-10-02T00:00:00"/>
    <s v="34250 ADAN YAEL"/>
    <s v="CANGA"/>
    <s v="CUEN"/>
    <n v="2452"/>
    <x v="26"/>
    <n v="3500"/>
    <n v="0"/>
    <n v="0"/>
    <n v="3500"/>
    <n v="3500"/>
    <n v="3500"/>
    <m/>
    <s v="Pendiente"/>
    <s v="Activo"/>
    <m/>
    <m/>
    <s v="CENTRO MEDICO EXCEL - TRIAGE RESPIRATORIO"/>
    <m/>
    <s v="COVID 19"/>
    <m/>
    <s v="ORTEGA MORENO ANETTE"/>
  </r>
  <r>
    <d v="2021-10-02T00:00:00"/>
    <x v="2"/>
    <s v="MEDIEXCEL"/>
    <s v="No Liberados en PxLab"/>
    <s v="EXTERNOS (240 min.)"/>
    <x v="0"/>
    <x v="2"/>
    <n v="294"/>
    <s v="1275-0102"/>
    <d v="2021-10-02T00:00:00"/>
    <s v="18214 NIDIA"/>
    <s v="QUIROZ"/>
    <s v="DE SANCHEZ"/>
    <n v="182"/>
    <x v="39"/>
    <n v="360"/>
    <n v="0"/>
    <n v="0"/>
    <n v="360"/>
    <n v="360"/>
    <n v="360"/>
    <m/>
    <s v="Pendiente"/>
    <s v="Activo"/>
    <s v="A7099121-01"/>
    <m/>
    <s v="MEDIEXCEL"/>
    <m/>
    <s v="Pap"/>
    <n v="163"/>
    <s v="MEZA RODRIGUEZ GISELA IVETTE"/>
  </r>
  <r>
    <d v="2021-10-02T00:00:00"/>
    <x v="2"/>
    <s v="MEDIEXCEL"/>
    <s v="No Liberados en PxLab"/>
    <s v="EXTERNOS (240 min.)"/>
    <x v="0"/>
    <x v="2"/>
    <n v="295"/>
    <s v="1275-0103"/>
    <d v="2021-10-02T00:00:00"/>
    <s v="13023 LEONOR"/>
    <s v="RAMIREZ"/>
    <m/>
    <n v="182"/>
    <x v="39"/>
    <n v="360"/>
    <n v="0"/>
    <n v="0"/>
    <n v="360"/>
    <n v="360"/>
    <n v="360"/>
    <m/>
    <s v="Pendiente"/>
    <s v="Activo"/>
    <s v="A7879016-01"/>
    <m/>
    <s v="MEDIEXCEL"/>
    <m/>
    <s v="Pap"/>
    <n v="163"/>
    <s v="PRADO HERNANDEZ MELANIE LIZETH"/>
  </r>
  <r>
    <d v="2021-10-02T00:00:00"/>
    <x v="2"/>
    <s v="MEDIEXCEL"/>
    <s v="No Liberados en PxLab"/>
    <s v="EXTERNOS (240 min.)"/>
    <x v="0"/>
    <x v="2"/>
    <n v="296"/>
    <s v="1275-0104"/>
    <d v="2021-10-02T00:00:00"/>
    <s v="18558 MAYRA CAROLA"/>
    <s v="DE LA PARRA"/>
    <m/>
    <n v="182"/>
    <x v="39"/>
    <n v="360"/>
    <n v="0"/>
    <n v="0"/>
    <n v="360"/>
    <n v="360"/>
    <n v="360"/>
    <m/>
    <s v="Pendiente"/>
    <s v="Activo"/>
    <s v="B9359003-02"/>
    <m/>
    <s v="MEDIEXCEL"/>
    <m/>
    <s v="Pap"/>
    <n v="163"/>
    <s v="SALDAÑA CARO IGNACIO"/>
  </r>
  <r>
    <d v="2021-10-02T00:00:00"/>
    <x v="2"/>
    <s v="MEDIEXCEL"/>
    <s v="No Liberados en PxLab"/>
    <s v="EXTERNOS (240 min.)"/>
    <x v="0"/>
    <x v="2"/>
    <n v="297"/>
    <s v="1275-0105"/>
    <d v="2021-10-02T00:00:00"/>
    <s v="26597 DULCE"/>
    <s v="TRUJILLO"/>
    <m/>
    <n v="182"/>
    <x v="39"/>
    <n v="360"/>
    <n v="0"/>
    <n v="0"/>
    <n v="360"/>
    <n v="360"/>
    <n v="360"/>
    <m/>
    <s v="Pendiente"/>
    <s v="Activo"/>
    <m/>
    <m/>
    <s v="MEDIEXCEL"/>
    <m/>
    <s v="Pap"/>
    <n v="163"/>
    <s v="CRUZ CASTAÑEDA MARIA"/>
  </r>
  <r>
    <d v="2021-10-02T00:00:00"/>
    <x v="2"/>
    <s v=" EXTERNO"/>
    <s v="No Liberados en PxLab"/>
    <s v="EXTERNOS (240 min.)"/>
    <x v="0"/>
    <x v="2"/>
    <n v="298"/>
    <s v="1275-0106"/>
    <d v="2021-10-02T00:00:00"/>
    <s v="34251 ERIKA"/>
    <s v="GALLARDO"/>
    <m/>
    <n v="182"/>
    <x v="39"/>
    <n v="360"/>
    <n v="0"/>
    <n v="0"/>
    <n v="360"/>
    <n v="360"/>
    <n v="360"/>
    <m/>
    <s v="Pendiente"/>
    <s v="Activo"/>
    <m/>
    <m/>
    <s v="CENTRO MEDICO EXCEL - EXTERNO"/>
    <m/>
    <s v="Pap"/>
    <n v="163"/>
    <s v="SALDAÑA CARO IGNACIO"/>
  </r>
  <r>
    <d v="2021-10-02T00:00:00"/>
    <x v="2"/>
    <s v="URGENCIAS"/>
    <s v="En Tiempo"/>
    <s v="URGENCIAS (90 Min.)"/>
    <x v="0"/>
    <x v="2"/>
    <n v="299"/>
    <s v="1275-0107"/>
    <d v="2021-10-02T00:00:00"/>
    <s v="34252 GABRIELA PRISCILA"/>
    <s v="LIMON"/>
    <s v="MACIAS"/>
    <n v="692"/>
    <x v="1"/>
    <n v="184"/>
    <n v="0"/>
    <n v="0"/>
    <n v="5435"/>
    <n v="5435"/>
    <n v="5435"/>
    <m/>
    <s v="Pendiente"/>
    <s v="Activo"/>
    <m/>
    <m/>
    <s v="CENTRO MEDICO EXCEL-URGENCIAS"/>
    <m/>
    <s v="BH"/>
    <s v="h1"/>
    <s v="QUINTERO BELTRAN JESUS GUADALUPE"/>
  </r>
  <r>
    <d v="2021-10-02T00:00:00"/>
    <x v="2"/>
    <s v="URGENCIAS"/>
    <s v="En Tiempo"/>
    <s v="URGENCIAS (90 Min.)"/>
    <x v="0"/>
    <x v="2"/>
    <n v="300"/>
    <s v="1275-0107"/>
    <m/>
    <m/>
    <m/>
    <m/>
    <n v="48"/>
    <x v="15"/>
    <n v="165"/>
    <m/>
    <m/>
    <m/>
    <m/>
    <m/>
    <m/>
    <m/>
    <m/>
    <m/>
    <m/>
    <m/>
    <m/>
    <s v="CPK"/>
    <n v="99"/>
    <m/>
  </r>
  <r>
    <d v="2021-10-02T00:00:00"/>
    <x v="2"/>
    <s v="URGENCIAS"/>
    <s v="En Tiempo"/>
    <s v="URGENCIAS (90 Min.)"/>
    <x v="0"/>
    <x v="2"/>
    <n v="301"/>
    <s v="1275-0107"/>
    <m/>
    <m/>
    <m/>
    <m/>
    <n v="49"/>
    <x v="14"/>
    <n v="380"/>
    <m/>
    <m/>
    <m/>
    <m/>
    <m/>
    <m/>
    <m/>
    <m/>
    <m/>
    <m/>
    <m/>
    <m/>
    <s v="CK-MB"/>
    <n v="97"/>
    <m/>
  </r>
  <r>
    <d v="2021-10-02T00:00:00"/>
    <x v="2"/>
    <s v="URGENCIAS"/>
    <s v="En Tiempo"/>
    <s v="URGENCIAS (90 Min.)"/>
    <x v="0"/>
    <x v="2"/>
    <n v="302"/>
    <s v="1275-0107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2"/>
    <s v="URGENCIAS"/>
    <s v="En Tiempo"/>
    <s v="URGENCIAS (90 Min.)"/>
    <x v="0"/>
    <x v="2"/>
    <n v="303"/>
    <s v="1275-0107"/>
    <m/>
    <m/>
    <m/>
    <m/>
    <n v="69"/>
    <x v="9"/>
    <n v="288"/>
    <m/>
    <m/>
    <m/>
    <m/>
    <m/>
    <m/>
    <m/>
    <m/>
    <m/>
    <m/>
    <m/>
    <m/>
    <s v="ES"/>
    <s v="es3"/>
    <m/>
  </r>
  <r>
    <d v="2021-10-02T00:00:00"/>
    <x v="2"/>
    <s v="URGENCIAS"/>
    <s v="En Tiempo"/>
    <s v="URGENCIAS (90 Min.)"/>
    <x v="0"/>
    <x v="2"/>
    <n v="304"/>
    <s v="1275-0107"/>
    <m/>
    <m/>
    <m/>
    <m/>
    <n v="539"/>
    <x v="13"/>
    <n v="400"/>
    <m/>
    <m/>
    <m/>
    <m/>
    <m/>
    <m/>
    <m/>
    <m/>
    <m/>
    <m/>
    <m/>
    <m/>
    <s v="TROPONINA I"/>
    <m/>
    <m/>
  </r>
  <r>
    <d v="2021-10-02T00:00:00"/>
    <x v="2"/>
    <s v="URGENCIAS"/>
    <s v="En Tiempo"/>
    <s v="URGENCIAS (90 Min.)"/>
    <x v="0"/>
    <x v="2"/>
    <n v="305"/>
    <s v="1275-0107"/>
    <m/>
    <m/>
    <m/>
    <m/>
    <n v="2452"/>
    <x v="26"/>
    <n v="3500"/>
    <m/>
    <m/>
    <m/>
    <m/>
    <m/>
    <m/>
    <m/>
    <m/>
    <m/>
    <m/>
    <m/>
    <m/>
    <s v="COVID 19"/>
    <m/>
    <m/>
  </r>
  <r>
    <d v="2021-10-02T00:00:00"/>
    <x v="2"/>
    <s v="URGENCIAS"/>
    <s v="En Tiempo"/>
    <s v="URGENCIAS (90 Min.)"/>
    <x v="0"/>
    <x v="2"/>
    <n v="306"/>
    <s v="1275-0108"/>
    <d v="2021-10-02T00:00:00"/>
    <s v="4025 AMALIA"/>
    <s v="AGUILAR"/>
    <m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QUINTERO BELTRAN JESUS GUADALUPE"/>
  </r>
  <r>
    <d v="2021-10-02T00:00:00"/>
    <x v="2"/>
    <s v="HOSPITALIZADOS"/>
    <s v="Fuera de Tiempo"/>
    <s v="HOSPITALIZADOS (90 Min.)"/>
    <x v="0"/>
    <x v="2"/>
    <n v="307"/>
    <s v="1275-0109"/>
    <d v="2021-10-02T00:00:00"/>
    <s v="33950 VICTOR MANUEL"/>
    <s v="VILLASEÑOR"/>
    <m/>
    <n v="368"/>
    <x v="46"/>
    <n v="450"/>
    <n v="0"/>
    <n v="0"/>
    <n v="450"/>
    <n v="450"/>
    <n v="450"/>
    <m/>
    <s v="Pendiente"/>
    <s v="Activo"/>
    <m/>
    <m/>
    <s v="CENTRO MEDICO EXCEL-HOSPITALIZADOS"/>
    <m/>
    <s v="CulPunCat"/>
    <m/>
    <s v="CAMPOLI FRANCO DAMIAN"/>
  </r>
  <r>
    <d v="2021-10-02T00:00:00"/>
    <x v="2"/>
    <s v="MEDIEXCEL"/>
    <s v="No Liberados en PxLab"/>
    <s v="EXTERNOS (240 min.)"/>
    <x v="0"/>
    <x v="2"/>
    <n v="308"/>
    <s v="1275-0110"/>
    <d v="2021-10-02T00:00:00"/>
    <s v="15322 ESPERANZA"/>
    <s v="OROZCO"/>
    <s v="BARRON"/>
    <n v="182"/>
    <x v="39"/>
    <n v="360"/>
    <n v="0"/>
    <n v="0"/>
    <n v="360"/>
    <n v="360"/>
    <n v="360"/>
    <m/>
    <s v="Pendiente"/>
    <s v="Activo"/>
    <s v="A9169009-01"/>
    <m/>
    <s v="MEDIEXCEL"/>
    <m/>
    <s v="Pap"/>
    <n v="163"/>
    <s v="CRUZ CASTAÑEDA MARIA"/>
  </r>
  <r>
    <d v="2021-10-02T00:00:00"/>
    <x v="2"/>
    <s v="TRIAGE RESPIRATORIO"/>
    <s v="En Tiempo"/>
    <s v="TRIAGE RESPIRATORIO (90 Min.)"/>
    <x v="0"/>
    <x v="2"/>
    <n v="309"/>
    <s v="1275-0111"/>
    <d v="2021-10-02T00:00:00"/>
    <s v="34253 JULIAN ANDRES"/>
    <s v="RODRIGUEZ"/>
    <s v="MARTINEZ"/>
    <n v="692"/>
    <x v="1"/>
    <n v="184"/>
    <n v="0"/>
    <n v="0"/>
    <n v="1279"/>
    <n v="1279"/>
    <n v="1279"/>
    <m/>
    <s v="Pendiente"/>
    <s v="Activo"/>
    <m/>
    <m/>
    <s v="CENTRO MEDICO EXCEL - TRIAGE RESPIRATORIO"/>
    <m/>
    <s v="BH"/>
    <s v="h1"/>
    <s v="NAVARRO DE LA GARZA ERICK FABIAN"/>
  </r>
  <r>
    <d v="2021-10-02T00:00:00"/>
    <x v="2"/>
    <s v="TRIAGE RESPIRATORIO"/>
    <s v="En Tiempo"/>
    <s v="TRIAGE RESPIRATORIO (90 Min.)"/>
    <x v="0"/>
    <x v="2"/>
    <n v="310"/>
    <s v="1275-0111"/>
    <m/>
    <m/>
    <m/>
    <m/>
    <n v="226"/>
    <x v="3"/>
    <n v="345"/>
    <m/>
    <m/>
    <m/>
    <m/>
    <m/>
    <m/>
    <m/>
    <m/>
    <m/>
    <m/>
    <m/>
    <m/>
    <s v="PCR"/>
    <n v="183"/>
    <m/>
  </r>
  <r>
    <d v="2021-10-02T00:00:00"/>
    <x v="2"/>
    <s v="TRIAGE RESPIRATORIO"/>
    <s v="En Tiempo"/>
    <s v="TRIAGE RESPIRATORIO (90 Min.)"/>
    <x v="0"/>
    <x v="2"/>
    <n v="311"/>
    <s v="1275-0111"/>
    <m/>
    <m/>
    <m/>
    <m/>
    <n v="2477"/>
    <x v="42"/>
    <n v="750"/>
    <m/>
    <m/>
    <m/>
    <m/>
    <m/>
    <m/>
    <m/>
    <m/>
    <m/>
    <m/>
    <m/>
    <m/>
    <s v="Ag. SARS Cov 2"/>
    <m/>
    <m/>
  </r>
  <r>
    <d v="2021-10-02T00:00:00"/>
    <x v="2"/>
    <s v="TRIAGE RESPIRATORIO"/>
    <s v="En Tiempo"/>
    <s v="TRIAGE RESPIRATORIO (90 Min.)"/>
    <x v="0"/>
    <x v="2"/>
    <n v="312"/>
    <s v="1275-0112"/>
    <d v="2021-10-02T00:00:00"/>
    <s v="28468 MELISSA"/>
    <s v="ZUÑIGA"/>
    <s v="ZUÑIGA"/>
    <n v="692"/>
    <x v="1"/>
    <n v="184"/>
    <n v="0"/>
    <n v="0"/>
    <n v="1279"/>
    <n v="1279"/>
    <n v="1279"/>
    <m/>
    <s v="Pendiente"/>
    <s v="Activo"/>
    <m/>
    <m/>
    <s v="CENTRO MEDICO EXCEL - TRIAGE RESPIRATORIO"/>
    <m/>
    <s v="BH"/>
    <s v="h1"/>
    <s v="NAVARRO DE LA GARZA ERICK FABIAN"/>
  </r>
  <r>
    <d v="2021-10-02T00:00:00"/>
    <x v="2"/>
    <s v="TRIAGE RESPIRATORIO"/>
    <s v="En Tiempo"/>
    <s v="TRIAGE RESPIRATORIO (90 Min.)"/>
    <x v="0"/>
    <x v="2"/>
    <n v="313"/>
    <s v="1275-0112"/>
    <m/>
    <m/>
    <m/>
    <m/>
    <n v="226"/>
    <x v="3"/>
    <n v="345"/>
    <m/>
    <m/>
    <m/>
    <m/>
    <m/>
    <m/>
    <m/>
    <m/>
    <m/>
    <m/>
    <m/>
    <m/>
    <s v="PCR"/>
    <n v="183"/>
    <m/>
  </r>
  <r>
    <d v="2021-10-02T00:00:00"/>
    <x v="2"/>
    <s v="TRIAGE RESPIRATORIO"/>
    <s v="En Tiempo"/>
    <s v="TRIAGE RESPIRATORIO (90 Min.)"/>
    <x v="0"/>
    <x v="2"/>
    <n v="314"/>
    <s v="1275-0112"/>
    <m/>
    <m/>
    <m/>
    <m/>
    <n v="2477"/>
    <x v="42"/>
    <n v="750"/>
    <m/>
    <m/>
    <m/>
    <m/>
    <m/>
    <m/>
    <m/>
    <m/>
    <m/>
    <m/>
    <m/>
    <m/>
    <s v="Ag. SARS Cov 2"/>
    <m/>
    <m/>
  </r>
  <r>
    <d v="2021-10-02T00:00:00"/>
    <x v="2"/>
    <s v="MEDIEXCEL"/>
    <s v="En Tiempo"/>
    <s v="EXTERNOS (240 min.)"/>
    <x v="0"/>
    <x v="2"/>
    <n v="315"/>
    <s v="1275-0113"/>
    <d v="2021-10-02T00:00:00"/>
    <s v="27391 CARLOTA"/>
    <s v="MACIAS"/>
    <m/>
    <n v="83"/>
    <x v="6"/>
    <n v="138"/>
    <n v="0"/>
    <n v="0"/>
    <n v="138"/>
    <n v="138"/>
    <n v="138"/>
    <m/>
    <s v="Pendiente"/>
    <s v="Activo"/>
    <s v="B8249042-01"/>
    <m/>
    <s v="MEDIEXCEL"/>
    <m/>
    <s v="EGO"/>
    <n v="127"/>
    <s v="GASTELUM PONCE ALEJANDRA"/>
  </r>
  <r>
    <d v="2021-10-02T00:00:00"/>
    <x v="2"/>
    <s v="TRIAGE RESPIRATORIO"/>
    <s v="Fuera de Tiempo"/>
    <s v="TRIAGE RESPIRATORIO (90 Min.)"/>
    <x v="0"/>
    <x v="2"/>
    <n v="316"/>
    <s v="1275-0114"/>
    <d v="2021-10-02T00:00:00"/>
    <s v="34254 JUAN CARLOS"/>
    <s v="PRECIADO"/>
    <m/>
    <n v="2477"/>
    <x v="42"/>
    <n v="750"/>
    <n v="0"/>
    <n v="0"/>
    <n v="750"/>
    <n v="750"/>
    <n v="750"/>
    <m/>
    <s v="Pendiente"/>
    <s v="Activo"/>
    <m/>
    <m/>
    <s v="CENTRO MEDICO EXCEL - TRIAGE RESPIRATORIO"/>
    <m/>
    <s v="Ag. SARS Cov 2"/>
    <m/>
    <s v="NAVARRO DE LA GARZA ERICK FABIAN"/>
  </r>
  <r>
    <d v="2021-10-02T00:00:00"/>
    <x v="2"/>
    <s v="MEDIEXCEL"/>
    <s v="En Tiempo"/>
    <s v="EXTERNOS (240 min.)"/>
    <x v="0"/>
    <x v="2"/>
    <n v="317"/>
    <s v="1275-0115"/>
    <d v="2021-10-02T00:00:00"/>
    <s v="3089 OLGA"/>
    <s v="CASTRO"/>
    <m/>
    <n v="692"/>
    <x v="1"/>
    <n v="184"/>
    <n v="0"/>
    <n v="0"/>
    <n v="840"/>
    <n v="840"/>
    <n v="840"/>
    <m/>
    <s v="Pendiente"/>
    <s v="Activo"/>
    <m/>
    <m/>
    <s v="MEDIEXCEL"/>
    <m/>
    <s v="BH"/>
    <s v="h1"/>
    <s v="VILLANUEVA CORREA JUDITH"/>
  </r>
  <r>
    <d v="2021-10-02T00:00:00"/>
    <x v="2"/>
    <s v="MEDIEXCEL"/>
    <s v="En Tiempo"/>
    <s v="EXTERNOS (240 min.)"/>
    <x v="0"/>
    <x v="2"/>
    <n v="318"/>
    <s v="1275-0115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2"/>
    <s v="MEDIEXCEL"/>
    <s v="En Tiempo"/>
    <s v="EXTERNOS (240 min.)"/>
    <x v="0"/>
    <x v="2"/>
    <n v="319"/>
    <s v="1275-0115"/>
    <m/>
    <m/>
    <m/>
    <m/>
    <n v="83"/>
    <x v="6"/>
    <n v="138"/>
    <m/>
    <m/>
    <m/>
    <m/>
    <m/>
    <m/>
    <m/>
    <m/>
    <m/>
    <m/>
    <m/>
    <m/>
    <s v="EGO"/>
    <n v="127"/>
    <m/>
  </r>
  <r>
    <d v="2021-10-02T00:00:00"/>
    <x v="2"/>
    <s v="URGENCIAS"/>
    <s v="En Tiempo"/>
    <s v="URGENCIAS (90 Min.)"/>
    <x v="0"/>
    <x v="2"/>
    <n v="320"/>
    <s v="1275-0116"/>
    <d v="2021-10-02T00:00:00"/>
    <s v="34255 ROCIO BELEN"/>
    <s v="SOTO"/>
    <s v="CUEVAS"/>
    <n v="692"/>
    <x v="1"/>
    <n v="184"/>
    <n v="0"/>
    <n v="0"/>
    <n v="1946"/>
    <n v="1946"/>
    <n v="1946"/>
    <m/>
    <s v="Pendiente"/>
    <s v="Activo"/>
    <m/>
    <m/>
    <s v="CENTRO MEDICO EXCEL-URGENCIAS"/>
    <m/>
    <s v="BH"/>
    <s v="h1"/>
    <s v="QUINTERO BELTRAN JESUS GUADALUPE"/>
  </r>
  <r>
    <d v="2021-10-02T00:00:00"/>
    <x v="2"/>
    <s v="URGENCIAS"/>
    <s v="En Tiempo"/>
    <s v="URGENCIAS (90 Min.)"/>
    <x v="0"/>
    <x v="2"/>
    <n v="321"/>
    <s v="1275-0116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2T00:00:00"/>
    <x v="2"/>
    <s v="URGENCIAS"/>
    <s v="En Tiempo"/>
    <s v="URGENCIAS (90 Min.)"/>
    <x v="0"/>
    <x v="2"/>
    <n v="322"/>
    <s v="1275-0116"/>
    <m/>
    <m/>
    <m/>
    <m/>
    <n v="48"/>
    <x v="15"/>
    <n v="165"/>
    <m/>
    <m/>
    <m/>
    <m/>
    <m/>
    <m/>
    <m/>
    <m/>
    <m/>
    <m/>
    <m/>
    <m/>
    <s v="CPK"/>
    <n v="99"/>
    <m/>
  </r>
  <r>
    <d v="2021-10-02T00:00:00"/>
    <x v="2"/>
    <s v="URGENCIAS"/>
    <s v="En Tiempo"/>
    <s v="URGENCIAS (90 Min.)"/>
    <x v="0"/>
    <x v="2"/>
    <n v="323"/>
    <s v="1275-0116"/>
    <m/>
    <m/>
    <m/>
    <m/>
    <n v="49"/>
    <x v="14"/>
    <n v="380"/>
    <m/>
    <m/>
    <m/>
    <m/>
    <m/>
    <m/>
    <m/>
    <m/>
    <m/>
    <m/>
    <m/>
    <m/>
    <s v="CK-MB"/>
    <n v="97"/>
    <m/>
  </r>
  <r>
    <d v="2021-10-02T00:00:00"/>
    <x v="2"/>
    <s v="URGENCIAS"/>
    <s v="En Tiempo"/>
    <s v="URGENCIAS (90 Min.)"/>
    <x v="0"/>
    <x v="2"/>
    <n v="324"/>
    <s v="1275-0116"/>
    <m/>
    <m/>
    <m/>
    <m/>
    <n v="69"/>
    <x v="9"/>
    <n v="288"/>
    <m/>
    <m/>
    <m/>
    <m/>
    <m/>
    <m/>
    <m/>
    <m/>
    <m/>
    <m/>
    <m/>
    <m/>
    <s v="ES"/>
    <s v="es3"/>
    <m/>
  </r>
  <r>
    <d v="2021-10-02T00:00:00"/>
    <x v="2"/>
    <s v="URGENCIAS"/>
    <s v="En Tiempo"/>
    <s v="URGENCIAS (90 Min.)"/>
    <x v="0"/>
    <x v="2"/>
    <n v="325"/>
    <s v="1275-0116"/>
    <m/>
    <m/>
    <m/>
    <m/>
    <n v="109"/>
    <x v="10"/>
    <n v="115"/>
    <m/>
    <m/>
    <m/>
    <m/>
    <m/>
    <m/>
    <m/>
    <m/>
    <m/>
    <m/>
    <m/>
    <m/>
    <s v="GLU"/>
    <s v="glic"/>
    <m/>
  </r>
  <r>
    <d v="2021-10-02T00:00:00"/>
    <x v="2"/>
    <s v="URGENCIAS"/>
    <s v="En Tiempo"/>
    <s v="URGENCIAS (90 Min.)"/>
    <x v="0"/>
    <x v="2"/>
    <n v="326"/>
    <s v="1275-0116"/>
    <m/>
    <m/>
    <m/>
    <m/>
    <n v="539"/>
    <x v="13"/>
    <n v="400"/>
    <m/>
    <m/>
    <m/>
    <m/>
    <m/>
    <m/>
    <m/>
    <m/>
    <m/>
    <m/>
    <m/>
    <m/>
    <s v="TROPONINA I"/>
    <m/>
    <m/>
  </r>
  <r>
    <d v="2021-10-02T00:00:00"/>
    <x v="2"/>
    <s v="URGENCIAS"/>
    <s v="En Tiempo"/>
    <s v="URGENCIAS (90 Min.)"/>
    <x v="0"/>
    <x v="2"/>
    <n v="327"/>
    <s v="1275-0117"/>
    <d v="2021-10-02T00:00:00"/>
    <s v="34252 GABRIELA PRISCILA"/>
    <s v="LIMON"/>
    <s v="MACIAS"/>
    <n v="2477"/>
    <x v="42"/>
    <n v="750"/>
    <n v="0"/>
    <n v="0"/>
    <n v="750"/>
    <n v="750"/>
    <n v="750"/>
    <m/>
    <s v="Pendiente"/>
    <s v="Activo"/>
    <m/>
    <m/>
    <s v="CENTRO MEDICO EXCEL-URGENCIAS"/>
    <m/>
    <s v="Ag. SARS Cov 2"/>
    <m/>
    <s v="IRIBE CAMORLINGA JOSE IVAN"/>
  </r>
  <r>
    <d v="2021-10-02T00:00:00"/>
    <x v="2"/>
    <s v="ESTUDIOS DE EMERGENCIA"/>
    <s v="En Tiempo"/>
    <s v="ESTUDIOS DE EMERGENCIA (30 Min.)"/>
    <x v="0"/>
    <x v="2"/>
    <n v="328"/>
    <s v="1275-0118"/>
    <d v="2021-10-02T00:00:00"/>
    <s v="34194 RITA"/>
    <s v="MARTINEZ"/>
    <s v="GARCIA"/>
    <n v="112"/>
    <x v="64"/>
    <n v="1070"/>
    <n v="0"/>
    <n v="0"/>
    <n v="1070"/>
    <n v="1070"/>
    <n v="1070"/>
    <m/>
    <s v="Pendiente"/>
    <s v="Activo"/>
    <m/>
    <m/>
    <s v="CENTRO MEDICO EXCEL-HOSPITALIZADOS"/>
    <m/>
    <s v="GASV"/>
    <m/>
    <s v="CAMPOLI FRANCO DAMIAN"/>
  </r>
  <r>
    <d v="2021-10-02T00:00:00"/>
    <x v="2"/>
    <s v="MONITOREOS"/>
    <s v="Monitoreo"/>
    <s v="MONITOREOS"/>
    <x v="0"/>
    <x v="2"/>
    <n v="329"/>
    <s v="1275-0119"/>
    <d v="2021-10-02T00:00:00"/>
    <s v="228 EXCEL"/>
    <s v="CENTRO"/>
    <s v="MEDICO"/>
    <n v="549"/>
    <x v="86"/>
    <n v="380"/>
    <n v="0"/>
    <n v="0"/>
    <n v="380"/>
    <n v="380"/>
    <n v="380"/>
    <m/>
    <s v="Pendiente"/>
    <s v="Activo"/>
    <m/>
    <m/>
    <s v="CENTRO MEDICO EXCEL (MONITOREOS)"/>
    <m/>
    <s v="CLORO LIBRE"/>
    <m/>
    <s v="VINDIOLA COTA LOURDES"/>
  </r>
  <r>
    <d v="2021-10-02T00:00:00"/>
    <x v="0"/>
    <s v="TRIAGE RESPIRATORIO"/>
    <s v="En Tiempo"/>
    <s v="TRIAGE RESPIRATORIO (90 Min.)"/>
    <x v="0"/>
    <x v="2"/>
    <n v="330"/>
    <s v="1275-0120"/>
    <d v="2021-10-02T00:00:00"/>
    <s v="24693 JEANETTE"/>
    <s v="HUIZAR"/>
    <m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ZAMORA LUGO MARCO VINICIO"/>
  </r>
  <r>
    <d v="2021-10-02T00:00:00"/>
    <x v="0"/>
    <s v="TRIAGE RESPIRATORIO"/>
    <s v="En Tiempo"/>
    <s v="TRIAGE RESPIRATORIO (90 Min.)"/>
    <x v="0"/>
    <x v="2"/>
    <n v="331"/>
    <s v="1275-0120"/>
    <m/>
    <m/>
    <m/>
    <m/>
    <n v="691"/>
    <x v="4"/>
    <n v="518"/>
    <m/>
    <m/>
    <m/>
    <m/>
    <m/>
    <m/>
    <m/>
    <m/>
    <m/>
    <m/>
    <m/>
    <m/>
    <s v="QS 23"/>
    <s v="v1"/>
    <m/>
  </r>
  <r>
    <d v="2021-10-02T00:00:00"/>
    <x v="0"/>
    <s v="TRIAGE RESPIRATORIO"/>
    <s v="En Tiempo"/>
    <s v="TRIAGE RESPIRATORIO (90 Min.)"/>
    <x v="0"/>
    <x v="2"/>
    <n v="332"/>
    <s v="1275-0120"/>
    <m/>
    <m/>
    <m/>
    <m/>
    <n v="226"/>
    <x v="3"/>
    <n v="345"/>
    <m/>
    <m/>
    <m/>
    <m/>
    <m/>
    <m/>
    <m/>
    <m/>
    <m/>
    <m/>
    <m/>
    <m/>
    <s v="PCR"/>
    <n v="183"/>
    <m/>
  </r>
  <r>
    <d v="2021-10-02T00:00:00"/>
    <x v="0"/>
    <s v="TRIAGE RESPIRATORIO"/>
    <s v="En Tiempo"/>
    <s v="TRIAGE RESPIRATORIO (90 Min.)"/>
    <x v="0"/>
    <x v="2"/>
    <n v="333"/>
    <s v="1275-0120"/>
    <m/>
    <m/>
    <m/>
    <m/>
    <n v="2477"/>
    <x v="42"/>
    <n v="750"/>
    <m/>
    <m/>
    <m/>
    <m/>
    <m/>
    <m/>
    <m/>
    <m/>
    <m/>
    <m/>
    <m/>
    <m/>
    <s v="Ag. SARS Cov 2"/>
    <m/>
    <m/>
  </r>
  <r>
    <d v="2021-10-02T00:00:00"/>
    <x v="0"/>
    <s v="TRIAGE RESPIRATORIO"/>
    <s v="En Tiempo"/>
    <s v="TRIAGE RESPIRATORIO (90 Min.)"/>
    <x v="0"/>
    <x v="2"/>
    <n v="334"/>
    <s v="1275-0120"/>
    <m/>
    <m/>
    <m/>
    <m/>
    <n v="2458"/>
    <x v="25"/>
    <n v="500"/>
    <m/>
    <m/>
    <m/>
    <m/>
    <m/>
    <m/>
    <m/>
    <m/>
    <m/>
    <m/>
    <m/>
    <m/>
    <s v="SARS"/>
    <m/>
    <m/>
  </r>
  <r>
    <d v="2021-10-02T00:00:00"/>
    <x v="0"/>
    <s v="MEDIEXCEL"/>
    <s v="No Liberados en PxLab"/>
    <s v="EXTERNOS (240 min.)"/>
    <x v="0"/>
    <x v="2"/>
    <n v="335"/>
    <s v="1275-0121"/>
    <d v="2021-10-02T00:00:00"/>
    <s v="28986 KATHERINE"/>
    <s v="HERNANDEZ"/>
    <m/>
    <n v="182"/>
    <x v="39"/>
    <n v="360"/>
    <n v="0"/>
    <n v="0"/>
    <n v="360"/>
    <n v="360"/>
    <n v="360"/>
    <m/>
    <s v="Pendiente"/>
    <s v="Activo"/>
    <m/>
    <m/>
    <s v="MEDIEXCEL"/>
    <m/>
    <s v="Pap"/>
    <n v="163"/>
    <s v="URIARTE CRUZ MAURO"/>
  </r>
  <r>
    <d v="2021-10-02T00:00:00"/>
    <x v="0"/>
    <s v="MEDIEXCEL"/>
    <s v="No Liberados en PxLab"/>
    <s v="EXTERNOS (240 min.)"/>
    <x v="0"/>
    <x v="2"/>
    <n v="336"/>
    <s v="1275-0122"/>
    <d v="2021-10-02T00:00:00"/>
    <s v="23045 ERENDIRA"/>
    <s v="SANCHEZ"/>
    <m/>
    <n v="182"/>
    <x v="39"/>
    <n v="360"/>
    <n v="0"/>
    <n v="0"/>
    <n v="360"/>
    <n v="360"/>
    <n v="360"/>
    <m/>
    <s v="Pendiente"/>
    <s v="Activo"/>
    <m/>
    <m/>
    <s v="MEDIEXCEL"/>
    <m/>
    <s v="Pap"/>
    <n v="163"/>
    <s v="URIARTE CRUZ MAURO"/>
  </r>
  <r>
    <d v="2021-10-02T00:00:00"/>
    <x v="0"/>
    <s v="URGENCIAS"/>
    <s v="En Tiempo"/>
    <s v="URGENCIAS (90 Min.)"/>
    <x v="0"/>
    <x v="2"/>
    <n v="337"/>
    <s v="1275-0123"/>
    <d v="2021-10-02T00:00:00"/>
    <s v="18846 AXEL"/>
    <s v="VALENZUELA"/>
    <m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YAÑEZ LOPEZ ISRAEL"/>
  </r>
  <r>
    <d v="2021-10-02T00:00:00"/>
    <x v="0"/>
    <s v="HOSPITALIZADOS"/>
    <s v="En Tiempo"/>
    <s v="HOSPITALIZADOS (90 Min.)"/>
    <x v="0"/>
    <x v="2"/>
    <n v="338"/>
    <s v="1275-0124"/>
    <d v="2021-10-02T00:00:00"/>
    <s v="34197 EMMA"/>
    <s v="NAVARRO"/>
    <s v="PORTUGAL"/>
    <n v="83"/>
    <x v="6"/>
    <n v="138"/>
    <n v="0"/>
    <n v="0"/>
    <n v="138"/>
    <n v="138"/>
    <n v="138"/>
    <m/>
    <s v="Pendiente"/>
    <s v="Activo"/>
    <m/>
    <m/>
    <s v="CENTRO MEDICO EXCEL-HOSPITALIZADOS"/>
    <m/>
    <s v="EGO"/>
    <n v="127"/>
    <s v="ORTEGA MORENO ANETTE"/>
  </r>
  <r>
    <d v="2021-10-03T00:00:00"/>
    <x v="0"/>
    <s v="URGENCIAS"/>
    <s v="En Tiempo"/>
    <s v="URGENCIAS (90 Min.)"/>
    <x v="0"/>
    <x v="2"/>
    <n v="1"/>
    <s v="1276-0001"/>
    <d v="2021-10-03T00:00:00"/>
    <s v="33339 MARTIN"/>
    <s v="RAMOS"/>
    <m/>
    <n v="692"/>
    <x v="1"/>
    <n v="184"/>
    <n v="0"/>
    <n v="0"/>
    <n v="1639"/>
    <n v="1639"/>
    <n v="1639"/>
    <m/>
    <s v="Pendiente"/>
    <s v="Activo"/>
    <m/>
    <m/>
    <s v="CENTRO MEDICO EXCEL-URGENCIAS"/>
    <m/>
    <s v="BH"/>
    <s v="h1"/>
    <s v="YAÑEZ LOPEZ ISRAEL"/>
  </r>
  <r>
    <d v="2021-10-03T00:00:00"/>
    <x v="0"/>
    <s v="URGENCIAS"/>
    <s v="En Tiempo"/>
    <s v="URGENCIAS (90 Min.)"/>
    <x v="0"/>
    <x v="2"/>
    <n v="2"/>
    <s v="1276-0001"/>
    <m/>
    <m/>
    <m/>
    <m/>
    <n v="119"/>
    <x v="24"/>
    <n v="161"/>
    <m/>
    <m/>
    <m/>
    <m/>
    <m/>
    <m/>
    <m/>
    <m/>
    <m/>
    <m/>
    <m/>
    <m/>
    <s v="ABO"/>
    <n v="213"/>
    <m/>
  </r>
  <r>
    <d v="2021-10-03T00:00:00"/>
    <x v="0"/>
    <s v="URGENCIAS"/>
    <s v="En Tiempo"/>
    <s v="URGENCIAS (90 Min.)"/>
    <x v="0"/>
    <x v="2"/>
    <n v="3"/>
    <s v="1276-0001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3T00:00:00"/>
    <x v="0"/>
    <s v="URGENCIAS"/>
    <s v="En Tiempo"/>
    <s v="URGENCIAS (90 Min.)"/>
    <x v="0"/>
    <x v="2"/>
    <n v="4"/>
    <s v="1276-0001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0"/>
    <s v="URGENCIAS"/>
    <s v="En Tiempo"/>
    <s v="URGENCIAS (90 Min.)"/>
    <x v="0"/>
    <x v="2"/>
    <n v="5"/>
    <s v="1276-0001"/>
    <m/>
    <m/>
    <m/>
    <m/>
    <n v="416"/>
    <x v="32"/>
    <n v="362"/>
    <m/>
    <m/>
    <m/>
    <m/>
    <m/>
    <m/>
    <m/>
    <m/>
    <m/>
    <m/>
    <m/>
    <m/>
    <s v="HIV"/>
    <n v="22"/>
    <m/>
  </r>
  <r>
    <d v="2021-10-03T00:00:00"/>
    <x v="1"/>
    <s v="ESTUDIOS DE EMERGENCIA"/>
    <s v="En Tiempo"/>
    <s v="ESTUDIOS DE EMERGENCIA (30 Min.)"/>
    <x v="0"/>
    <x v="3"/>
    <n v="6"/>
    <s v="1276-0002"/>
    <d v="2021-10-03T00:00:00"/>
    <s v="34231 MARCO AURELIO"/>
    <s v="ALVAREZ"/>
    <s v="RIVERA"/>
    <n v="112"/>
    <x v="64"/>
    <n v="1070"/>
    <n v="0"/>
    <n v="0"/>
    <n v="1070"/>
    <n v="1070"/>
    <n v="1070"/>
    <m/>
    <s v="Pendiente"/>
    <s v="Activo"/>
    <m/>
    <m/>
    <s v="CENTRO MEDICO EXCEL-HOSPITALIZADOS"/>
    <m/>
    <s v="GASV"/>
    <m/>
    <s v="MEDRANO AHUMADA SALVADOR"/>
  </r>
  <r>
    <d v="2021-10-03T00:00:00"/>
    <x v="1"/>
    <s v="ESTUDIOS DE EMERGENCIA"/>
    <s v="En Tiempo"/>
    <s v="ESTUDIOS DE EMERGENCIA (30 Min.)"/>
    <x v="0"/>
    <x v="3"/>
    <n v="7"/>
    <s v="1276-0003"/>
    <d v="2021-10-03T00:00:00"/>
    <s v="29463 MARIA ANA DE JESUS"/>
    <s v="DIAZ DE LEON"/>
    <s v="DIAZ DE LEON"/>
    <n v="112"/>
    <x v="64"/>
    <n v="1070"/>
    <n v="0"/>
    <n v="0"/>
    <n v="1070"/>
    <n v="1070"/>
    <n v="1070"/>
    <m/>
    <s v="Pendiente"/>
    <s v="Activo"/>
    <m/>
    <m/>
    <s v="CENTRO MEDICO EXCEL-HOSPITALIZADOS"/>
    <m/>
    <s v="GASV"/>
    <m/>
    <s v="CAMPOLI FRANCO DAMIAN"/>
  </r>
  <r>
    <d v="2021-10-03T00:00:00"/>
    <x v="1"/>
    <s v="ESTUDIOS DE EMERGENCIA"/>
    <s v="En Tiempo"/>
    <s v="ESTUDIOS DE EMERGENCIA (30 Min.)"/>
    <x v="0"/>
    <x v="3"/>
    <n v="8"/>
    <s v="1276-0004"/>
    <d v="2021-10-03T00:00:00"/>
    <s v="34194 RITA"/>
    <s v="MARTINEZ"/>
    <s v="GARCIA"/>
    <n v="102"/>
    <x v="7"/>
    <n v="1070"/>
    <n v="0"/>
    <n v="0"/>
    <n v="2140"/>
    <n v="2140"/>
    <n v="2140"/>
    <m/>
    <s v="Pendiente"/>
    <s v="Activo"/>
    <m/>
    <m/>
    <s v="CENTRO MEDICO EXCEL-HOSPITALIZADOS"/>
    <m/>
    <s v="GAS"/>
    <n v="136"/>
    <s v="CAMPOLI FRANCO DAMIAN"/>
  </r>
  <r>
    <d v="2021-10-03T00:00:00"/>
    <x v="1"/>
    <s v="ESTUDIOS DE EMERGENCIA"/>
    <s v="En Tiempo"/>
    <s v="ESTUDIOS DE EMERGENCIA (30 Min.)"/>
    <x v="0"/>
    <x v="3"/>
    <n v="9"/>
    <s v="1276-0004"/>
    <m/>
    <m/>
    <m/>
    <m/>
    <n v="112"/>
    <x v="64"/>
    <n v="1070"/>
    <m/>
    <m/>
    <m/>
    <m/>
    <m/>
    <m/>
    <m/>
    <m/>
    <m/>
    <m/>
    <m/>
    <m/>
    <s v="GASV"/>
    <m/>
    <m/>
  </r>
  <r>
    <d v="2021-10-03T00:00:00"/>
    <x v="1"/>
    <s v="HOSPITALIZADOS"/>
    <s v="En Tiempo"/>
    <s v="HOSPITALIZADOS (90 Min.)"/>
    <x v="0"/>
    <x v="3"/>
    <n v="10"/>
    <s v="1276-0005"/>
    <d v="2021-10-03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03T00:00:00"/>
    <x v="1"/>
    <s v="ESTUDIOS DE EMERGENCIA"/>
    <s v="En Tiempo"/>
    <s v="ESTUDIOS DE EMERGENCIA (30 Min.)"/>
    <x v="0"/>
    <x v="3"/>
    <n v="11"/>
    <s v="1276-0006"/>
    <d v="2021-10-03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03T00:00:00"/>
    <x v="1"/>
    <s v="TRIAGE RESPIRATORIO"/>
    <s v="En Tiempo"/>
    <s v="TRIAGE RESPIRATORIO (90 Min.)"/>
    <x v="0"/>
    <x v="3"/>
    <n v="12"/>
    <s v="1276-0007"/>
    <d v="2021-10-03T00:00:00"/>
    <s v="33930 NATALIA"/>
    <s v="QUINTERO"/>
    <m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ZAMORA LUGO MARCO VINICIO"/>
  </r>
  <r>
    <d v="2021-10-03T00:00:00"/>
    <x v="1"/>
    <s v="TRIAGE RESPIRATORIO"/>
    <s v="En Tiempo"/>
    <s v="TRIAGE RESPIRATORIO (90 Min.)"/>
    <x v="0"/>
    <x v="3"/>
    <n v="13"/>
    <s v="1276-0007"/>
    <m/>
    <m/>
    <m/>
    <m/>
    <n v="226"/>
    <x v="3"/>
    <n v="345"/>
    <m/>
    <m/>
    <m/>
    <m/>
    <m/>
    <m/>
    <m/>
    <m/>
    <m/>
    <m/>
    <m/>
    <m/>
    <s v="PCR"/>
    <n v="183"/>
    <m/>
  </r>
  <r>
    <d v="2021-10-03T00:00:00"/>
    <x v="1"/>
    <s v="TRIAGE RESPIRATORIO"/>
    <s v="En Tiempo"/>
    <s v="TRIAGE RESPIRATORIO (90 Min.)"/>
    <x v="0"/>
    <x v="3"/>
    <n v="14"/>
    <s v="1276-0007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TRIAGE RESPIRATORIO"/>
    <s v="En Tiempo"/>
    <s v="TRIAGE RESPIRATORIO (90 Min.)"/>
    <x v="0"/>
    <x v="3"/>
    <n v="15"/>
    <s v="1276-0007"/>
    <m/>
    <m/>
    <m/>
    <m/>
    <n v="2458"/>
    <x v="25"/>
    <n v="500"/>
    <m/>
    <m/>
    <m/>
    <m/>
    <m/>
    <m/>
    <m/>
    <m/>
    <m/>
    <m/>
    <m/>
    <m/>
    <s v="SARS"/>
    <m/>
    <m/>
  </r>
  <r>
    <d v="2021-10-03T00:00:00"/>
    <x v="1"/>
    <s v="TRIAGE RESPIRATORIO"/>
    <s v="En Tiempo"/>
    <s v="TRIAGE RESPIRATORIO (90 Min.)"/>
    <x v="0"/>
    <x v="3"/>
    <n v="16"/>
    <s v="1276-0007"/>
    <m/>
    <m/>
    <m/>
    <m/>
    <n v="2477"/>
    <x v="42"/>
    <n v="750"/>
    <m/>
    <m/>
    <m/>
    <m/>
    <m/>
    <m/>
    <m/>
    <m/>
    <m/>
    <m/>
    <m/>
    <m/>
    <s v="Ag. SARS Cov 2"/>
    <m/>
    <m/>
  </r>
  <r>
    <d v="2021-10-03T00:00:00"/>
    <x v="1"/>
    <s v="HOSPITALIZADOS"/>
    <s v="Fuera de Tiempo"/>
    <s v="HOSPITALIZADOS (90 Min.)"/>
    <x v="0"/>
    <x v="3"/>
    <n v="17"/>
    <s v="1276-0008"/>
    <d v="2021-10-03T00:00:00"/>
    <s v="34023 FRANCISCO"/>
    <s v="JIMENEZ"/>
    <s v="VARGAS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3T00:00:00"/>
    <x v="1"/>
    <s v="HOSPITALIZADOS"/>
    <s v="Fuera de Tiempo"/>
    <s v="HOSPITALIZADOS (90 Min.)"/>
    <x v="0"/>
    <x v="3"/>
    <n v="18"/>
    <s v="1276-0008"/>
    <m/>
    <m/>
    <m/>
    <m/>
    <n v="104"/>
    <x v="12"/>
    <n v="171"/>
    <m/>
    <m/>
    <m/>
    <m/>
    <m/>
    <m/>
    <m/>
    <m/>
    <m/>
    <m/>
    <m/>
    <m/>
    <s v="mg"/>
    <n v="157"/>
    <m/>
  </r>
  <r>
    <d v="2021-10-03T00:00:00"/>
    <x v="1"/>
    <s v="HOSPITALIZADOS"/>
    <s v="Fuera de Tiempo"/>
    <s v="HOSPITALIZADOS (90 Min.)"/>
    <x v="0"/>
    <x v="3"/>
    <n v="19"/>
    <s v="1276-0008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HOSPITALIZADOS"/>
    <s v="Fuera de Tiempo"/>
    <s v="HOSPITALIZADOS (90 Min.)"/>
    <x v="0"/>
    <x v="3"/>
    <n v="20"/>
    <s v="1276-0009"/>
    <d v="2021-10-03T00:00:00"/>
    <s v="34194 RITA"/>
    <s v="MARTINEZ"/>
    <s v="GARCIA"/>
    <n v="692"/>
    <x v="1"/>
    <n v="184"/>
    <n v="0"/>
    <n v="0"/>
    <n v="1818"/>
    <n v="1818"/>
    <n v="1818"/>
    <m/>
    <s v="Pendiente"/>
    <s v="Activo"/>
    <m/>
    <m/>
    <s v="CENTRO MEDICO EXCEL-HOSPITALIZADOS"/>
    <m/>
    <s v="BH"/>
    <s v="h1"/>
    <s v="DAMIAN CAMPOLI FRANCO"/>
  </r>
  <r>
    <d v="2021-10-03T00:00:00"/>
    <x v="1"/>
    <s v="HOSPITALIZADOS"/>
    <s v="Fuera de Tiempo"/>
    <s v="HOSPITALIZADOS (90 Min.)"/>
    <x v="0"/>
    <x v="3"/>
    <n v="21"/>
    <s v="1276-0009"/>
    <m/>
    <m/>
    <m/>
    <m/>
    <n v="48"/>
    <x v="15"/>
    <n v="165"/>
    <m/>
    <m/>
    <m/>
    <m/>
    <m/>
    <m/>
    <m/>
    <m/>
    <m/>
    <m/>
    <m/>
    <m/>
    <s v="CPK"/>
    <n v="99"/>
    <m/>
  </r>
  <r>
    <d v="2021-10-03T00:00:00"/>
    <x v="1"/>
    <s v="HOSPITALIZADOS"/>
    <s v="Fuera de Tiempo"/>
    <s v="HOSPITALIZADOS (90 Min.)"/>
    <x v="0"/>
    <x v="3"/>
    <n v="22"/>
    <s v="1276-0009"/>
    <m/>
    <m/>
    <m/>
    <m/>
    <n v="49"/>
    <x v="14"/>
    <n v="380"/>
    <m/>
    <m/>
    <m/>
    <m/>
    <m/>
    <m/>
    <m/>
    <m/>
    <m/>
    <m/>
    <m/>
    <m/>
    <s v="CK-MB"/>
    <n v="97"/>
    <m/>
  </r>
  <r>
    <d v="2021-10-03T00:00:00"/>
    <x v="1"/>
    <s v="HOSPITALIZADOS"/>
    <s v="Fuera de Tiempo"/>
    <s v="HOSPITALIZADOS (90 Min.)"/>
    <x v="0"/>
    <x v="3"/>
    <n v="23"/>
    <s v="1276-0009"/>
    <m/>
    <m/>
    <m/>
    <m/>
    <n v="104"/>
    <x v="12"/>
    <n v="171"/>
    <m/>
    <m/>
    <m/>
    <m/>
    <m/>
    <m/>
    <m/>
    <m/>
    <m/>
    <m/>
    <m/>
    <m/>
    <s v="mg"/>
    <n v="157"/>
    <m/>
  </r>
  <r>
    <d v="2021-10-03T00:00:00"/>
    <x v="1"/>
    <s v="HOSPITALIZADOS"/>
    <s v="Fuera de Tiempo"/>
    <s v="HOSPITALIZADOS (90 Min.)"/>
    <x v="0"/>
    <x v="3"/>
    <n v="24"/>
    <s v="1276-0009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HOSPITALIZADOS"/>
    <s v="Fuera de Tiempo"/>
    <s v="HOSPITALIZADOS (90 Min.)"/>
    <x v="0"/>
    <x v="3"/>
    <n v="25"/>
    <s v="1276-0009"/>
    <m/>
    <m/>
    <m/>
    <m/>
    <n v="539"/>
    <x v="13"/>
    <n v="400"/>
    <m/>
    <m/>
    <m/>
    <m/>
    <m/>
    <m/>
    <m/>
    <m/>
    <m/>
    <m/>
    <m/>
    <m/>
    <s v="TROPONINA I"/>
    <m/>
    <m/>
  </r>
  <r>
    <d v="2021-10-03T00:00:00"/>
    <x v="1"/>
    <s v="HOSPITALIZADOS"/>
    <s v="Fuera de Tiempo"/>
    <s v="HOSPITALIZADOS (90 Min.)"/>
    <x v="0"/>
    <x v="3"/>
    <n v="26"/>
    <s v="1276-0010"/>
    <d v="2021-10-03T00:00:00"/>
    <s v="29463 MARIA ANA DE JESUS"/>
    <s v="DIAZ DE LEON"/>
    <s v="DIAZ DE LEON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3T00:00:00"/>
    <x v="1"/>
    <s v="HOSPITALIZADOS"/>
    <s v="Fuera de Tiempo"/>
    <s v="HOSPITALIZADOS (90 Min.)"/>
    <x v="0"/>
    <x v="3"/>
    <n v="27"/>
    <s v="1276-0010"/>
    <m/>
    <m/>
    <m/>
    <m/>
    <n v="104"/>
    <x v="12"/>
    <n v="171"/>
    <m/>
    <m/>
    <m/>
    <m/>
    <m/>
    <m/>
    <m/>
    <m/>
    <m/>
    <m/>
    <m/>
    <m/>
    <s v="mg"/>
    <n v="157"/>
    <m/>
  </r>
  <r>
    <d v="2021-10-03T00:00:00"/>
    <x v="1"/>
    <s v="HOSPITALIZADOS"/>
    <s v="Fuera de Tiempo"/>
    <s v="HOSPITALIZADOS (90 Min.)"/>
    <x v="0"/>
    <x v="3"/>
    <n v="28"/>
    <s v="1276-0010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HOSPITALIZADOS"/>
    <s v="Fuera de Tiempo"/>
    <s v="HOSPITALIZADOS (90 Min.)"/>
    <x v="0"/>
    <x v="3"/>
    <n v="29"/>
    <s v="1276-0011"/>
    <d v="2021-10-03T00:00:00"/>
    <s v="34231 MARCO AURELIO"/>
    <s v="ALVAREZ"/>
    <s v="RIVERA"/>
    <n v="692"/>
    <x v="1"/>
    <n v="184"/>
    <n v="0"/>
    <n v="0"/>
    <n v="840"/>
    <n v="840"/>
    <n v="840"/>
    <m/>
    <s v="Pendiente"/>
    <s v="Activo"/>
    <m/>
    <m/>
    <s v="CENTRO MEDICO EXCEL-HOSPITALIZADOS"/>
    <m/>
    <s v="BH"/>
    <s v="h1"/>
    <s v="MEDRANO AHUMADA SALVADOR"/>
  </r>
  <r>
    <d v="2021-10-03T00:00:00"/>
    <x v="1"/>
    <s v="HOSPITALIZADOS"/>
    <s v="Fuera de Tiempo"/>
    <s v="HOSPITALIZADOS (90 Min.)"/>
    <x v="0"/>
    <x v="3"/>
    <n v="30"/>
    <s v="1276-0011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HOSPITALIZADOS"/>
    <s v="Fuera de Tiempo"/>
    <s v="HOSPITALIZADOS (90 Min.)"/>
    <x v="0"/>
    <x v="3"/>
    <n v="31"/>
    <s v="1276-0011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HOSPITALIZADOS"/>
    <s v="Fuera de Tiempo"/>
    <s v="HOSPITALIZADOS (90 Min.)"/>
    <x v="0"/>
    <x v="3"/>
    <n v="32"/>
    <s v="1276-0012"/>
    <d v="2021-10-03T00:00:00"/>
    <s v="33997 EDHER ADRIAN"/>
    <s v="FLORES"/>
    <s v="ACOST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3T00:00:00"/>
    <x v="1"/>
    <s v="HOSPITALIZADOS"/>
    <s v="Fuera de Tiempo"/>
    <s v="HOSPITALIZADOS (90 Min.)"/>
    <x v="0"/>
    <x v="3"/>
    <n v="33"/>
    <s v="1276-0012"/>
    <m/>
    <m/>
    <m/>
    <m/>
    <n v="104"/>
    <x v="12"/>
    <n v="171"/>
    <m/>
    <m/>
    <m/>
    <m/>
    <m/>
    <m/>
    <m/>
    <m/>
    <m/>
    <m/>
    <m/>
    <m/>
    <s v="mg"/>
    <n v="157"/>
    <m/>
  </r>
  <r>
    <d v="2021-10-03T00:00:00"/>
    <x v="1"/>
    <s v="HOSPITALIZADOS"/>
    <s v="Fuera de Tiempo"/>
    <s v="HOSPITALIZADOS (90 Min.)"/>
    <x v="0"/>
    <x v="3"/>
    <n v="34"/>
    <s v="1276-0012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HOSPITALIZADOS"/>
    <s v="Fuera de Tiempo"/>
    <s v="HOSPITALIZADOS (90 Min.)"/>
    <x v="0"/>
    <x v="3"/>
    <n v="35"/>
    <s v="1276-0013"/>
    <d v="2021-10-03T00:00:00"/>
    <s v="33950 VICTOR MANUEL"/>
    <s v="VILLASEÑOR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3T00:00:00"/>
    <x v="1"/>
    <s v="HOSPITALIZADOS"/>
    <s v="Fuera de Tiempo"/>
    <s v="HOSPITALIZADOS (90 Min.)"/>
    <x v="0"/>
    <x v="3"/>
    <n v="36"/>
    <s v="1276-0013"/>
    <m/>
    <m/>
    <m/>
    <m/>
    <n v="104"/>
    <x v="12"/>
    <n v="171"/>
    <m/>
    <m/>
    <m/>
    <m/>
    <m/>
    <m/>
    <m/>
    <m/>
    <m/>
    <m/>
    <m/>
    <m/>
    <s v="mg"/>
    <n v="157"/>
    <m/>
  </r>
  <r>
    <d v="2021-10-03T00:00:00"/>
    <x v="1"/>
    <s v="HOSPITALIZADOS"/>
    <s v="Fuera de Tiempo"/>
    <s v="HOSPITALIZADOS (90 Min.)"/>
    <x v="0"/>
    <x v="3"/>
    <n v="37"/>
    <s v="1276-0013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HOSPITALIZADOS"/>
    <s v="Fuera de Tiempo"/>
    <s v="HOSPITALIZADOS (90 Min.)"/>
    <x v="0"/>
    <x v="3"/>
    <n v="38"/>
    <s v="1276-0014"/>
    <d v="2021-10-03T00:00:00"/>
    <s v="34175 SILVIA LETICIA"/>
    <s v="ASTORGA"/>
    <s v="PADILLA"/>
    <n v="692"/>
    <x v="1"/>
    <n v="184"/>
    <n v="0"/>
    <n v="0"/>
    <n v="1347"/>
    <n v="1347"/>
    <n v="1347"/>
    <m/>
    <s v="Pendiente"/>
    <s v="Activo"/>
    <m/>
    <m/>
    <s v="CENTRO MEDICO EXCEL-HOSPITALIZADOS"/>
    <m/>
    <s v="BH"/>
    <s v="h1"/>
    <s v="ZECKUA DURAZO JOSE DE JESUS"/>
  </r>
  <r>
    <d v="2021-10-03T00:00:00"/>
    <x v="1"/>
    <s v="HOSPITALIZADOS"/>
    <s v="Fuera de Tiempo"/>
    <s v="HOSPITALIZADOS (90 Min.)"/>
    <x v="0"/>
    <x v="3"/>
    <n v="39"/>
    <s v="1276-0014"/>
    <m/>
    <m/>
    <m/>
    <m/>
    <n v="226"/>
    <x v="3"/>
    <n v="345"/>
    <m/>
    <m/>
    <m/>
    <m/>
    <m/>
    <m/>
    <m/>
    <m/>
    <m/>
    <m/>
    <m/>
    <m/>
    <s v="PCR"/>
    <n v="183"/>
    <m/>
  </r>
  <r>
    <d v="2021-10-03T00:00:00"/>
    <x v="1"/>
    <s v="HOSPITALIZADOS"/>
    <s v="Fuera de Tiempo"/>
    <s v="HOSPITALIZADOS (90 Min.)"/>
    <x v="0"/>
    <x v="3"/>
    <n v="40"/>
    <s v="1276-0014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HOSPITALIZADOS"/>
    <s v="Fuera de Tiempo"/>
    <s v="HOSPITALIZADOS (90 Min.)"/>
    <x v="0"/>
    <x v="3"/>
    <n v="41"/>
    <s v="1276-0014"/>
    <m/>
    <m/>
    <m/>
    <m/>
    <n v="238"/>
    <x v="36"/>
    <n v="300"/>
    <m/>
    <m/>
    <m/>
    <m/>
    <m/>
    <m/>
    <m/>
    <m/>
    <m/>
    <m/>
    <m/>
    <m/>
    <s v="RF"/>
    <m/>
    <m/>
  </r>
  <r>
    <d v="2021-10-03T00:00:00"/>
    <x v="1"/>
    <s v="HOSPITALIZADOS"/>
    <s v="En Tiempo"/>
    <s v="HOSPITALIZADOS (90 Min.)"/>
    <x v="0"/>
    <x v="3"/>
    <n v="42"/>
    <s v="1276-0015"/>
    <d v="2021-10-03T00:00:00"/>
    <s v="34220 DULCE SARAHI"/>
    <s v="DIAZ"/>
    <s v="GONZALEZ"/>
    <n v="692"/>
    <x v="1"/>
    <n v="184"/>
    <n v="0"/>
    <n v="0"/>
    <n v="184"/>
    <n v="184"/>
    <n v="184"/>
    <m/>
    <s v="Pendiente"/>
    <s v="Activo"/>
    <m/>
    <m/>
    <s v="CENTRO MEDICO EXCEL-HOSPITALIZADOS"/>
    <m/>
    <s v="BH"/>
    <s v="h1"/>
    <s v="AVALOS MOLINA JORGE MISAEL"/>
  </r>
  <r>
    <d v="2021-10-03T00:00:00"/>
    <x v="1"/>
    <s v="HOSPITALIZADOS"/>
    <s v="En Tiempo"/>
    <s v="HOSPITALIZADOS (90 Min.)"/>
    <x v="0"/>
    <x v="3"/>
    <n v="43"/>
    <s v="1276-0016"/>
    <d v="2021-10-03T00:00:00"/>
    <s v="34252 GABRIELA PRISCILA"/>
    <s v="LIMON"/>
    <s v="MACIAS"/>
    <n v="69"/>
    <x v="9"/>
    <n v="288"/>
    <n v="0"/>
    <n v="0"/>
    <n v="288"/>
    <n v="288"/>
    <n v="288"/>
    <m/>
    <s v="Pendiente"/>
    <s v="Activo"/>
    <m/>
    <m/>
    <s v="CENTRO MEDICO EXCEL-HOSPITALIZADOS"/>
    <m/>
    <s v="ES"/>
    <s v="es3"/>
    <s v="QUINTERO BELTRAN JESUS GUADALUPE"/>
  </r>
  <r>
    <d v="2021-10-03T00:00:00"/>
    <x v="1"/>
    <s v="HOSPITALIZADOS"/>
    <s v="En Tiempo"/>
    <s v="HOSPITALIZADOS (90 Min.)"/>
    <x v="0"/>
    <x v="3"/>
    <n v="44"/>
    <s v="1276-0017"/>
    <d v="2021-10-03T00:00:00"/>
    <s v="34255 ROCIO BELEN"/>
    <s v="SOTO"/>
    <s v="CUEVAS"/>
    <n v="539"/>
    <x v="13"/>
    <n v="400"/>
    <n v="0"/>
    <n v="0"/>
    <n v="400"/>
    <n v="400"/>
    <n v="400"/>
    <m/>
    <s v="Pendiente"/>
    <s v="Activo"/>
    <m/>
    <m/>
    <s v="CENTRO MEDICO EXCEL-HOSPITALIZADOS"/>
    <m/>
    <s v="TROPONINA I"/>
    <m/>
    <s v="AVALOS MOLINA JORGE MISAEL"/>
  </r>
  <r>
    <d v="2021-10-03T00:00:00"/>
    <x v="1"/>
    <s v="MEDIEXCEL"/>
    <s v="En Tiempo"/>
    <s v="EXTERNOS (240 min.)"/>
    <x v="0"/>
    <x v="3"/>
    <n v="45"/>
    <s v="1276-0018"/>
    <d v="2021-10-03T00:00:00"/>
    <s v="19816 AARON"/>
    <s v="FLORES"/>
    <m/>
    <n v="1009"/>
    <x v="87"/>
    <n v="100"/>
    <n v="0"/>
    <n v="0"/>
    <n v="230"/>
    <n v="230"/>
    <n v="230"/>
    <m/>
    <s v="Pendiente"/>
    <s v="Activo"/>
    <s v="A9601013-01"/>
    <m/>
    <s v="MEDIEXCEL"/>
    <m/>
    <s v="INR"/>
    <n v="150"/>
    <s v="MACIAS PEREZ CARLOS"/>
  </r>
  <r>
    <d v="2021-10-03T00:00:00"/>
    <x v="1"/>
    <s v="MEDIEXCEL"/>
    <s v="En Tiempo"/>
    <s v="EXTERNOS (240 min.)"/>
    <x v="0"/>
    <x v="3"/>
    <n v="46"/>
    <s v="1276-0018"/>
    <m/>
    <m/>
    <m/>
    <m/>
    <n v="259"/>
    <x v="49"/>
    <n v="130"/>
    <m/>
    <m/>
    <m/>
    <m/>
    <m/>
    <m/>
    <m/>
    <m/>
    <m/>
    <m/>
    <m/>
    <m/>
    <s v="TP"/>
    <n v="210"/>
    <m/>
  </r>
  <r>
    <d v="2021-10-03T00:00:00"/>
    <x v="1"/>
    <s v="MEDIEXCEL"/>
    <s v="En Tiempo"/>
    <s v="EXTERNOS (240 min.)"/>
    <x v="0"/>
    <x v="3"/>
    <n v="47"/>
    <s v="1276-0019"/>
    <d v="2021-10-03T00:00:00"/>
    <s v="34256 OMAR"/>
    <s v="VERDUGO"/>
    <m/>
    <n v="692"/>
    <x v="1"/>
    <n v="184"/>
    <n v="0"/>
    <n v="0"/>
    <n v="1335"/>
    <n v="1335"/>
    <n v="1335"/>
    <m/>
    <s v="Pendiente"/>
    <s v="Activo"/>
    <s v="A9339050-01"/>
    <m/>
    <s v="MEDIEXCEL"/>
    <m/>
    <s v="BH"/>
    <s v="h1"/>
    <s v="CHAVEZ GARCIA ARTURO"/>
  </r>
  <r>
    <d v="2021-10-03T00:00:00"/>
    <x v="1"/>
    <s v="MEDIEXCEL"/>
    <s v="En Tiempo"/>
    <s v="EXTERNOS (240 min.)"/>
    <x v="0"/>
    <x v="3"/>
    <n v="48"/>
    <s v="1276-0019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MEDIEXCEL"/>
    <s v="En Tiempo"/>
    <s v="EXTERNOS (240 min.)"/>
    <x v="0"/>
    <x v="3"/>
    <n v="49"/>
    <s v="1276-0019"/>
    <m/>
    <m/>
    <m/>
    <m/>
    <n v="612"/>
    <x v="19"/>
    <n v="495"/>
    <m/>
    <m/>
    <m/>
    <m/>
    <m/>
    <m/>
    <m/>
    <m/>
    <m/>
    <m/>
    <m/>
    <m/>
    <s v="PSA"/>
    <n v="58"/>
    <m/>
  </r>
  <r>
    <d v="2021-10-03T00:00:00"/>
    <x v="1"/>
    <s v="MEDIEXCEL"/>
    <s v="En Tiempo"/>
    <s v="EXTERNOS (240 min.)"/>
    <x v="0"/>
    <x v="3"/>
    <n v="50"/>
    <s v="1276-0019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MEDIEXCEL"/>
    <s v="En Tiempo"/>
    <s v="EXTERNOS (240 min.)"/>
    <x v="0"/>
    <x v="3"/>
    <n v="51"/>
    <s v="1276-0020"/>
    <d v="2021-10-03T00:00:00"/>
    <s v="17791 OLGA"/>
    <s v="GLAZE"/>
    <m/>
    <n v="1319"/>
    <x v="23"/>
    <n v="230"/>
    <n v="0"/>
    <n v="0"/>
    <n v="230"/>
    <n v="230"/>
    <n v="230"/>
    <m/>
    <s v="Pendiente"/>
    <s v="Activo"/>
    <m/>
    <m/>
    <s v="MEDIEXCEL"/>
    <m/>
    <s v="QS3"/>
    <n v="192"/>
    <s v="ORTEGA GONZALEZ ALFREDO"/>
  </r>
  <r>
    <d v="2021-10-03T00:00:00"/>
    <x v="1"/>
    <s v="HOSPITALIZADOS"/>
    <s v="En Tiempo"/>
    <s v="HOSPITALIZADOS (90 Min.)"/>
    <x v="0"/>
    <x v="3"/>
    <n v="52"/>
    <s v="1276-0021"/>
    <d v="2021-10-03T00:00:00"/>
    <s v="34257 RAFAEL"/>
    <s v="VILLEGAS"/>
    <s v="GARCI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3T00:00:00"/>
    <x v="1"/>
    <s v="PRIVADOS"/>
    <s v="En Tiempo"/>
    <s v="EXTERNOS (240 min.)"/>
    <x v="0"/>
    <x v="3"/>
    <n v="53"/>
    <s v="1276-0022"/>
    <d v="2021-10-03T00:00:00"/>
    <s v="25656 FANY"/>
    <s v="VASQUEZ"/>
    <s v="MONTES"/>
    <n v="77"/>
    <x v="88"/>
    <n v="400"/>
    <n v="0"/>
    <n v="0"/>
    <n v="900"/>
    <n v="900"/>
    <n v="900"/>
    <m/>
    <s v="Pendiente"/>
    <s v="Activo"/>
    <m/>
    <m/>
    <s v="PRIVADOS"/>
    <m/>
    <s v="E2"/>
    <n v="121"/>
    <s v="A QUIEN CORRESPONDA"/>
  </r>
  <r>
    <d v="2021-10-03T00:00:00"/>
    <x v="1"/>
    <s v="PRIVADOS"/>
    <s v="En Tiempo"/>
    <s v="EXTERNOS (240 min.)"/>
    <x v="0"/>
    <x v="3"/>
    <n v="54"/>
    <s v="1276-0022"/>
    <m/>
    <m/>
    <m/>
    <m/>
    <n v="141"/>
    <x v="89"/>
    <n v="250"/>
    <m/>
    <m/>
    <m/>
    <m/>
    <m/>
    <m/>
    <m/>
    <m/>
    <m/>
    <m/>
    <m/>
    <m/>
    <s v="LH"/>
    <n v="148"/>
    <m/>
  </r>
  <r>
    <d v="2021-10-03T00:00:00"/>
    <x v="1"/>
    <s v="PRIVADOS"/>
    <s v="En Tiempo"/>
    <s v="EXTERNOS (240 min.)"/>
    <x v="0"/>
    <x v="3"/>
    <n v="55"/>
    <s v="1276-0022"/>
    <m/>
    <m/>
    <m/>
    <m/>
    <n v="139"/>
    <x v="90"/>
    <n v="250"/>
    <m/>
    <m/>
    <m/>
    <m/>
    <m/>
    <m/>
    <m/>
    <m/>
    <m/>
    <m/>
    <m/>
    <m/>
    <s v="FSH"/>
    <n v="147"/>
    <m/>
  </r>
  <r>
    <d v="2021-10-03T00:00:00"/>
    <x v="1"/>
    <s v="HOSPITALIZADOS"/>
    <s v="En Tiempo"/>
    <s v="HOSPITALIZADOS (90 Min.)"/>
    <x v="0"/>
    <x v="3"/>
    <n v="56"/>
    <s v="1276-0023"/>
    <d v="2021-10-03T00:00:00"/>
    <s v="34041 BALTAZAR"/>
    <s v="COSAIN"/>
    <s v="CHAV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3T00:00:00"/>
    <x v="1"/>
    <s v="HOSPITALIZADOS"/>
    <s v="En Tiempo"/>
    <s v="HOSPITALIZADOS (90 Min.)"/>
    <x v="0"/>
    <x v="3"/>
    <n v="57"/>
    <s v="1276-0024"/>
    <d v="2021-10-03T00:00:00"/>
    <s v="34258 BITALIANO"/>
    <s v="PEREZ"/>
    <s v="VALD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3T00:00:00"/>
    <x v="1"/>
    <s v="HOSPITALIZADOS"/>
    <s v="En Tiempo"/>
    <s v="HOSPITALIZADOS (90 Min.)"/>
    <x v="0"/>
    <x v="3"/>
    <n v="58"/>
    <s v="1276-0024"/>
    <m/>
    <m/>
    <m/>
    <m/>
    <n v="104"/>
    <x v="12"/>
    <n v="171"/>
    <m/>
    <m/>
    <m/>
    <m/>
    <m/>
    <m/>
    <m/>
    <m/>
    <m/>
    <m/>
    <m/>
    <m/>
    <s v="mg"/>
    <n v="157"/>
    <m/>
  </r>
  <r>
    <d v="2021-10-03T00:00:00"/>
    <x v="1"/>
    <s v="HOSPITALIZADOS"/>
    <s v="En Tiempo"/>
    <s v="HOSPITALIZADOS (90 Min.)"/>
    <x v="0"/>
    <x v="3"/>
    <n v="59"/>
    <s v="1276-0024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MEDIEXCEL"/>
    <s v="En Tiempo"/>
    <s v="EXTERNOS (240 min.)"/>
    <x v="0"/>
    <x v="3"/>
    <n v="60"/>
    <s v="1276-0025"/>
    <d v="2021-10-03T00:00:00"/>
    <s v="29967 MARTHA"/>
    <s v="PONCE"/>
    <s v="CARDENAS"/>
    <n v="109"/>
    <x v="10"/>
    <n v="115"/>
    <n v="0"/>
    <n v="0"/>
    <n v="892"/>
    <n v="892"/>
    <n v="892"/>
    <m/>
    <s v="Pendiente"/>
    <s v="Activo"/>
    <m/>
    <m/>
    <s v="MEDIEXCEL"/>
    <m/>
    <s v="GLU"/>
    <s v="glic"/>
    <s v="GONZALEZ ALVAREZ LIZBETH"/>
  </r>
  <r>
    <d v="2021-10-03T00:00:00"/>
    <x v="1"/>
    <s v="MEDIEXCEL"/>
    <s v="En Tiempo"/>
    <s v="EXTERNOS (240 min.)"/>
    <x v="0"/>
    <x v="3"/>
    <n v="61"/>
    <s v="1276-0025"/>
    <m/>
    <m/>
    <m/>
    <m/>
    <n v="121"/>
    <x v="18"/>
    <n v="374"/>
    <m/>
    <m/>
    <m/>
    <m/>
    <m/>
    <m/>
    <m/>
    <m/>
    <m/>
    <m/>
    <m/>
    <m/>
    <s v="GLICO"/>
    <n v="137"/>
    <m/>
  </r>
  <r>
    <d v="2021-10-03T00:00:00"/>
    <x v="1"/>
    <s v="MEDIEXCEL"/>
    <s v="En Tiempo"/>
    <s v="EXTERNOS (240 min.)"/>
    <x v="0"/>
    <x v="3"/>
    <n v="62"/>
    <s v="1276-0025"/>
    <m/>
    <m/>
    <m/>
    <m/>
    <n v="1297"/>
    <x v="20"/>
    <n v="265"/>
    <m/>
    <m/>
    <m/>
    <m/>
    <m/>
    <m/>
    <m/>
    <m/>
    <m/>
    <m/>
    <m/>
    <m/>
    <s v="LIPIDOS"/>
    <s v="lip"/>
    <m/>
  </r>
  <r>
    <d v="2021-10-03T00:00:00"/>
    <x v="1"/>
    <s v="MEDIEXCEL"/>
    <s v="En Tiempo"/>
    <s v="EXTERNOS (240 min.)"/>
    <x v="0"/>
    <x v="3"/>
    <n v="63"/>
    <s v="1276-0025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MEDIEXCEL"/>
    <s v="En Tiempo"/>
    <s v="EXTERNOS (240 min.)"/>
    <x v="0"/>
    <x v="3"/>
    <n v="64"/>
    <s v="1276-0026"/>
    <d v="2021-10-03T00:00:00"/>
    <s v="16807 RAFAEL"/>
    <s v="DELGADO"/>
    <m/>
    <n v="692"/>
    <x v="1"/>
    <n v="184"/>
    <n v="0"/>
    <n v="0"/>
    <n v="1231"/>
    <n v="1231"/>
    <n v="1231"/>
    <m/>
    <s v="Pendiente"/>
    <s v="Activo"/>
    <s v="A7879005-01"/>
    <m/>
    <s v="MEDIEXCEL"/>
    <m/>
    <s v="BH"/>
    <s v="h1"/>
    <s v="GASTELUM PONCE ALEJANDRA"/>
  </r>
  <r>
    <d v="2021-10-03T00:00:00"/>
    <x v="1"/>
    <s v="MEDIEXCEL"/>
    <s v="En Tiempo"/>
    <s v="EXTERNOS (240 min.)"/>
    <x v="0"/>
    <x v="3"/>
    <n v="65"/>
    <s v="1276-0026"/>
    <m/>
    <m/>
    <m/>
    <m/>
    <n v="121"/>
    <x v="18"/>
    <n v="374"/>
    <m/>
    <m/>
    <m/>
    <m/>
    <m/>
    <m/>
    <m/>
    <m/>
    <m/>
    <m/>
    <m/>
    <m/>
    <s v="GLICO"/>
    <n v="137"/>
    <m/>
  </r>
  <r>
    <d v="2021-10-03T00:00:00"/>
    <x v="1"/>
    <s v="MEDIEXCEL"/>
    <s v="En Tiempo"/>
    <s v="EXTERNOS (240 min.)"/>
    <x v="0"/>
    <x v="3"/>
    <n v="66"/>
    <s v="1276-0026"/>
    <m/>
    <m/>
    <m/>
    <m/>
    <n v="1533"/>
    <x v="21"/>
    <n v="535"/>
    <m/>
    <m/>
    <m/>
    <m/>
    <m/>
    <m/>
    <m/>
    <m/>
    <m/>
    <m/>
    <m/>
    <m/>
    <s v="SMAC30"/>
    <s v="v2"/>
    <m/>
  </r>
  <r>
    <d v="2021-10-03T00:00:00"/>
    <x v="1"/>
    <s v="MEDIEXCEL"/>
    <s v="En Tiempo"/>
    <s v="EXTERNOS (240 min.)"/>
    <x v="0"/>
    <x v="3"/>
    <n v="67"/>
    <s v="1276-0026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MEDIEXCEL"/>
    <s v="Fuera de Tiempo"/>
    <s v="EXTERNOS (240 min.)"/>
    <x v="0"/>
    <x v="3"/>
    <n v="68"/>
    <s v="1276-0027"/>
    <d v="2021-10-03T00:00:00"/>
    <s v="20656 ROSA"/>
    <s v="RAMOS"/>
    <m/>
    <n v="692"/>
    <x v="1"/>
    <n v="184"/>
    <n v="0"/>
    <n v="0"/>
    <n v="2340"/>
    <n v="2340"/>
    <n v="2340"/>
    <m/>
    <s v="Pendiente"/>
    <s v="Activo"/>
    <m/>
    <m/>
    <s v="MEDIEXCEL"/>
    <m/>
    <s v="BH"/>
    <s v="h1"/>
    <s v="LOPEZ VALDEZ MICHAEL"/>
  </r>
  <r>
    <d v="2021-10-03T00:00:00"/>
    <x v="1"/>
    <s v="MEDIEXCEL"/>
    <s v="Fuera de Tiempo"/>
    <s v="EXTERNOS (240 min.)"/>
    <x v="0"/>
    <x v="3"/>
    <n v="69"/>
    <s v="1276-0027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MEDIEXCEL"/>
    <s v="Fuera de Tiempo"/>
    <s v="EXTERNOS (240 min.)"/>
    <x v="0"/>
    <x v="3"/>
    <n v="70"/>
    <s v="1276-0027"/>
    <m/>
    <m/>
    <m/>
    <m/>
    <n v="1794"/>
    <x v="81"/>
    <n v="1500"/>
    <m/>
    <m/>
    <m/>
    <m/>
    <m/>
    <m/>
    <m/>
    <m/>
    <m/>
    <m/>
    <m/>
    <m/>
    <s v="PGinecol"/>
    <n v="171"/>
    <m/>
  </r>
  <r>
    <d v="2021-10-03T00:00:00"/>
    <x v="1"/>
    <s v="MEDIEXCEL"/>
    <s v="Fuera de Tiempo"/>
    <s v="EXTERNOS (240 min.)"/>
    <x v="0"/>
    <x v="3"/>
    <n v="71"/>
    <s v="1276-0027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MEDIEXCEL"/>
    <s v="En Tiempo"/>
    <s v="EXTERNOS (240 min.)"/>
    <x v="0"/>
    <x v="3"/>
    <n v="72"/>
    <s v="1276-0028"/>
    <d v="2021-10-03T00:00:00"/>
    <s v="23913 JUAN"/>
    <s v="GARCIA"/>
    <m/>
    <n v="1297"/>
    <x v="20"/>
    <n v="265"/>
    <n v="0"/>
    <n v="0"/>
    <n v="265"/>
    <n v="265"/>
    <n v="265"/>
    <m/>
    <s v="Pendiente"/>
    <s v="Activo"/>
    <m/>
    <m/>
    <s v="MEDIEXCEL"/>
    <m/>
    <s v="LIPIDOS"/>
    <s v="lip"/>
    <s v="CASTRO AVILES MERCEDES"/>
  </r>
  <r>
    <d v="2021-10-03T00:00:00"/>
    <x v="1"/>
    <s v="MEDIEXCEL"/>
    <s v="En Tiempo"/>
    <s v="EXTERNOS (240 min.)"/>
    <x v="0"/>
    <x v="3"/>
    <n v="73"/>
    <s v="1276-0029"/>
    <d v="2021-10-03T00:00:00"/>
    <s v="34259 JOSE MARIANO"/>
    <s v="CHAVEZ"/>
    <m/>
    <n v="692"/>
    <x v="1"/>
    <n v="184"/>
    <n v="0"/>
    <n v="0"/>
    <n v="1105"/>
    <n v="1105"/>
    <n v="1105"/>
    <m/>
    <s v="Pendiente"/>
    <s v="Activo"/>
    <s v="B4909032-01"/>
    <m/>
    <s v="MEDIEXCEL"/>
    <m/>
    <s v="BH"/>
    <s v="h1"/>
    <s v="VILLANUEVA CORREA JUDITH"/>
  </r>
  <r>
    <d v="2021-10-03T00:00:00"/>
    <x v="1"/>
    <s v="MEDIEXCEL"/>
    <s v="En Tiempo"/>
    <s v="EXTERNOS (240 min.)"/>
    <x v="0"/>
    <x v="3"/>
    <n v="74"/>
    <s v="1276-0029"/>
    <m/>
    <m/>
    <m/>
    <m/>
    <n v="1297"/>
    <x v="20"/>
    <n v="265"/>
    <m/>
    <m/>
    <m/>
    <m/>
    <m/>
    <m/>
    <m/>
    <m/>
    <m/>
    <m/>
    <m/>
    <m/>
    <s v="LIPIDOS"/>
    <s v="lip"/>
    <m/>
  </r>
  <r>
    <d v="2021-10-03T00:00:00"/>
    <x v="1"/>
    <s v="MEDIEXCEL"/>
    <s v="En Tiempo"/>
    <s v="EXTERNOS (240 min.)"/>
    <x v="0"/>
    <x v="3"/>
    <n v="75"/>
    <s v="1276-0029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MEDIEXCEL"/>
    <s v="En Tiempo"/>
    <s v="EXTERNOS (240 min.)"/>
    <x v="0"/>
    <x v="3"/>
    <n v="76"/>
    <s v="1276-0029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MEDIEXCEL"/>
    <s v="En Tiempo"/>
    <s v="EXTERNOS (240 min.)"/>
    <x v="0"/>
    <x v="3"/>
    <n v="77"/>
    <s v="1276-0030"/>
    <d v="2021-10-03T00:00:00"/>
    <s v="34232 PALOMA"/>
    <s v="ESTRADA"/>
    <m/>
    <n v="692"/>
    <x v="1"/>
    <n v="184"/>
    <n v="0"/>
    <n v="0"/>
    <n v="1365"/>
    <n v="1365"/>
    <n v="1365"/>
    <m/>
    <s v="Pendiente"/>
    <s v="Activo"/>
    <m/>
    <m/>
    <s v="MEDIEXCEL"/>
    <m/>
    <s v="BH"/>
    <s v="h1"/>
    <s v="CRUZ CASTAÑEDA MARIA"/>
  </r>
  <r>
    <d v="2021-10-03T00:00:00"/>
    <x v="1"/>
    <s v="MEDIEXCEL"/>
    <s v="En Tiempo"/>
    <s v="EXTERNOS (240 min.)"/>
    <x v="0"/>
    <x v="3"/>
    <n v="78"/>
    <s v="1276-0030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MEDIEXCEL"/>
    <s v="En Tiempo"/>
    <s v="EXTERNOS (240 min.)"/>
    <x v="0"/>
    <x v="3"/>
    <n v="79"/>
    <s v="1276-0030"/>
    <m/>
    <m/>
    <m/>
    <m/>
    <n v="160"/>
    <x v="55"/>
    <n v="275"/>
    <m/>
    <m/>
    <m/>
    <m/>
    <m/>
    <m/>
    <m/>
    <m/>
    <m/>
    <m/>
    <m/>
    <m/>
    <s v="Lipasa"/>
    <n v="156"/>
    <m/>
  </r>
  <r>
    <d v="2021-10-03T00:00:00"/>
    <x v="1"/>
    <s v="MEDIEXCEL"/>
    <s v="En Tiempo"/>
    <s v="EXTERNOS (240 min.)"/>
    <x v="0"/>
    <x v="3"/>
    <n v="80"/>
    <s v="1276-0030"/>
    <m/>
    <m/>
    <m/>
    <m/>
    <n v="129"/>
    <x v="54"/>
    <n v="250"/>
    <m/>
    <m/>
    <m/>
    <m/>
    <m/>
    <m/>
    <m/>
    <m/>
    <m/>
    <m/>
    <m/>
    <m/>
    <s v="Amy"/>
    <n v="48"/>
    <m/>
  </r>
  <r>
    <d v="2021-10-03T00:00:00"/>
    <x v="1"/>
    <s v="MEDIEXCEL"/>
    <s v="En Tiempo"/>
    <s v="EXTERNOS (240 min.)"/>
    <x v="0"/>
    <x v="3"/>
    <n v="81"/>
    <s v="1276-0030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MEDIEXCEL"/>
    <s v="En Tiempo"/>
    <s v="EXTERNOS (240 min.)"/>
    <x v="0"/>
    <x v="3"/>
    <n v="82"/>
    <s v="1276-0031"/>
    <d v="2021-10-03T00:00:00"/>
    <s v="20985 FRANCISCO"/>
    <s v="ZAVALA"/>
    <m/>
    <n v="692"/>
    <x v="1"/>
    <n v="184"/>
    <n v="0"/>
    <n v="0"/>
    <n v="1974"/>
    <n v="1974"/>
    <n v="1974"/>
    <m/>
    <s v="Pendiente"/>
    <s v="Activo"/>
    <m/>
    <m/>
    <s v="MEDIEXCEL"/>
    <m/>
    <s v="BH"/>
    <s v="h1"/>
    <s v="GALDAMEZ DOMINGUEZ PAMELA ANAHI"/>
  </r>
  <r>
    <d v="2021-10-03T00:00:00"/>
    <x v="1"/>
    <s v="MEDIEXCEL"/>
    <s v="En Tiempo"/>
    <s v="EXTERNOS (240 min.)"/>
    <x v="0"/>
    <x v="3"/>
    <n v="83"/>
    <s v="1276-0031"/>
    <m/>
    <m/>
    <m/>
    <m/>
    <n v="121"/>
    <x v="18"/>
    <n v="374"/>
    <m/>
    <m/>
    <m/>
    <m/>
    <m/>
    <m/>
    <m/>
    <m/>
    <m/>
    <m/>
    <m/>
    <m/>
    <s v="GLICO"/>
    <n v="137"/>
    <m/>
  </r>
  <r>
    <d v="2021-10-03T00:00:00"/>
    <x v="1"/>
    <s v="MEDIEXCEL"/>
    <s v="En Tiempo"/>
    <s v="EXTERNOS (240 min.)"/>
    <x v="0"/>
    <x v="3"/>
    <n v="84"/>
    <s v="1276-0031"/>
    <m/>
    <m/>
    <m/>
    <m/>
    <n v="1297"/>
    <x v="20"/>
    <n v="265"/>
    <m/>
    <m/>
    <m/>
    <m/>
    <m/>
    <m/>
    <m/>
    <m/>
    <m/>
    <m/>
    <m/>
    <m/>
    <s v="LIPIDOS"/>
    <s v="lip"/>
    <m/>
  </r>
  <r>
    <d v="2021-10-03T00:00:00"/>
    <x v="1"/>
    <s v="MEDIEXCEL"/>
    <s v="En Tiempo"/>
    <s v="EXTERNOS (240 min.)"/>
    <x v="0"/>
    <x v="3"/>
    <n v="85"/>
    <s v="1276-0031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MEDIEXCEL"/>
    <s v="En Tiempo"/>
    <s v="EXTERNOS (240 min.)"/>
    <x v="0"/>
    <x v="3"/>
    <n v="86"/>
    <s v="1276-0031"/>
    <m/>
    <m/>
    <m/>
    <m/>
    <n v="612"/>
    <x v="19"/>
    <n v="495"/>
    <m/>
    <m/>
    <m/>
    <m/>
    <m/>
    <m/>
    <m/>
    <m/>
    <m/>
    <m/>
    <m/>
    <m/>
    <s v="PSA"/>
    <n v="58"/>
    <m/>
  </r>
  <r>
    <d v="2021-10-03T00:00:00"/>
    <x v="1"/>
    <s v="MEDIEXCEL"/>
    <s v="En Tiempo"/>
    <s v="EXTERNOS (240 min.)"/>
    <x v="0"/>
    <x v="3"/>
    <n v="87"/>
    <s v="1276-0031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HOSPITALIZADOS"/>
    <s v="En Tiempo"/>
    <s v="HOSPITALIZADOS (90 Min.)"/>
    <x v="0"/>
    <x v="3"/>
    <n v="88"/>
    <s v="1276-0032"/>
    <d v="2021-10-03T00:00:00"/>
    <s v="34041 BALTAZAR"/>
    <s v="COSAIN"/>
    <s v="CHAV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3T00:00:00"/>
    <x v="1"/>
    <s v="HOSPITALIZADOS"/>
    <s v="En Tiempo"/>
    <s v="HOSPITALIZADOS (90 Min.)"/>
    <x v="0"/>
    <x v="3"/>
    <n v="89"/>
    <s v="1276-0032"/>
    <m/>
    <m/>
    <m/>
    <m/>
    <n v="104"/>
    <x v="12"/>
    <n v="171"/>
    <m/>
    <m/>
    <m/>
    <m/>
    <m/>
    <m/>
    <m/>
    <m/>
    <m/>
    <m/>
    <m/>
    <m/>
    <s v="mg"/>
    <n v="157"/>
    <m/>
  </r>
  <r>
    <d v="2021-10-03T00:00:00"/>
    <x v="1"/>
    <s v="HOSPITALIZADOS"/>
    <s v="En Tiempo"/>
    <s v="HOSPITALIZADOS (90 Min.)"/>
    <x v="0"/>
    <x v="3"/>
    <n v="90"/>
    <s v="1276-0032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HOSPITALIZADOS"/>
    <s v="En Tiempo"/>
    <s v="HOSPITALIZADOS (90 Min.)"/>
    <x v="0"/>
    <x v="3"/>
    <n v="91"/>
    <s v="1276-0033"/>
    <d v="2021-10-03T00:00:00"/>
    <s v="34091 RAFAEL"/>
    <s v="VILLEGAS"/>
    <s v="GARCI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3T00:00:00"/>
    <x v="1"/>
    <s v="HOSPITALIZADOS"/>
    <s v="En Tiempo"/>
    <s v="HOSPITALIZADOS (90 Min.)"/>
    <x v="0"/>
    <x v="3"/>
    <n v="92"/>
    <s v="1276-0033"/>
    <m/>
    <m/>
    <m/>
    <m/>
    <n v="104"/>
    <x v="12"/>
    <n v="171"/>
    <m/>
    <m/>
    <m/>
    <m/>
    <m/>
    <m/>
    <m/>
    <m/>
    <m/>
    <m/>
    <m/>
    <m/>
    <s v="mg"/>
    <n v="157"/>
    <m/>
  </r>
  <r>
    <d v="2021-10-03T00:00:00"/>
    <x v="1"/>
    <s v="HOSPITALIZADOS"/>
    <s v="En Tiempo"/>
    <s v="HOSPITALIZADOS (90 Min.)"/>
    <x v="0"/>
    <x v="3"/>
    <n v="93"/>
    <s v="1276-0033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MEDIEXCEL"/>
    <s v="En Tiempo"/>
    <s v="EXTERNOS (240 min.)"/>
    <x v="0"/>
    <x v="3"/>
    <n v="94"/>
    <s v="1276-0034"/>
    <d v="2021-10-03T00:00:00"/>
    <s v="22872 CRISTAL"/>
    <s v="SILVA"/>
    <m/>
    <n v="692"/>
    <x v="1"/>
    <n v="184"/>
    <n v="0"/>
    <n v="0"/>
    <n v="7185"/>
    <n v="7185"/>
    <n v="7185"/>
    <m/>
    <s v="Pendiente"/>
    <s v="Activo"/>
    <s v="A9279013-01"/>
    <m/>
    <s v="MEDIEXCEL"/>
    <m/>
    <s v="BH"/>
    <s v="h1"/>
    <s v="PEDRO MARTINEZ ANGEL JAVIER"/>
  </r>
  <r>
    <d v="2021-10-03T00:00:00"/>
    <x v="1"/>
    <s v="MEDIEXCEL"/>
    <s v="En Tiempo"/>
    <s v="EXTERNOS (240 min.)"/>
    <x v="0"/>
    <x v="3"/>
    <n v="95"/>
    <s v="1276-0034"/>
    <m/>
    <m/>
    <m/>
    <m/>
    <n v="226"/>
    <x v="3"/>
    <n v="345"/>
    <m/>
    <m/>
    <m/>
    <m/>
    <m/>
    <m/>
    <m/>
    <m/>
    <m/>
    <m/>
    <m/>
    <m/>
    <s v="PCR"/>
    <n v="183"/>
    <m/>
  </r>
  <r>
    <d v="2021-10-03T00:00:00"/>
    <x v="1"/>
    <s v="MEDIEXCEL"/>
    <s v="En Tiempo"/>
    <s v="EXTERNOS (240 min.)"/>
    <x v="0"/>
    <x v="3"/>
    <n v="96"/>
    <s v="1276-0034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MEDIEXCEL"/>
    <s v="En Tiempo"/>
    <s v="EXTERNOS (240 min.)"/>
    <x v="0"/>
    <x v="3"/>
    <n v="97"/>
    <s v="1276-0034"/>
    <m/>
    <m/>
    <m/>
    <m/>
    <n v="1441"/>
    <x v="34"/>
    <n v="1400"/>
    <m/>
    <m/>
    <m/>
    <m/>
    <m/>
    <m/>
    <m/>
    <m/>
    <m/>
    <m/>
    <m/>
    <m/>
    <s v="P. HEPATITIS"/>
    <m/>
    <m/>
  </r>
  <r>
    <d v="2021-10-03T00:00:00"/>
    <x v="1"/>
    <s v="MEDIEXCEL"/>
    <s v="En Tiempo"/>
    <s v="EXTERNOS (240 min.)"/>
    <x v="0"/>
    <x v="3"/>
    <n v="98"/>
    <s v="1276-0034"/>
    <m/>
    <m/>
    <m/>
    <m/>
    <n v="1727"/>
    <x v="58"/>
    <n v="1600"/>
    <m/>
    <m/>
    <m/>
    <m/>
    <m/>
    <m/>
    <m/>
    <m/>
    <m/>
    <m/>
    <m/>
    <m/>
    <s v="HERPES I - II"/>
    <m/>
    <m/>
  </r>
  <r>
    <d v="2021-10-03T00:00:00"/>
    <x v="1"/>
    <s v="MEDIEXCEL"/>
    <s v="En Tiempo"/>
    <s v="EXTERNOS (240 min.)"/>
    <x v="0"/>
    <x v="3"/>
    <n v="99"/>
    <s v="1276-0034"/>
    <m/>
    <m/>
    <m/>
    <m/>
    <n v="399"/>
    <x v="91"/>
    <n v="3000"/>
    <m/>
    <m/>
    <m/>
    <m/>
    <m/>
    <m/>
    <m/>
    <m/>
    <m/>
    <m/>
    <m/>
    <m/>
    <s v="QUANTIFERON"/>
    <m/>
    <m/>
  </r>
  <r>
    <d v="2021-10-03T00:00:00"/>
    <x v="1"/>
    <s v="MEDIEXCEL"/>
    <s v="En Tiempo"/>
    <s v="EXTERNOS (240 min.)"/>
    <x v="0"/>
    <x v="3"/>
    <n v="100"/>
    <s v="1276-0034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MEDIEXCEL"/>
    <s v="En Tiempo"/>
    <s v="EXTERNOS (240 min.)"/>
    <x v="0"/>
    <x v="3"/>
    <n v="101"/>
    <s v="1276-0035"/>
    <d v="2021-10-03T00:00:00"/>
    <s v="23912 HECTOR"/>
    <s v="SANCHEZ"/>
    <m/>
    <n v="692"/>
    <x v="1"/>
    <n v="184"/>
    <n v="0"/>
    <n v="0"/>
    <n v="857"/>
    <n v="857"/>
    <n v="857"/>
    <m/>
    <s v="Pendiente"/>
    <s v="Activo"/>
    <s v="F1929003-01"/>
    <m/>
    <s v="MEDIEXCEL"/>
    <m/>
    <s v="BH"/>
    <s v="h1"/>
    <s v="GASTELUM PONCE ALEJANDRA"/>
  </r>
  <r>
    <d v="2021-10-03T00:00:00"/>
    <x v="1"/>
    <s v="MEDIEXCEL"/>
    <s v="En Tiempo"/>
    <s v="EXTERNOS (240 min.)"/>
    <x v="0"/>
    <x v="3"/>
    <n v="102"/>
    <s v="1276-0035"/>
    <m/>
    <m/>
    <m/>
    <m/>
    <n v="1533"/>
    <x v="21"/>
    <n v="535"/>
    <m/>
    <m/>
    <m/>
    <m/>
    <m/>
    <m/>
    <m/>
    <m/>
    <m/>
    <m/>
    <m/>
    <m/>
    <s v="SMAC30"/>
    <s v="v2"/>
    <m/>
  </r>
  <r>
    <d v="2021-10-03T00:00:00"/>
    <x v="1"/>
    <s v="MEDIEXCEL"/>
    <s v="En Tiempo"/>
    <s v="EXTERNOS (240 min.)"/>
    <x v="0"/>
    <x v="3"/>
    <n v="103"/>
    <s v="1276-0035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MEDIEXCEL"/>
    <s v="En Tiempo"/>
    <s v="EXTERNOS (240 min.)"/>
    <x v="0"/>
    <x v="3"/>
    <n v="104"/>
    <s v="1276-0036"/>
    <d v="2021-10-03T00:00:00"/>
    <s v="34260 ILIANA"/>
    <s v="ZAMORA"/>
    <m/>
    <n v="692"/>
    <x v="1"/>
    <n v="184"/>
    <n v="0"/>
    <n v="0"/>
    <n v="1915"/>
    <n v="1915"/>
    <n v="1915"/>
    <m/>
    <s v="Pendiente"/>
    <s v="Activo"/>
    <m/>
    <m/>
    <s v="MEDIEXCEL"/>
    <m/>
    <s v="BH"/>
    <s v="h1"/>
    <s v="NICIFORE SANCHEZ ANNA CRISTINA"/>
  </r>
  <r>
    <d v="2021-10-03T00:00:00"/>
    <x v="1"/>
    <s v="MEDIEXCEL"/>
    <s v="En Tiempo"/>
    <s v="EXTERNOS (240 min.)"/>
    <x v="0"/>
    <x v="3"/>
    <n v="105"/>
    <s v="1276-0036"/>
    <m/>
    <m/>
    <m/>
    <m/>
    <n v="1297"/>
    <x v="20"/>
    <n v="265"/>
    <m/>
    <m/>
    <m/>
    <m/>
    <m/>
    <m/>
    <m/>
    <m/>
    <m/>
    <m/>
    <m/>
    <m/>
    <s v="LIPIDOS"/>
    <s v="lip"/>
    <m/>
  </r>
  <r>
    <d v="2021-10-03T00:00:00"/>
    <x v="1"/>
    <s v="MEDIEXCEL"/>
    <s v="En Tiempo"/>
    <s v="EXTERNOS (240 min.)"/>
    <x v="0"/>
    <x v="3"/>
    <n v="106"/>
    <s v="1276-0036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MEDIEXCEL"/>
    <s v="En Tiempo"/>
    <s v="EXTERNOS (240 min.)"/>
    <x v="0"/>
    <x v="3"/>
    <n v="107"/>
    <s v="1276-0036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3T00:00:00"/>
    <x v="1"/>
    <s v="MEDIEXCEL"/>
    <s v="En Tiempo"/>
    <s v="EXTERNOS (240 min.)"/>
    <x v="0"/>
    <x v="3"/>
    <n v="108"/>
    <s v="1276-0036"/>
    <m/>
    <m/>
    <m/>
    <m/>
    <n v="1356"/>
    <x v="45"/>
    <n v="200"/>
    <m/>
    <m/>
    <m/>
    <m/>
    <m/>
    <m/>
    <m/>
    <m/>
    <m/>
    <m/>
    <m/>
    <m/>
    <s v="Coprologico"/>
    <n v="92"/>
    <m/>
  </r>
  <r>
    <d v="2021-10-03T00:00:00"/>
    <x v="1"/>
    <s v="MEDIEXCEL"/>
    <s v="En Tiempo"/>
    <s v="EXTERNOS (240 min.)"/>
    <x v="0"/>
    <x v="3"/>
    <n v="109"/>
    <s v="1276-0036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MEDIEXCEL"/>
    <s v="En Tiempo"/>
    <s v="EXTERNOS (240 min.)"/>
    <x v="0"/>
    <x v="3"/>
    <n v="110"/>
    <s v="1276-0037"/>
    <d v="2021-10-03T00:00:00"/>
    <s v="22545 JOSE"/>
    <s v="MORALES"/>
    <s v="JOVEL"/>
    <n v="692"/>
    <x v="1"/>
    <n v="184"/>
    <n v="0"/>
    <n v="0"/>
    <n v="1709"/>
    <n v="1709"/>
    <n v="1709"/>
    <m/>
    <s v="Pendiente"/>
    <s v="Activo"/>
    <m/>
    <m/>
    <s v="MEDIEXCEL"/>
    <m/>
    <s v="BH"/>
    <s v="h1"/>
    <s v="SOLIS FERIA CARLOS"/>
  </r>
  <r>
    <d v="2021-10-03T00:00:00"/>
    <x v="1"/>
    <s v="MEDIEXCEL"/>
    <s v="En Tiempo"/>
    <s v="EXTERNOS (240 min.)"/>
    <x v="0"/>
    <x v="3"/>
    <n v="111"/>
    <s v="1276-0037"/>
    <m/>
    <m/>
    <m/>
    <m/>
    <n v="121"/>
    <x v="18"/>
    <n v="374"/>
    <m/>
    <m/>
    <m/>
    <m/>
    <m/>
    <m/>
    <m/>
    <m/>
    <m/>
    <m/>
    <m/>
    <m/>
    <s v="GLICO"/>
    <n v="137"/>
    <m/>
  </r>
  <r>
    <d v="2021-10-03T00:00:00"/>
    <x v="1"/>
    <s v="MEDIEXCEL"/>
    <s v="En Tiempo"/>
    <s v="EXTERNOS (240 min.)"/>
    <x v="0"/>
    <x v="3"/>
    <n v="112"/>
    <s v="1276-0037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MEDIEXCEL"/>
    <s v="En Tiempo"/>
    <s v="EXTERNOS (240 min.)"/>
    <x v="0"/>
    <x v="3"/>
    <n v="113"/>
    <s v="1276-0037"/>
    <m/>
    <m/>
    <m/>
    <m/>
    <n v="612"/>
    <x v="19"/>
    <n v="495"/>
    <m/>
    <m/>
    <m/>
    <m/>
    <m/>
    <m/>
    <m/>
    <m/>
    <m/>
    <m/>
    <m/>
    <m/>
    <s v="PSA"/>
    <n v="58"/>
    <m/>
  </r>
  <r>
    <d v="2021-10-03T00:00:00"/>
    <x v="1"/>
    <s v="MEDIEXCEL"/>
    <s v="En Tiempo"/>
    <s v="EXTERNOS (240 min.)"/>
    <x v="0"/>
    <x v="3"/>
    <n v="114"/>
    <s v="1276-0037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MEDIEXCEL"/>
    <s v="En Tiempo"/>
    <s v="EXTERNOS (240 min.)"/>
    <x v="0"/>
    <x v="3"/>
    <n v="115"/>
    <s v="1276-0038"/>
    <d v="2021-10-03T00:00:00"/>
    <s v="17912 RUBEN"/>
    <s v="FIGUEROA"/>
    <m/>
    <n v="692"/>
    <x v="1"/>
    <n v="184"/>
    <n v="0"/>
    <n v="0"/>
    <n v="2141"/>
    <n v="2141"/>
    <n v="2141"/>
    <m/>
    <s v="Pendiente"/>
    <s v="Activo"/>
    <s v="A8839121-01"/>
    <m/>
    <s v="MEDIEXCEL"/>
    <m/>
    <s v="BH"/>
    <s v="h1"/>
    <s v="SALDIVAR HERNANDEZ KARLA YUDITH"/>
  </r>
  <r>
    <d v="2021-10-03T00:00:00"/>
    <x v="1"/>
    <s v="MEDIEXCEL"/>
    <s v="En Tiempo"/>
    <s v="EXTERNOS (240 min.)"/>
    <x v="0"/>
    <x v="3"/>
    <n v="116"/>
    <s v="1276-0038"/>
    <m/>
    <m/>
    <m/>
    <m/>
    <n v="121"/>
    <x v="18"/>
    <n v="374"/>
    <m/>
    <m/>
    <m/>
    <m/>
    <m/>
    <m/>
    <m/>
    <m/>
    <m/>
    <m/>
    <m/>
    <m/>
    <s v="GLICO"/>
    <n v="137"/>
    <m/>
  </r>
  <r>
    <d v="2021-10-03T00:00:00"/>
    <x v="1"/>
    <s v="MEDIEXCEL"/>
    <s v="En Tiempo"/>
    <s v="EXTERNOS (240 min.)"/>
    <x v="0"/>
    <x v="3"/>
    <n v="117"/>
    <s v="1276-0038"/>
    <m/>
    <m/>
    <m/>
    <m/>
    <n v="1533"/>
    <x v="21"/>
    <n v="535"/>
    <m/>
    <m/>
    <m/>
    <m/>
    <m/>
    <m/>
    <m/>
    <m/>
    <m/>
    <m/>
    <m/>
    <m/>
    <s v="SMAC30"/>
    <s v="v2"/>
    <m/>
  </r>
  <r>
    <d v="2021-10-03T00:00:00"/>
    <x v="1"/>
    <s v="MEDIEXCEL"/>
    <s v="En Tiempo"/>
    <s v="EXTERNOS (240 min.)"/>
    <x v="0"/>
    <x v="3"/>
    <n v="118"/>
    <s v="1276-0038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3T00:00:00"/>
    <x v="1"/>
    <s v="MEDIEXCEL"/>
    <s v="En Tiempo"/>
    <s v="EXTERNOS (240 min.)"/>
    <x v="0"/>
    <x v="3"/>
    <n v="119"/>
    <s v="1276-0038"/>
    <m/>
    <m/>
    <m/>
    <m/>
    <n v="1371"/>
    <x v="22"/>
    <n v="300"/>
    <m/>
    <m/>
    <m/>
    <m/>
    <m/>
    <m/>
    <m/>
    <m/>
    <m/>
    <m/>
    <m/>
    <m/>
    <s v="T4L"/>
    <n v="205"/>
    <m/>
  </r>
  <r>
    <d v="2021-10-03T00:00:00"/>
    <x v="1"/>
    <s v="MEDIEXCEL"/>
    <s v="En Tiempo"/>
    <s v="EXTERNOS (240 min.)"/>
    <x v="0"/>
    <x v="3"/>
    <n v="120"/>
    <s v="1276-0038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URGENCIAS"/>
    <s v="En Tiempo"/>
    <s v="URGENCIAS (90 Min.)"/>
    <x v="0"/>
    <x v="3"/>
    <n v="121"/>
    <s v="1276-0039"/>
    <d v="2021-10-03T00:00:00"/>
    <s v="33930 NATALIA"/>
    <s v="QUINTERO"/>
    <m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YAÑEZ LOPEZ ISRAEL"/>
  </r>
  <r>
    <d v="2021-10-03T00:00:00"/>
    <x v="1"/>
    <s v="MEDIEXCEL"/>
    <s v="En Tiempo"/>
    <s v="EXTERNOS (240 min.)"/>
    <x v="0"/>
    <x v="3"/>
    <n v="122"/>
    <s v="1276-0040"/>
    <d v="2021-10-03T00:00:00"/>
    <s v="34261 FELIPE"/>
    <s v="MUNOZ"/>
    <m/>
    <n v="692"/>
    <x v="1"/>
    <n v="184"/>
    <n v="0"/>
    <n v="0"/>
    <n v="840"/>
    <n v="840"/>
    <n v="840"/>
    <m/>
    <s v="Pendiente"/>
    <s v="Activo"/>
    <m/>
    <m/>
    <s v="MEDIEXCEL"/>
    <m/>
    <s v="BH"/>
    <s v="h1"/>
    <s v="SOLIS FERIA CARLOS"/>
  </r>
  <r>
    <d v="2021-10-03T00:00:00"/>
    <x v="1"/>
    <s v="MEDIEXCEL"/>
    <s v="En Tiempo"/>
    <s v="EXTERNOS (240 min.)"/>
    <x v="0"/>
    <x v="3"/>
    <n v="123"/>
    <s v="1276-0040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MEDIEXCEL"/>
    <s v="En Tiempo"/>
    <s v="EXTERNOS (240 min.)"/>
    <x v="0"/>
    <x v="3"/>
    <n v="124"/>
    <s v="1276-0040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MEDIEXCEL"/>
    <s v="En Tiempo"/>
    <s v="EXTERNOS (240 min.)"/>
    <x v="0"/>
    <x v="3"/>
    <n v="125"/>
    <s v="1276-0041"/>
    <d v="2021-10-03T00:00:00"/>
    <s v="34262 PANFILO H"/>
    <s v="VELAZQUEZ"/>
    <m/>
    <n v="109"/>
    <x v="10"/>
    <n v="115"/>
    <n v="0"/>
    <n v="0"/>
    <n v="877"/>
    <n v="877"/>
    <n v="877"/>
    <m/>
    <s v="Pendiente"/>
    <s v="Activo"/>
    <s v="A7889037-01"/>
    <m/>
    <s v="MEDIEXCEL"/>
    <m/>
    <s v="GLU"/>
    <s v="glic"/>
    <s v="CASTRO AVILES MERCEDES"/>
  </r>
  <r>
    <d v="2021-10-03T00:00:00"/>
    <x v="1"/>
    <s v="MEDIEXCEL"/>
    <s v="En Tiempo"/>
    <s v="EXTERNOS (240 min.)"/>
    <x v="0"/>
    <x v="3"/>
    <n v="126"/>
    <s v="1276-0041"/>
    <m/>
    <m/>
    <m/>
    <m/>
    <n v="121"/>
    <x v="18"/>
    <n v="374"/>
    <m/>
    <m/>
    <m/>
    <m/>
    <m/>
    <m/>
    <m/>
    <m/>
    <m/>
    <m/>
    <m/>
    <m/>
    <s v="GLICO"/>
    <n v="137"/>
    <m/>
  </r>
  <r>
    <d v="2021-10-03T00:00:00"/>
    <x v="1"/>
    <s v="MEDIEXCEL"/>
    <s v="En Tiempo"/>
    <s v="EXTERNOS (240 min.)"/>
    <x v="0"/>
    <x v="3"/>
    <n v="127"/>
    <s v="1276-0041"/>
    <m/>
    <m/>
    <m/>
    <m/>
    <n v="1340"/>
    <x v="92"/>
    <n v="250"/>
    <m/>
    <m/>
    <m/>
    <m/>
    <m/>
    <m/>
    <m/>
    <m/>
    <m/>
    <m/>
    <m/>
    <m/>
    <s v="PFH"/>
    <n v="188"/>
    <m/>
  </r>
  <r>
    <d v="2021-10-03T00:00:00"/>
    <x v="1"/>
    <s v="MEDIEXCEL"/>
    <s v="En Tiempo"/>
    <s v="EXTERNOS (240 min.)"/>
    <x v="0"/>
    <x v="3"/>
    <n v="128"/>
    <s v="1276-0041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MEDIEXCEL"/>
    <s v="En Tiempo"/>
    <s v="EXTERNOS (240 min.)"/>
    <x v="0"/>
    <x v="3"/>
    <n v="129"/>
    <s v="1276-0042"/>
    <d v="2021-10-03T00:00:00"/>
    <s v="14772 ADRIANA"/>
    <s v="HERNANDEZ"/>
    <m/>
    <n v="692"/>
    <x v="1"/>
    <n v="184"/>
    <n v="0"/>
    <n v="0"/>
    <n v="840"/>
    <n v="840"/>
    <n v="840"/>
    <m/>
    <s v="Pendiente"/>
    <s v="Activo"/>
    <m/>
    <m/>
    <s v="MEDIEXCEL"/>
    <m/>
    <s v="BH"/>
    <s v="h1"/>
    <s v="ORTEGA ROMERO JOSHUA ALFREDO"/>
  </r>
  <r>
    <d v="2021-10-03T00:00:00"/>
    <x v="1"/>
    <s v="MEDIEXCEL"/>
    <s v="En Tiempo"/>
    <s v="EXTERNOS (240 min.)"/>
    <x v="0"/>
    <x v="3"/>
    <n v="130"/>
    <s v="1276-0042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MEDIEXCEL"/>
    <s v="En Tiempo"/>
    <s v="EXTERNOS (240 min.)"/>
    <x v="0"/>
    <x v="3"/>
    <n v="131"/>
    <s v="1276-0042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MEDIEXCEL"/>
    <s v="En Tiempo"/>
    <s v="EXTERNOS (240 min.)"/>
    <x v="0"/>
    <x v="3"/>
    <n v="132"/>
    <s v="1276-0043"/>
    <d v="2021-10-03T00:00:00"/>
    <s v="34263 MARCOS"/>
    <s v="GARIBAY"/>
    <m/>
    <n v="692"/>
    <x v="1"/>
    <n v="184"/>
    <n v="0"/>
    <n v="0"/>
    <n v="840"/>
    <n v="840"/>
    <n v="840"/>
    <m/>
    <s v="Pendiente"/>
    <s v="Activo"/>
    <m/>
    <m/>
    <s v="MEDIEXCEL"/>
    <m/>
    <s v="BH"/>
    <s v="h1"/>
    <s v="ORTEGA GONZALEZ ALFREDO"/>
  </r>
  <r>
    <d v="2021-10-03T00:00:00"/>
    <x v="1"/>
    <s v="MEDIEXCEL"/>
    <s v="En Tiempo"/>
    <s v="EXTERNOS (240 min.)"/>
    <x v="0"/>
    <x v="3"/>
    <n v="133"/>
    <s v="1276-0043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MEDIEXCEL"/>
    <s v="En Tiempo"/>
    <s v="EXTERNOS (240 min.)"/>
    <x v="0"/>
    <x v="3"/>
    <n v="134"/>
    <s v="1276-0043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MEDIEXCEL"/>
    <s v="En Tiempo"/>
    <s v="EXTERNOS (240 min.)"/>
    <x v="0"/>
    <x v="3"/>
    <n v="135"/>
    <s v="1276-0044"/>
    <d v="2021-10-03T00:00:00"/>
    <s v="7963 STELLA"/>
    <s v="ARIAS"/>
    <m/>
    <n v="692"/>
    <x v="1"/>
    <n v="184"/>
    <n v="0"/>
    <n v="0"/>
    <n v="1219"/>
    <n v="1219"/>
    <n v="1219"/>
    <m/>
    <s v="Pendiente"/>
    <s v="Activo"/>
    <s v="A7739002-01"/>
    <m/>
    <s v="MEDIEXCEL"/>
    <m/>
    <s v="BH"/>
    <s v="h1"/>
    <s v="SALDIVAR HERNANDEZ KARLA YUDITH"/>
  </r>
  <r>
    <d v="2021-10-03T00:00:00"/>
    <x v="1"/>
    <s v="MEDIEXCEL"/>
    <s v="En Tiempo"/>
    <s v="EXTERNOS (240 min.)"/>
    <x v="0"/>
    <x v="3"/>
    <n v="136"/>
    <s v="1276-0044"/>
    <m/>
    <m/>
    <m/>
    <m/>
    <n v="1533"/>
    <x v="21"/>
    <n v="535"/>
    <m/>
    <m/>
    <m/>
    <m/>
    <m/>
    <m/>
    <m/>
    <m/>
    <m/>
    <m/>
    <m/>
    <m/>
    <s v="SMAC30"/>
    <s v="v2"/>
    <m/>
  </r>
  <r>
    <d v="2021-10-03T00:00:00"/>
    <x v="1"/>
    <s v="MEDIEXCEL"/>
    <s v="En Tiempo"/>
    <s v="EXTERNOS (240 min.)"/>
    <x v="0"/>
    <x v="3"/>
    <n v="137"/>
    <s v="1276-0044"/>
    <m/>
    <m/>
    <m/>
    <m/>
    <n v="2458"/>
    <x v="25"/>
    <n v="500"/>
    <m/>
    <m/>
    <m/>
    <m/>
    <m/>
    <m/>
    <m/>
    <m/>
    <m/>
    <m/>
    <m/>
    <m/>
    <s v="SARS"/>
    <m/>
    <m/>
  </r>
  <r>
    <d v="2021-10-03T00:00:00"/>
    <x v="1"/>
    <s v="MEDIEXCEL"/>
    <s v="En Tiempo"/>
    <s v="EXTERNOS (240 min.)"/>
    <x v="0"/>
    <x v="3"/>
    <n v="138"/>
    <s v="1276-0045"/>
    <d v="2021-10-03T00:00:00"/>
    <s v="34264 MARGARITA"/>
    <s v="AISPURO"/>
    <m/>
    <n v="692"/>
    <x v="1"/>
    <n v="184"/>
    <n v="0"/>
    <n v="0"/>
    <n v="1214"/>
    <n v="1214"/>
    <n v="1214"/>
    <m/>
    <s v="Pendiente"/>
    <s v="Activo"/>
    <m/>
    <m/>
    <s v="MEDIEXCEL"/>
    <m/>
    <s v="BH"/>
    <s v="h1"/>
    <s v="SOLIS FERIA CARLOS"/>
  </r>
  <r>
    <d v="2021-10-03T00:00:00"/>
    <x v="1"/>
    <s v="MEDIEXCEL"/>
    <s v="En Tiempo"/>
    <s v="EXTERNOS (240 min.)"/>
    <x v="0"/>
    <x v="3"/>
    <n v="139"/>
    <s v="1276-0045"/>
    <m/>
    <m/>
    <m/>
    <m/>
    <n v="121"/>
    <x v="18"/>
    <n v="374"/>
    <m/>
    <m/>
    <m/>
    <m/>
    <m/>
    <m/>
    <m/>
    <m/>
    <m/>
    <m/>
    <m/>
    <m/>
    <s v="GLICO"/>
    <n v="137"/>
    <m/>
  </r>
  <r>
    <d v="2021-10-03T00:00:00"/>
    <x v="1"/>
    <s v="MEDIEXCEL"/>
    <s v="En Tiempo"/>
    <s v="EXTERNOS (240 min.)"/>
    <x v="0"/>
    <x v="3"/>
    <n v="140"/>
    <s v="1276-0045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MEDIEXCEL"/>
    <s v="En Tiempo"/>
    <s v="EXTERNOS (240 min.)"/>
    <x v="0"/>
    <x v="3"/>
    <n v="141"/>
    <s v="1276-0045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MEDIEXCEL"/>
    <s v="En Tiempo"/>
    <s v="EXTERNOS (240 min.)"/>
    <x v="0"/>
    <x v="3"/>
    <n v="142"/>
    <s v="1276-0046"/>
    <d v="2021-10-03T00:00:00"/>
    <s v="20845 OSCAR"/>
    <s v="ALVARADO"/>
    <m/>
    <n v="692"/>
    <x v="1"/>
    <n v="184"/>
    <n v="0"/>
    <n v="0"/>
    <n v="1709"/>
    <n v="1709"/>
    <n v="1709"/>
    <m/>
    <s v="Pendiente"/>
    <s v="Activo"/>
    <m/>
    <m/>
    <s v="MEDIEXCEL"/>
    <m/>
    <s v="BH"/>
    <s v="h1"/>
    <s v="MEDRANO AHUMADA SALVADOR"/>
  </r>
  <r>
    <d v="2021-10-03T00:00:00"/>
    <x v="1"/>
    <s v="MEDIEXCEL"/>
    <s v="En Tiempo"/>
    <s v="EXTERNOS (240 min.)"/>
    <x v="0"/>
    <x v="3"/>
    <n v="143"/>
    <s v="1276-0046"/>
    <m/>
    <m/>
    <m/>
    <m/>
    <n v="121"/>
    <x v="18"/>
    <n v="374"/>
    <m/>
    <m/>
    <m/>
    <m/>
    <m/>
    <m/>
    <m/>
    <m/>
    <m/>
    <m/>
    <m/>
    <m/>
    <s v="GLICO"/>
    <n v="137"/>
    <m/>
  </r>
  <r>
    <d v="2021-10-03T00:00:00"/>
    <x v="1"/>
    <s v="MEDIEXCEL"/>
    <s v="En Tiempo"/>
    <s v="EXTERNOS (240 min.)"/>
    <x v="0"/>
    <x v="3"/>
    <n v="144"/>
    <s v="1276-0046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MEDIEXCEL"/>
    <s v="En Tiempo"/>
    <s v="EXTERNOS (240 min.)"/>
    <x v="0"/>
    <x v="3"/>
    <n v="145"/>
    <s v="1276-0046"/>
    <m/>
    <m/>
    <m/>
    <m/>
    <n v="612"/>
    <x v="19"/>
    <n v="495"/>
    <m/>
    <m/>
    <m/>
    <m/>
    <m/>
    <m/>
    <m/>
    <m/>
    <m/>
    <m/>
    <m/>
    <m/>
    <s v="PSA"/>
    <n v="58"/>
    <m/>
  </r>
  <r>
    <d v="2021-10-03T00:00:00"/>
    <x v="1"/>
    <s v="MEDIEXCEL"/>
    <s v="En Tiempo"/>
    <s v="EXTERNOS (240 min.)"/>
    <x v="0"/>
    <x v="3"/>
    <n v="146"/>
    <s v="1276-0046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MEDIEXCEL"/>
    <s v="En Tiempo"/>
    <s v="EXTERNOS (240 min.)"/>
    <x v="0"/>
    <x v="3"/>
    <n v="147"/>
    <s v="1276-0047"/>
    <d v="2021-10-03T00:00:00"/>
    <s v="20820 ANGELICA"/>
    <s v="REBOLLO"/>
    <s v="COROMINAS"/>
    <n v="281"/>
    <x v="93"/>
    <n v="110"/>
    <n v="0"/>
    <n v="0"/>
    <n v="230"/>
    <n v="230"/>
    <n v="230"/>
    <m/>
    <s v="Pendiente"/>
    <s v="Activo"/>
    <m/>
    <m/>
    <s v="MEDIEXCEL"/>
    <m/>
    <s v="TRI"/>
    <n v="217"/>
    <s v="CRUZ CASTAÑEDA MARIA"/>
  </r>
  <r>
    <d v="2021-10-03T00:00:00"/>
    <x v="1"/>
    <s v="MEDIEXCEL"/>
    <s v="En Tiempo"/>
    <s v="EXTERNOS (240 min.)"/>
    <x v="0"/>
    <x v="3"/>
    <n v="148"/>
    <s v="1276-0047"/>
    <m/>
    <m/>
    <m/>
    <m/>
    <n v="34"/>
    <x v="94"/>
    <n v="120"/>
    <m/>
    <m/>
    <m/>
    <m/>
    <m/>
    <m/>
    <m/>
    <m/>
    <m/>
    <m/>
    <m/>
    <m/>
    <s v="COL"/>
    <s v="COL2"/>
    <m/>
  </r>
  <r>
    <d v="2021-10-03T00:00:00"/>
    <x v="1"/>
    <s v="MEDIEXCEL"/>
    <s v="Fuera de Tiempo"/>
    <s v="EXTERNOS (240 min.)"/>
    <x v="0"/>
    <x v="3"/>
    <n v="149"/>
    <s v="1276-0048"/>
    <d v="2021-10-03T00:00:00"/>
    <s v="24200 RODRIGO"/>
    <s v="PANTOJA"/>
    <s v="HERNANDEZ"/>
    <n v="692"/>
    <x v="1"/>
    <n v="184"/>
    <n v="0"/>
    <n v="0"/>
    <n v="2090"/>
    <n v="2090"/>
    <n v="2090"/>
    <m/>
    <s v="Pendiente"/>
    <s v="Activo"/>
    <s v="B9899006-01"/>
    <m/>
    <s v="MEDIEXCEL"/>
    <m/>
    <s v="BH"/>
    <s v="h1"/>
    <s v="GUTIERREZ GONZALEZ AARON NORIKI"/>
  </r>
  <r>
    <d v="2021-10-03T00:00:00"/>
    <x v="1"/>
    <s v="MEDIEXCEL"/>
    <s v="Fuera de Tiempo"/>
    <s v="EXTERNOS (240 min.)"/>
    <x v="0"/>
    <x v="3"/>
    <n v="150"/>
    <s v="1276-0048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MEDIEXCEL"/>
    <s v="Fuera de Tiempo"/>
    <s v="EXTERNOS (240 min.)"/>
    <x v="0"/>
    <x v="3"/>
    <n v="151"/>
    <s v="1276-0048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MEDIEXCEL"/>
    <s v="Fuera de Tiempo"/>
    <s v="EXTERNOS (240 min.)"/>
    <x v="0"/>
    <x v="3"/>
    <n v="152"/>
    <s v="1276-0048"/>
    <m/>
    <m/>
    <m/>
    <m/>
    <n v="265"/>
    <x v="61"/>
    <n v="150"/>
    <m/>
    <m/>
    <m/>
    <m/>
    <m/>
    <m/>
    <m/>
    <m/>
    <m/>
    <m/>
    <m/>
    <m/>
    <s v="TGram"/>
    <m/>
    <m/>
  </r>
  <r>
    <d v="2021-10-03T00:00:00"/>
    <x v="1"/>
    <s v="MEDIEXCEL"/>
    <s v="Fuera de Tiempo"/>
    <s v="EXTERNOS (240 min.)"/>
    <x v="0"/>
    <x v="3"/>
    <n v="153"/>
    <s v="1276-0048"/>
    <m/>
    <m/>
    <m/>
    <m/>
    <n v="1986"/>
    <x v="62"/>
    <n v="150"/>
    <m/>
    <m/>
    <m/>
    <m/>
    <m/>
    <m/>
    <m/>
    <m/>
    <m/>
    <m/>
    <m/>
    <m/>
    <s v="Inv KOH"/>
    <m/>
    <m/>
  </r>
  <r>
    <d v="2021-10-03T00:00:00"/>
    <x v="1"/>
    <s v="MEDIEXCEL"/>
    <s v="Fuera de Tiempo"/>
    <s v="EXTERNOS (240 min.)"/>
    <x v="0"/>
    <x v="3"/>
    <n v="154"/>
    <s v="1276-0048"/>
    <m/>
    <m/>
    <m/>
    <m/>
    <n v="270"/>
    <x v="63"/>
    <n v="150"/>
    <m/>
    <m/>
    <m/>
    <m/>
    <m/>
    <m/>
    <m/>
    <m/>
    <m/>
    <m/>
    <m/>
    <m/>
    <s v="Ziehl Neelsen"/>
    <n v="270"/>
    <m/>
  </r>
  <r>
    <d v="2021-10-03T00:00:00"/>
    <x v="1"/>
    <s v="MEDIEXCEL"/>
    <s v="Fuera de Tiempo"/>
    <s v="EXTERNOS (240 min.)"/>
    <x v="0"/>
    <x v="3"/>
    <n v="155"/>
    <s v="1276-0048"/>
    <m/>
    <m/>
    <m/>
    <m/>
    <n v="376"/>
    <x v="95"/>
    <n v="800"/>
    <m/>
    <m/>
    <m/>
    <m/>
    <m/>
    <m/>
    <m/>
    <m/>
    <m/>
    <m/>
    <m/>
    <m/>
    <s v="MICOLOGICO"/>
    <m/>
    <m/>
  </r>
  <r>
    <d v="2021-10-03T00:00:00"/>
    <x v="1"/>
    <s v="MEDIEXCEL"/>
    <s v="En Tiempo"/>
    <s v="EXTERNOS (240 min.)"/>
    <x v="0"/>
    <x v="3"/>
    <n v="156"/>
    <s v="1276-0049"/>
    <d v="2021-10-03T00:00:00"/>
    <s v="31496 FRANCISCO"/>
    <s v="JIMENEZ"/>
    <m/>
    <n v="692"/>
    <x v="1"/>
    <n v="184"/>
    <n v="0"/>
    <n v="0"/>
    <n v="1824"/>
    <n v="1824"/>
    <n v="1824"/>
    <m/>
    <s v="Pendiente"/>
    <s v="Activo"/>
    <m/>
    <m/>
    <s v="MEDIEXCEL"/>
    <m/>
    <s v="BH"/>
    <s v="h1"/>
    <s v="CHAVEZ GARCIA ARTURO"/>
  </r>
  <r>
    <d v="2021-10-03T00:00:00"/>
    <x v="1"/>
    <s v="MEDIEXCEL"/>
    <s v="En Tiempo"/>
    <s v="EXTERNOS (240 min.)"/>
    <x v="0"/>
    <x v="3"/>
    <n v="157"/>
    <s v="1276-0049"/>
    <m/>
    <m/>
    <m/>
    <m/>
    <n v="121"/>
    <x v="18"/>
    <n v="374"/>
    <m/>
    <m/>
    <m/>
    <m/>
    <m/>
    <m/>
    <m/>
    <m/>
    <m/>
    <m/>
    <m/>
    <m/>
    <s v="GLICO"/>
    <n v="137"/>
    <m/>
  </r>
  <r>
    <d v="2021-10-03T00:00:00"/>
    <x v="1"/>
    <s v="MEDIEXCEL"/>
    <s v="En Tiempo"/>
    <s v="EXTERNOS (240 min.)"/>
    <x v="0"/>
    <x v="3"/>
    <n v="158"/>
    <s v="1276-0049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MEDIEXCEL"/>
    <s v="En Tiempo"/>
    <s v="EXTERNOS (240 min.)"/>
    <x v="0"/>
    <x v="3"/>
    <n v="159"/>
    <s v="1276-0049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3T00:00:00"/>
    <x v="1"/>
    <s v="MEDIEXCEL"/>
    <s v="En Tiempo"/>
    <s v="EXTERNOS (240 min.)"/>
    <x v="0"/>
    <x v="3"/>
    <n v="160"/>
    <s v="1276-0049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1"/>
    <s v="TRIAGE RESPIRATORIO"/>
    <s v="En Tiempo"/>
    <s v="TRIAGE RESPIRATORIO (90 Min.)"/>
    <x v="0"/>
    <x v="3"/>
    <n v="161"/>
    <s v="1276-0050"/>
    <d v="2021-10-03T00:00:00"/>
    <s v="34265 ALEXANDRO"/>
    <s v="PARADA"/>
    <m/>
    <n v="2477"/>
    <x v="42"/>
    <n v="750"/>
    <n v="0"/>
    <n v="0"/>
    <n v="750"/>
    <n v="750"/>
    <n v="750"/>
    <m/>
    <s v="Pendiente"/>
    <s v="Activo"/>
    <m/>
    <m/>
    <s v="CENTRO MEDICO EXCEL - TRIAGE RESPIRATORIO"/>
    <m/>
    <s v="Ag. SARS Cov 2"/>
    <m/>
    <s v="BERNAL MANJARREZ MANLIO CESAR"/>
  </r>
  <r>
    <d v="2021-10-03T00:00:00"/>
    <x v="1"/>
    <s v="TRIAGE RESPIRATORIO"/>
    <s v="No Liberados en PxLab"/>
    <s v="TRIAGE RESPIRATORIO (90 Min.)"/>
    <x v="0"/>
    <x v="3"/>
    <n v="162"/>
    <s v="1276-0051"/>
    <d v="2021-10-03T00:00:00"/>
    <s v="34265 ALEXANDRO"/>
    <s v="PARADA"/>
    <m/>
    <n v="2452"/>
    <x v="26"/>
    <n v="3500"/>
    <n v="0"/>
    <n v="0"/>
    <n v="3500"/>
    <n v="3500"/>
    <n v="3500"/>
    <m/>
    <s v="Pendiente"/>
    <s v="Activo"/>
    <m/>
    <m/>
    <s v="CENTRO MEDICO EXCEL - TRIAGE RESPIRATORIO"/>
    <m/>
    <s v="COVID 19"/>
    <m/>
    <s v="BERNAL MANJARREZ MANLIO CESAR"/>
  </r>
  <r>
    <d v="2021-10-03T00:00:00"/>
    <x v="1"/>
    <s v="TRIAGE RESPIRATORIO"/>
    <s v="En Tiempo"/>
    <s v="TRIAGE RESPIRATORIO (90 Min.)"/>
    <x v="0"/>
    <x v="3"/>
    <n v="163"/>
    <s v="1276-0052"/>
    <d v="2021-10-03T00:00:00"/>
    <s v="34266 ALEXANDRO JR"/>
    <s v="PARADA"/>
    <m/>
    <n v="692"/>
    <x v="1"/>
    <n v="184"/>
    <n v="0"/>
    <n v="0"/>
    <n v="1047"/>
    <n v="1047"/>
    <n v="1047"/>
    <m/>
    <s v="Pendiente"/>
    <s v="Activo"/>
    <m/>
    <m/>
    <s v="CENTRO MEDICO EXCEL - TRIAGE RESPIRATORIO"/>
    <m/>
    <s v="BH"/>
    <s v="h1"/>
    <s v="BERNAL MANJARREZ MANLIO CESAR"/>
  </r>
  <r>
    <d v="2021-10-03T00:00:00"/>
    <x v="1"/>
    <s v="TRIAGE RESPIRATORIO"/>
    <s v="En Tiempo"/>
    <s v="TRIAGE RESPIRATORIO (90 Min.)"/>
    <x v="0"/>
    <x v="3"/>
    <n v="164"/>
    <s v="1276-0052"/>
    <m/>
    <m/>
    <m/>
    <m/>
    <n v="226"/>
    <x v="3"/>
    <n v="345"/>
    <m/>
    <m/>
    <m/>
    <m/>
    <m/>
    <m/>
    <m/>
    <m/>
    <m/>
    <m/>
    <m/>
    <m/>
    <s v="PCR"/>
    <n v="183"/>
    <m/>
  </r>
  <r>
    <d v="2021-10-03T00:00:00"/>
    <x v="1"/>
    <s v="TRIAGE RESPIRATORIO"/>
    <s v="En Tiempo"/>
    <s v="TRIAGE RESPIRATORIO (90 Min.)"/>
    <x v="0"/>
    <x v="3"/>
    <n v="165"/>
    <s v="1276-0052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1"/>
    <s v="TRIAGE RESPIRATORIO"/>
    <s v="En Tiempo"/>
    <s v="TRIAGE RESPIRATORIO (90 Min.)"/>
    <x v="0"/>
    <x v="3"/>
    <n v="166"/>
    <s v="1276-0053"/>
    <d v="2021-10-03T00:00:00"/>
    <s v="23199 ILIANA"/>
    <s v="VARGAS"/>
    <s v="GONZALEZ"/>
    <n v="2477"/>
    <x v="42"/>
    <n v="750"/>
    <n v="0"/>
    <n v="0"/>
    <n v="750"/>
    <n v="750"/>
    <n v="750"/>
    <m/>
    <s v="Pendiente"/>
    <s v="Activo"/>
    <m/>
    <m/>
    <s v="CENTRO MEDICO EXCEL - TRIAGE RESPIRATORIO"/>
    <m/>
    <s v="Ag. SARS Cov 2"/>
    <m/>
    <s v="BERNAL MANJARREZ MANLIO CESAR"/>
  </r>
  <r>
    <d v="2021-10-03T00:00:00"/>
    <x v="1"/>
    <s v="HOSPITALIZADOS"/>
    <s v="En Tiempo"/>
    <s v="HOSPITALIZADOS (90 Min.)"/>
    <x v="0"/>
    <x v="3"/>
    <n v="167"/>
    <s v="1276-0054"/>
    <d v="2021-10-03T00:00:00"/>
    <s v="34224 ADAN YAEL"/>
    <s v="CANGA"/>
    <s v="CUEN"/>
    <n v="692"/>
    <x v="1"/>
    <n v="184"/>
    <n v="0"/>
    <n v="0"/>
    <n v="529"/>
    <n v="529"/>
    <n v="529"/>
    <m/>
    <s v="Pendiente"/>
    <s v="Activo"/>
    <m/>
    <m/>
    <s v="CENTRO MEDICO EXCEL-HOSPITALIZADOS"/>
    <m/>
    <s v="BH"/>
    <s v="h1"/>
    <s v="ORTEGA MORENO ANETTE"/>
  </r>
  <r>
    <d v="2021-10-03T00:00:00"/>
    <x v="1"/>
    <s v="HOSPITALIZADOS"/>
    <s v="En Tiempo"/>
    <s v="HOSPITALIZADOS (90 Min.)"/>
    <x v="0"/>
    <x v="3"/>
    <n v="168"/>
    <s v="1276-0054"/>
    <m/>
    <m/>
    <m/>
    <m/>
    <n v="226"/>
    <x v="3"/>
    <n v="345"/>
    <m/>
    <m/>
    <m/>
    <m/>
    <m/>
    <m/>
    <m/>
    <m/>
    <m/>
    <m/>
    <m/>
    <m/>
    <s v="PCR"/>
    <n v="183"/>
    <m/>
  </r>
  <r>
    <d v="2021-10-03T00:00:00"/>
    <x v="1"/>
    <s v="TRIAGE RESPIRATORIO"/>
    <s v="En Tiempo"/>
    <s v="TRIAGE RESPIRATORIO (90 Min.)"/>
    <x v="0"/>
    <x v="3"/>
    <n v="169"/>
    <s v="1276-0055"/>
    <d v="2021-10-03T00:00:00"/>
    <s v="2780 RUBEN"/>
    <s v="FLORES"/>
    <s v="DIAZ"/>
    <n v="2477"/>
    <x v="42"/>
    <n v="750"/>
    <n v="0"/>
    <n v="0"/>
    <n v="4250"/>
    <n v="4250"/>
    <n v="4250"/>
    <m/>
    <s v="Pendiente"/>
    <s v="Activo"/>
    <m/>
    <m/>
    <s v="CENTRO MEDICO EXCEL - TRIAGE RESPIRATORIO"/>
    <m/>
    <s v="Ag. SARS Cov 2"/>
    <m/>
    <s v="BERNAL MANJARREZ MANLIO CESAR"/>
  </r>
  <r>
    <d v="2021-10-03T00:00:00"/>
    <x v="1"/>
    <s v="TRIAGE RESPIRATORIO"/>
    <s v="En Tiempo"/>
    <s v="TRIAGE RESPIRATORIO (90 Min.)"/>
    <x v="0"/>
    <x v="3"/>
    <n v="170"/>
    <s v="1276-0055"/>
    <m/>
    <m/>
    <m/>
    <m/>
    <n v="2452"/>
    <x v="26"/>
    <n v="3500"/>
    <m/>
    <m/>
    <m/>
    <m/>
    <m/>
    <m/>
    <m/>
    <m/>
    <m/>
    <m/>
    <m/>
    <m/>
    <s v="COVID 19"/>
    <m/>
    <m/>
  </r>
  <r>
    <d v="2021-10-03T00:00:00"/>
    <x v="1"/>
    <s v="MONITOREOS"/>
    <s v="Monitoreo"/>
    <s v="MONITOREOS"/>
    <x v="0"/>
    <x v="3"/>
    <n v="171"/>
    <s v="1276-0056"/>
    <d v="2021-10-03T00:00:00"/>
    <s v="228 EXCEL"/>
    <s v="CENTRO"/>
    <s v="MEDICO"/>
    <n v="549"/>
    <x v="86"/>
    <n v="380"/>
    <n v="0"/>
    <n v="0"/>
    <n v="380"/>
    <n v="380"/>
    <n v="380"/>
    <m/>
    <s v="Pendiente"/>
    <s v="Activo"/>
    <m/>
    <m/>
    <s v="CENTRO MEDICO EXCEL (MONITOREOS)"/>
    <m/>
    <s v="CLORO LIBRE"/>
    <m/>
    <s v="VINDIOLA COTA LOURDES"/>
  </r>
  <r>
    <d v="2021-10-03T00:00:00"/>
    <x v="1"/>
    <s v="MONITOREOS"/>
    <s v="Monitoreo"/>
    <s v="MONITOREOS"/>
    <x v="0"/>
    <x v="3"/>
    <n v="172"/>
    <s v="1276-0057"/>
    <d v="2021-10-03T00:00:00"/>
    <s v="228 EXCEL"/>
    <s v="CENTRO"/>
    <s v="MEDICO"/>
    <n v="549"/>
    <x v="86"/>
    <n v="380"/>
    <n v="0"/>
    <n v="0"/>
    <n v="380"/>
    <n v="380"/>
    <n v="380"/>
    <m/>
    <s v="Pendiente"/>
    <s v="Activo"/>
    <m/>
    <m/>
    <s v="CENTRO MEDICO EXCEL (MONITOREOS)"/>
    <m/>
    <s v="CLORO LIBRE"/>
    <m/>
    <s v="VINDIOLA COTA LOURDES"/>
  </r>
  <r>
    <d v="2021-10-03T00:00:00"/>
    <x v="2"/>
    <s v="URGENCIAS"/>
    <s v="En Tiempo"/>
    <s v="URGENCIAS (90 Min.)"/>
    <x v="0"/>
    <x v="3"/>
    <n v="173"/>
    <s v="1276-0058"/>
    <d v="2021-10-03T00:00:00"/>
    <s v="34267 DANIA"/>
    <s v="MAGDALENO"/>
    <s v="LOPEZ"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QUINTERO BELTRAN JESUS GUADALUPE"/>
  </r>
  <r>
    <d v="2021-10-03T00:00:00"/>
    <x v="2"/>
    <s v="TRIAGE RESPIRATORIO"/>
    <s v="En Tiempo"/>
    <s v="TRIAGE RESPIRATORIO (90 Min.)"/>
    <x v="0"/>
    <x v="3"/>
    <n v="174"/>
    <s v="1276-0059"/>
    <d v="2021-10-03T00:00:00"/>
    <s v="18222 SERGIO IVAN"/>
    <s v="PARRA"/>
    <s v="VITE"/>
    <n v="692"/>
    <x v="1"/>
    <n v="184"/>
    <n v="0"/>
    <n v="0"/>
    <n v="2312"/>
    <n v="2312"/>
    <n v="2312"/>
    <m/>
    <s v="Pendiente"/>
    <s v="Activo"/>
    <m/>
    <m/>
    <s v="CENTRO MEDICO EXCEL - TRIAGE RESPIRATORIO"/>
    <m/>
    <s v="BH"/>
    <s v="h1"/>
    <s v="BERNAL MANJARREZ MANLIO CESAR"/>
  </r>
  <r>
    <d v="2021-10-03T00:00:00"/>
    <x v="2"/>
    <s v="TRIAGE RESPIRATORIO"/>
    <s v="En Tiempo"/>
    <s v="TRIAGE RESPIRATORIO (90 Min.)"/>
    <x v="0"/>
    <x v="3"/>
    <n v="175"/>
    <s v="1276-0059"/>
    <m/>
    <m/>
    <m/>
    <m/>
    <n v="226"/>
    <x v="3"/>
    <n v="345"/>
    <m/>
    <m/>
    <m/>
    <m/>
    <m/>
    <m/>
    <m/>
    <m/>
    <m/>
    <m/>
    <m/>
    <m/>
    <s v="PCR"/>
    <n v="183"/>
    <m/>
  </r>
  <r>
    <d v="2021-10-03T00:00:00"/>
    <x v="2"/>
    <s v="TRIAGE RESPIRATORIO"/>
    <s v="En Tiempo"/>
    <s v="TRIAGE RESPIRATORIO (90 Min.)"/>
    <x v="0"/>
    <x v="3"/>
    <n v="176"/>
    <s v="1276-0059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2"/>
    <s v="TRIAGE RESPIRATORIO"/>
    <s v="En Tiempo"/>
    <s v="TRIAGE RESPIRATORIO (90 Min.)"/>
    <x v="0"/>
    <x v="3"/>
    <n v="177"/>
    <s v="1276-0059"/>
    <m/>
    <m/>
    <m/>
    <m/>
    <n v="244"/>
    <x v="5"/>
    <n v="920"/>
    <m/>
    <m/>
    <m/>
    <m/>
    <m/>
    <m/>
    <m/>
    <m/>
    <m/>
    <m/>
    <m/>
    <m/>
    <s v="Dim D"/>
    <m/>
    <m/>
  </r>
  <r>
    <d v="2021-10-03T00:00:00"/>
    <x v="2"/>
    <s v="TRIAGE RESPIRATORIO"/>
    <s v="En Tiempo"/>
    <s v="TRIAGE RESPIRATORIO (90 Min.)"/>
    <x v="0"/>
    <x v="3"/>
    <n v="178"/>
    <s v="1276-0059"/>
    <m/>
    <m/>
    <m/>
    <m/>
    <n v="87"/>
    <x v="85"/>
    <n v="345"/>
    <m/>
    <m/>
    <m/>
    <m/>
    <m/>
    <m/>
    <m/>
    <m/>
    <m/>
    <m/>
    <m/>
    <m/>
    <s v="Ferritina"/>
    <n v="129"/>
    <m/>
  </r>
  <r>
    <d v="2021-10-03T00:00:00"/>
    <x v="2"/>
    <s v="URGENCIAS"/>
    <s v="En Tiempo"/>
    <s v="URGENCIAS (90 Min.)"/>
    <x v="0"/>
    <x v="3"/>
    <n v="179"/>
    <s v="1276-0060"/>
    <d v="2021-10-03T00:00:00"/>
    <s v="34268 CARLOS"/>
    <s v="GARZON"/>
    <m/>
    <n v="100"/>
    <x v="2"/>
    <n v="414"/>
    <n v="0"/>
    <n v="0"/>
    <n v="1277"/>
    <n v="1277"/>
    <n v="1277"/>
    <m/>
    <s v="Pendiente"/>
    <s v="Activo"/>
    <m/>
    <m/>
    <s v="CENTRO MEDICO EXCEL-URGENCIAS"/>
    <m/>
    <s v="COAGULACION"/>
    <n v="100"/>
    <s v="QUINTERO BELTRAN JESUS GUADALUPE"/>
  </r>
  <r>
    <d v="2021-10-03T00:00:00"/>
    <x v="2"/>
    <s v="URGENCIAS"/>
    <s v="En Tiempo"/>
    <s v="URGENCIAS (90 Min.)"/>
    <x v="0"/>
    <x v="3"/>
    <n v="180"/>
    <s v="1276-0060"/>
    <m/>
    <m/>
    <m/>
    <m/>
    <n v="692"/>
    <x v="1"/>
    <n v="184"/>
    <m/>
    <m/>
    <m/>
    <m/>
    <m/>
    <m/>
    <m/>
    <m/>
    <m/>
    <m/>
    <m/>
    <m/>
    <s v="BH"/>
    <s v="h1"/>
    <m/>
  </r>
  <r>
    <d v="2021-10-03T00:00:00"/>
    <x v="2"/>
    <s v="URGENCIAS"/>
    <s v="En Tiempo"/>
    <s v="URGENCIAS (90 Min.)"/>
    <x v="0"/>
    <x v="3"/>
    <n v="181"/>
    <s v="1276-0060"/>
    <m/>
    <m/>
    <m/>
    <m/>
    <n v="119"/>
    <x v="24"/>
    <n v="161"/>
    <m/>
    <m/>
    <m/>
    <m/>
    <m/>
    <m/>
    <m/>
    <m/>
    <m/>
    <m/>
    <m/>
    <m/>
    <s v="ABO"/>
    <n v="213"/>
    <m/>
  </r>
  <r>
    <d v="2021-10-03T00:00:00"/>
    <x v="2"/>
    <s v="URGENCIAS"/>
    <s v="En Tiempo"/>
    <s v="URGENCIAS (90 Min.)"/>
    <x v="0"/>
    <x v="3"/>
    <n v="182"/>
    <s v="1276-0060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2"/>
    <s v="TRIAGE RESPIRATORIO"/>
    <s v="En Tiempo"/>
    <s v="TRIAGE RESPIRATORIO (90 Min.)"/>
    <x v="0"/>
    <x v="3"/>
    <n v="183"/>
    <s v="1276-0061"/>
    <d v="2021-10-03T00:00:00"/>
    <s v="18222 SERGIO IVAN"/>
    <s v="PARRA"/>
    <s v="VITE"/>
    <n v="259"/>
    <x v="49"/>
    <n v="130"/>
    <n v="0"/>
    <n v="0"/>
    <n v="2056"/>
    <n v="2056"/>
    <n v="2056"/>
    <m/>
    <s v="Pendiente"/>
    <s v="Activo"/>
    <m/>
    <m/>
    <s v="CENTRO MEDICO EXCEL - TRIAGE RESPIRATORIO"/>
    <m/>
    <s v="TP"/>
    <n v="210"/>
    <s v="BERNAL MANJARREZ MANLIO CESAR"/>
  </r>
  <r>
    <d v="2021-10-03T00:00:00"/>
    <x v="2"/>
    <s v="TRIAGE RESPIRATORIO"/>
    <s v="En Tiempo"/>
    <s v="TRIAGE RESPIRATORIO (90 Min.)"/>
    <x v="0"/>
    <x v="3"/>
    <n v="184"/>
    <s v="1276-0061"/>
    <m/>
    <m/>
    <m/>
    <m/>
    <n v="262"/>
    <x v="50"/>
    <n v="130"/>
    <m/>
    <m/>
    <m/>
    <m/>
    <m/>
    <m/>
    <m/>
    <m/>
    <m/>
    <m/>
    <m/>
    <m/>
    <s v="TPT"/>
    <m/>
    <m/>
  </r>
  <r>
    <d v="2021-10-03T00:00:00"/>
    <x v="2"/>
    <s v="TRIAGE RESPIRATORIO"/>
    <s v="En Tiempo"/>
    <s v="TRIAGE RESPIRATORIO (90 Min.)"/>
    <x v="0"/>
    <x v="3"/>
    <n v="185"/>
    <s v="1276-0061"/>
    <m/>
    <m/>
    <m/>
    <m/>
    <n v="288"/>
    <x v="43"/>
    <n v="125"/>
    <m/>
    <m/>
    <m/>
    <m/>
    <m/>
    <m/>
    <m/>
    <m/>
    <m/>
    <m/>
    <m/>
    <m/>
    <s v="VSG"/>
    <n v="221"/>
    <m/>
  </r>
  <r>
    <d v="2021-10-03T00:00:00"/>
    <x v="2"/>
    <s v="TRIAGE RESPIRATORIO"/>
    <s v="En Tiempo"/>
    <s v="TRIAGE RESPIRATORIO (90 Min.)"/>
    <x v="0"/>
    <x v="3"/>
    <n v="186"/>
    <s v="1276-0061"/>
    <m/>
    <m/>
    <m/>
    <m/>
    <n v="104"/>
    <x v="12"/>
    <n v="171"/>
    <m/>
    <m/>
    <m/>
    <m/>
    <m/>
    <m/>
    <m/>
    <m/>
    <m/>
    <m/>
    <m/>
    <m/>
    <s v="mg"/>
    <n v="157"/>
    <m/>
  </r>
  <r>
    <d v="2021-10-03T00:00:00"/>
    <x v="2"/>
    <s v="TRIAGE RESPIRATORIO"/>
    <s v="En Tiempo"/>
    <s v="TRIAGE RESPIRATORIO (90 Min.)"/>
    <x v="0"/>
    <x v="3"/>
    <n v="187"/>
    <s v="1276-0061"/>
    <m/>
    <m/>
    <m/>
    <m/>
    <n v="2085"/>
    <x v="96"/>
    <n v="750"/>
    <m/>
    <m/>
    <m/>
    <m/>
    <m/>
    <m/>
    <m/>
    <m/>
    <m/>
    <m/>
    <m/>
    <m/>
    <s v="INFLUENZA A Y B"/>
    <n v="189"/>
    <m/>
  </r>
  <r>
    <d v="2021-10-03T00:00:00"/>
    <x v="2"/>
    <s v="TRIAGE RESPIRATORIO"/>
    <s v="En Tiempo"/>
    <s v="TRIAGE RESPIRATORIO (90 Min.)"/>
    <x v="0"/>
    <x v="3"/>
    <n v="188"/>
    <s v="1276-0061"/>
    <m/>
    <m/>
    <m/>
    <m/>
    <n v="2477"/>
    <x v="42"/>
    <n v="750"/>
    <m/>
    <m/>
    <m/>
    <m/>
    <m/>
    <m/>
    <m/>
    <m/>
    <m/>
    <m/>
    <m/>
    <m/>
    <s v="Ag. SARS Cov 2"/>
    <m/>
    <m/>
  </r>
  <r>
    <d v="2021-10-03T00:00:00"/>
    <x v="2"/>
    <s v="HOSPITALIZADOS"/>
    <s v="Fuera de Tiempo"/>
    <s v="HOSPITALIZADOS (90 Min.)"/>
    <x v="0"/>
    <x v="3"/>
    <n v="189"/>
    <s v="1276-0062"/>
    <d v="2021-10-03T00:00:00"/>
    <s v="34269 SILVIA LETICIA"/>
    <s v="ASTRORGA"/>
    <s v="PADILLA"/>
    <n v="2224"/>
    <x v="97"/>
    <n v="2400"/>
    <n v="0"/>
    <n v="0"/>
    <n v="3000"/>
    <n v="3000"/>
    <n v="3000"/>
    <m/>
    <s v="Pendiente"/>
    <s v="Activo"/>
    <m/>
    <m/>
    <s v="CENTRO MEDICO EXCEL-HOSPITALIZADOS"/>
    <m/>
    <s v="CLOST DIFF-Ag GDH"/>
    <s v="CLOSTRIDIUM DIFFICIL"/>
    <s v="ZECKUA DURAZO JOSE DE JESUS"/>
  </r>
  <r>
    <d v="2021-10-03T00:00:00"/>
    <x v="2"/>
    <s v="HOSPITALIZADOS"/>
    <s v="Fuera de Tiempo"/>
    <s v="HOSPITALIZADOS (90 Min.)"/>
    <x v="0"/>
    <x v="3"/>
    <n v="190"/>
    <s v="1276-0062"/>
    <m/>
    <m/>
    <m/>
    <m/>
    <n v="1356"/>
    <x v="45"/>
    <n v="200"/>
    <m/>
    <m/>
    <m/>
    <m/>
    <m/>
    <m/>
    <m/>
    <m/>
    <m/>
    <m/>
    <m/>
    <m/>
    <s v="Coprologico"/>
    <n v="92"/>
    <m/>
  </r>
  <r>
    <d v="2021-10-03T00:00:00"/>
    <x v="2"/>
    <s v="HOSPITALIZADOS"/>
    <s v="Fuera de Tiempo"/>
    <s v="HOSPITALIZADOS (90 Min.)"/>
    <x v="0"/>
    <x v="3"/>
    <n v="191"/>
    <s v="1276-0062"/>
    <m/>
    <m/>
    <m/>
    <m/>
    <n v="356"/>
    <x v="83"/>
    <n v="400"/>
    <m/>
    <m/>
    <m/>
    <m/>
    <m/>
    <m/>
    <m/>
    <m/>
    <m/>
    <m/>
    <m/>
    <m/>
    <s v="Coprocultivo"/>
    <m/>
    <m/>
  </r>
  <r>
    <d v="2021-10-03T00:00:00"/>
    <x v="0"/>
    <s v="ESTUDIOS DE EMERGENCIA"/>
    <s v="En Tiempo"/>
    <s v="ESTUDIOS DE EMERGENCIA (30 Min.)"/>
    <x v="0"/>
    <x v="3"/>
    <n v="192"/>
    <s v="1276-0063"/>
    <d v="2021-10-03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03T00:00:00"/>
    <x v="0"/>
    <s v="ESTUDIOS DE EMERGENCIA"/>
    <s v="En Tiempo"/>
    <s v="ESTUDIOS DE EMERGENCIA (30 Min.)"/>
    <x v="0"/>
    <x v="3"/>
    <n v="193"/>
    <s v="1276-0064"/>
    <d v="2021-10-03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03T00:00:00"/>
    <x v="0"/>
    <s v="ESTUDIOS DE EMERGENCIA"/>
    <s v="En Tiempo"/>
    <s v="ESTUDIOS DE EMERGENCIA (30 Min.)"/>
    <x v="0"/>
    <x v="3"/>
    <n v="194"/>
    <s v="1276-0065"/>
    <d v="2021-10-03T00:00:00"/>
    <s v="34041 BALTAZAR"/>
    <s v="COSAIN"/>
    <s v="CHAV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03T00:00:00"/>
    <x v="0"/>
    <s v="TRIAGE RESPIRATORIO"/>
    <s v="En Tiempo"/>
    <s v="TRIAGE RESPIRATORIO (90 Min.)"/>
    <x v="0"/>
    <x v="3"/>
    <n v="195"/>
    <s v="1276-0066"/>
    <d v="2021-10-03T00:00:00"/>
    <s v="17543 LETICIA"/>
    <s v="CONTRERAS"/>
    <s v="DIAZ DE LEON"/>
    <n v="2477"/>
    <x v="42"/>
    <n v="750"/>
    <n v="0"/>
    <n v="0"/>
    <n v="750"/>
    <n v="750"/>
    <n v="750"/>
    <m/>
    <s v="Pendiente"/>
    <s v="Activo"/>
    <m/>
    <m/>
    <s v="CENTRO MEDICO EXCEL - TRIAGE RESPIRATORIO"/>
    <m/>
    <s v="Ag. SARS Cov 2"/>
    <m/>
    <s v="BERNAL MANJARREZ MANLIO CESAR"/>
  </r>
  <r>
    <d v="2021-10-03T00:00:00"/>
    <x v="0"/>
    <s v="TRIAGE RESPIRATORIO"/>
    <s v="En Tiempo"/>
    <s v="TRIAGE RESPIRATORIO (90 Min.)"/>
    <x v="0"/>
    <x v="3"/>
    <n v="196"/>
    <s v="1276-0067"/>
    <d v="2021-10-03T00:00:00"/>
    <s v="17543 LETICIA"/>
    <s v="CONTRERAS"/>
    <s v="DIAZ DE LEON"/>
    <n v="692"/>
    <x v="1"/>
    <n v="184"/>
    <n v="0"/>
    <n v="0"/>
    <n v="1685"/>
    <n v="1685"/>
    <n v="1685"/>
    <m/>
    <s v="Pendiente"/>
    <s v="Activo"/>
    <m/>
    <m/>
    <s v="CENTRO MEDICO EXCEL - TRIAGE RESPIRATORIO"/>
    <m/>
    <s v="BH"/>
    <s v="h1"/>
    <s v="BERNAL MANJARREZ MANLIO CESAR"/>
  </r>
  <r>
    <d v="2021-10-03T00:00:00"/>
    <x v="0"/>
    <s v="TRIAGE RESPIRATORIO"/>
    <s v="En Tiempo"/>
    <s v="TRIAGE RESPIRATORIO (90 Min.)"/>
    <x v="0"/>
    <x v="3"/>
    <n v="197"/>
    <s v="1276-0067"/>
    <m/>
    <m/>
    <m/>
    <m/>
    <n v="226"/>
    <x v="3"/>
    <n v="345"/>
    <m/>
    <m/>
    <m/>
    <m/>
    <m/>
    <m/>
    <m/>
    <m/>
    <m/>
    <m/>
    <m/>
    <m/>
    <s v="PCR"/>
    <n v="183"/>
    <m/>
  </r>
  <r>
    <d v="2021-10-03T00:00:00"/>
    <x v="0"/>
    <s v="TRIAGE RESPIRATORIO"/>
    <s v="En Tiempo"/>
    <s v="TRIAGE RESPIRATORIO (90 Min.)"/>
    <x v="0"/>
    <x v="3"/>
    <n v="198"/>
    <s v="1276-0067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0"/>
    <s v="TRIAGE RESPIRATORIO"/>
    <s v="En Tiempo"/>
    <s v="TRIAGE RESPIRATORIO (90 Min.)"/>
    <x v="0"/>
    <x v="3"/>
    <n v="199"/>
    <s v="1276-0067"/>
    <m/>
    <m/>
    <m/>
    <m/>
    <n v="2458"/>
    <x v="25"/>
    <n v="500"/>
    <m/>
    <m/>
    <m/>
    <m/>
    <m/>
    <m/>
    <m/>
    <m/>
    <m/>
    <m/>
    <m/>
    <m/>
    <s v="SARS"/>
    <m/>
    <m/>
  </r>
  <r>
    <d v="2021-10-03T00:00:00"/>
    <x v="0"/>
    <s v="TRIAGE RESPIRATORIO"/>
    <s v="En Tiempo"/>
    <s v="TRIAGE RESPIRATORIO (90 Min.)"/>
    <x v="0"/>
    <x v="3"/>
    <n v="200"/>
    <s v="1276-0067"/>
    <m/>
    <m/>
    <m/>
    <m/>
    <n v="83"/>
    <x v="6"/>
    <n v="138"/>
    <m/>
    <m/>
    <m/>
    <m/>
    <m/>
    <m/>
    <m/>
    <m/>
    <m/>
    <m/>
    <m/>
    <m/>
    <s v="EGO"/>
    <n v="127"/>
    <m/>
  </r>
  <r>
    <d v="2021-10-03T00:00:00"/>
    <x v="0"/>
    <s v="TRIAGE RESPIRATORIO"/>
    <s v="En Tiempo"/>
    <s v="TRIAGE RESPIRATORIO (90 Min.)"/>
    <x v="0"/>
    <x v="3"/>
    <n v="201"/>
    <s v="1276-0068"/>
    <d v="2021-10-03T00:00:00"/>
    <s v="34270 DAVID OSVALDO"/>
    <s v="GONZALEZ"/>
    <s v="FRAUSTO"/>
    <n v="2477"/>
    <x v="42"/>
    <n v="750"/>
    <n v="0"/>
    <n v="0"/>
    <n v="750"/>
    <n v="750"/>
    <n v="750"/>
    <m/>
    <s v="Pendiente"/>
    <s v="Activo"/>
    <m/>
    <m/>
    <s v="CENTRO MEDICO EXCEL - TRIAGE RESPIRATORIO"/>
    <m/>
    <s v="Ag. SARS Cov 2"/>
    <m/>
    <s v="CRUZ GOMEZ FRANCISCO JOSUE"/>
  </r>
  <r>
    <d v="2021-10-03T00:00:00"/>
    <x v="0"/>
    <s v="HOSPITALIZADOS"/>
    <s v="En Tiempo"/>
    <s v="HOSPITALIZADOS (90 Min.)"/>
    <x v="0"/>
    <x v="3"/>
    <n v="202"/>
    <s v="1276-0069"/>
    <d v="2021-10-03T00:00:00"/>
    <s v="18222 SERGIO IVAN"/>
    <s v="PARRA"/>
    <s v="VITE"/>
    <n v="83"/>
    <x v="6"/>
    <n v="138"/>
    <n v="0"/>
    <n v="0"/>
    <n v="138"/>
    <n v="138"/>
    <n v="138"/>
    <m/>
    <s v="Pendiente"/>
    <s v="Activo"/>
    <m/>
    <m/>
    <s v="CENTRO MEDICO EXCEL-HOSPITALIZADOS"/>
    <m/>
    <s v="EGO"/>
    <n v="127"/>
    <s v="GONZALEZ TRASVIÑA MIGUEL FELIPE"/>
  </r>
  <r>
    <d v="2021-10-03T00:00:00"/>
    <x v="0"/>
    <s v="ESTUDIOS DE EMERGENCIA"/>
    <s v="En Tiempo"/>
    <s v="ESTUDIOS DE EMERGENCIA (30 Min.)"/>
    <x v="0"/>
    <x v="3"/>
    <n v="203"/>
    <s v="1276-0070"/>
    <d v="2021-10-03T00:00:00"/>
    <s v="34271 ELOY"/>
    <s v="GUTIERREZ"/>
    <s v="PEÑA"/>
    <n v="102"/>
    <x v="7"/>
    <n v="1070"/>
    <n v="0"/>
    <n v="0"/>
    <n v="1070"/>
    <n v="1070"/>
    <n v="1070"/>
    <m/>
    <s v="Pendiente"/>
    <s v="Activo"/>
    <m/>
    <m/>
    <s v="CENTRO MEDICO EXCEL - TRIAGE RESPIRATORIO"/>
    <m/>
    <s v="GAS"/>
    <n v="136"/>
    <s v="CRUZ GOMEZ FRANCISCO JOSUE"/>
  </r>
  <r>
    <d v="2021-10-03T00:00:00"/>
    <x v="0"/>
    <s v="TRIAGE RESPIRATORIO"/>
    <s v="En Tiempo"/>
    <s v="TRIAGE RESPIRATORIO (90 Min.)"/>
    <x v="0"/>
    <x v="3"/>
    <n v="204"/>
    <s v="1276-0071"/>
    <d v="2021-10-03T00:00:00"/>
    <s v="34271 ELOY"/>
    <s v="GUTIERREZ"/>
    <s v="PEÑA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CRUZ GOMEZ FRANCISCO JOSUE"/>
  </r>
  <r>
    <d v="2021-10-03T00:00:00"/>
    <x v="0"/>
    <s v="TRIAGE RESPIRATORIO"/>
    <s v="En Tiempo"/>
    <s v="TRIAGE RESPIRATORIO (90 Min.)"/>
    <x v="0"/>
    <x v="3"/>
    <n v="205"/>
    <s v="1276-0071"/>
    <m/>
    <m/>
    <m/>
    <m/>
    <n v="226"/>
    <x v="3"/>
    <n v="345"/>
    <m/>
    <m/>
    <m/>
    <m/>
    <m/>
    <m/>
    <m/>
    <m/>
    <m/>
    <m/>
    <m/>
    <m/>
    <s v="PCR"/>
    <n v="183"/>
    <m/>
  </r>
  <r>
    <d v="2021-10-03T00:00:00"/>
    <x v="0"/>
    <s v="TRIAGE RESPIRATORIO"/>
    <s v="En Tiempo"/>
    <s v="TRIAGE RESPIRATORIO (90 Min.)"/>
    <x v="0"/>
    <x v="3"/>
    <n v="206"/>
    <s v="1276-0071"/>
    <m/>
    <m/>
    <m/>
    <m/>
    <n v="691"/>
    <x v="4"/>
    <n v="518"/>
    <m/>
    <m/>
    <m/>
    <m/>
    <m/>
    <m/>
    <m/>
    <m/>
    <m/>
    <m/>
    <m/>
    <m/>
    <s v="QS 23"/>
    <s v="v1"/>
    <m/>
  </r>
  <r>
    <d v="2021-10-03T00:00:00"/>
    <x v="0"/>
    <s v="TRIAGE RESPIRATORIO"/>
    <s v="En Tiempo"/>
    <s v="TRIAGE RESPIRATORIO (90 Min.)"/>
    <x v="0"/>
    <x v="3"/>
    <n v="207"/>
    <s v="1276-0071"/>
    <m/>
    <m/>
    <m/>
    <m/>
    <n v="2458"/>
    <x v="25"/>
    <n v="500"/>
    <m/>
    <m/>
    <m/>
    <m/>
    <m/>
    <m/>
    <m/>
    <m/>
    <m/>
    <m/>
    <m/>
    <m/>
    <s v="SARS"/>
    <m/>
    <m/>
  </r>
  <r>
    <d v="2021-10-03T00:00:00"/>
    <x v="0"/>
    <s v="TRIAGE RESPIRATORIO"/>
    <s v="En Tiempo"/>
    <s v="TRIAGE RESPIRATORIO (90 Min.)"/>
    <x v="0"/>
    <x v="3"/>
    <n v="208"/>
    <s v="1276-0071"/>
    <m/>
    <m/>
    <m/>
    <m/>
    <n v="2477"/>
    <x v="42"/>
    <n v="750"/>
    <m/>
    <m/>
    <m/>
    <m/>
    <m/>
    <m/>
    <m/>
    <m/>
    <m/>
    <m/>
    <m/>
    <m/>
    <s v="Ag. SARS Cov 2"/>
    <m/>
    <m/>
  </r>
  <r>
    <d v="2021-10-04T00:00:00"/>
    <x v="1"/>
    <s v="MEDIEXCEL"/>
    <s v="Fuera de Tiempo"/>
    <s v="EXTERNOS (240 min.)"/>
    <x v="0"/>
    <x v="4"/>
    <n v="1"/>
    <s v="1277-0001"/>
    <d v="2021-10-04T00:00:00"/>
    <s v="33952 JESUS VALENTIN"/>
    <s v="SILVA"/>
    <s v="MARQUEZ"/>
    <n v="692"/>
    <x v="1"/>
    <n v="184"/>
    <n v="0"/>
    <n v="0"/>
    <n v="1290"/>
    <n v="1290"/>
    <n v="1290"/>
    <m/>
    <s v="Pendiente"/>
    <s v="Activo"/>
    <s v="F3179011-01"/>
    <m/>
    <s v="MEDIEXCEL"/>
    <m/>
    <s v="BH"/>
    <s v="h1"/>
    <s v="MEDRANO AHUMADA SALVADOR"/>
  </r>
  <r>
    <d v="2021-10-04T00:00:00"/>
    <x v="1"/>
    <s v="MEDIEXCEL"/>
    <s v="Fuera de Tiempo"/>
    <s v="EXTERNOS (240 min.)"/>
    <x v="0"/>
    <x v="4"/>
    <n v="2"/>
    <s v="1277-0001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MEDIEXCEL"/>
    <s v="Fuera de Tiempo"/>
    <s v="EXTERNOS (240 min.)"/>
    <x v="0"/>
    <x v="4"/>
    <n v="3"/>
    <s v="1277-0001"/>
    <m/>
    <m/>
    <m/>
    <m/>
    <n v="83"/>
    <x v="6"/>
    <n v="138"/>
    <m/>
    <m/>
    <m/>
    <m/>
    <m/>
    <m/>
    <m/>
    <m/>
    <m/>
    <m/>
    <m/>
    <m/>
    <s v="EGO"/>
    <n v="127"/>
    <m/>
  </r>
  <r>
    <d v="2021-10-04T00:00:00"/>
    <x v="1"/>
    <s v="MEDIEXCEL"/>
    <s v="Fuera de Tiempo"/>
    <s v="EXTERNOS (240 min.)"/>
    <x v="0"/>
    <x v="4"/>
    <n v="4"/>
    <s v="1277-0001"/>
    <m/>
    <m/>
    <m/>
    <m/>
    <n v="367"/>
    <x v="59"/>
    <n v="450"/>
    <m/>
    <m/>
    <m/>
    <m/>
    <m/>
    <m/>
    <m/>
    <m/>
    <m/>
    <m/>
    <m/>
    <m/>
    <s v="URO"/>
    <n v="110"/>
    <m/>
  </r>
  <r>
    <d v="2021-10-04T00:00:00"/>
    <x v="1"/>
    <s v="ESTUDIOS DE EMERGENCIA"/>
    <s v="En Tiempo"/>
    <s v="ESTUDIOS DE EMERGENCIA (30 Min.)"/>
    <x v="0"/>
    <x v="4"/>
    <n v="5"/>
    <s v="1277-0002"/>
    <d v="2021-10-04T00:00:00"/>
    <s v="34194 RITA"/>
    <s v="MARTINEZ"/>
    <s v="GARCIA"/>
    <n v="102"/>
    <x v="7"/>
    <n v="1070"/>
    <n v="0"/>
    <n v="0"/>
    <n v="2140"/>
    <n v="2140"/>
    <n v="2140"/>
    <m/>
    <s v="Pendiente"/>
    <s v="Activo"/>
    <m/>
    <m/>
    <s v="CENTRO MEDICO EXCEL-HOSPITALIZADOS"/>
    <m/>
    <s v="GAS"/>
    <n v="136"/>
    <s v="DAMIAN CAMPOLI FRANCO"/>
  </r>
  <r>
    <d v="2021-10-04T00:00:00"/>
    <x v="1"/>
    <s v="ESTUDIOS DE EMERGENCIA"/>
    <s v="En Tiempo"/>
    <s v="ESTUDIOS DE EMERGENCIA (30 Min.)"/>
    <x v="0"/>
    <x v="4"/>
    <n v="6"/>
    <s v="1277-0002"/>
    <m/>
    <m/>
    <m/>
    <m/>
    <n v="112"/>
    <x v="64"/>
    <n v="1070"/>
    <m/>
    <m/>
    <m/>
    <m/>
    <m/>
    <m/>
    <m/>
    <m/>
    <m/>
    <m/>
    <m/>
    <m/>
    <s v="GASV"/>
    <m/>
    <m/>
  </r>
  <r>
    <d v="2021-10-04T00:00:00"/>
    <x v="1"/>
    <s v="ESTUDIOS DE EMERGENCIA"/>
    <s v="En Tiempo"/>
    <s v="ESTUDIOS DE EMERGENCIA (30 Min.)"/>
    <x v="0"/>
    <x v="4"/>
    <n v="7"/>
    <s v="1277-0003"/>
    <d v="2021-10-04T00:00:00"/>
    <s v="18222 SERGIO IVAN"/>
    <s v="PARRA"/>
    <s v="VITE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04T00:00:00"/>
    <x v="1"/>
    <s v="HOSPITALIZADOS"/>
    <s v="En Tiempo"/>
    <s v="HOSPITALIZADOS (90 Min.)"/>
    <x v="0"/>
    <x v="4"/>
    <n v="8"/>
    <s v="1277-0004"/>
    <d v="2021-10-04T00:00:00"/>
    <s v="34194 RITA"/>
    <s v="MARTINEZ"/>
    <s v="GARCIA"/>
    <n v="692"/>
    <x v="1"/>
    <n v="184"/>
    <n v="0"/>
    <n v="0"/>
    <n v="1273"/>
    <n v="1273"/>
    <n v="1273"/>
    <m/>
    <s v="Pendiente"/>
    <s v="Activo"/>
    <m/>
    <m/>
    <s v="CENTRO MEDICO EXCEL-HOSPITALIZADOS"/>
    <m/>
    <s v="BH"/>
    <s v="h1"/>
    <s v="DAMIAN CAMPOLI FRANCO"/>
  </r>
  <r>
    <d v="2021-10-04T00:00:00"/>
    <x v="1"/>
    <s v="HOSPITALIZADOS"/>
    <s v="En Tiempo"/>
    <s v="HOSPITALIZADOS (90 Min.)"/>
    <x v="0"/>
    <x v="4"/>
    <n v="9"/>
    <s v="1277-0004"/>
    <m/>
    <m/>
    <m/>
    <m/>
    <n v="104"/>
    <x v="12"/>
    <n v="171"/>
    <m/>
    <m/>
    <m/>
    <m/>
    <m/>
    <m/>
    <m/>
    <m/>
    <m/>
    <m/>
    <m/>
    <m/>
    <s v="mg"/>
    <n v="157"/>
    <m/>
  </r>
  <r>
    <d v="2021-10-04T00:00:00"/>
    <x v="1"/>
    <s v="HOSPITALIZADOS"/>
    <s v="En Tiempo"/>
    <s v="HOSPITALIZADOS (90 Min.)"/>
    <x v="0"/>
    <x v="4"/>
    <n v="10"/>
    <s v="1277-0004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HOSPITALIZADOS"/>
    <s v="En Tiempo"/>
    <s v="HOSPITALIZADOS (90 Min.)"/>
    <x v="0"/>
    <x v="4"/>
    <n v="11"/>
    <s v="1277-0004"/>
    <m/>
    <m/>
    <m/>
    <m/>
    <n v="539"/>
    <x v="13"/>
    <n v="400"/>
    <m/>
    <m/>
    <m/>
    <m/>
    <m/>
    <m/>
    <m/>
    <m/>
    <m/>
    <m/>
    <m/>
    <m/>
    <s v="TROPONINA I"/>
    <m/>
    <m/>
  </r>
  <r>
    <d v="2021-10-04T00:00:00"/>
    <x v="1"/>
    <s v="HOSPITALIZADOS"/>
    <s v="En Tiempo"/>
    <s v="HOSPITALIZADOS (90 Min.)"/>
    <x v="0"/>
    <x v="4"/>
    <n v="12"/>
    <s v="1277-0005"/>
    <d v="2021-10-04T00:00:00"/>
    <s v="18222 SERGIO IVAN"/>
    <s v="PARRA"/>
    <s v="VITE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ONZALEZ TRASVIÑA MIGUEL FELIPE"/>
  </r>
  <r>
    <d v="2021-10-04T00:00:00"/>
    <x v="1"/>
    <s v="HOSPITALIZADOS"/>
    <s v="En Tiempo"/>
    <s v="HOSPITALIZADOS (90 Min.)"/>
    <x v="0"/>
    <x v="4"/>
    <n v="13"/>
    <s v="1277-0005"/>
    <m/>
    <m/>
    <m/>
    <m/>
    <n v="104"/>
    <x v="12"/>
    <n v="171"/>
    <m/>
    <m/>
    <m/>
    <m/>
    <m/>
    <m/>
    <m/>
    <m/>
    <m/>
    <m/>
    <m/>
    <m/>
    <s v="mg"/>
    <n v="157"/>
    <m/>
  </r>
  <r>
    <d v="2021-10-04T00:00:00"/>
    <x v="1"/>
    <s v="HOSPITALIZADOS"/>
    <s v="En Tiempo"/>
    <s v="HOSPITALIZADOS (90 Min.)"/>
    <x v="0"/>
    <x v="4"/>
    <n v="14"/>
    <s v="1277-0005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HOSPITALIZADOS"/>
    <s v="En Tiempo"/>
    <s v="HOSPITALIZADOS (90 Min.)"/>
    <x v="0"/>
    <x v="4"/>
    <n v="15"/>
    <s v="1277-0006"/>
    <d v="2021-10-04T00:00:00"/>
    <s v="33950 VICTOR MANUEL"/>
    <s v="VILLASEÑOR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4T00:00:00"/>
    <x v="1"/>
    <s v="HOSPITALIZADOS"/>
    <s v="En Tiempo"/>
    <s v="HOSPITALIZADOS (90 Min.)"/>
    <x v="0"/>
    <x v="4"/>
    <n v="16"/>
    <s v="1277-0006"/>
    <m/>
    <m/>
    <m/>
    <m/>
    <n v="104"/>
    <x v="12"/>
    <n v="171"/>
    <m/>
    <m/>
    <m/>
    <m/>
    <m/>
    <m/>
    <m/>
    <m/>
    <m/>
    <m/>
    <m/>
    <m/>
    <s v="mg"/>
    <n v="157"/>
    <m/>
  </r>
  <r>
    <d v="2021-10-04T00:00:00"/>
    <x v="1"/>
    <s v="HOSPITALIZADOS"/>
    <s v="En Tiempo"/>
    <s v="HOSPITALIZADOS (90 Min.)"/>
    <x v="0"/>
    <x v="4"/>
    <n v="17"/>
    <s v="1277-0006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HOSPITALIZADOS"/>
    <s v="En Tiempo"/>
    <s v="HOSPITALIZADOS (90 Min.)"/>
    <x v="0"/>
    <x v="4"/>
    <n v="18"/>
    <s v="1277-0007"/>
    <d v="2021-10-04T00:00:00"/>
    <s v="17752 ROSA"/>
    <s v="BRAVO"/>
    <s v="COVARRUBIAS"/>
    <n v="692"/>
    <x v="1"/>
    <n v="184"/>
    <n v="0"/>
    <n v="0"/>
    <n v="529"/>
    <n v="529"/>
    <n v="529"/>
    <m/>
    <s v="Pendiente"/>
    <s v="Activo"/>
    <m/>
    <m/>
    <s v="CENTRO MEDICO EXCEL-HOSPITALIZADOS"/>
    <m/>
    <s v="BH"/>
    <s v="h1"/>
    <s v="MEDRANO AHUMADA SALVADOR"/>
  </r>
  <r>
    <d v="2021-10-04T00:00:00"/>
    <x v="1"/>
    <s v="HOSPITALIZADOS"/>
    <s v="En Tiempo"/>
    <s v="HOSPITALIZADOS (90 Min.)"/>
    <x v="0"/>
    <x v="4"/>
    <n v="19"/>
    <s v="1277-0007"/>
    <m/>
    <m/>
    <m/>
    <m/>
    <n v="226"/>
    <x v="3"/>
    <n v="345"/>
    <m/>
    <m/>
    <m/>
    <m/>
    <m/>
    <m/>
    <m/>
    <m/>
    <m/>
    <m/>
    <m/>
    <m/>
    <s v="PCR"/>
    <n v="183"/>
    <m/>
  </r>
  <r>
    <d v="2021-10-04T00:00:00"/>
    <x v="1"/>
    <s v="HOSPITALIZADOS"/>
    <s v="No Liberados en PxLab"/>
    <s v="HOSPITALIZADOS (90 Min.)"/>
    <x v="0"/>
    <x v="4"/>
    <n v="20"/>
    <s v="1277-0008"/>
    <d v="2021-10-04T00:00:00"/>
    <s v="26449 ROSALVA"/>
    <s v="SMITH"/>
    <m/>
    <n v="297"/>
    <x v="98"/>
    <n v="736"/>
    <n v="0"/>
    <n v="0"/>
    <n v="5031"/>
    <n v="5031"/>
    <n v="5031"/>
    <m/>
    <s v="Pendiente"/>
    <s v="Activo"/>
    <m/>
    <m/>
    <s v="CENTRO MEDICO EXCEL-HOSPITALIZADOS"/>
    <m/>
    <s v="DNA"/>
    <n v="118"/>
    <s v="ARZOLA CRUZ OMAR BALAM"/>
  </r>
  <r>
    <d v="2021-10-04T00:00:00"/>
    <x v="1"/>
    <s v="HOSPITALIZADOS"/>
    <s v="No Liberados en PxLab"/>
    <s v="HOSPITALIZADOS (90 Min.)"/>
    <x v="0"/>
    <x v="4"/>
    <n v="21"/>
    <s v="1277-0008"/>
    <m/>
    <m/>
    <m/>
    <m/>
    <n v="1871"/>
    <x v="99"/>
    <n v="1850"/>
    <m/>
    <m/>
    <m/>
    <m/>
    <m/>
    <m/>
    <m/>
    <m/>
    <m/>
    <m/>
    <m/>
    <m/>
    <s v="ACLKM"/>
    <n v="23"/>
    <m/>
  </r>
  <r>
    <d v="2021-10-04T00:00:00"/>
    <x v="1"/>
    <s v="HOSPITALIZADOS"/>
    <s v="No Liberados en PxLab"/>
    <s v="HOSPITALIZADOS (90 Min.)"/>
    <x v="0"/>
    <x v="4"/>
    <n v="22"/>
    <s v="1277-0008"/>
    <m/>
    <m/>
    <m/>
    <m/>
    <n v="2125"/>
    <x v="100"/>
    <n v="900"/>
    <m/>
    <m/>
    <m/>
    <m/>
    <m/>
    <m/>
    <m/>
    <m/>
    <m/>
    <m/>
    <m/>
    <m/>
    <s v="AC. ANTI MITOCONDRIA"/>
    <n v="25"/>
    <m/>
  </r>
  <r>
    <d v="2021-10-04T00:00:00"/>
    <x v="1"/>
    <s v="HOSPITALIZADOS"/>
    <s v="No Liberados en PxLab"/>
    <s v="HOSPITALIZADOS (90 Min.)"/>
    <x v="0"/>
    <x v="4"/>
    <n v="23"/>
    <s v="1277-0008"/>
    <m/>
    <m/>
    <m/>
    <m/>
    <n v="2127"/>
    <x v="101"/>
    <n v="1006"/>
    <m/>
    <m/>
    <m/>
    <m/>
    <m/>
    <m/>
    <m/>
    <m/>
    <m/>
    <m/>
    <m/>
    <m/>
    <s v="Ac Musc  Liso"/>
    <n v="26"/>
    <m/>
  </r>
  <r>
    <d v="2021-10-04T00:00:00"/>
    <x v="1"/>
    <s v="HOSPITALIZADOS"/>
    <s v="No Liberados en PxLab"/>
    <s v="HOSPITALIZADOS (90 Min.)"/>
    <x v="0"/>
    <x v="4"/>
    <n v="24"/>
    <s v="1277-0008"/>
    <m/>
    <m/>
    <m/>
    <m/>
    <n v="574"/>
    <x v="102"/>
    <n v="539"/>
    <m/>
    <m/>
    <m/>
    <m/>
    <m/>
    <m/>
    <m/>
    <m/>
    <m/>
    <m/>
    <m/>
    <m/>
    <s v="AcSmith"/>
    <n v="32"/>
    <m/>
  </r>
  <r>
    <d v="2021-10-04T00:00:00"/>
    <x v="1"/>
    <s v="ESTUDIOS DE EMERGENCIA"/>
    <s v="En Tiempo"/>
    <s v="ESTUDIOS DE EMERGENCIA (30 Min.)"/>
    <x v="0"/>
    <x v="4"/>
    <n v="25"/>
    <s v="1277-0009"/>
    <d v="2021-10-04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4T00:00:00"/>
    <x v="1"/>
    <s v="ESTUDIOS DE EMERGENCIA"/>
    <s v="En Tiempo"/>
    <s v="ESTUDIOS DE EMERGENCIA (30 Min.)"/>
    <x v="0"/>
    <x v="4"/>
    <n v="26"/>
    <s v="1277-0010"/>
    <d v="2021-10-04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4T00:00:00"/>
    <x v="1"/>
    <s v="ESTUDIOS DE EMERGENCIA"/>
    <s v="En Tiempo"/>
    <s v="ESTUDIOS DE EMERGENCIA (30 Min.)"/>
    <x v="0"/>
    <x v="4"/>
    <n v="27"/>
    <s v="1277-0011"/>
    <d v="2021-10-04T00:00:00"/>
    <s v="34041 BALTAZAR"/>
    <s v="COSAIN"/>
    <s v="CHAV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4T00:00:00"/>
    <x v="1"/>
    <s v="MEDIEXCEL"/>
    <s v="En Tiempo"/>
    <s v="EXTERNOS (240 min.)"/>
    <x v="0"/>
    <x v="4"/>
    <n v="28"/>
    <s v="1277-0012"/>
    <d v="2021-10-04T00:00:00"/>
    <s v="32140 JORGE"/>
    <s v="AVALOS"/>
    <m/>
    <n v="692"/>
    <x v="1"/>
    <n v="184"/>
    <n v="0"/>
    <n v="0"/>
    <n v="1116"/>
    <n v="1116"/>
    <n v="1116"/>
    <m/>
    <s v="Pendiente"/>
    <s v="Activo"/>
    <s v="B5839028-01"/>
    <m/>
    <s v="MEDIEXCEL"/>
    <m/>
    <s v="BH"/>
    <s v="h1"/>
    <s v="CANALES JACOBO ICELA DE JESUS"/>
  </r>
  <r>
    <d v="2021-10-04T00:00:00"/>
    <x v="1"/>
    <s v="MEDIEXCEL"/>
    <s v="En Tiempo"/>
    <s v="EXTERNOS (240 min.)"/>
    <x v="0"/>
    <x v="4"/>
    <n v="29"/>
    <s v="1277-0012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4T00:00:00"/>
    <x v="1"/>
    <s v="MEDIEXCEL"/>
    <s v="En Tiempo"/>
    <s v="EXTERNOS (240 min.)"/>
    <x v="0"/>
    <x v="4"/>
    <n v="30"/>
    <s v="1277-0012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MEDIEXCEL"/>
    <s v="En Tiempo"/>
    <s v="EXTERNOS (240 min.)"/>
    <x v="0"/>
    <x v="4"/>
    <n v="31"/>
    <s v="1277-0013"/>
    <d v="2021-10-04T00:00:00"/>
    <s v="30533 LIZETH"/>
    <s v="CORONA"/>
    <m/>
    <n v="1297"/>
    <x v="20"/>
    <n v="265"/>
    <n v="0"/>
    <n v="0"/>
    <n v="403"/>
    <n v="403"/>
    <n v="403"/>
    <m/>
    <s v="Pendiente"/>
    <s v="Activo"/>
    <s v="A7829053-01"/>
    <m/>
    <s v="MEDIEXCEL"/>
    <m/>
    <s v="LIPIDOS"/>
    <s v="lip"/>
    <s v="CASTRO AVILES MERCEDES"/>
  </r>
  <r>
    <d v="2021-10-04T00:00:00"/>
    <x v="1"/>
    <s v="MEDIEXCEL"/>
    <s v="En Tiempo"/>
    <s v="EXTERNOS (240 min.)"/>
    <x v="0"/>
    <x v="4"/>
    <n v="32"/>
    <s v="1277-0013"/>
    <m/>
    <m/>
    <m/>
    <m/>
    <n v="83"/>
    <x v="6"/>
    <n v="138"/>
    <m/>
    <m/>
    <m/>
    <m/>
    <m/>
    <m/>
    <m/>
    <m/>
    <m/>
    <m/>
    <m/>
    <m/>
    <s v="EGO"/>
    <n v="127"/>
    <m/>
  </r>
  <r>
    <d v="2021-10-04T00:00:00"/>
    <x v="1"/>
    <s v="HOSPITALIZADOS"/>
    <s v="En Tiempo"/>
    <s v="HOSPITALIZADOS (90 Min.)"/>
    <x v="0"/>
    <x v="4"/>
    <n v="33"/>
    <s v="1277-0014"/>
    <d v="2021-10-04T00:00:00"/>
    <s v="34272 RAFAEL"/>
    <s v="VILLEGAS"/>
    <s v="GARCI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4T00:00:00"/>
    <x v="1"/>
    <s v="HOSPITALIZADOS"/>
    <s v="En Tiempo"/>
    <s v="HOSPITALIZADOS (90 Min.)"/>
    <x v="0"/>
    <x v="4"/>
    <n v="34"/>
    <s v="1277-0014"/>
    <m/>
    <m/>
    <m/>
    <m/>
    <n v="104"/>
    <x v="12"/>
    <n v="171"/>
    <m/>
    <m/>
    <m/>
    <m/>
    <m/>
    <m/>
    <m/>
    <m/>
    <m/>
    <m/>
    <m/>
    <m/>
    <s v="mg"/>
    <n v="157"/>
    <m/>
  </r>
  <r>
    <d v="2021-10-04T00:00:00"/>
    <x v="1"/>
    <s v="HOSPITALIZADOS"/>
    <s v="En Tiempo"/>
    <s v="HOSPITALIZADOS (90 Min.)"/>
    <x v="0"/>
    <x v="4"/>
    <n v="35"/>
    <s v="1277-0014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HOSPITALIZADOS"/>
    <s v="En Tiempo"/>
    <s v="HOSPITALIZADOS (90 Min.)"/>
    <x v="0"/>
    <x v="4"/>
    <n v="36"/>
    <s v="1277-0015"/>
    <d v="2021-10-04T00:00:00"/>
    <s v="34258 BITALIANO"/>
    <s v="PEREZ"/>
    <s v="VALD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4T00:00:00"/>
    <x v="1"/>
    <s v="HOSPITALIZADOS"/>
    <s v="En Tiempo"/>
    <s v="HOSPITALIZADOS (90 Min.)"/>
    <x v="0"/>
    <x v="4"/>
    <n v="37"/>
    <s v="1277-0015"/>
    <m/>
    <m/>
    <m/>
    <m/>
    <n v="104"/>
    <x v="12"/>
    <n v="171"/>
    <m/>
    <m/>
    <m/>
    <m/>
    <m/>
    <m/>
    <m/>
    <m/>
    <m/>
    <m/>
    <m/>
    <m/>
    <s v="mg"/>
    <n v="157"/>
    <m/>
  </r>
  <r>
    <d v="2021-10-04T00:00:00"/>
    <x v="1"/>
    <s v="HOSPITALIZADOS"/>
    <s v="En Tiempo"/>
    <s v="HOSPITALIZADOS (90 Min.)"/>
    <x v="0"/>
    <x v="4"/>
    <n v="38"/>
    <s v="1277-0015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HOSPITALIZADOS"/>
    <s v="Fuera de Tiempo"/>
    <s v="HOSPITALIZADOS (90 Min.)"/>
    <x v="0"/>
    <x v="4"/>
    <n v="39"/>
    <s v="1277-0016"/>
    <d v="2021-10-04T00:00:00"/>
    <s v="18222 SERGIO IVAN"/>
    <s v="PARRA"/>
    <s v="VITE"/>
    <n v="367"/>
    <x v="59"/>
    <n v="450"/>
    <n v="0"/>
    <n v="0"/>
    <n v="450"/>
    <n v="450"/>
    <n v="450"/>
    <m/>
    <s v="Pendiente"/>
    <s v="Activo"/>
    <m/>
    <m/>
    <s v="CENTRO MEDICO EXCEL-HOSPITALIZADOS"/>
    <m/>
    <s v="URO"/>
    <n v="110"/>
    <s v="GONZALEZ TRASVIÑA MIGUEL FELIPE"/>
  </r>
  <r>
    <d v="2021-10-04T00:00:00"/>
    <x v="1"/>
    <s v="HOSPITALIZADOS"/>
    <s v="En Tiempo"/>
    <s v="HOSPITALIZADOS (90 Min.)"/>
    <x v="0"/>
    <x v="4"/>
    <n v="40"/>
    <s v="1277-0017"/>
    <d v="2021-10-04T00:00:00"/>
    <s v="33997 EDHER ADRIAN"/>
    <s v="FLORES"/>
    <s v="ACOST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4T00:00:00"/>
    <x v="1"/>
    <s v="HOSPITALIZADOS"/>
    <s v="En Tiempo"/>
    <s v="HOSPITALIZADOS (90 Min.)"/>
    <x v="0"/>
    <x v="4"/>
    <n v="41"/>
    <s v="1277-0017"/>
    <m/>
    <m/>
    <m/>
    <m/>
    <n v="104"/>
    <x v="12"/>
    <n v="171"/>
    <m/>
    <m/>
    <m/>
    <m/>
    <m/>
    <m/>
    <m/>
    <m/>
    <m/>
    <m/>
    <m/>
    <m/>
    <s v="mg"/>
    <n v="157"/>
    <m/>
  </r>
  <r>
    <d v="2021-10-04T00:00:00"/>
    <x v="1"/>
    <s v="HOSPITALIZADOS"/>
    <s v="En Tiempo"/>
    <s v="HOSPITALIZADOS (90 Min.)"/>
    <x v="0"/>
    <x v="4"/>
    <n v="42"/>
    <s v="1277-0017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HOSPITALIZADOS"/>
    <s v="En Tiempo"/>
    <s v="HOSPITALIZADOS (90 Min.)"/>
    <x v="0"/>
    <x v="4"/>
    <n v="43"/>
    <s v="1277-0018"/>
    <d v="2021-10-04T00:00:00"/>
    <s v="34023 FRANCISCO"/>
    <s v="JIMENEZ"/>
    <s v="VARGAS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4T00:00:00"/>
    <x v="1"/>
    <s v="HOSPITALIZADOS"/>
    <s v="En Tiempo"/>
    <s v="HOSPITALIZADOS (90 Min.)"/>
    <x v="0"/>
    <x v="4"/>
    <n v="44"/>
    <s v="1277-0018"/>
    <m/>
    <m/>
    <m/>
    <m/>
    <n v="104"/>
    <x v="12"/>
    <n v="171"/>
    <m/>
    <m/>
    <m/>
    <m/>
    <m/>
    <m/>
    <m/>
    <m/>
    <m/>
    <m/>
    <m/>
    <m/>
    <s v="mg"/>
    <n v="157"/>
    <m/>
  </r>
  <r>
    <d v="2021-10-04T00:00:00"/>
    <x v="1"/>
    <s v="HOSPITALIZADOS"/>
    <s v="En Tiempo"/>
    <s v="HOSPITALIZADOS (90 Min.)"/>
    <x v="0"/>
    <x v="4"/>
    <n v="45"/>
    <s v="1277-0018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HOSPITALIZADOS"/>
    <s v="En Tiempo"/>
    <s v="HOSPITALIZADOS (90 Min.)"/>
    <x v="0"/>
    <x v="4"/>
    <n v="46"/>
    <s v="1277-0019"/>
    <d v="2021-10-04T00:00:00"/>
    <s v="34041 BALTAZAR"/>
    <s v="COSAIN"/>
    <s v="CHAV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4T00:00:00"/>
    <x v="1"/>
    <s v="HOSPITALIZADOS"/>
    <s v="En Tiempo"/>
    <s v="HOSPITALIZADOS (90 Min.)"/>
    <x v="0"/>
    <x v="4"/>
    <n v="47"/>
    <s v="1277-0019"/>
    <m/>
    <m/>
    <m/>
    <m/>
    <n v="104"/>
    <x v="12"/>
    <n v="171"/>
    <m/>
    <m/>
    <m/>
    <m/>
    <m/>
    <m/>
    <m/>
    <m/>
    <m/>
    <m/>
    <m/>
    <m/>
    <s v="mg"/>
    <n v="157"/>
    <m/>
  </r>
  <r>
    <d v="2021-10-04T00:00:00"/>
    <x v="1"/>
    <s v="HOSPITALIZADOS"/>
    <s v="En Tiempo"/>
    <s v="HOSPITALIZADOS (90 Min.)"/>
    <x v="0"/>
    <x v="4"/>
    <n v="48"/>
    <s v="1277-0019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HOSPITALIZADOS"/>
    <s v="En Tiempo"/>
    <s v="HOSPITALIZADOS (90 Min.)"/>
    <x v="0"/>
    <x v="4"/>
    <n v="49"/>
    <s v="1277-0020"/>
    <d v="2021-10-04T00:00:00"/>
    <s v="34197 EMMA"/>
    <s v="NAVARRO"/>
    <s v="PORTUGAL"/>
    <n v="692"/>
    <x v="1"/>
    <n v="184"/>
    <n v="0"/>
    <n v="0"/>
    <n v="2542"/>
    <n v="2542"/>
    <n v="2542"/>
    <m/>
    <s v="Pendiente"/>
    <s v="Activo"/>
    <m/>
    <m/>
    <s v="CENTRO MEDICO EXCEL-HOSPITALIZADOS"/>
    <m/>
    <s v="BH"/>
    <s v="h1"/>
    <s v="BAUTISTA VICTORIA MARIA GUADALUPE"/>
  </r>
  <r>
    <d v="2021-10-04T00:00:00"/>
    <x v="1"/>
    <s v="HOSPITALIZADOS"/>
    <s v="En Tiempo"/>
    <s v="HOSPITALIZADOS (90 Min.)"/>
    <x v="0"/>
    <x v="4"/>
    <n v="50"/>
    <s v="1277-0020"/>
    <m/>
    <m/>
    <m/>
    <m/>
    <n v="226"/>
    <x v="3"/>
    <n v="345"/>
    <m/>
    <m/>
    <m/>
    <m/>
    <m/>
    <m/>
    <m/>
    <m/>
    <m/>
    <m/>
    <m/>
    <m/>
    <s v="PCR"/>
    <n v="183"/>
    <m/>
  </r>
  <r>
    <d v="2021-10-04T00:00:00"/>
    <x v="1"/>
    <s v="HOSPITALIZADOS"/>
    <s v="En Tiempo"/>
    <s v="HOSPITALIZADOS (90 Min.)"/>
    <x v="0"/>
    <x v="4"/>
    <n v="51"/>
    <s v="1277-0020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HOSPITALIZADOS"/>
    <s v="En Tiempo"/>
    <s v="HOSPITALIZADOS (90 Min.)"/>
    <x v="0"/>
    <x v="4"/>
    <n v="52"/>
    <s v="1277-0020"/>
    <m/>
    <m/>
    <m/>
    <m/>
    <n v="2062"/>
    <x v="53"/>
    <n v="1495"/>
    <m/>
    <m/>
    <m/>
    <m/>
    <m/>
    <m/>
    <m/>
    <m/>
    <m/>
    <m/>
    <m/>
    <m/>
    <s v="Procalcitonina"/>
    <s v="PROC"/>
    <m/>
  </r>
  <r>
    <d v="2021-10-04T00:00:00"/>
    <x v="1"/>
    <s v="HOSPITALIZADOS"/>
    <s v="Fuera de Tiempo"/>
    <s v="HOSPITALIZADOS (90 Min.)"/>
    <x v="0"/>
    <x v="4"/>
    <n v="53"/>
    <s v="1277-0021"/>
    <d v="2021-10-04T00:00:00"/>
    <s v="33997 EDHER ADRIAN"/>
    <s v="FLORES"/>
    <s v="ACOSTA"/>
    <n v="348"/>
    <x v="103"/>
    <n v="400"/>
    <n v="0"/>
    <n v="0"/>
    <n v="400"/>
    <n v="400"/>
    <n v="400"/>
    <m/>
    <s v="Pendiente"/>
    <s v="Activo"/>
    <m/>
    <m/>
    <s v="CENTRO MEDICO EXCEL-HOSPITALIZADOS"/>
    <m/>
    <s v="CulExp"/>
    <m/>
    <s v="GONZALEZ TRASVIÑA MIGUEL FELIPE"/>
  </r>
  <r>
    <d v="2021-10-04T00:00:00"/>
    <x v="1"/>
    <s v="HOSPITALIZADOS"/>
    <s v="Fuera de Tiempo"/>
    <s v="HOSPITALIZADOS (90 Min.)"/>
    <x v="0"/>
    <x v="4"/>
    <n v="54"/>
    <s v="1277-0022"/>
    <d v="2021-10-04T00:00:00"/>
    <s v="34041 BALTAZAR"/>
    <s v="COSAIN"/>
    <s v="CHAVEZ"/>
    <n v="348"/>
    <x v="103"/>
    <n v="400"/>
    <n v="0"/>
    <n v="0"/>
    <n v="400"/>
    <n v="400"/>
    <n v="400"/>
    <m/>
    <s v="Pendiente"/>
    <s v="Activo"/>
    <m/>
    <m/>
    <s v="CENTRO MEDICO EXCEL-HOSPITALIZADOS"/>
    <m/>
    <s v="CulExp"/>
    <m/>
    <s v="GONZALEZ TRASVIÑA MIGUEL FELIPE"/>
  </r>
  <r>
    <d v="2021-10-04T00:00:00"/>
    <x v="1"/>
    <s v="PRIVADOS"/>
    <s v="En Tiempo"/>
    <s v="EXTERNOS (240 min.)"/>
    <x v="0"/>
    <x v="4"/>
    <n v="55"/>
    <s v="1277-0023"/>
    <d v="2021-10-04T00:00:00"/>
    <s v="34273 EUGENIO GIAMPIERO"/>
    <s v="GALLO"/>
    <s v="ROME"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 QUIEN CORRESPONDA"/>
  </r>
  <r>
    <d v="2021-10-04T00:00:00"/>
    <x v="1"/>
    <s v="PRIVADOS"/>
    <s v="En Tiempo"/>
    <s v="EXTERNOS (240 min.)"/>
    <x v="0"/>
    <x v="4"/>
    <n v="56"/>
    <s v="1277-0024"/>
    <d v="2021-10-04T00:00:00"/>
    <s v="34274 DARIO"/>
    <s v="GALLO"/>
    <m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 QUIEN CORRESPONDA"/>
  </r>
  <r>
    <d v="2021-10-04T00:00:00"/>
    <x v="1"/>
    <s v="MEDIEXCEL"/>
    <s v="En Tiempo"/>
    <s v="EXTERNOS (240 min.)"/>
    <x v="0"/>
    <x v="4"/>
    <n v="57"/>
    <s v="1277-0025"/>
    <d v="2021-10-04T00:00:00"/>
    <s v="7020 MARIO"/>
    <s v="MOTTA"/>
    <m/>
    <n v="692"/>
    <x v="1"/>
    <n v="184"/>
    <n v="0"/>
    <n v="0"/>
    <n v="1335"/>
    <n v="1335"/>
    <n v="1335"/>
    <m/>
    <s v="Pendiente"/>
    <s v="Activo"/>
    <s v="B5319004-01"/>
    <m/>
    <s v="MEDIEXCEL"/>
    <m/>
    <s v="BH"/>
    <s v="h1"/>
    <s v="CHAVEZ GARCIA ARTURO"/>
  </r>
  <r>
    <d v="2021-10-04T00:00:00"/>
    <x v="1"/>
    <s v="MEDIEXCEL"/>
    <s v="En Tiempo"/>
    <s v="EXTERNOS (240 min.)"/>
    <x v="0"/>
    <x v="4"/>
    <n v="58"/>
    <s v="1277-0025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MEDIEXCEL"/>
    <s v="En Tiempo"/>
    <s v="EXTERNOS (240 min.)"/>
    <x v="0"/>
    <x v="4"/>
    <n v="59"/>
    <s v="1277-0025"/>
    <m/>
    <m/>
    <m/>
    <m/>
    <n v="612"/>
    <x v="19"/>
    <n v="495"/>
    <m/>
    <m/>
    <m/>
    <m/>
    <m/>
    <m/>
    <m/>
    <m/>
    <m/>
    <m/>
    <m/>
    <m/>
    <s v="PSA"/>
    <n v="58"/>
    <m/>
  </r>
  <r>
    <d v="2021-10-04T00:00:00"/>
    <x v="1"/>
    <s v="MEDIEXCEL"/>
    <s v="En Tiempo"/>
    <s v="EXTERNOS (240 min.)"/>
    <x v="0"/>
    <x v="4"/>
    <n v="60"/>
    <s v="1277-0025"/>
    <m/>
    <m/>
    <m/>
    <m/>
    <n v="83"/>
    <x v="6"/>
    <n v="138"/>
    <m/>
    <m/>
    <m/>
    <m/>
    <m/>
    <m/>
    <m/>
    <m/>
    <m/>
    <m/>
    <m/>
    <m/>
    <s v="EGO"/>
    <n v="127"/>
    <m/>
  </r>
  <r>
    <d v="2021-10-04T00:00:00"/>
    <x v="1"/>
    <s v="MEDIEXCEL"/>
    <s v="En Tiempo"/>
    <s v="EXTERNOS (240 min.)"/>
    <x v="0"/>
    <x v="4"/>
    <n v="61"/>
    <s v="1277-0026"/>
    <d v="2021-10-04T00:00:00"/>
    <s v="10329 RICARDO"/>
    <s v="VILLASEÑOR"/>
    <m/>
    <n v="109"/>
    <x v="10"/>
    <n v="115"/>
    <n v="0"/>
    <n v="0"/>
    <n v="892"/>
    <n v="892"/>
    <n v="892"/>
    <m/>
    <s v="Pendiente"/>
    <s v="Activo"/>
    <s v="B6349001-01"/>
    <m/>
    <s v="MEDIEXCEL"/>
    <m/>
    <s v="GLU"/>
    <s v="glic"/>
    <s v="GONZALEZ ALVAREZ LIZBETH"/>
  </r>
  <r>
    <d v="2021-10-04T00:00:00"/>
    <x v="1"/>
    <s v="MEDIEXCEL"/>
    <s v="En Tiempo"/>
    <s v="EXTERNOS (240 min.)"/>
    <x v="0"/>
    <x v="4"/>
    <n v="62"/>
    <s v="1277-0026"/>
    <m/>
    <m/>
    <m/>
    <m/>
    <n v="121"/>
    <x v="18"/>
    <n v="374"/>
    <m/>
    <m/>
    <m/>
    <m/>
    <m/>
    <m/>
    <m/>
    <m/>
    <m/>
    <m/>
    <m/>
    <m/>
    <s v="GLICO"/>
    <n v="137"/>
    <m/>
  </r>
  <r>
    <d v="2021-10-04T00:00:00"/>
    <x v="1"/>
    <s v="MEDIEXCEL"/>
    <s v="En Tiempo"/>
    <s v="EXTERNOS (240 min.)"/>
    <x v="0"/>
    <x v="4"/>
    <n v="63"/>
    <s v="1277-0026"/>
    <m/>
    <m/>
    <m/>
    <m/>
    <n v="1297"/>
    <x v="20"/>
    <n v="265"/>
    <m/>
    <m/>
    <m/>
    <m/>
    <m/>
    <m/>
    <m/>
    <m/>
    <m/>
    <m/>
    <m/>
    <m/>
    <s v="LIPIDOS"/>
    <s v="lip"/>
    <m/>
  </r>
  <r>
    <d v="2021-10-04T00:00:00"/>
    <x v="1"/>
    <s v="MEDIEXCEL"/>
    <s v="En Tiempo"/>
    <s v="EXTERNOS (240 min.)"/>
    <x v="0"/>
    <x v="4"/>
    <n v="64"/>
    <s v="1277-0026"/>
    <m/>
    <m/>
    <m/>
    <m/>
    <n v="83"/>
    <x v="6"/>
    <n v="138"/>
    <m/>
    <m/>
    <m/>
    <m/>
    <m/>
    <m/>
    <m/>
    <m/>
    <m/>
    <m/>
    <m/>
    <m/>
    <s v="EGO"/>
    <n v="127"/>
    <m/>
  </r>
  <r>
    <d v="2021-10-04T00:00:00"/>
    <x v="1"/>
    <s v="MEDIEXCEL"/>
    <s v="En Tiempo"/>
    <s v="EXTERNOS (240 min.)"/>
    <x v="0"/>
    <x v="4"/>
    <n v="65"/>
    <s v="1277-0027"/>
    <d v="2021-10-04T00:00:00"/>
    <s v="31838 EVANGELINA"/>
    <s v="BRECEDA"/>
    <m/>
    <n v="109"/>
    <x v="10"/>
    <n v="115"/>
    <n v="0"/>
    <n v="0"/>
    <n v="1912"/>
    <n v="1912"/>
    <n v="1912"/>
    <m/>
    <s v="Pendiente"/>
    <s v="Activo"/>
    <s v="A9601107-02"/>
    <m/>
    <s v="MEDIEXCEL"/>
    <m/>
    <s v="GLU"/>
    <s v="glic"/>
    <s v="CASTRO AVILES MERCEDES"/>
  </r>
  <r>
    <d v="2021-10-04T00:00:00"/>
    <x v="1"/>
    <s v="MEDIEXCEL"/>
    <s v="En Tiempo"/>
    <s v="EXTERNOS (240 min.)"/>
    <x v="0"/>
    <x v="4"/>
    <n v="66"/>
    <s v="1277-0027"/>
    <m/>
    <m/>
    <m/>
    <m/>
    <n v="121"/>
    <x v="18"/>
    <n v="374"/>
    <m/>
    <m/>
    <m/>
    <m/>
    <m/>
    <m/>
    <m/>
    <m/>
    <m/>
    <m/>
    <m/>
    <m/>
    <s v="GLICO"/>
    <n v="137"/>
    <m/>
  </r>
  <r>
    <d v="2021-10-04T00:00:00"/>
    <x v="1"/>
    <s v="MEDIEXCEL"/>
    <s v="En Tiempo"/>
    <s v="EXTERNOS (240 min.)"/>
    <x v="0"/>
    <x v="4"/>
    <n v="67"/>
    <s v="1277-0027"/>
    <m/>
    <m/>
    <m/>
    <m/>
    <n v="1297"/>
    <x v="20"/>
    <n v="265"/>
    <m/>
    <m/>
    <m/>
    <m/>
    <m/>
    <m/>
    <m/>
    <m/>
    <m/>
    <m/>
    <m/>
    <m/>
    <s v="LIPIDOS"/>
    <s v="lip"/>
    <m/>
  </r>
  <r>
    <d v="2021-10-04T00:00:00"/>
    <x v="1"/>
    <s v="MEDIEXCEL"/>
    <s v="En Tiempo"/>
    <s v="EXTERNOS (240 min.)"/>
    <x v="0"/>
    <x v="4"/>
    <n v="68"/>
    <s v="1277-0027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4T00:00:00"/>
    <x v="1"/>
    <s v="MEDIEXCEL"/>
    <s v="En Tiempo"/>
    <s v="EXTERNOS (240 min.)"/>
    <x v="0"/>
    <x v="4"/>
    <n v="69"/>
    <s v="1277-0027"/>
    <m/>
    <m/>
    <m/>
    <m/>
    <n v="1371"/>
    <x v="22"/>
    <n v="300"/>
    <m/>
    <m/>
    <m/>
    <m/>
    <m/>
    <m/>
    <m/>
    <m/>
    <m/>
    <m/>
    <m/>
    <m/>
    <s v="T4L"/>
    <n v="205"/>
    <m/>
  </r>
  <r>
    <d v="2021-10-04T00:00:00"/>
    <x v="1"/>
    <s v="MEDIEXCEL"/>
    <s v="En Tiempo"/>
    <s v="EXTERNOS (240 min.)"/>
    <x v="0"/>
    <x v="4"/>
    <n v="70"/>
    <s v="1277-0027"/>
    <m/>
    <m/>
    <m/>
    <m/>
    <n v="286"/>
    <x v="37"/>
    <n v="110"/>
    <m/>
    <m/>
    <m/>
    <m/>
    <m/>
    <m/>
    <m/>
    <m/>
    <m/>
    <m/>
    <m/>
    <m/>
    <s v="VDRL"/>
    <n v="220"/>
    <m/>
  </r>
  <r>
    <d v="2021-10-04T00:00:00"/>
    <x v="1"/>
    <s v="MEDIEXCEL"/>
    <s v="En Tiempo"/>
    <s v="EXTERNOS (240 min.)"/>
    <x v="0"/>
    <x v="4"/>
    <n v="71"/>
    <s v="1277-0027"/>
    <m/>
    <m/>
    <m/>
    <m/>
    <n v="83"/>
    <x v="6"/>
    <n v="138"/>
    <m/>
    <m/>
    <m/>
    <m/>
    <m/>
    <m/>
    <m/>
    <m/>
    <m/>
    <m/>
    <m/>
    <m/>
    <s v="EGO"/>
    <n v="127"/>
    <m/>
  </r>
  <r>
    <d v="2021-10-04T00:00:00"/>
    <x v="1"/>
    <s v="HOSPITALIZADOS"/>
    <s v="Fuera de Tiempo"/>
    <s v="HOSPITALIZADOS (90 Min.)"/>
    <x v="0"/>
    <x v="4"/>
    <n v="72"/>
    <s v="1277-0028"/>
    <d v="2021-10-04T00:00:00"/>
    <s v="17752 ROSA"/>
    <s v="BRAVO"/>
    <s v="COVARRUBIAS"/>
    <n v="83"/>
    <x v="6"/>
    <n v="138"/>
    <n v="0"/>
    <n v="0"/>
    <n v="138"/>
    <n v="138"/>
    <n v="138"/>
    <m/>
    <s v="Pendiente"/>
    <s v="Activo"/>
    <m/>
    <m/>
    <s v="CENTRO MEDICO EXCEL-HOSPITALIZADOS"/>
    <m/>
    <s v="EGO"/>
    <n v="127"/>
    <s v="MEDRANO AHUMADA SALVADOR"/>
  </r>
  <r>
    <d v="2021-10-04T00:00:00"/>
    <x v="1"/>
    <s v="MEDIEXCEL"/>
    <s v="En Tiempo"/>
    <s v="EXTERNOS (240 min.)"/>
    <x v="0"/>
    <x v="4"/>
    <n v="73"/>
    <s v="1277-0029"/>
    <d v="2021-10-04T00:00:00"/>
    <s v="33259 ARIANNA"/>
    <s v="REYES"/>
    <m/>
    <n v="1794"/>
    <x v="81"/>
    <n v="1500"/>
    <n v="0"/>
    <n v="0"/>
    <n v="2110"/>
    <n v="2110"/>
    <n v="2110"/>
    <m/>
    <s v="Pendiente"/>
    <s v="Activo"/>
    <s v="F3129014-01"/>
    <m/>
    <s v="MEDIEXCEL"/>
    <m/>
    <s v="PGinecol"/>
    <n v="171"/>
    <s v="PRADO HERNANDEZ MELANIE LIZZETH"/>
  </r>
  <r>
    <d v="2021-10-04T00:00:00"/>
    <x v="1"/>
    <s v="MEDIEXCEL"/>
    <s v="En Tiempo"/>
    <s v="EXTERNOS (240 min.)"/>
    <x v="0"/>
    <x v="4"/>
    <n v="74"/>
    <s v="1277-0029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4T00:00:00"/>
    <x v="1"/>
    <s v="MEDIEXCEL"/>
    <s v="En Tiempo"/>
    <s v="EXTERNOS (240 min.)"/>
    <x v="0"/>
    <x v="4"/>
    <n v="75"/>
    <s v="1277-0030"/>
    <d v="2021-10-04T00:00:00"/>
    <s v="24086 MARIA HILDA"/>
    <s v="CABANILLAS"/>
    <m/>
    <n v="692"/>
    <x v="1"/>
    <n v="184"/>
    <n v="0"/>
    <n v="0"/>
    <n v="1116"/>
    <n v="1116"/>
    <n v="1116"/>
    <m/>
    <s v="Pendiente"/>
    <s v="Activo"/>
    <s v="A9459003-02"/>
    <m/>
    <s v="MEDIEXCEL"/>
    <m/>
    <s v="BH"/>
    <s v="h1"/>
    <s v="ZECKUA DURAZO JOSE DE JESUS"/>
  </r>
  <r>
    <d v="2021-10-04T00:00:00"/>
    <x v="1"/>
    <s v="MEDIEXCEL"/>
    <s v="En Tiempo"/>
    <s v="EXTERNOS (240 min.)"/>
    <x v="0"/>
    <x v="4"/>
    <n v="76"/>
    <s v="1277-0030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4T00:00:00"/>
    <x v="1"/>
    <s v="MEDIEXCEL"/>
    <s v="En Tiempo"/>
    <s v="EXTERNOS (240 min.)"/>
    <x v="0"/>
    <x v="4"/>
    <n v="77"/>
    <s v="1277-0030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MEDIEXCEL"/>
    <s v="En Tiempo"/>
    <s v="EXTERNOS (240 min.)"/>
    <x v="0"/>
    <x v="4"/>
    <n v="78"/>
    <s v="1277-0031"/>
    <d v="2021-10-04T00:00:00"/>
    <s v="30488 CARLOS"/>
    <s v="PACHECO"/>
    <m/>
    <n v="692"/>
    <x v="1"/>
    <n v="184"/>
    <n v="0"/>
    <n v="0"/>
    <n v="1116"/>
    <n v="1116"/>
    <n v="1116"/>
    <m/>
    <s v="Pendiente"/>
    <s v="Activo"/>
    <s v="A9589027-01"/>
    <m/>
    <s v="MEDIEXCEL"/>
    <m/>
    <s v="BH"/>
    <s v="h1"/>
    <s v="BOLAÑOS PEREA JORGE IGNACIO"/>
  </r>
  <r>
    <d v="2021-10-04T00:00:00"/>
    <x v="1"/>
    <s v="MEDIEXCEL"/>
    <s v="En Tiempo"/>
    <s v="EXTERNOS (240 min.)"/>
    <x v="0"/>
    <x v="4"/>
    <n v="79"/>
    <s v="1277-0031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4T00:00:00"/>
    <x v="1"/>
    <s v="MEDIEXCEL"/>
    <s v="En Tiempo"/>
    <s v="EXTERNOS (240 min.)"/>
    <x v="0"/>
    <x v="4"/>
    <n v="80"/>
    <s v="1277-0031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TRIAGE RESPIRATORIO"/>
    <s v="Fuera de Tiempo"/>
    <s v="TRIAGE RESPIRATORIO (90 Min.)"/>
    <x v="0"/>
    <x v="4"/>
    <n v="81"/>
    <s v="1277-0032"/>
    <d v="2021-10-04T00:00:00"/>
    <s v="34250 ADAN YAEL"/>
    <s v="CANGA"/>
    <s v="CUEN"/>
    <n v="1429"/>
    <x v="104"/>
    <n v="92"/>
    <n v="0"/>
    <n v="0"/>
    <n v="747"/>
    <n v="747"/>
    <n v="747"/>
    <m/>
    <s v="Pendiente"/>
    <s v="Activo"/>
    <m/>
    <m/>
    <s v="CENTRO MEDICO EXCEL - TRIAGE RESPIRATORIO"/>
    <m/>
    <s v="Amiba en fresco"/>
    <n v="47"/>
    <s v="TORRES RAMIREZ GIBRAN ARTURO"/>
  </r>
  <r>
    <d v="2021-10-04T00:00:00"/>
    <x v="1"/>
    <s v="TRIAGE RESPIRATORIO"/>
    <s v="Fuera de Tiempo"/>
    <s v="TRIAGE RESPIRATORIO (90 Min.)"/>
    <x v="0"/>
    <x v="4"/>
    <n v="82"/>
    <s v="1277-0032"/>
    <m/>
    <m/>
    <m/>
    <m/>
    <n v="1356"/>
    <x v="45"/>
    <n v="200"/>
    <m/>
    <m/>
    <m/>
    <m/>
    <m/>
    <m/>
    <m/>
    <m/>
    <m/>
    <m/>
    <m/>
    <m/>
    <s v="Coprologico"/>
    <n v="92"/>
    <m/>
  </r>
  <r>
    <d v="2021-10-04T00:00:00"/>
    <x v="1"/>
    <s v="TRIAGE RESPIRATORIO"/>
    <s v="Fuera de Tiempo"/>
    <s v="TRIAGE RESPIRATORIO (90 Min.)"/>
    <x v="0"/>
    <x v="4"/>
    <n v="83"/>
    <s v="1277-0032"/>
    <m/>
    <m/>
    <m/>
    <m/>
    <n v="43"/>
    <x v="82"/>
    <n v="55"/>
    <m/>
    <m/>
    <m/>
    <m/>
    <m/>
    <m/>
    <m/>
    <m/>
    <m/>
    <m/>
    <m/>
    <m/>
    <s v="CPS1"/>
    <n v="93"/>
    <m/>
  </r>
  <r>
    <d v="2021-10-04T00:00:00"/>
    <x v="1"/>
    <s v="TRIAGE RESPIRATORIO"/>
    <s v="Fuera de Tiempo"/>
    <s v="TRIAGE RESPIRATORIO (90 Min.)"/>
    <x v="0"/>
    <x v="4"/>
    <n v="84"/>
    <s v="1277-0032"/>
    <m/>
    <m/>
    <m/>
    <m/>
    <n v="356"/>
    <x v="83"/>
    <n v="400"/>
    <m/>
    <m/>
    <m/>
    <m/>
    <m/>
    <m/>
    <m/>
    <m/>
    <m/>
    <m/>
    <m/>
    <m/>
    <s v="Coprocultivo"/>
    <m/>
    <m/>
  </r>
  <r>
    <d v="2021-10-04T00:00:00"/>
    <x v="1"/>
    <s v="MEDIEXCEL"/>
    <s v="En Tiempo"/>
    <s v="EXTERNOS (240 min.)"/>
    <x v="0"/>
    <x v="4"/>
    <n v="85"/>
    <s v="1277-0033"/>
    <d v="2021-10-04T00:00:00"/>
    <s v="29822 JOSE"/>
    <s v="RENTERIA"/>
    <m/>
    <n v="692"/>
    <x v="1"/>
    <n v="184"/>
    <n v="0"/>
    <n v="0"/>
    <n v="1076"/>
    <n v="1076"/>
    <n v="1076"/>
    <m/>
    <s v="Pendiente"/>
    <s v="Activo"/>
    <s v="A9799043-01"/>
    <m/>
    <s v="MEDIEXCEL"/>
    <m/>
    <s v="BH"/>
    <s v="h1"/>
    <s v="ZECKUA DURAZO JOSE DE JESUS"/>
  </r>
  <r>
    <d v="2021-10-04T00:00:00"/>
    <x v="1"/>
    <s v="MEDIEXCEL"/>
    <s v="En Tiempo"/>
    <s v="EXTERNOS (240 min.)"/>
    <x v="0"/>
    <x v="4"/>
    <n v="86"/>
    <s v="1277-0033"/>
    <m/>
    <m/>
    <m/>
    <m/>
    <n v="121"/>
    <x v="18"/>
    <n v="374"/>
    <m/>
    <m/>
    <m/>
    <m/>
    <m/>
    <m/>
    <m/>
    <m/>
    <m/>
    <m/>
    <m/>
    <m/>
    <s v="GLICO"/>
    <n v="137"/>
    <m/>
  </r>
  <r>
    <d v="2021-10-04T00:00:00"/>
    <x v="1"/>
    <s v="MEDIEXCEL"/>
    <s v="En Tiempo"/>
    <s v="EXTERNOS (240 min.)"/>
    <x v="0"/>
    <x v="4"/>
    <n v="87"/>
    <s v="1277-0033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MEDIEXCEL"/>
    <s v="En Tiempo"/>
    <s v="EXTERNOS (240 min.)"/>
    <x v="0"/>
    <x v="4"/>
    <n v="88"/>
    <s v="1277-0034"/>
    <d v="2021-10-04T00:00:00"/>
    <s v="34275 ISELA"/>
    <s v="MEZA"/>
    <m/>
    <n v="1580"/>
    <x v="16"/>
    <n v="610"/>
    <n v="0"/>
    <n v="0"/>
    <n v="2110"/>
    <n v="2110"/>
    <n v="2110"/>
    <m/>
    <s v="Pendiente"/>
    <s v="Activo"/>
    <s v="_x0009_F3749001-01_x0009_"/>
    <m/>
    <s v="MEDIEXCEL"/>
    <m/>
    <s v="TSH-T3-T4"/>
    <s v="TIR"/>
    <s v="GALDAMEZ DOMINGUEZ PAMELA ANAHI"/>
  </r>
  <r>
    <d v="2021-10-04T00:00:00"/>
    <x v="1"/>
    <s v="MEDIEXCEL"/>
    <s v="En Tiempo"/>
    <s v="EXTERNOS (240 min.)"/>
    <x v="0"/>
    <x v="4"/>
    <n v="89"/>
    <s v="1277-0034"/>
    <m/>
    <m/>
    <m/>
    <m/>
    <n v="1794"/>
    <x v="81"/>
    <n v="1500"/>
    <m/>
    <m/>
    <m/>
    <m/>
    <m/>
    <m/>
    <m/>
    <m/>
    <m/>
    <m/>
    <m/>
    <m/>
    <s v="PGinecol"/>
    <n v="171"/>
    <m/>
  </r>
  <r>
    <d v="2021-10-04T00:00:00"/>
    <x v="1"/>
    <s v="MEDIEXCEL"/>
    <s v="En Tiempo"/>
    <s v="EXTERNOS (240 min.)"/>
    <x v="0"/>
    <x v="4"/>
    <n v="90"/>
    <s v="1277-0035"/>
    <d v="2021-10-04T00:00:00"/>
    <s v="25072 ALMA ROSA"/>
    <s v="JARA"/>
    <m/>
    <n v="692"/>
    <x v="1"/>
    <n v="184"/>
    <n v="0"/>
    <n v="0"/>
    <n v="719"/>
    <n v="719"/>
    <n v="719"/>
    <m/>
    <s v="Pendiente"/>
    <s v="Activo"/>
    <s v="A9839009-01"/>
    <m/>
    <s v="MEDIEXCEL"/>
    <m/>
    <s v="BH"/>
    <s v="h1"/>
    <s v="TORRES GOMEZ JESUS"/>
  </r>
  <r>
    <d v="2021-10-04T00:00:00"/>
    <x v="1"/>
    <s v="MEDIEXCEL"/>
    <s v="En Tiempo"/>
    <s v="EXTERNOS (240 min.)"/>
    <x v="0"/>
    <x v="4"/>
    <n v="91"/>
    <s v="1277-0035"/>
    <m/>
    <m/>
    <m/>
    <m/>
    <n v="1533"/>
    <x v="21"/>
    <n v="535"/>
    <m/>
    <m/>
    <m/>
    <m/>
    <m/>
    <m/>
    <m/>
    <m/>
    <m/>
    <m/>
    <m/>
    <m/>
    <s v="SMAC30"/>
    <s v="v2"/>
    <m/>
  </r>
  <r>
    <d v="2021-10-04T00:00:00"/>
    <x v="1"/>
    <s v="MEDIEXCEL"/>
    <s v="En Tiempo"/>
    <s v="EXTERNOS (240 min.)"/>
    <x v="0"/>
    <x v="4"/>
    <n v="92"/>
    <s v="1277-0036"/>
    <d v="2021-10-04T00:00:00"/>
    <s v="21077 JUDITH"/>
    <s v="GUADARRAMA"/>
    <m/>
    <n v="692"/>
    <x v="1"/>
    <n v="184"/>
    <n v="0"/>
    <n v="0"/>
    <n v="1105"/>
    <n v="1105"/>
    <n v="1105"/>
    <m/>
    <s v="Pendiente"/>
    <s v="Activo"/>
    <s v="B4609009-01"/>
    <m/>
    <s v="MEDIEXCEL"/>
    <m/>
    <s v="BH"/>
    <s v="h1"/>
    <s v="VILLANUEVA CORREA JUDITH"/>
  </r>
  <r>
    <d v="2021-10-04T00:00:00"/>
    <x v="1"/>
    <s v="MEDIEXCEL"/>
    <s v="En Tiempo"/>
    <s v="EXTERNOS (240 min.)"/>
    <x v="0"/>
    <x v="4"/>
    <n v="93"/>
    <s v="1277-0036"/>
    <m/>
    <m/>
    <m/>
    <m/>
    <n v="1297"/>
    <x v="20"/>
    <n v="265"/>
    <m/>
    <m/>
    <m/>
    <m/>
    <m/>
    <m/>
    <m/>
    <m/>
    <m/>
    <m/>
    <m/>
    <m/>
    <s v="LIPIDOS"/>
    <s v="lip"/>
    <m/>
  </r>
  <r>
    <d v="2021-10-04T00:00:00"/>
    <x v="1"/>
    <s v="MEDIEXCEL"/>
    <s v="En Tiempo"/>
    <s v="EXTERNOS (240 min.)"/>
    <x v="0"/>
    <x v="4"/>
    <n v="94"/>
    <s v="1277-0036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MEDIEXCEL"/>
    <s v="En Tiempo"/>
    <s v="EXTERNOS (240 min.)"/>
    <x v="0"/>
    <x v="4"/>
    <n v="95"/>
    <s v="1277-0036"/>
    <m/>
    <m/>
    <m/>
    <m/>
    <n v="83"/>
    <x v="6"/>
    <n v="138"/>
    <m/>
    <m/>
    <m/>
    <m/>
    <m/>
    <m/>
    <m/>
    <m/>
    <m/>
    <m/>
    <m/>
    <m/>
    <s v="EGO"/>
    <n v="127"/>
    <m/>
  </r>
  <r>
    <d v="2021-10-04T00:00:00"/>
    <x v="1"/>
    <s v="MEDIEXCEL"/>
    <s v="En Tiempo"/>
    <s v="EXTERNOS (240 min.)"/>
    <x v="0"/>
    <x v="4"/>
    <n v="96"/>
    <s v="1277-0037"/>
    <d v="2021-10-04T00:00:00"/>
    <s v="30659 ANDRES"/>
    <s v="BEJARANO"/>
    <m/>
    <n v="692"/>
    <x v="1"/>
    <n v="184"/>
    <n v="0"/>
    <n v="0"/>
    <n v="857"/>
    <n v="857"/>
    <n v="857"/>
    <m/>
    <s v="Pendiente"/>
    <s v="Activo"/>
    <s v="A8889012-06"/>
    <m/>
    <s v="MEDIEXCEL"/>
    <m/>
    <s v="BH"/>
    <s v="h1"/>
    <s v="PLOWELLS CELESTE ELISA"/>
  </r>
  <r>
    <d v="2021-10-04T00:00:00"/>
    <x v="1"/>
    <s v="MEDIEXCEL"/>
    <s v="En Tiempo"/>
    <s v="EXTERNOS (240 min.)"/>
    <x v="0"/>
    <x v="4"/>
    <n v="97"/>
    <s v="1277-0037"/>
    <m/>
    <m/>
    <m/>
    <m/>
    <n v="1533"/>
    <x v="21"/>
    <n v="535"/>
    <m/>
    <m/>
    <m/>
    <m/>
    <m/>
    <m/>
    <m/>
    <m/>
    <m/>
    <m/>
    <m/>
    <m/>
    <s v="SMAC30"/>
    <s v="v2"/>
    <m/>
  </r>
  <r>
    <d v="2021-10-04T00:00:00"/>
    <x v="1"/>
    <s v="MEDIEXCEL"/>
    <s v="En Tiempo"/>
    <s v="EXTERNOS (240 min.)"/>
    <x v="0"/>
    <x v="4"/>
    <n v="98"/>
    <s v="1277-0037"/>
    <m/>
    <m/>
    <m/>
    <m/>
    <n v="83"/>
    <x v="6"/>
    <n v="138"/>
    <m/>
    <m/>
    <m/>
    <m/>
    <m/>
    <m/>
    <m/>
    <m/>
    <m/>
    <m/>
    <m/>
    <m/>
    <s v="EGO"/>
    <n v="127"/>
    <m/>
  </r>
  <r>
    <d v="2021-10-04T00:00:00"/>
    <x v="1"/>
    <s v="TUNEL MEDIEXCEL"/>
    <s v="En Tiempo"/>
    <s v="EXTERNOS (240 min.)"/>
    <x v="0"/>
    <x v="4"/>
    <n v="99"/>
    <s v="1277-0038"/>
    <d v="2021-10-04T00:00:00"/>
    <s v="30659 ANDRES"/>
    <s v="BEJARANO"/>
    <m/>
    <n v="2458"/>
    <x v="25"/>
    <n v="500"/>
    <n v="0"/>
    <n v="0"/>
    <n v="500"/>
    <n v="500"/>
    <n v="500"/>
    <m/>
    <s v="Pendiente"/>
    <s v="Activo"/>
    <s v="A8889012-06"/>
    <m/>
    <s v="TUNEL - MEDIEXCEL"/>
    <m/>
    <s v="SARS"/>
    <m/>
    <s v="PLOWELLS CELESTE ELISA"/>
  </r>
  <r>
    <d v="2021-10-04T00:00:00"/>
    <x v="1"/>
    <s v="MEDIEXCEL"/>
    <s v="Fuera de Tiempo"/>
    <s v="EXTERNOS (240 min.)"/>
    <x v="0"/>
    <x v="4"/>
    <n v="100"/>
    <s v="1277-0039"/>
    <d v="2021-10-04T00:00:00"/>
    <s v="11777 NORMA"/>
    <s v="YUEN"/>
    <m/>
    <n v="692"/>
    <x v="1"/>
    <n v="184"/>
    <n v="0"/>
    <n v="0"/>
    <n v="1841"/>
    <n v="1841"/>
    <n v="1841"/>
    <m/>
    <s v="Pendiente"/>
    <s v="Activo"/>
    <s v="B4829007-01"/>
    <m/>
    <s v="MEDIEXCEL"/>
    <m/>
    <s v="BH"/>
    <s v="h1"/>
    <s v="SALDIVAR HERNANDEZ KARLA YUDITH"/>
  </r>
  <r>
    <d v="2021-10-04T00:00:00"/>
    <x v="1"/>
    <s v="MEDIEXCEL"/>
    <s v="Fuera de Tiempo"/>
    <s v="EXTERNOS (240 min.)"/>
    <x v="0"/>
    <x v="4"/>
    <n v="101"/>
    <s v="1277-0039"/>
    <m/>
    <m/>
    <m/>
    <m/>
    <n v="121"/>
    <x v="18"/>
    <n v="374"/>
    <m/>
    <m/>
    <m/>
    <m/>
    <m/>
    <m/>
    <m/>
    <m/>
    <m/>
    <m/>
    <m/>
    <m/>
    <s v="GLICO"/>
    <n v="137"/>
    <m/>
  </r>
  <r>
    <d v="2021-10-04T00:00:00"/>
    <x v="1"/>
    <s v="MEDIEXCEL"/>
    <s v="Fuera de Tiempo"/>
    <s v="EXTERNOS (240 min.)"/>
    <x v="0"/>
    <x v="4"/>
    <n v="102"/>
    <s v="1277-0039"/>
    <m/>
    <m/>
    <m/>
    <m/>
    <n v="1533"/>
    <x v="21"/>
    <n v="535"/>
    <m/>
    <m/>
    <m/>
    <m/>
    <m/>
    <m/>
    <m/>
    <m/>
    <m/>
    <m/>
    <m/>
    <m/>
    <s v="SMAC30"/>
    <s v="v2"/>
    <m/>
  </r>
  <r>
    <d v="2021-10-04T00:00:00"/>
    <x v="1"/>
    <s v="MEDIEXCEL"/>
    <s v="Fuera de Tiempo"/>
    <s v="EXTERNOS (240 min.)"/>
    <x v="0"/>
    <x v="4"/>
    <n v="103"/>
    <s v="1277-0039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4T00:00:00"/>
    <x v="1"/>
    <s v="MEDIEXCEL"/>
    <s v="Fuera de Tiempo"/>
    <s v="EXTERNOS (240 min.)"/>
    <x v="0"/>
    <x v="4"/>
    <n v="104"/>
    <s v="1277-0039"/>
    <m/>
    <m/>
    <m/>
    <m/>
    <n v="83"/>
    <x v="6"/>
    <n v="138"/>
    <m/>
    <m/>
    <m/>
    <m/>
    <m/>
    <m/>
    <m/>
    <m/>
    <m/>
    <m/>
    <m/>
    <m/>
    <s v="EGO"/>
    <n v="127"/>
    <m/>
  </r>
  <r>
    <d v="2021-10-04T00:00:00"/>
    <x v="1"/>
    <s v="CORTESIAS"/>
    <s v="En Tiempo"/>
    <s v="EXTERNOS (240 min.)"/>
    <x v="0"/>
    <x v="4"/>
    <n v="105"/>
    <s v="1277-0040"/>
    <d v="2021-10-04T00:00:00"/>
    <s v="2317 JOSE"/>
    <s v="HERNANDEZ"/>
    <s v="FUJIGAKI"/>
    <n v="692"/>
    <x v="1"/>
    <n v="184"/>
    <n v="0"/>
    <n v="0"/>
    <n v="1352"/>
    <n v="1352"/>
    <n v="1352"/>
    <m/>
    <s v="Pendiente"/>
    <s v="Activo"/>
    <m/>
    <m/>
    <s v="CORTESIAS"/>
    <m/>
    <s v="BH"/>
    <s v="h1"/>
    <s v="A QUIEN CORRESPONDA"/>
  </r>
  <r>
    <d v="2021-10-04T00:00:00"/>
    <x v="1"/>
    <s v="CORTESIAS"/>
    <s v="En Tiempo"/>
    <s v="EXTERNOS (240 min.)"/>
    <x v="0"/>
    <x v="4"/>
    <n v="106"/>
    <s v="1277-0040"/>
    <m/>
    <m/>
    <m/>
    <m/>
    <n v="1533"/>
    <x v="21"/>
    <n v="535"/>
    <m/>
    <m/>
    <m/>
    <m/>
    <m/>
    <m/>
    <m/>
    <m/>
    <m/>
    <m/>
    <m/>
    <m/>
    <s v="SMAC30"/>
    <s v="v2"/>
    <m/>
  </r>
  <r>
    <d v="2021-10-04T00:00:00"/>
    <x v="1"/>
    <s v="CORTESIAS"/>
    <s v="En Tiempo"/>
    <s v="EXTERNOS (240 min.)"/>
    <x v="0"/>
    <x v="4"/>
    <n v="107"/>
    <s v="1277-0040"/>
    <m/>
    <m/>
    <m/>
    <m/>
    <n v="612"/>
    <x v="19"/>
    <n v="495"/>
    <m/>
    <m/>
    <m/>
    <m/>
    <m/>
    <m/>
    <m/>
    <m/>
    <m/>
    <m/>
    <m/>
    <m/>
    <s v="PSA"/>
    <n v="58"/>
    <m/>
  </r>
  <r>
    <d v="2021-10-04T00:00:00"/>
    <x v="1"/>
    <s v="CORTESIAS"/>
    <s v="En Tiempo"/>
    <s v="EXTERNOS (240 min.)"/>
    <x v="0"/>
    <x v="4"/>
    <n v="108"/>
    <s v="1277-0040"/>
    <m/>
    <m/>
    <m/>
    <m/>
    <n v="83"/>
    <x v="6"/>
    <n v="138"/>
    <m/>
    <m/>
    <m/>
    <m/>
    <m/>
    <m/>
    <m/>
    <m/>
    <m/>
    <m/>
    <m/>
    <m/>
    <s v="EGO"/>
    <n v="127"/>
    <m/>
  </r>
  <r>
    <d v="2021-10-04T00:00:00"/>
    <x v="1"/>
    <s v="PRIVADOS"/>
    <s v="Fuera de Tiempo"/>
    <s v="EXTERNOS (240 min.)"/>
    <x v="0"/>
    <x v="4"/>
    <n v="109"/>
    <s v="1277-0041"/>
    <d v="2021-10-04T00:00:00"/>
    <s v="34276 MARIA GUADALUPE"/>
    <s v="CASTRO"/>
    <s v="ARCE"/>
    <n v="2411"/>
    <x v="105"/>
    <n v="170"/>
    <n v="0"/>
    <n v="0"/>
    <n v="7921"/>
    <n v="7921"/>
    <n v="7921"/>
    <m/>
    <s v="Pendiente"/>
    <s v="Activo"/>
    <m/>
    <m/>
    <s v="PRIVADOS"/>
    <m/>
    <s v="Indice HOMA, Insulin"/>
    <m/>
    <s v="A QUIEN CORRESPONDA"/>
  </r>
  <r>
    <d v="2021-10-04T00:00:00"/>
    <x v="1"/>
    <s v="PRIVADOS"/>
    <s v="Fuera de Tiempo"/>
    <s v="EXTERNOS (240 min.)"/>
    <x v="0"/>
    <x v="4"/>
    <n v="110"/>
    <s v="1277-0041"/>
    <m/>
    <m/>
    <m/>
    <m/>
    <n v="121"/>
    <x v="18"/>
    <n v="374"/>
    <m/>
    <m/>
    <m/>
    <m/>
    <m/>
    <m/>
    <m/>
    <m/>
    <m/>
    <m/>
    <m/>
    <m/>
    <s v="GLICO"/>
    <n v="137"/>
    <m/>
  </r>
  <r>
    <d v="2021-10-04T00:00:00"/>
    <x v="1"/>
    <s v="PRIVADOS"/>
    <s v="Fuera de Tiempo"/>
    <s v="EXTERNOS (240 min.)"/>
    <x v="0"/>
    <x v="4"/>
    <n v="111"/>
    <s v="1277-0041"/>
    <m/>
    <m/>
    <m/>
    <m/>
    <n v="1297"/>
    <x v="20"/>
    <n v="265"/>
    <m/>
    <m/>
    <m/>
    <m/>
    <m/>
    <m/>
    <m/>
    <m/>
    <m/>
    <m/>
    <m/>
    <m/>
    <s v="LIPIDOS"/>
    <s v="lip"/>
    <m/>
  </r>
  <r>
    <d v="2021-10-04T00:00:00"/>
    <x v="1"/>
    <s v="PRIVADOS"/>
    <s v="Fuera de Tiempo"/>
    <s v="EXTERNOS (240 min.)"/>
    <x v="0"/>
    <x v="4"/>
    <n v="112"/>
    <s v="1277-0041"/>
    <m/>
    <m/>
    <m/>
    <m/>
    <n v="2174"/>
    <x v="106"/>
    <n v="860"/>
    <m/>
    <m/>
    <m/>
    <m/>
    <m/>
    <m/>
    <m/>
    <m/>
    <m/>
    <m/>
    <m/>
    <m/>
    <s v="VD 25 HIDROXI"/>
    <s v="VIT.D"/>
    <m/>
  </r>
  <r>
    <d v="2021-10-04T00:00:00"/>
    <x v="1"/>
    <s v="PRIVADOS"/>
    <s v="Fuera de Tiempo"/>
    <s v="EXTERNOS (240 min.)"/>
    <x v="0"/>
    <x v="4"/>
    <n v="113"/>
    <s v="1277-0041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4T00:00:00"/>
    <x v="1"/>
    <s v="PRIVADOS"/>
    <s v="Fuera de Tiempo"/>
    <s v="EXTERNOS (240 min.)"/>
    <x v="0"/>
    <x v="4"/>
    <n v="114"/>
    <s v="1277-0041"/>
    <m/>
    <m/>
    <m/>
    <m/>
    <n v="257"/>
    <x v="79"/>
    <n v="340"/>
    <m/>
    <m/>
    <m/>
    <m/>
    <m/>
    <m/>
    <m/>
    <m/>
    <m/>
    <m/>
    <m/>
    <m/>
    <s v="Testo-L"/>
    <n v="208"/>
    <m/>
  </r>
  <r>
    <d v="2021-10-04T00:00:00"/>
    <x v="1"/>
    <s v="PRIVADOS"/>
    <s v="Fuera de Tiempo"/>
    <s v="EXTERNOS (240 min.)"/>
    <x v="0"/>
    <x v="4"/>
    <n v="115"/>
    <s v="1277-0041"/>
    <m/>
    <m/>
    <m/>
    <m/>
    <n v="1700"/>
    <x v="107"/>
    <n v="800"/>
    <m/>
    <m/>
    <m/>
    <m/>
    <m/>
    <m/>
    <m/>
    <m/>
    <m/>
    <m/>
    <m/>
    <m/>
    <s v="SHBG"/>
    <n v="1700"/>
    <m/>
  </r>
  <r>
    <d v="2021-10-04T00:00:00"/>
    <x v="1"/>
    <s v="PRIVADOS"/>
    <s v="Fuera de Tiempo"/>
    <s v="EXTERNOS (240 min.)"/>
    <x v="0"/>
    <x v="4"/>
    <n v="116"/>
    <s v="1277-0041"/>
    <m/>
    <m/>
    <m/>
    <m/>
    <n v="1539"/>
    <x v="108"/>
    <n v="352"/>
    <m/>
    <m/>
    <m/>
    <m/>
    <m/>
    <m/>
    <m/>
    <m/>
    <m/>
    <m/>
    <m/>
    <m/>
    <s v="DHEA-S"/>
    <n v="114"/>
    <m/>
  </r>
  <r>
    <d v="2021-10-04T00:00:00"/>
    <x v="1"/>
    <s v="PRIVADOS"/>
    <s v="Fuera de Tiempo"/>
    <s v="EXTERNOS (240 min.)"/>
    <x v="0"/>
    <x v="4"/>
    <n v="117"/>
    <s v="1277-0041"/>
    <m/>
    <m/>
    <m/>
    <m/>
    <n v="2131"/>
    <x v="109"/>
    <n v="3200"/>
    <m/>
    <m/>
    <m/>
    <m/>
    <m/>
    <m/>
    <m/>
    <m/>
    <m/>
    <m/>
    <m/>
    <m/>
    <s v="muleriana"/>
    <n v="2131"/>
    <m/>
  </r>
  <r>
    <d v="2021-10-04T00:00:00"/>
    <x v="1"/>
    <s v="PRIVADOS"/>
    <s v="Fuera de Tiempo"/>
    <s v="EXTERNOS (240 min.)"/>
    <x v="0"/>
    <x v="4"/>
    <n v="118"/>
    <s v="1277-0041"/>
    <m/>
    <m/>
    <m/>
    <m/>
    <n v="328"/>
    <x v="110"/>
    <n v="470"/>
    <m/>
    <m/>
    <m/>
    <m/>
    <m/>
    <m/>
    <m/>
    <m/>
    <m/>
    <m/>
    <m/>
    <m/>
    <s v="PEROXIDASA"/>
    <s v="TPO"/>
    <m/>
  </r>
  <r>
    <d v="2021-10-04T00:00:00"/>
    <x v="1"/>
    <s v="PRIVADOS"/>
    <s v="Fuera de Tiempo"/>
    <s v="EXTERNOS (240 min.)"/>
    <x v="0"/>
    <x v="4"/>
    <n v="119"/>
    <s v="1277-0041"/>
    <m/>
    <m/>
    <m/>
    <m/>
    <n v="599"/>
    <x v="111"/>
    <n v="480"/>
    <m/>
    <m/>
    <m/>
    <m/>
    <m/>
    <m/>
    <m/>
    <m/>
    <m/>
    <m/>
    <m/>
    <m/>
    <s v="TgAc"/>
    <n v="35"/>
    <m/>
  </r>
  <r>
    <d v="2021-10-04T00:00:00"/>
    <x v="1"/>
    <s v="MEDIEXCEL"/>
    <s v="Fuera de Tiempo"/>
    <s v="EXTERNOS (240 min.)"/>
    <x v="0"/>
    <x v="4"/>
    <n v="120"/>
    <s v="1277-0042"/>
    <d v="2021-10-04T00:00:00"/>
    <s v="33298 BLANCA"/>
    <s v="SILVA"/>
    <m/>
    <n v="692"/>
    <x v="1"/>
    <n v="184"/>
    <n v="0"/>
    <n v="0"/>
    <n v="4184"/>
    <n v="4184"/>
    <n v="4184"/>
    <m/>
    <s v="Pendiente"/>
    <s v="Activo"/>
    <s v="A9889037-02_x0009_"/>
    <m/>
    <s v="MEDIEXCEL"/>
    <m/>
    <s v="BH"/>
    <s v="h1"/>
    <s v="URIARTE CRUZ MAURO"/>
  </r>
  <r>
    <d v="2021-10-04T00:00:00"/>
    <x v="1"/>
    <s v="MEDIEXCEL"/>
    <s v="Fuera de Tiempo"/>
    <s v="EXTERNOS (240 min.)"/>
    <x v="0"/>
    <x v="4"/>
    <n v="121"/>
    <s v="1277-0042"/>
    <m/>
    <m/>
    <m/>
    <m/>
    <n v="119"/>
    <x v="24"/>
    <n v="161"/>
    <m/>
    <m/>
    <m/>
    <m/>
    <m/>
    <m/>
    <m/>
    <m/>
    <m/>
    <m/>
    <m/>
    <m/>
    <s v="ABO"/>
    <n v="213"/>
    <m/>
  </r>
  <r>
    <d v="2021-10-04T00:00:00"/>
    <x v="1"/>
    <s v="MEDIEXCEL"/>
    <s v="Fuera de Tiempo"/>
    <s v="EXTERNOS (240 min.)"/>
    <x v="0"/>
    <x v="4"/>
    <n v="122"/>
    <s v="1277-0042"/>
    <m/>
    <m/>
    <m/>
    <m/>
    <n v="1319"/>
    <x v="23"/>
    <n v="230"/>
    <m/>
    <m/>
    <m/>
    <m/>
    <m/>
    <m/>
    <m/>
    <m/>
    <m/>
    <m/>
    <m/>
    <m/>
    <s v="QS3"/>
    <n v="192"/>
    <m/>
  </r>
  <r>
    <d v="2021-10-04T00:00:00"/>
    <x v="1"/>
    <s v="MEDIEXCEL"/>
    <s v="Fuera de Tiempo"/>
    <s v="EXTERNOS (240 min.)"/>
    <x v="0"/>
    <x v="4"/>
    <n v="123"/>
    <s v="1277-0042"/>
    <m/>
    <m/>
    <m/>
    <m/>
    <n v="413"/>
    <x v="57"/>
    <n v="650"/>
    <m/>
    <m/>
    <m/>
    <m/>
    <m/>
    <m/>
    <m/>
    <m/>
    <m/>
    <m/>
    <m/>
    <m/>
    <s v="Ac Chl IgG"/>
    <n v="4"/>
    <m/>
  </r>
  <r>
    <d v="2021-10-04T00:00:00"/>
    <x v="1"/>
    <s v="MEDIEXCEL"/>
    <s v="Fuera de Tiempo"/>
    <s v="EXTERNOS (240 min.)"/>
    <x v="0"/>
    <x v="4"/>
    <n v="124"/>
    <s v="1277-0042"/>
    <m/>
    <m/>
    <m/>
    <m/>
    <n v="217"/>
    <x v="56"/>
    <n v="650"/>
    <m/>
    <m/>
    <m/>
    <m/>
    <m/>
    <m/>
    <m/>
    <m/>
    <m/>
    <m/>
    <m/>
    <m/>
    <s v="AcChlam IgM"/>
    <n v="5"/>
    <m/>
  </r>
  <r>
    <d v="2021-10-04T00:00:00"/>
    <x v="1"/>
    <s v="MEDIEXCEL"/>
    <s v="Fuera de Tiempo"/>
    <s v="EXTERNOS (240 min.)"/>
    <x v="0"/>
    <x v="4"/>
    <n v="125"/>
    <s v="1277-0042"/>
    <m/>
    <m/>
    <m/>
    <m/>
    <n v="416"/>
    <x v="32"/>
    <n v="362"/>
    <m/>
    <m/>
    <m/>
    <m/>
    <m/>
    <m/>
    <m/>
    <m/>
    <m/>
    <m/>
    <m/>
    <m/>
    <s v="HIV"/>
    <n v="22"/>
    <m/>
  </r>
  <r>
    <d v="2021-10-04T00:00:00"/>
    <x v="1"/>
    <s v="MEDIEXCEL"/>
    <s v="Fuera de Tiempo"/>
    <s v="EXTERNOS (240 min.)"/>
    <x v="0"/>
    <x v="4"/>
    <n v="126"/>
    <s v="1277-0042"/>
    <m/>
    <m/>
    <m/>
    <m/>
    <n v="531"/>
    <x v="112"/>
    <n v="439"/>
    <m/>
    <m/>
    <m/>
    <m/>
    <m/>
    <m/>
    <m/>
    <m/>
    <m/>
    <m/>
    <m/>
    <m/>
    <s v="Rub IgG"/>
    <n v="29"/>
    <m/>
  </r>
  <r>
    <d v="2021-10-04T00:00:00"/>
    <x v="1"/>
    <s v="MEDIEXCEL"/>
    <s v="Fuera de Tiempo"/>
    <s v="EXTERNOS (240 min.)"/>
    <x v="0"/>
    <x v="4"/>
    <n v="127"/>
    <s v="1277-0042"/>
    <m/>
    <m/>
    <m/>
    <m/>
    <n v="542"/>
    <x v="113"/>
    <n v="650"/>
    <m/>
    <m/>
    <m/>
    <m/>
    <m/>
    <m/>
    <m/>
    <m/>
    <m/>
    <m/>
    <m/>
    <m/>
    <s v="Ac Rubeola"/>
    <n v="30"/>
    <m/>
  </r>
  <r>
    <d v="2021-10-04T00:00:00"/>
    <x v="1"/>
    <s v="MEDIEXCEL"/>
    <s v="Fuera de Tiempo"/>
    <s v="EXTERNOS (240 min.)"/>
    <x v="0"/>
    <x v="4"/>
    <n v="128"/>
    <s v="1277-0042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4T00:00:00"/>
    <x v="1"/>
    <s v="MEDIEXCEL"/>
    <s v="Fuera de Tiempo"/>
    <s v="EXTERNOS (240 min.)"/>
    <x v="0"/>
    <x v="4"/>
    <n v="129"/>
    <s v="1277-0042"/>
    <m/>
    <m/>
    <m/>
    <m/>
    <n v="286"/>
    <x v="37"/>
    <n v="110"/>
    <m/>
    <m/>
    <m/>
    <m/>
    <m/>
    <m/>
    <m/>
    <m/>
    <m/>
    <m/>
    <m/>
    <m/>
    <s v="VDRL"/>
    <n v="220"/>
    <m/>
  </r>
  <r>
    <d v="2021-10-04T00:00:00"/>
    <x v="1"/>
    <s v="MEDIEXCEL"/>
    <s v="Fuera de Tiempo"/>
    <s v="EXTERNOS (240 min.)"/>
    <x v="0"/>
    <x v="4"/>
    <n v="130"/>
    <s v="1277-0042"/>
    <m/>
    <m/>
    <m/>
    <m/>
    <n v="83"/>
    <x v="6"/>
    <n v="138"/>
    <m/>
    <m/>
    <m/>
    <m/>
    <m/>
    <m/>
    <m/>
    <m/>
    <m/>
    <m/>
    <m/>
    <m/>
    <s v="EGO"/>
    <n v="127"/>
    <m/>
  </r>
  <r>
    <d v="2021-10-04T00:00:00"/>
    <x v="1"/>
    <s v="EMPLEADOS"/>
    <s v="En Tiempo"/>
    <s v="EXTERNOS (240 min.)"/>
    <x v="0"/>
    <x v="4"/>
    <n v="131"/>
    <s v="1277-0043"/>
    <d v="2021-10-04T00:00:00"/>
    <s v="34277 LAURA ESTHELA"/>
    <s v="POMPA"/>
    <s v="CUEVAS"/>
    <n v="692"/>
    <x v="1"/>
    <n v="184"/>
    <n v="0"/>
    <n v="0"/>
    <n v="1345"/>
    <n v="1345"/>
    <n v="1345"/>
    <m/>
    <s v="Pendiente"/>
    <s v="Activo"/>
    <m/>
    <m/>
    <s v="CENTRO MEDICO EXCEL-(EMPLEADOS)"/>
    <m/>
    <s v="BH"/>
    <s v="h1"/>
    <s v="A QUIEN CORRESPONDA"/>
  </r>
  <r>
    <d v="2021-10-04T00:00:00"/>
    <x v="1"/>
    <s v="EMPLEADOS"/>
    <s v="En Tiempo"/>
    <s v="EXTERNOS (240 min.)"/>
    <x v="0"/>
    <x v="4"/>
    <n v="132"/>
    <s v="1277-0043"/>
    <m/>
    <m/>
    <m/>
    <m/>
    <n v="288"/>
    <x v="43"/>
    <n v="125"/>
    <m/>
    <m/>
    <m/>
    <m/>
    <m/>
    <m/>
    <m/>
    <m/>
    <m/>
    <m/>
    <m/>
    <m/>
    <s v="VSG"/>
    <n v="221"/>
    <m/>
  </r>
  <r>
    <d v="2021-10-04T00:00:00"/>
    <x v="1"/>
    <s v="EMPLEADOS"/>
    <s v="En Tiempo"/>
    <s v="EXTERNOS (240 min.)"/>
    <x v="0"/>
    <x v="4"/>
    <n v="133"/>
    <s v="1277-0043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EMPLEADOS"/>
    <s v="En Tiempo"/>
    <s v="EXTERNOS (240 min.)"/>
    <x v="0"/>
    <x v="4"/>
    <n v="134"/>
    <s v="1277-0043"/>
    <m/>
    <m/>
    <m/>
    <m/>
    <n v="226"/>
    <x v="3"/>
    <n v="345"/>
    <m/>
    <m/>
    <m/>
    <m/>
    <m/>
    <m/>
    <m/>
    <m/>
    <m/>
    <m/>
    <m/>
    <m/>
    <s v="PCR"/>
    <n v="183"/>
    <m/>
  </r>
  <r>
    <d v="2021-10-04T00:00:00"/>
    <x v="1"/>
    <s v="EMPLEADOS"/>
    <s v="En Tiempo"/>
    <s v="EXTERNOS (240 min.)"/>
    <x v="0"/>
    <x v="4"/>
    <n v="135"/>
    <s v="1277-0043"/>
    <m/>
    <m/>
    <m/>
    <m/>
    <n v="1329"/>
    <x v="52"/>
    <n v="173"/>
    <m/>
    <m/>
    <m/>
    <m/>
    <m/>
    <m/>
    <m/>
    <m/>
    <m/>
    <m/>
    <m/>
    <m/>
    <s v="PIE"/>
    <n v="187"/>
    <m/>
  </r>
  <r>
    <d v="2021-10-04T00:00:00"/>
    <x v="1"/>
    <s v="MEDIEXCEL"/>
    <s v="Fuera de Tiempo"/>
    <s v="EXTERNOS (240 min.)"/>
    <x v="0"/>
    <x v="4"/>
    <n v="136"/>
    <s v="1277-0044"/>
    <d v="2021-10-04T00:00:00"/>
    <s v="31198 MARTIN"/>
    <s v="MUÑOZ"/>
    <m/>
    <n v="109"/>
    <x v="10"/>
    <n v="115"/>
    <n v="0"/>
    <n v="0"/>
    <n v="754"/>
    <n v="754"/>
    <n v="754"/>
    <m/>
    <s v="Pendiente"/>
    <s v="Activo"/>
    <s v="F4359002-01_x0009_"/>
    <m/>
    <s v="MEDIEXCEL"/>
    <m/>
    <s v="GLU"/>
    <s v="glic"/>
    <s v="CASTRO AVILES MERCEDES"/>
  </r>
  <r>
    <d v="2021-10-04T00:00:00"/>
    <x v="1"/>
    <s v="MEDIEXCEL"/>
    <s v="Fuera de Tiempo"/>
    <s v="EXTERNOS (240 min.)"/>
    <x v="0"/>
    <x v="4"/>
    <n v="137"/>
    <s v="1277-0044"/>
    <m/>
    <m/>
    <m/>
    <m/>
    <n v="121"/>
    <x v="18"/>
    <n v="374"/>
    <m/>
    <m/>
    <m/>
    <m/>
    <m/>
    <m/>
    <m/>
    <m/>
    <m/>
    <m/>
    <m/>
    <m/>
    <s v="GLICO"/>
    <n v="137"/>
    <m/>
  </r>
  <r>
    <d v="2021-10-04T00:00:00"/>
    <x v="1"/>
    <s v="MEDIEXCEL"/>
    <s v="Fuera de Tiempo"/>
    <s v="EXTERNOS (240 min.)"/>
    <x v="0"/>
    <x v="4"/>
    <n v="138"/>
    <s v="1277-0044"/>
    <m/>
    <m/>
    <m/>
    <m/>
    <n v="1297"/>
    <x v="20"/>
    <n v="265"/>
    <m/>
    <m/>
    <m/>
    <m/>
    <m/>
    <m/>
    <m/>
    <m/>
    <m/>
    <m/>
    <m/>
    <m/>
    <s v="LIPIDOS"/>
    <s v="lip"/>
    <m/>
  </r>
  <r>
    <d v="2021-10-04T00:00:00"/>
    <x v="1"/>
    <s v="TRIAGE RESPIRATORIO"/>
    <s v="En Tiempo"/>
    <s v="TRIAGE RESPIRATORIO (90 Min.)"/>
    <x v="0"/>
    <x v="4"/>
    <n v="139"/>
    <s v="1277-0045"/>
    <d v="2021-10-04T00:00:00"/>
    <s v="12889 LEZTY GABRIELA"/>
    <s v="ARVAYO"/>
    <s v="RODRIGUEZ"/>
    <n v="2477"/>
    <x v="42"/>
    <n v="750"/>
    <n v="0"/>
    <n v="0"/>
    <n v="750"/>
    <n v="750"/>
    <n v="750"/>
    <m/>
    <s v="Pendiente"/>
    <s v="Activo"/>
    <m/>
    <m/>
    <s v="CENTRO MEDICO EXCEL - TRIAGE RESPIRATORIO"/>
    <m/>
    <s v="Ag. SARS Cov 2"/>
    <m/>
    <s v="BERNAL MANJARREZ MANLIO CESAR"/>
  </r>
  <r>
    <d v="2021-10-04T00:00:00"/>
    <x v="1"/>
    <s v="URGENCIAS"/>
    <s v="En Tiempo"/>
    <s v="URGENCIAS (90 Min.)"/>
    <x v="0"/>
    <x v="4"/>
    <n v="140"/>
    <s v="1277-0046"/>
    <d v="2021-10-04T00:00:00"/>
    <s v="33767 JOSE EDUARDO"/>
    <s v="SMITH"/>
    <s v="VALDEZ"/>
    <n v="692"/>
    <x v="1"/>
    <n v="184"/>
    <n v="0"/>
    <n v="0"/>
    <n v="1415"/>
    <n v="1415"/>
    <n v="1415"/>
    <m/>
    <s v="Pendiente"/>
    <s v="Activo"/>
    <m/>
    <m/>
    <s v="CENTRO MEDICO EXCEL-URGENCIAS"/>
    <m/>
    <s v="BH"/>
    <s v="h1"/>
    <s v="LOPEZ FAVELA GLADYS MARIELA"/>
  </r>
  <r>
    <d v="2021-10-04T00:00:00"/>
    <x v="1"/>
    <s v="URGENCIAS"/>
    <s v="En Tiempo"/>
    <s v="URGENCIAS (90 Min.)"/>
    <x v="0"/>
    <x v="4"/>
    <n v="141"/>
    <s v="1277-0046"/>
    <m/>
    <m/>
    <m/>
    <m/>
    <n v="119"/>
    <x v="24"/>
    <n v="161"/>
    <m/>
    <m/>
    <m/>
    <m/>
    <m/>
    <m/>
    <m/>
    <m/>
    <m/>
    <m/>
    <m/>
    <m/>
    <s v="ABO"/>
    <n v="213"/>
    <m/>
  </r>
  <r>
    <d v="2021-10-04T00:00:00"/>
    <x v="1"/>
    <s v="URGENCIAS"/>
    <s v="En Tiempo"/>
    <s v="URGENCIAS (90 Min.)"/>
    <x v="0"/>
    <x v="4"/>
    <n v="142"/>
    <s v="1277-0046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4T00:00:00"/>
    <x v="1"/>
    <s v="URGENCIAS"/>
    <s v="En Tiempo"/>
    <s v="URGENCIAS (90 Min.)"/>
    <x v="0"/>
    <x v="4"/>
    <n v="143"/>
    <s v="1277-0046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URGENCIAS"/>
    <s v="En Tiempo"/>
    <s v="URGENCIAS (90 Min.)"/>
    <x v="0"/>
    <x v="4"/>
    <n v="144"/>
    <s v="1277-0046"/>
    <m/>
    <m/>
    <m/>
    <m/>
    <n v="83"/>
    <x v="6"/>
    <n v="138"/>
    <m/>
    <m/>
    <m/>
    <m/>
    <m/>
    <m/>
    <m/>
    <m/>
    <m/>
    <m/>
    <m/>
    <m/>
    <s v="EGO"/>
    <n v="127"/>
    <m/>
  </r>
  <r>
    <d v="2021-10-04T00:00:00"/>
    <x v="1"/>
    <s v="TUNEL MEDIEXCEL"/>
    <s v="Fuera de Tiempo"/>
    <s v="EXTERNOS (240 min.)"/>
    <x v="0"/>
    <x v="4"/>
    <n v="145"/>
    <s v="1277-0047"/>
    <d v="2021-10-04T00:00:00"/>
    <s v="33862 ZULMA"/>
    <s v="DAVILA"/>
    <m/>
    <n v="2477"/>
    <x v="42"/>
    <n v="750"/>
    <n v="0"/>
    <n v="0"/>
    <n v="750"/>
    <n v="750"/>
    <n v="750"/>
    <m/>
    <s v="Pendiente"/>
    <s v="Activo"/>
    <s v="A9339013-04A933"/>
    <m/>
    <s v="TUNEL - MEDIEXCEL"/>
    <m/>
    <s v="Ag. SARS Cov 2"/>
    <m/>
    <s v="A QUIEN CORRESPONDA"/>
  </r>
  <r>
    <d v="2021-10-04T00:00:00"/>
    <x v="1"/>
    <s v="TUNEL MEDIEXCEL"/>
    <s v="No Liberados en PxLab"/>
    <s v="EXTERNOS (240 min.)"/>
    <x v="0"/>
    <x v="4"/>
    <n v="146"/>
    <s v="1277-0048"/>
    <d v="2021-10-04T00:00:00"/>
    <s v="33862 ZULMA"/>
    <s v="DAVILA"/>
    <m/>
    <n v="2452"/>
    <x v="26"/>
    <n v="3500"/>
    <n v="0"/>
    <n v="0"/>
    <n v="3500"/>
    <n v="3500"/>
    <n v="3500"/>
    <m/>
    <s v="Pendiente"/>
    <s v="Activo"/>
    <s v="A9339013-04"/>
    <m/>
    <s v="TUNEL - MEDIEXCEL"/>
    <m/>
    <s v="COVID 19"/>
    <m/>
    <s v="A QUIEN CORRESPONDA"/>
  </r>
  <r>
    <d v="2021-10-04T00:00:00"/>
    <x v="1"/>
    <s v="TUNEL MEDIEXCEL"/>
    <s v="Fuera de Tiempo"/>
    <s v="EXTERNOS (240 min.)"/>
    <x v="0"/>
    <x v="4"/>
    <n v="147"/>
    <s v="1277-0049"/>
    <d v="2021-10-04T00:00:00"/>
    <s v="34279 ANGEL"/>
    <s v="DAVILA"/>
    <m/>
    <n v="2477"/>
    <x v="42"/>
    <n v="750"/>
    <n v="0"/>
    <n v="0"/>
    <n v="750"/>
    <n v="750"/>
    <n v="750"/>
    <m/>
    <s v="Pendiente"/>
    <s v="Activo"/>
    <s v="A9339013-05"/>
    <m/>
    <s v="TUNEL - MEDIEXCEL"/>
    <m/>
    <s v="Ag. SARS Cov 2"/>
    <m/>
    <s v="A QUIEN CORRESPONDA"/>
  </r>
  <r>
    <d v="2021-10-04T00:00:00"/>
    <x v="1"/>
    <s v="HOSPITALIZADOS"/>
    <s v="Fuera de Tiempo"/>
    <s v="HOSPITALIZADOS (90 Min.)"/>
    <x v="0"/>
    <x v="4"/>
    <n v="148"/>
    <s v="1277-0050"/>
    <d v="2021-10-04T00:00:00"/>
    <s v="34272 RAFAEL"/>
    <s v="VILLEGAS"/>
    <s v="GARCIA"/>
    <n v="368"/>
    <x v="46"/>
    <n v="450"/>
    <n v="0"/>
    <n v="0"/>
    <n v="450"/>
    <n v="450"/>
    <n v="450"/>
    <m/>
    <s v="Pendiente"/>
    <s v="Activo"/>
    <m/>
    <m/>
    <s v="CENTRO MEDICO EXCEL-HOSPITALIZADOS"/>
    <m/>
    <s v="CulPunCat"/>
    <m/>
    <s v="VILLAGRANA MARQUEZ SAUL ANTONIO"/>
  </r>
  <r>
    <d v="2021-10-04T00:00:00"/>
    <x v="1"/>
    <s v="TUNEL MEDIEXCEL"/>
    <s v="No Liberados en PxLab"/>
    <s v="EXTERNOS (240 min.)"/>
    <x v="0"/>
    <x v="4"/>
    <n v="149"/>
    <s v="1277-0051"/>
    <d v="2021-10-04T00:00:00"/>
    <s v="34279 ANGEL"/>
    <s v="DAVILA"/>
    <m/>
    <n v="2452"/>
    <x v="26"/>
    <n v="3500"/>
    <n v="0"/>
    <n v="0"/>
    <n v="3500"/>
    <n v="3500"/>
    <n v="3500"/>
    <m/>
    <s v="Pendiente"/>
    <s v="Activo"/>
    <s v="A9339013-05"/>
    <m/>
    <s v="TUNEL - MEDIEXCEL"/>
    <m/>
    <s v="COVID 19"/>
    <m/>
    <s v="A QUIEN CORRESPONDA"/>
  </r>
  <r>
    <d v="2021-10-04T00:00:00"/>
    <x v="1"/>
    <s v="PRIVADOS"/>
    <s v="Fuera de Tiempo"/>
    <s v="EXTERNOS (240 min.)"/>
    <x v="0"/>
    <x v="4"/>
    <n v="150"/>
    <s v="1277-0052"/>
    <d v="2021-10-04T00:00:00"/>
    <s v="34280 FERNANDO"/>
    <s v="IGLESIAS"/>
    <s v="CASTILLO"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 QUIEN CORRESPONDA"/>
  </r>
  <r>
    <d v="2021-10-04T00:00:00"/>
    <x v="1"/>
    <s v="HOSPITALIZADOS"/>
    <s v="No Liberados en PxLab"/>
    <s v="HOSPITALIZADOS (90 Min.)"/>
    <x v="0"/>
    <x v="4"/>
    <n v="151"/>
    <s v="1277-0053"/>
    <d v="2021-10-04T00:00:00"/>
    <s v="34224 ADAN YAEL"/>
    <s v="CANGA"/>
    <s v="CUEN"/>
    <n v="1531"/>
    <x v="0"/>
    <n v="800"/>
    <n v="0"/>
    <n v="0"/>
    <n v="800"/>
    <n v="800"/>
    <n v="800"/>
    <m/>
    <s v="Pendiente"/>
    <s v="Activo"/>
    <m/>
    <m/>
    <s v="CENTRO MEDICO EXCEL-HOSPITALIZADOS"/>
    <m/>
    <s v="H periferico-aerobio"/>
    <m/>
    <s v="ORTEGA MORENO ANETTE"/>
  </r>
  <r>
    <d v="2021-10-04T00:00:00"/>
    <x v="1"/>
    <s v="TRIAGE RESPIRATORIO"/>
    <s v="Fuera de Tiempo"/>
    <s v="TRIAGE RESPIRATORIO (90 Min.)"/>
    <x v="0"/>
    <x v="4"/>
    <n v="152"/>
    <s v="1277-0054"/>
    <d v="2021-10-04T00:00:00"/>
    <s v="34281 JOSE"/>
    <s v="GUITIERREZ"/>
    <m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04T00:00:00"/>
    <x v="1"/>
    <s v="TRIAGE RESPIRATORIO"/>
    <s v="Fuera de Tiempo"/>
    <s v="TRIAGE RESPIRATORIO (90 Min.)"/>
    <x v="0"/>
    <x v="4"/>
    <n v="153"/>
    <s v="1277-0054"/>
    <m/>
    <m/>
    <m/>
    <m/>
    <n v="226"/>
    <x v="3"/>
    <n v="345"/>
    <m/>
    <m/>
    <m/>
    <m/>
    <m/>
    <m/>
    <m/>
    <m/>
    <m/>
    <m/>
    <m/>
    <m/>
    <s v="PCR"/>
    <n v="183"/>
    <m/>
  </r>
  <r>
    <d v="2021-10-04T00:00:00"/>
    <x v="1"/>
    <s v="TRIAGE RESPIRATORIO"/>
    <s v="Fuera de Tiempo"/>
    <s v="TRIAGE RESPIRATORIO (90 Min.)"/>
    <x v="0"/>
    <x v="4"/>
    <n v="154"/>
    <s v="1277-0054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TRIAGE RESPIRATORIO"/>
    <s v="Fuera de Tiempo"/>
    <s v="TRIAGE RESPIRATORIO (90 Min.)"/>
    <x v="0"/>
    <x v="4"/>
    <n v="155"/>
    <s v="1277-0054"/>
    <m/>
    <m/>
    <m/>
    <m/>
    <n v="2477"/>
    <x v="42"/>
    <n v="750"/>
    <m/>
    <m/>
    <m/>
    <m/>
    <m/>
    <m/>
    <m/>
    <m/>
    <m/>
    <m/>
    <m/>
    <m/>
    <s v="Ag. SARS Cov 2"/>
    <m/>
    <m/>
  </r>
  <r>
    <d v="2021-10-04T00:00:00"/>
    <x v="1"/>
    <s v="TRIAGE RESPIRATORIO"/>
    <s v="Fuera de Tiempo"/>
    <s v="TRIAGE RESPIRATORIO (90 Min.)"/>
    <x v="0"/>
    <x v="4"/>
    <n v="156"/>
    <s v="1277-0054"/>
    <m/>
    <m/>
    <m/>
    <m/>
    <n v="2458"/>
    <x v="25"/>
    <n v="500"/>
    <m/>
    <m/>
    <m/>
    <m/>
    <m/>
    <m/>
    <m/>
    <m/>
    <m/>
    <m/>
    <m/>
    <m/>
    <s v="SARS"/>
    <m/>
    <m/>
  </r>
  <r>
    <d v="2021-10-04T00:00:00"/>
    <x v="1"/>
    <s v="PRIVADOS"/>
    <s v="En Tiempo"/>
    <s v="EXTERNOS (240 min.)"/>
    <x v="0"/>
    <x v="4"/>
    <n v="157"/>
    <s v="1277-0055"/>
    <d v="2021-10-04T00:00:00"/>
    <s v="25068 RAFAEL"/>
    <s v="CHAVEZ"/>
    <s v="GARCIA"/>
    <n v="2458"/>
    <x v="25"/>
    <n v="500"/>
    <n v="0"/>
    <n v="0"/>
    <n v="500"/>
    <n v="500"/>
    <n v="500"/>
    <m/>
    <s v="Pendiente"/>
    <s v="Activo"/>
    <m/>
    <m/>
    <s v="PRIVADOS"/>
    <m/>
    <s v="SARS"/>
    <m/>
    <s v="CHAVEZ GARCIA RAFAEL"/>
  </r>
  <r>
    <d v="2021-10-04T00:00:00"/>
    <x v="1"/>
    <s v="HOSPITALIZADOS"/>
    <s v="No Liberados en PxLab"/>
    <s v="HOSPITALIZADOS (90 Min.)"/>
    <x v="0"/>
    <x v="4"/>
    <n v="158"/>
    <s v="1277-0056"/>
    <d v="2021-10-04T00:00:00"/>
    <s v="32303 BIRIDIANA"/>
    <s v="RUVALCABA"/>
    <m/>
    <n v="2310"/>
    <x v="114"/>
    <n v="2700"/>
    <n v="0"/>
    <n v="0"/>
    <n v="2700"/>
    <n v="2700"/>
    <n v="2700"/>
    <m/>
    <s v="Pendiente"/>
    <s v="Activo"/>
    <m/>
    <m/>
    <s v="CENTRO MEDICO EXCEL-HOSPITALIZADOS"/>
    <m/>
    <s v="BTIROIDES"/>
    <m/>
    <s v="AGUILAR OBESO DAVID"/>
  </r>
  <r>
    <d v="2021-10-04T00:00:00"/>
    <x v="1"/>
    <s v="HOSPITALIZADOS"/>
    <s v="No Liberados en PxLab"/>
    <s v="HOSPITALIZADOS (90 Min.)"/>
    <x v="0"/>
    <x v="4"/>
    <n v="159"/>
    <s v="1277-0057"/>
    <d v="2021-10-04T00:00:00"/>
    <s v="33688 KIMBERLY"/>
    <s v="CORONA"/>
    <m/>
    <n v="2267"/>
    <x v="115"/>
    <n v="2700"/>
    <n v="0"/>
    <n v="0"/>
    <n v="2700"/>
    <n v="2700"/>
    <n v="2700"/>
    <m/>
    <s v="Pendiente"/>
    <s v="Activo"/>
    <s v="A7305206-01"/>
    <m/>
    <s v="CENTRO MEDICO EXCEL-HOSPITALIZADOS"/>
    <m/>
    <s v="BX GANGLIO"/>
    <m/>
    <s v="CARRILLO GONZALEZ MAYRA LIZETH"/>
  </r>
  <r>
    <d v="2021-10-04T00:00:00"/>
    <x v="1"/>
    <s v="TUNEL MEDIEXCEL"/>
    <s v="En Tiempo"/>
    <s v="EXTERNOS (240 min.)"/>
    <x v="0"/>
    <x v="4"/>
    <n v="160"/>
    <s v="1277-0058"/>
    <d v="2021-10-04T00:00:00"/>
    <s v="34064 TANIA"/>
    <s v="CASTANEDA"/>
    <m/>
    <n v="2477"/>
    <x v="42"/>
    <n v="750"/>
    <n v="0"/>
    <n v="0"/>
    <n v="750"/>
    <n v="750"/>
    <n v="750"/>
    <m/>
    <s v="Pendiente"/>
    <s v="Activo"/>
    <m/>
    <m/>
    <s v="TUNEL - MEDIEXCEL"/>
    <m/>
    <s v="Ag. SARS Cov 2"/>
    <m/>
    <s v="A QUIEN CORRESPONDA"/>
  </r>
  <r>
    <d v="2021-10-04T00:00:00"/>
    <x v="1"/>
    <s v="TRIAGE RESPIRATORIO"/>
    <s v="En Tiempo"/>
    <s v="TRIAGE RESPIRATORIO (90 Min.)"/>
    <x v="0"/>
    <x v="4"/>
    <n v="161"/>
    <s v="1277-0059"/>
    <d v="2021-10-04T00:00:00"/>
    <s v="25773 MIKEL"/>
    <s v="LOPEZ"/>
    <s v="HERMIDA"/>
    <n v="692"/>
    <x v="1"/>
    <n v="184"/>
    <n v="0"/>
    <n v="0"/>
    <n v="702"/>
    <n v="702"/>
    <n v="702"/>
    <m/>
    <s v="Pendiente"/>
    <s v="Activo"/>
    <m/>
    <m/>
    <s v="CENTRO MEDICO EXCEL - TRIAGE RESPIRATORIO"/>
    <m/>
    <s v="BH"/>
    <s v="h1"/>
    <s v="CAMESELLE NICOLAS ESTEFANIA"/>
  </r>
  <r>
    <d v="2021-10-04T00:00:00"/>
    <x v="1"/>
    <s v="TRIAGE RESPIRATORIO"/>
    <s v="En Tiempo"/>
    <s v="TRIAGE RESPIRATORIO (90 Min.)"/>
    <x v="0"/>
    <x v="4"/>
    <n v="162"/>
    <s v="1277-0059"/>
    <m/>
    <m/>
    <m/>
    <m/>
    <n v="1319"/>
    <x v="23"/>
    <n v="230"/>
    <m/>
    <m/>
    <m/>
    <m/>
    <m/>
    <m/>
    <m/>
    <m/>
    <m/>
    <m/>
    <m/>
    <m/>
    <s v="QS3"/>
    <n v="192"/>
    <m/>
  </r>
  <r>
    <d v="2021-10-04T00:00:00"/>
    <x v="1"/>
    <s v="TRIAGE RESPIRATORIO"/>
    <s v="En Tiempo"/>
    <s v="TRIAGE RESPIRATORIO (90 Min.)"/>
    <x v="0"/>
    <x v="4"/>
    <n v="163"/>
    <s v="1277-0059"/>
    <m/>
    <m/>
    <m/>
    <m/>
    <n v="69"/>
    <x v="9"/>
    <n v="288"/>
    <m/>
    <m/>
    <m/>
    <m/>
    <m/>
    <m/>
    <m/>
    <m/>
    <m/>
    <m/>
    <m/>
    <m/>
    <s v="ES"/>
    <s v="es3"/>
    <m/>
  </r>
  <r>
    <d v="2021-10-04T00:00:00"/>
    <x v="1"/>
    <s v="TUNEL MEDIEXCEL"/>
    <s v="En Tiempo"/>
    <s v="EXTERNOS (240 min.)"/>
    <x v="0"/>
    <x v="4"/>
    <n v="164"/>
    <s v="1277-0060"/>
    <d v="2021-10-04T00:00:00"/>
    <s v="22863 ANTONIO"/>
    <s v="GODINEZ"/>
    <m/>
    <n v="2477"/>
    <x v="42"/>
    <n v="750"/>
    <n v="0"/>
    <n v="0"/>
    <n v="750"/>
    <n v="750"/>
    <n v="750"/>
    <m/>
    <s v="Pendiente"/>
    <s v="Activo"/>
    <s v="A7389046-01"/>
    <m/>
    <s v="TUNEL - MEDIEXCEL"/>
    <m/>
    <s v="Ag. SARS Cov 2"/>
    <m/>
    <s v="A QUIEN CORRESPONDA"/>
  </r>
  <r>
    <d v="2021-10-04T00:00:00"/>
    <x v="1"/>
    <s v="TUNEL MEDIEXCEL"/>
    <s v="En Tiempo"/>
    <s v="EXTERNOS (240 min.)"/>
    <x v="0"/>
    <x v="4"/>
    <n v="165"/>
    <s v="1277-0061"/>
    <d v="2021-10-04T00:00:00"/>
    <s v="20048 ISAMAR"/>
    <s v="REAL"/>
    <s v="BECERRA"/>
    <n v="2477"/>
    <x v="42"/>
    <n v="750"/>
    <n v="0"/>
    <n v="0"/>
    <n v="750"/>
    <n v="750"/>
    <n v="750"/>
    <m/>
    <s v="Pendiente"/>
    <s v="Activo"/>
    <s v="A7389046-02"/>
    <m/>
    <s v="TUNEL - MEDIEXCEL"/>
    <m/>
    <s v="Ag. SARS Cov 2"/>
    <m/>
    <s v="A QUIEN CORRESPONDA"/>
  </r>
  <r>
    <d v="2021-10-04T00:00:00"/>
    <x v="1"/>
    <s v="HOSPITALIZADOS"/>
    <s v="Fuera de Tiempo"/>
    <s v="HOSPITALIZADOS (90 Min.)"/>
    <x v="0"/>
    <x v="4"/>
    <n v="166"/>
    <s v="1277-0062"/>
    <d v="2021-10-04T00:00:00"/>
    <s v="34023 FRANCISCO"/>
    <s v="JIMENEZ"/>
    <s v="VARGAS"/>
    <n v="358"/>
    <x v="116"/>
    <n v="400"/>
    <n v="0"/>
    <n v="0"/>
    <n v="400"/>
    <n v="400"/>
    <n v="400"/>
    <m/>
    <s v="Pendiente"/>
    <s v="Activo"/>
    <m/>
    <m/>
    <s v="CENTRO MEDICO EXCEL-HOSPITALIZADOS"/>
    <m/>
    <s v="CulLiqBron"/>
    <n v="358"/>
    <s v="CHAVARRIA DUARTE CARLOS MARCEL"/>
  </r>
  <r>
    <d v="2021-10-04T00:00:00"/>
    <x v="1"/>
    <s v="TRIAGE RESPIRATORIO"/>
    <s v="En Tiempo"/>
    <s v="TRIAGE RESPIRATORIO (90 Min.)"/>
    <x v="0"/>
    <x v="4"/>
    <n v="167"/>
    <s v="1277-0063"/>
    <d v="2021-10-04T00:00:00"/>
    <s v="13286 AMPARO"/>
    <s v="ORTEGA"/>
    <s v="RODAS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04T00:00:00"/>
    <x v="1"/>
    <s v="TRIAGE RESPIRATORIO"/>
    <s v="En Tiempo"/>
    <s v="TRIAGE RESPIRATORIO (90 Min.)"/>
    <x v="0"/>
    <x v="4"/>
    <n v="168"/>
    <s v="1277-0063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1"/>
    <s v="TRIAGE RESPIRATORIO"/>
    <s v="En Tiempo"/>
    <s v="TRIAGE RESPIRATORIO (90 Min.)"/>
    <x v="0"/>
    <x v="4"/>
    <n v="169"/>
    <s v="1277-0063"/>
    <m/>
    <m/>
    <m/>
    <m/>
    <n v="226"/>
    <x v="3"/>
    <n v="345"/>
    <m/>
    <m/>
    <m/>
    <m/>
    <m/>
    <m/>
    <m/>
    <m/>
    <m/>
    <m/>
    <m/>
    <m/>
    <s v="PCR"/>
    <n v="183"/>
    <m/>
  </r>
  <r>
    <d v="2021-10-04T00:00:00"/>
    <x v="1"/>
    <s v="TRIAGE RESPIRATORIO"/>
    <s v="En Tiempo"/>
    <s v="TRIAGE RESPIRATORIO (90 Min.)"/>
    <x v="0"/>
    <x v="4"/>
    <n v="170"/>
    <s v="1277-0063"/>
    <m/>
    <m/>
    <m/>
    <m/>
    <n v="2458"/>
    <x v="25"/>
    <n v="500"/>
    <m/>
    <m/>
    <m/>
    <m/>
    <m/>
    <m/>
    <m/>
    <m/>
    <m/>
    <m/>
    <m/>
    <m/>
    <s v="SARS"/>
    <m/>
    <m/>
  </r>
  <r>
    <d v="2021-10-04T00:00:00"/>
    <x v="1"/>
    <s v="TRIAGE RESPIRATORIO"/>
    <s v="En Tiempo"/>
    <s v="TRIAGE RESPIRATORIO (90 Min.)"/>
    <x v="0"/>
    <x v="4"/>
    <n v="171"/>
    <s v="1277-0063"/>
    <m/>
    <m/>
    <m/>
    <m/>
    <n v="2477"/>
    <x v="42"/>
    <n v="750"/>
    <m/>
    <m/>
    <m/>
    <m/>
    <m/>
    <m/>
    <m/>
    <m/>
    <m/>
    <m/>
    <m/>
    <m/>
    <s v="Ag. SARS Cov 2"/>
    <m/>
    <m/>
  </r>
  <r>
    <d v="2021-10-04T00:00:00"/>
    <x v="1"/>
    <s v="URGENCIAS"/>
    <s v="En Tiempo"/>
    <s v="URGENCIAS (90 Min.)"/>
    <x v="0"/>
    <x v="4"/>
    <n v="172"/>
    <s v="1277-0064"/>
    <d v="2021-10-04T00:00:00"/>
    <s v="34282 MARIA I"/>
    <s v="PONCE"/>
    <m/>
    <n v="692"/>
    <x v="1"/>
    <n v="184"/>
    <n v="0"/>
    <n v="0"/>
    <n v="702"/>
    <n v="702"/>
    <n v="702"/>
    <m/>
    <s v="Pendiente"/>
    <s v="Activo"/>
    <m/>
    <m/>
    <s v="CENTRO MEDICO EXCEL-URGENCIAS"/>
    <m/>
    <s v="BH"/>
    <s v="h1"/>
    <s v="LOPEZ FAVELA GLADYS MARIELA"/>
  </r>
  <r>
    <d v="2021-10-04T00:00:00"/>
    <x v="1"/>
    <s v="URGENCIAS"/>
    <s v="En Tiempo"/>
    <s v="URGENCIAS (90 Min.)"/>
    <x v="0"/>
    <x v="4"/>
    <n v="173"/>
    <s v="1277-0064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2"/>
    <s v="MEDIEXCEL"/>
    <s v="Fuera de Tiempo"/>
    <s v="EXTERNOS (240 min.)"/>
    <x v="0"/>
    <x v="4"/>
    <n v="174"/>
    <s v="1277-0065"/>
    <d v="2021-10-04T00:00:00"/>
    <s v="34048 ERIKA"/>
    <s v="VILLA"/>
    <s v="RODRIGUEZ"/>
    <n v="370"/>
    <x v="60"/>
    <n v="450"/>
    <n v="0"/>
    <n v="0"/>
    <n v="450"/>
    <n v="450"/>
    <n v="450"/>
    <m/>
    <s v="Pendiente"/>
    <s v="Activo"/>
    <s v="F4479002-01"/>
    <m/>
    <s v="MEDIEXCEL"/>
    <m/>
    <s v="CulSecHer"/>
    <n v="111"/>
    <s v="CHAVEZ GARCIA ARTURO"/>
  </r>
  <r>
    <d v="2021-10-04T00:00:00"/>
    <x v="2"/>
    <s v="MEDIEXCEL"/>
    <s v="No Liberados en PxLab"/>
    <s v="EXTERNOS (240 min.)"/>
    <x v="0"/>
    <x v="4"/>
    <n v="175"/>
    <s v="1277-0066"/>
    <d v="2021-10-04T00:00:00"/>
    <s v="6306 OLIVIA"/>
    <s v="OCHOA"/>
    <m/>
    <n v="182"/>
    <x v="39"/>
    <n v="360"/>
    <n v="0"/>
    <n v="0"/>
    <n v="360"/>
    <n v="360"/>
    <n v="360"/>
    <m/>
    <s v="Pendiente"/>
    <s v="Activo"/>
    <s v="A7429040-01"/>
    <m/>
    <s v="MEDIEXCEL"/>
    <m/>
    <s v="Pap"/>
    <n v="163"/>
    <s v="SALDAÑA CARO IGNACIO"/>
  </r>
  <r>
    <d v="2021-10-04T00:00:00"/>
    <x v="2"/>
    <s v="HOSPITALIZADOS"/>
    <s v="No Liberados en PxLab"/>
    <s v="HOSPITALIZADOS (90 Min.)"/>
    <x v="0"/>
    <x v="4"/>
    <n v="176"/>
    <s v="1277-0067"/>
    <d v="2021-10-04T00:00:00"/>
    <s v="34283 YURIDIA"/>
    <s v="RICON"/>
    <s v="MEDINA"/>
    <n v="2164"/>
    <x v="117"/>
    <n v="2500"/>
    <n v="0"/>
    <n v="0"/>
    <n v="2500"/>
    <n v="2500"/>
    <n v="2500"/>
    <m/>
    <s v="Pendiente"/>
    <s v="Activo"/>
    <m/>
    <m/>
    <s v="CENTRO MEDICO EXCEL-HOSPITALIZADOS"/>
    <m/>
    <s v="BX TEJIDO"/>
    <n v="71"/>
    <s v="ARREDONDO ORTIZ MARIO ALBERTO"/>
  </r>
  <r>
    <d v="2021-10-04T00:00:00"/>
    <x v="2"/>
    <s v="HOSPITALIZADOS"/>
    <s v="No Liberados en PxLab"/>
    <s v="HOSPITALIZADOS (90 Min.)"/>
    <x v="0"/>
    <x v="4"/>
    <n v="177"/>
    <s v="1277-0068"/>
    <d v="2021-10-04T00:00:00"/>
    <s v="34283 YURIDIA"/>
    <s v="RICON"/>
    <s v="MEDINA"/>
    <n v="2274"/>
    <x v="118"/>
    <n v="2700"/>
    <n v="0"/>
    <n v="0"/>
    <n v="2700"/>
    <n v="2700"/>
    <n v="2700"/>
    <m/>
    <s v="Pendiente"/>
    <s v="Activo"/>
    <m/>
    <m/>
    <s v="CENTRO MEDICO EXCEL-HOSPITALIZADOS"/>
    <m/>
    <m/>
    <m/>
    <s v="ARREDONDO ORTIZ MARIO ALBERTO"/>
  </r>
  <r>
    <d v="2021-10-04T00:00:00"/>
    <x v="2"/>
    <s v="PRIVADOS"/>
    <s v="En Tiempo"/>
    <s v="EXTERNOS (240 min.)"/>
    <x v="0"/>
    <x v="4"/>
    <n v="178"/>
    <s v="1277-0069"/>
    <d v="2021-10-04T00:00:00"/>
    <s v="34285 AQUILEO"/>
    <s v="GALVAN"/>
    <s v="MARIN"/>
    <n v="121"/>
    <x v="18"/>
    <n v="374"/>
    <n v="0"/>
    <n v="0"/>
    <n v="374"/>
    <n v="374"/>
    <n v="374"/>
    <m/>
    <s v="Pendiente"/>
    <s v="Activo"/>
    <m/>
    <m/>
    <s v="PRIVADOS"/>
    <m/>
    <s v="GLICO"/>
    <n v="137"/>
    <s v="RODRIGUEZ GUERRA HECTOR IRAM"/>
  </r>
  <r>
    <d v="2021-10-04T00:00:00"/>
    <x v="2"/>
    <s v="URGENCIAS"/>
    <s v="En Tiempo"/>
    <s v="URGENCIAS (90 Min.)"/>
    <x v="0"/>
    <x v="4"/>
    <n v="179"/>
    <s v="1277-0070"/>
    <d v="2021-10-04T00:00:00"/>
    <s v="33672 JAVIER"/>
    <s v="VEGA"/>
    <s v="SANCHEZ"/>
    <n v="692"/>
    <x v="1"/>
    <n v="184"/>
    <n v="0"/>
    <n v="0"/>
    <n v="702"/>
    <n v="702"/>
    <n v="702"/>
    <m/>
    <s v="Pendiente"/>
    <s v="Activo"/>
    <m/>
    <m/>
    <s v="CENTRO MEDICO EXCEL-URGENCIAS"/>
    <m/>
    <s v="BH"/>
    <s v="h1"/>
    <s v="LOPEZ FAVELA GLADYS MARIELA"/>
  </r>
  <r>
    <d v="2021-10-04T00:00:00"/>
    <x v="2"/>
    <s v="URGENCIAS"/>
    <s v="En Tiempo"/>
    <s v="URGENCIAS (90 Min.)"/>
    <x v="0"/>
    <x v="4"/>
    <n v="180"/>
    <s v="1277-0070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2"/>
    <s v="HOSPITALIZADOS"/>
    <s v="En Tiempo"/>
    <s v="HOSPITALIZADOS (90 Min.)"/>
    <x v="0"/>
    <x v="4"/>
    <n v="181"/>
    <s v="1277-0071"/>
    <d v="2021-10-04T00:00:00"/>
    <s v="33950 VICTOR MANUEL"/>
    <s v="VILLASEÑOR"/>
    <m/>
    <n v="1356"/>
    <x v="45"/>
    <n v="200"/>
    <n v="0"/>
    <n v="0"/>
    <n v="200"/>
    <n v="200"/>
    <n v="200"/>
    <m/>
    <s v="Pendiente"/>
    <s v="Activo"/>
    <m/>
    <m/>
    <s v="CENTRO MEDICO EXCEL-HOSPITALIZADOS"/>
    <m/>
    <s v="Coprologico"/>
    <n v="92"/>
    <s v="VILLAGRANA MARQUEZ SAUL ANTONIO"/>
  </r>
  <r>
    <d v="2021-10-04T00:00:00"/>
    <x v="2"/>
    <s v="URGENCIAS"/>
    <s v="En Tiempo"/>
    <s v="URGENCIAS (90 Min.)"/>
    <x v="0"/>
    <x v="4"/>
    <n v="182"/>
    <s v="1277-0072"/>
    <d v="2021-10-04T00:00:00"/>
    <s v="33672 JAVIER"/>
    <s v="VEGA"/>
    <s v="SANCHEZ"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LOPEZ FAVELA GLADYS MARIELA"/>
  </r>
  <r>
    <d v="2021-10-04T00:00:00"/>
    <x v="2"/>
    <s v="HOSPITALIZADOS"/>
    <s v="Fuera de Tiempo"/>
    <s v="HOSPITALIZADOS (90 Min.)"/>
    <x v="0"/>
    <x v="4"/>
    <n v="183"/>
    <s v="1277-0073"/>
    <d v="2021-10-04T00:00:00"/>
    <s v="17543 LETICIA"/>
    <s v="CONTRERAS"/>
    <s v="DIAZ DE LEON"/>
    <n v="367"/>
    <x v="59"/>
    <n v="450"/>
    <n v="0"/>
    <n v="0"/>
    <n v="450"/>
    <n v="450"/>
    <n v="450"/>
    <m/>
    <s v="Pendiente"/>
    <s v="Activo"/>
    <m/>
    <m/>
    <s v="CENTRO MEDICO EXCEL-HOSPITALIZADOS"/>
    <m/>
    <s v="URO"/>
    <n v="110"/>
    <s v="CARABANTES GARCIA ROSA ADYLENNE"/>
  </r>
  <r>
    <d v="2021-10-04T00:00:00"/>
    <x v="2"/>
    <s v="HOSPITALIZADOS"/>
    <s v="En Tiempo"/>
    <s v="HOSPITALIZADOS (90 Min.)"/>
    <x v="0"/>
    <x v="4"/>
    <n v="184"/>
    <s v="1277-0074"/>
    <d v="2021-10-04T00:00:00"/>
    <s v="34286 RN."/>
    <s v="URIARTE"/>
    <s v="ESTRADA"/>
    <n v="83"/>
    <x v="6"/>
    <n v="138"/>
    <n v="0"/>
    <n v="0"/>
    <n v="138"/>
    <n v="138"/>
    <n v="138"/>
    <m/>
    <s v="Pendiente"/>
    <s v="Activo"/>
    <m/>
    <m/>
    <s v="CENTRO MEDICO EXCEL-HOSPITALIZADOS"/>
    <m/>
    <s v="EGO"/>
    <n v="127"/>
    <s v="CARLOS ROMERO DIANA MARIA"/>
  </r>
  <r>
    <d v="2021-10-04T00:00:00"/>
    <x v="2"/>
    <s v="TRIAGE RESPIRATORIO"/>
    <s v="En Tiempo"/>
    <s v="TRIAGE RESPIRATORIO (90 Min.)"/>
    <x v="0"/>
    <x v="4"/>
    <n v="185"/>
    <s v="1277-0075"/>
    <d v="2021-10-04T00:00:00"/>
    <s v="20563 ROSA"/>
    <s v="VALDEZ"/>
    <m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04T00:00:00"/>
    <x v="2"/>
    <s v="TRIAGE RESPIRATORIO"/>
    <s v="En Tiempo"/>
    <s v="TRIAGE RESPIRATORIO (90 Min.)"/>
    <x v="0"/>
    <x v="4"/>
    <n v="186"/>
    <s v="1277-0075"/>
    <m/>
    <m/>
    <m/>
    <m/>
    <n v="226"/>
    <x v="3"/>
    <n v="345"/>
    <m/>
    <m/>
    <m/>
    <m/>
    <m/>
    <m/>
    <m/>
    <m/>
    <m/>
    <m/>
    <m/>
    <m/>
    <s v="PCR"/>
    <n v="183"/>
    <m/>
  </r>
  <r>
    <d v="2021-10-04T00:00:00"/>
    <x v="2"/>
    <s v="TRIAGE RESPIRATORIO"/>
    <s v="En Tiempo"/>
    <s v="TRIAGE RESPIRATORIO (90 Min.)"/>
    <x v="0"/>
    <x v="4"/>
    <n v="187"/>
    <s v="1277-0075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2"/>
    <s v="TRIAGE RESPIRATORIO"/>
    <s v="En Tiempo"/>
    <s v="TRIAGE RESPIRATORIO (90 Min.)"/>
    <x v="0"/>
    <x v="4"/>
    <n v="188"/>
    <s v="1277-0075"/>
    <m/>
    <m/>
    <m/>
    <m/>
    <n v="2477"/>
    <x v="42"/>
    <n v="750"/>
    <m/>
    <m/>
    <m/>
    <m/>
    <m/>
    <m/>
    <m/>
    <m/>
    <m/>
    <m/>
    <m/>
    <m/>
    <s v="Ag. SARS Cov 2"/>
    <m/>
    <m/>
  </r>
  <r>
    <d v="2021-10-04T00:00:00"/>
    <x v="2"/>
    <s v="TRIAGE RESPIRATORIO"/>
    <s v="En Tiempo"/>
    <s v="TRIAGE RESPIRATORIO (90 Min.)"/>
    <x v="0"/>
    <x v="4"/>
    <n v="189"/>
    <s v="1277-0075"/>
    <m/>
    <m/>
    <m/>
    <m/>
    <n v="2458"/>
    <x v="25"/>
    <n v="500"/>
    <m/>
    <m/>
    <m/>
    <m/>
    <m/>
    <m/>
    <m/>
    <m/>
    <m/>
    <m/>
    <m/>
    <m/>
    <s v="SARS"/>
    <m/>
    <m/>
  </r>
  <r>
    <d v="2021-10-04T00:00:00"/>
    <x v="2"/>
    <s v="TRIAGE RESPIRATORIO"/>
    <s v="En Tiempo"/>
    <s v="TRIAGE RESPIRATORIO (90 Min.)"/>
    <x v="0"/>
    <x v="4"/>
    <n v="190"/>
    <s v="1277-0076"/>
    <d v="2021-10-04T00:00:00"/>
    <s v="34287 JOSE"/>
    <s v="VALENZUELA"/>
    <s v="MONTAÑES"/>
    <n v="102"/>
    <x v="7"/>
    <n v="1070"/>
    <n v="0"/>
    <n v="0"/>
    <n v="1070"/>
    <n v="1070"/>
    <n v="1070"/>
    <m/>
    <s v="Pendiente"/>
    <s v="Activo"/>
    <m/>
    <m/>
    <s v="CENTRO MEDICO EXCEL - TRIAGE RESPIRATORIO"/>
    <m/>
    <s v="GAS"/>
    <n v="136"/>
    <s v="BERNAL MANJARREZ MANLIO CESAR"/>
  </r>
  <r>
    <d v="2021-10-04T00:00:00"/>
    <x v="2"/>
    <s v="URGENCIAS"/>
    <s v="Fuera de Tiempo"/>
    <s v="URGENCIAS (90 Min.)"/>
    <x v="0"/>
    <x v="4"/>
    <n v="191"/>
    <s v="1277-0077"/>
    <d v="2021-10-04T00:00:00"/>
    <s v="33174 EVELYN RUBY"/>
    <s v="ISLAS"/>
    <s v="PICHARDO"/>
    <n v="692"/>
    <x v="1"/>
    <n v="184"/>
    <n v="0"/>
    <n v="0"/>
    <n v="1116"/>
    <n v="1116"/>
    <n v="1116"/>
    <m/>
    <s v="Pendiente"/>
    <s v="Activo"/>
    <m/>
    <m/>
    <s v="CENTRO MEDICO EXCEL-URGENCIAS"/>
    <m/>
    <s v="BH"/>
    <s v="h1"/>
    <s v="CRUZ CASTAÑEDA MARIA"/>
  </r>
  <r>
    <d v="2021-10-04T00:00:00"/>
    <x v="2"/>
    <s v="URGENCIAS"/>
    <s v="Fuera de Tiempo"/>
    <s v="URGENCIAS (90 Min.)"/>
    <x v="0"/>
    <x v="4"/>
    <n v="192"/>
    <s v="1277-0077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4T00:00:00"/>
    <x v="2"/>
    <s v="URGENCIAS"/>
    <s v="Fuera de Tiempo"/>
    <s v="URGENCIAS (90 Min.)"/>
    <x v="0"/>
    <x v="4"/>
    <n v="193"/>
    <s v="1277-0077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2"/>
    <s v="TRIAGE RESPIRATORIO"/>
    <s v="Fuera de Tiempo"/>
    <s v="TRIAGE RESPIRATORIO (90 Min.)"/>
    <x v="0"/>
    <x v="4"/>
    <n v="194"/>
    <s v="1277-0078"/>
    <d v="2021-10-04T00:00:00"/>
    <s v="34287 JOSE"/>
    <s v="VALENZUELA"/>
    <s v="MONTAÑES"/>
    <n v="692"/>
    <x v="1"/>
    <n v="184"/>
    <n v="0"/>
    <n v="0"/>
    <n v="8197"/>
    <n v="8197"/>
    <n v="8197"/>
    <m/>
    <s v="Pendiente"/>
    <s v="Activo"/>
    <m/>
    <m/>
    <s v="CENTRO MEDICO EXCEL - TRIAGE RESPIRATORIO"/>
    <m/>
    <s v="BH"/>
    <s v="h1"/>
    <s v="BERNAL MANJARREZ MANLIO CESAR"/>
  </r>
  <r>
    <d v="2021-10-04T00:00:00"/>
    <x v="2"/>
    <s v="TRIAGE RESPIRATORIO"/>
    <s v="Fuera de Tiempo"/>
    <s v="TRIAGE RESPIRATORIO (90 Min.)"/>
    <x v="0"/>
    <x v="4"/>
    <n v="195"/>
    <s v="1277-0078"/>
    <m/>
    <m/>
    <m/>
    <m/>
    <n v="259"/>
    <x v="49"/>
    <n v="130"/>
    <m/>
    <m/>
    <m/>
    <m/>
    <m/>
    <m/>
    <m/>
    <m/>
    <m/>
    <m/>
    <m/>
    <m/>
    <s v="TP"/>
    <n v="210"/>
    <m/>
  </r>
  <r>
    <d v="2021-10-04T00:00:00"/>
    <x v="2"/>
    <s v="TRIAGE RESPIRATORIO"/>
    <s v="Fuera de Tiempo"/>
    <s v="TRIAGE RESPIRATORIO (90 Min.)"/>
    <x v="0"/>
    <x v="4"/>
    <n v="196"/>
    <s v="1277-0078"/>
    <m/>
    <m/>
    <m/>
    <m/>
    <n v="262"/>
    <x v="50"/>
    <n v="130"/>
    <m/>
    <m/>
    <m/>
    <m/>
    <m/>
    <m/>
    <m/>
    <m/>
    <m/>
    <m/>
    <m/>
    <m/>
    <s v="TPT"/>
    <m/>
    <m/>
  </r>
  <r>
    <d v="2021-10-04T00:00:00"/>
    <x v="2"/>
    <s v="TRIAGE RESPIRATORIO"/>
    <s v="Fuera de Tiempo"/>
    <s v="TRIAGE RESPIRATORIO (90 Min.)"/>
    <x v="0"/>
    <x v="4"/>
    <n v="197"/>
    <s v="1277-0078"/>
    <m/>
    <m/>
    <m/>
    <m/>
    <n v="288"/>
    <x v="43"/>
    <n v="125"/>
    <m/>
    <m/>
    <m/>
    <m/>
    <m/>
    <m/>
    <m/>
    <m/>
    <m/>
    <m/>
    <m/>
    <m/>
    <s v="VSG"/>
    <n v="221"/>
    <m/>
  </r>
  <r>
    <d v="2021-10-04T00:00:00"/>
    <x v="2"/>
    <s v="TRIAGE RESPIRATORIO"/>
    <s v="Fuera de Tiempo"/>
    <s v="TRIAGE RESPIRATORIO (90 Min.)"/>
    <x v="0"/>
    <x v="4"/>
    <n v="198"/>
    <s v="1277-0078"/>
    <m/>
    <m/>
    <m/>
    <m/>
    <n v="226"/>
    <x v="3"/>
    <n v="345"/>
    <m/>
    <m/>
    <m/>
    <m/>
    <m/>
    <m/>
    <m/>
    <m/>
    <m/>
    <m/>
    <m/>
    <m/>
    <s v="PCR"/>
    <n v="183"/>
    <m/>
  </r>
  <r>
    <d v="2021-10-04T00:00:00"/>
    <x v="2"/>
    <s v="TRIAGE RESPIRATORIO"/>
    <s v="Fuera de Tiempo"/>
    <s v="TRIAGE RESPIRATORIO (90 Min.)"/>
    <x v="0"/>
    <x v="4"/>
    <n v="199"/>
    <s v="1277-0078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2"/>
    <s v="TRIAGE RESPIRATORIO"/>
    <s v="Fuera de Tiempo"/>
    <s v="TRIAGE RESPIRATORIO (90 Min.)"/>
    <x v="0"/>
    <x v="4"/>
    <n v="200"/>
    <s v="1277-0078"/>
    <m/>
    <m/>
    <m/>
    <m/>
    <n v="2458"/>
    <x v="25"/>
    <n v="500"/>
    <m/>
    <m/>
    <m/>
    <m/>
    <m/>
    <m/>
    <m/>
    <m/>
    <m/>
    <m/>
    <m/>
    <m/>
    <s v="SARS"/>
    <m/>
    <m/>
  </r>
  <r>
    <d v="2021-10-04T00:00:00"/>
    <x v="2"/>
    <s v="TRIAGE RESPIRATORIO"/>
    <s v="Fuera de Tiempo"/>
    <s v="TRIAGE RESPIRATORIO (90 Min.)"/>
    <x v="0"/>
    <x v="4"/>
    <n v="201"/>
    <s v="1277-0078"/>
    <m/>
    <m/>
    <m/>
    <m/>
    <n v="2477"/>
    <x v="42"/>
    <n v="750"/>
    <m/>
    <m/>
    <m/>
    <m/>
    <m/>
    <m/>
    <m/>
    <m/>
    <m/>
    <m/>
    <m/>
    <m/>
    <s v="Ag. SARS Cov 2"/>
    <m/>
    <m/>
  </r>
  <r>
    <d v="2021-10-04T00:00:00"/>
    <x v="2"/>
    <s v="TRIAGE RESPIRATORIO"/>
    <s v="Fuera de Tiempo"/>
    <s v="TRIAGE RESPIRATORIO (90 Min.)"/>
    <x v="0"/>
    <x v="4"/>
    <n v="202"/>
    <s v="1277-0078"/>
    <m/>
    <m/>
    <m/>
    <m/>
    <n v="244"/>
    <x v="5"/>
    <n v="920"/>
    <m/>
    <m/>
    <m/>
    <m/>
    <m/>
    <m/>
    <m/>
    <m/>
    <m/>
    <m/>
    <m/>
    <m/>
    <s v="Dim D"/>
    <m/>
    <m/>
  </r>
  <r>
    <d v="2021-10-04T00:00:00"/>
    <x v="2"/>
    <s v="TRIAGE RESPIRATORIO"/>
    <s v="Fuera de Tiempo"/>
    <s v="TRIAGE RESPIRATORIO (90 Min.)"/>
    <x v="0"/>
    <x v="4"/>
    <n v="203"/>
    <s v="1277-0078"/>
    <m/>
    <m/>
    <m/>
    <m/>
    <n v="87"/>
    <x v="85"/>
    <n v="345"/>
    <m/>
    <m/>
    <m/>
    <m/>
    <m/>
    <m/>
    <m/>
    <m/>
    <m/>
    <m/>
    <m/>
    <m/>
    <s v="Ferritina"/>
    <n v="129"/>
    <m/>
  </r>
  <r>
    <d v="2021-10-04T00:00:00"/>
    <x v="2"/>
    <s v="TRIAGE RESPIRATORIO"/>
    <s v="Fuera de Tiempo"/>
    <s v="TRIAGE RESPIRATORIO (90 Min.)"/>
    <x v="0"/>
    <x v="4"/>
    <n v="204"/>
    <s v="1277-0078"/>
    <m/>
    <m/>
    <m/>
    <m/>
    <n v="2085"/>
    <x v="96"/>
    <n v="750"/>
    <m/>
    <m/>
    <m/>
    <m/>
    <m/>
    <m/>
    <m/>
    <m/>
    <m/>
    <m/>
    <m/>
    <m/>
    <s v="INFLUENZA A Y B"/>
    <n v="189"/>
    <m/>
  </r>
  <r>
    <d v="2021-10-04T00:00:00"/>
    <x v="2"/>
    <s v="TRIAGE RESPIRATORIO"/>
    <s v="Fuera de Tiempo"/>
    <s v="TRIAGE RESPIRATORIO (90 Min.)"/>
    <x v="0"/>
    <x v="4"/>
    <n v="205"/>
    <s v="1277-0078"/>
    <m/>
    <m/>
    <m/>
    <m/>
    <n v="2452"/>
    <x v="26"/>
    <n v="3500"/>
    <m/>
    <m/>
    <m/>
    <m/>
    <m/>
    <m/>
    <m/>
    <m/>
    <m/>
    <m/>
    <m/>
    <m/>
    <s v="COVID 19"/>
    <m/>
    <m/>
  </r>
  <r>
    <d v="2021-10-04T00:00:00"/>
    <x v="2"/>
    <s v="URGENCIAS"/>
    <s v="En Tiempo"/>
    <s v="URGENCIAS (90 Min.)"/>
    <x v="0"/>
    <x v="4"/>
    <n v="206"/>
    <s v="1277-0079"/>
    <d v="2021-10-04T00:00:00"/>
    <s v="22914 ANDREA"/>
    <s v="GONZALEZ"/>
    <m/>
    <n v="692"/>
    <x v="1"/>
    <n v="184"/>
    <n v="0"/>
    <n v="0"/>
    <n v="840"/>
    <n v="840"/>
    <n v="840"/>
    <m/>
    <s v="Pendiente"/>
    <s v="Activo"/>
    <m/>
    <m/>
    <s v="CENTRO MEDICO EXCEL-URGENCIAS"/>
    <m/>
    <s v="BH"/>
    <s v="h1"/>
    <s v="LOPEZ FAVELA GLADYS MARIELA"/>
  </r>
  <r>
    <d v="2021-10-04T00:00:00"/>
    <x v="2"/>
    <s v="URGENCIAS"/>
    <s v="En Tiempo"/>
    <s v="URGENCIAS (90 Min.)"/>
    <x v="0"/>
    <x v="4"/>
    <n v="207"/>
    <s v="1277-0079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2"/>
    <s v="URGENCIAS"/>
    <s v="En Tiempo"/>
    <s v="URGENCIAS (90 Min.)"/>
    <x v="0"/>
    <x v="4"/>
    <n v="208"/>
    <s v="1277-0079"/>
    <m/>
    <m/>
    <m/>
    <m/>
    <n v="83"/>
    <x v="6"/>
    <n v="138"/>
    <m/>
    <m/>
    <m/>
    <m/>
    <m/>
    <m/>
    <m/>
    <m/>
    <m/>
    <m/>
    <m/>
    <m/>
    <s v="EGO"/>
    <n v="127"/>
    <m/>
  </r>
  <r>
    <d v="2021-10-04T00:00:00"/>
    <x v="2"/>
    <s v="MEDIEXCEL"/>
    <s v="Fuera de Tiempo"/>
    <s v="EXTERNOS (240 min.)"/>
    <x v="0"/>
    <x v="4"/>
    <n v="209"/>
    <s v="1277-0080"/>
    <d v="2021-10-04T00:00:00"/>
    <s v="30460 VICTOR"/>
    <s v="CARRETO"/>
    <m/>
    <n v="83"/>
    <x v="6"/>
    <n v="138"/>
    <n v="0"/>
    <n v="0"/>
    <n v="588"/>
    <n v="588"/>
    <n v="588"/>
    <m/>
    <s v="Pendiente"/>
    <s v="Activo"/>
    <m/>
    <m/>
    <s v="MEDIEXCEL"/>
    <m/>
    <s v="EGO"/>
    <n v="127"/>
    <s v="GARCIA DIAZ MIGUEL"/>
  </r>
  <r>
    <d v="2021-10-04T00:00:00"/>
    <x v="2"/>
    <s v="MEDIEXCEL"/>
    <s v="Fuera de Tiempo"/>
    <s v="EXTERNOS (240 min.)"/>
    <x v="0"/>
    <x v="4"/>
    <n v="210"/>
    <s v="1277-0080"/>
    <m/>
    <m/>
    <m/>
    <m/>
    <n v="367"/>
    <x v="59"/>
    <n v="450"/>
    <m/>
    <m/>
    <m/>
    <m/>
    <m/>
    <m/>
    <m/>
    <m/>
    <m/>
    <m/>
    <m/>
    <m/>
    <s v="URO"/>
    <n v="110"/>
    <m/>
  </r>
  <r>
    <d v="2021-10-04T00:00:00"/>
    <x v="2"/>
    <s v="MEDIEXCEL"/>
    <s v="En Tiempo"/>
    <s v="EXTERNOS (240 min.)"/>
    <x v="0"/>
    <x v="4"/>
    <n v="211"/>
    <s v="1277-0081"/>
    <d v="2021-10-04T00:00:00"/>
    <s v="34263 MARCOS"/>
    <s v="GARIBAY"/>
    <m/>
    <n v="416"/>
    <x v="32"/>
    <n v="362"/>
    <n v="0"/>
    <n v="0"/>
    <n v="1872"/>
    <n v="1872"/>
    <n v="1872"/>
    <m/>
    <s v="Pendiente"/>
    <s v="Activo"/>
    <m/>
    <m/>
    <s v="MEDIEXCEL"/>
    <m/>
    <s v="HIV"/>
    <n v="22"/>
    <s v="SALDIVAR HERNANDEZ KARLA JUDITH"/>
  </r>
  <r>
    <d v="2021-10-04T00:00:00"/>
    <x v="2"/>
    <s v="MEDIEXCEL"/>
    <s v="En Tiempo"/>
    <s v="EXTERNOS (240 min.)"/>
    <x v="0"/>
    <x v="4"/>
    <n v="212"/>
    <s v="1277-0081"/>
    <m/>
    <m/>
    <m/>
    <m/>
    <n v="286"/>
    <x v="37"/>
    <n v="110"/>
    <m/>
    <m/>
    <m/>
    <m/>
    <m/>
    <m/>
    <m/>
    <m/>
    <m/>
    <m/>
    <m/>
    <m/>
    <s v="VDRL"/>
    <n v="220"/>
    <m/>
  </r>
  <r>
    <d v="2021-10-04T00:00:00"/>
    <x v="2"/>
    <s v="MEDIEXCEL"/>
    <s v="En Tiempo"/>
    <s v="EXTERNOS (240 min.)"/>
    <x v="0"/>
    <x v="4"/>
    <n v="213"/>
    <s v="1277-0081"/>
    <m/>
    <m/>
    <m/>
    <m/>
    <n v="1441"/>
    <x v="34"/>
    <n v="1400"/>
    <m/>
    <m/>
    <m/>
    <m/>
    <m/>
    <m/>
    <m/>
    <m/>
    <m/>
    <m/>
    <m/>
    <m/>
    <s v="P. HEPATITIS"/>
    <m/>
    <m/>
  </r>
  <r>
    <d v="2021-10-04T00:00:00"/>
    <x v="0"/>
    <s v="MEDIEXCEL"/>
    <s v="No Liberados en PxLab"/>
    <s v="EXTERNOS (240 min.)"/>
    <x v="0"/>
    <x v="4"/>
    <n v="214"/>
    <s v="1277-0082"/>
    <d v="2021-10-04T00:00:00"/>
    <s v="17805 YULIE"/>
    <s v="GARCIA"/>
    <m/>
    <n v="182"/>
    <x v="39"/>
    <n v="360"/>
    <n v="0"/>
    <n v="0"/>
    <n v="360"/>
    <n v="360"/>
    <n v="360"/>
    <m/>
    <s v="Pendiente"/>
    <s v="Activo"/>
    <m/>
    <m/>
    <s v="MEDIEXCEL"/>
    <m/>
    <s v="Pap"/>
    <n v="163"/>
    <s v="CRUZ CASTAÑEDA MARIA"/>
  </r>
  <r>
    <d v="2021-10-04T00:00:00"/>
    <x v="0"/>
    <s v="TRIAGE RESPIRATORIO"/>
    <s v="En Tiempo"/>
    <s v="TRIAGE RESPIRATORIO (90 Min.)"/>
    <x v="0"/>
    <x v="4"/>
    <n v="215"/>
    <s v="1277-0083"/>
    <d v="2021-10-04T00:00:00"/>
    <s v="1237 FERNANDO"/>
    <s v="REYES"/>
    <s v="MONROY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04T00:00:00"/>
    <x v="0"/>
    <s v="TRIAGE RESPIRATORIO"/>
    <s v="En Tiempo"/>
    <s v="TRIAGE RESPIRATORIO (90 Min.)"/>
    <x v="0"/>
    <x v="4"/>
    <n v="216"/>
    <s v="1277-0083"/>
    <m/>
    <m/>
    <m/>
    <m/>
    <n v="226"/>
    <x v="3"/>
    <n v="345"/>
    <m/>
    <m/>
    <m/>
    <m/>
    <m/>
    <m/>
    <m/>
    <m/>
    <m/>
    <m/>
    <m/>
    <m/>
    <s v="PCR"/>
    <n v="183"/>
    <m/>
  </r>
  <r>
    <d v="2021-10-04T00:00:00"/>
    <x v="0"/>
    <s v="TRIAGE RESPIRATORIO"/>
    <s v="En Tiempo"/>
    <s v="TRIAGE RESPIRATORIO (90 Min.)"/>
    <x v="0"/>
    <x v="4"/>
    <n v="217"/>
    <s v="1277-0083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0"/>
    <s v="TRIAGE RESPIRATORIO"/>
    <s v="En Tiempo"/>
    <s v="TRIAGE RESPIRATORIO (90 Min.)"/>
    <x v="0"/>
    <x v="4"/>
    <n v="218"/>
    <s v="1277-0083"/>
    <m/>
    <m/>
    <m/>
    <m/>
    <n v="2458"/>
    <x v="25"/>
    <n v="500"/>
    <m/>
    <m/>
    <m/>
    <m/>
    <m/>
    <m/>
    <m/>
    <m/>
    <m/>
    <m/>
    <m/>
    <m/>
    <s v="SARS"/>
    <m/>
    <m/>
  </r>
  <r>
    <d v="2021-10-04T00:00:00"/>
    <x v="0"/>
    <s v="TRIAGE RESPIRATORIO"/>
    <s v="En Tiempo"/>
    <s v="TRIAGE RESPIRATORIO (90 Min.)"/>
    <x v="0"/>
    <x v="4"/>
    <n v="219"/>
    <s v="1277-0083"/>
    <m/>
    <m/>
    <m/>
    <m/>
    <n v="2477"/>
    <x v="42"/>
    <n v="750"/>
    <m/>
    <m/>
    <m/>
    <m/>
    <m/>
    <m/>
    <m/>
    <m/>
    <m/>
    <m/>
    <m/>
    <m/>
    <s v="Ag. SARS Cov 2"/>
    <m/>
    <m/>
  </r>
  <r>
    <d v="2021-10-04T00:00:00"/>
    <x v="0"/>
    <s v="HOSPITALIZADOS"/>
    <s v="No Liberados en PxLab"/>
    <s v="HOSPITALIZADOS (90 Min.)"/>
    <x v="0"/>
    <x v="4"/>
    <n v="220"/>
    <s v="1277-0084"/>
    <d v="2021-10-04T00:00:00"/>
    <s v="34224 ADAN YAEL"/>
    <s v="CANGA"/>
    <s v="CUEN"/>
    <n v="1531"/>
    <x v="0"/>
    <n v="800"/>
    <n v="0"/>
    <n v="0"/>
    <n v="1575"/>
    <n v="1575"/>
    <n v="1575"/>
    <m/>
    <s v="Pendiente"/>
    <s v="Activo"/>
    <m/>
    <m/>
    <s v="CENTRO MEDICO EXCEL-HOSPITALIZADOS"/>
    <m/>
    <s v="H periferico-aerobio"/>
    <m/>
    <s v="YAÑEZ LOPEZ ISRAEL"/>
  </r>
  <r>
    <d v="2021-10-04T00:00:00"/>
    <x v="0"/>
    <s v="HOSPITALIZADOS"/>
    <s v="No Liberados en PxLab"/>
    <s v="HOSPITALIZADOS (90 Min.)"/>
    <x v="0"/>
    <x v="4"/>
    <n v="221"/>
    <s v="1277-0084"/>
    <m/>
    <m/>
    <m/>
    <m/>
    <n v="2474"/>
    <x v="47"/>
    <n v="775"/>
    <m/>
    <m/>
    <m/>
    <m/>
    <m/>
    <m/>
    <m/>
    <m/>
    <m/>
    <m/>
    <m/>
    <m/>
    <s v="H cateter-anaerobio"/>
    <m/>
    <m/>
  </r>
  <r>
    <d v="2021-10-04T00:00:00"/>
    <x v="0"/>
    <s v="ESTUDIOS DE EMERGENCIA"/>
    <s v="En Tiempo"/>
    <s v="ESTUDIOS DE EMERGENCIA (30 Min.)"/>
    <x v="0"/>
    <x v="4"/>
    <n v="222"/>
    <s v="1277-0085"/>
    <d v="2021-10-04T00:00:00"/>
    <s v="34194 RITA"/>
    <s v="MARTINEZ"/>
    <s v="GARCIA"/>
    <n v="112"/>
    <x v="64"/>
    <n v="1070"/>
    <n v="0"/>
    <n v="0"/>
    <n v="1070"/>
    <n v="1070"/>
    <n v="1070"/>
    <m/>
    <s v="Pendiente"/>
    <s v="Activo"/>
    <m/>
    <m/>
    <s v="CENTRO MEDICO EXCEL-HOSPITALIZADOS"/>
    <m/>
    <s v="GASV"/>
    <m/>
    <s v="GONZALEZ TRASVIÑA MIGUEL FELIPE"/>
  </r>
  <r>
    <d v="2021-10-04T00:00:00"/>
    <x v="0"/>
    <s v="ESTUDIOS DE EMERGENCIA"/>
    <s v="En Tiempo"/>
    <s v="ESTUDIOS DE EMERGENCIA (30 Min.)"/>
    <x v="0"/>
    <x v="4"/>
    <n v="223"/>
    <s v="1277-0086"/>
    <d v="2021-10-04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04T00:00:00"/>
    <x v="0"/>
    <s v="ESTUDIOS DE EMERGENCIA"/>
    <s v="En Tiempo"/>
    <s v="ESTUDIOS DE EMERGENCIA (30 Min.)"/>
    <x v="0"/>
    <x v="4"/>
    <n v="224"/>
    <s v="1277-0087"/>
    <d v="2021-10-04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04T00:00:00"/>
    <x v="0"/>
    <s v="ESTUDIOS DE EMERGENCIA"/>
    <s v="En Tiempo"/>
    <s v="ESTUDIOS DE EMERGENCIA (30 Min.)"/>
    <x v="0"/>
    <x v="4"/>
    <n v="225"/>
    <s v="1277-0088"/>
    <d v="2021-10-04T00:00:00"/>
    <s v="34041 BALTAZAR"/>
    <s v="COSAIN"/>
    <s v="CHAV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04T00:00:00"/>
    <x v="0"/>
    <s v="ESTUDIOS DE EMERGENCIA"/>
    <s v="En Tiempo"/>
    <s v="ESTUDIOS DE EMERGENCIA (30 Min.)"/>
    <x v="0"/>
    <x v="4"/>
    <n v="226"/>
    <s v="1277-0089"/>
    <d v="2021-10-04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 - TRIAGE RESPIRATORIO"/>
    <m/>
    <s v="GAS"/>
    <n v="136"/>
    <s v="CRUZ GOMEZ FRANCISCO JOSUE"/>
  </r>
  <r>
    <d v="2021-10-04T00:00:00"/>
    <x v="0"/>
    <s v="TRIAGE RESPIRATORIO"/>
    <s v="En Tiempo"/>
    <s v="TRIAGE RESPIRATORIO (90 Min.)"/>
    <x v="0"/>
    <x v="4"/>
    <n v="227"/>
    <s v="1277-0090"/>
    <d v="2021-10-04T00:00:00"/>
    <s v="34288 IRANIA"/>
    <s v="MACIAS"/>
    <s v="LOPEZ"/>
    <n v="692"/>
    <x v="1"/>
    <n v="184"/>
    <n v="0"/>
    <n v="0"/>
    <n v="4851"/>
    <n v="4851"/>
    <n v="4851"/>
    <m/>
    <s v="Pendiente"/>
    <s v="Activo"/>
    <m/>
    <m/>
    <s v="CENTRO MEDICO EXCEL - TRIAGE RESPIRATORIO"/>
    <m/>
    <s v="BH"/>
    <s v="h1"/>
    <s v="CRUZ GOMEZ FRANCISCO JOSUE"/>
  </r>
  <r>
    <d v="2021-10-04T00:00:00"/>
    <x v="0"/>
    <s v="TRIAGE RESPIRATORIO"/>
    <s v="En Tiempo"/>
    <s v="TRIAGE RESPIRATORIO (90 Min.)"/>
    <x v="0"/>
    <x v="4"/>
    <n v="228"/>
    <s v="1277-0090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4T00:00:00"/>
    <x v="0"/>
    <s v="TRIAGE RESPIRATORIO"/>
    <s v="En Tiempo"/>
    <s v="TRIAGE RESPIRATORIO (90 Min.)"/>
    <x v="0"/>
    <x v="4"/>
    <n v="229"/>
    <s v="1277-0090"/>
    <m/>
    <m/>
    <m/>
    <m/>
    <n v="288"/>
    <x v="43"/>
    <n v="125"/>
    <m/>
    <m/>
    <m/>
    <m/>
    <m/>
    <m/>
    <m/>
    <m/>
    <m/>
    <m/>
    <m/>
    <m/>
    <s v="VSG"/>
    <n v="221"/>
    <m/>
  </r>
  <r>
    <d v="2021-10-04T00:00:00"/>
    <x v="0"/>
    <s v="TRIAGE RESPIRATORIO"/>
    <s v="En Tiempo"/>
    <s v="TRIAGE RESPIRATORIO (90 Min.)"/>
    <x v="0"/>
    <x v="4"/>
    <n v="230"/>
    <s v="1277-0090"/>
    <m/>
    <m/>
    <m/>
    <m/>
    <n v="226"/>
    <x v="3"/>
    <n v="345"/>
    <m/>
    <m/>
    <m/>
    <m/>
    <m/>
    <m/>
    <m/>
    <m/>
    <m/>
    <m/>
    <m/>
    <m/>
    <s v="PCR"/>
    <n v="183"/>
    <m/>
  </r>
  <r>
    <d v="2021-10-04T00:00:00"/>
    <x v="0"/>
    <s v="TRIAGE RESPIRATORIO"/>
    <s v="En Tiempo"/>
    <s v="TRIAGE RESPIRATORIO (90 Min.)"/>
    <x v="0"/>
    <x v="4"/>
    <n v="231"/>
    <s v="1277-0090"/>
    <m/>
    <m/>
    <m/>
    <m/>
    <n v="691"/>
    <x v="4"/>
    <n v="518"/>
    <m/>
    <m/>
    <m/>
    <m/>
    <m/>
    <m/>
    <m/>
    <m/>
    <m/>
    <m/>
    <m/>
    <m/>
    <s v="QS 23"/>
    <s v="v1"/>
    <m/>
  </r>
  <r>
    <d v="2021-10-04T00:00:00"/>
    <x v="0"/>
    <s v="TRIAGE RESPIRATORIO"/>
    <s v="En Tiempo"/>
    <s v="TRIAGE RESPIRATORIO (90 Min.)"/>
    <x v="0"/>
    <x v="4"/>
    <n v="232"/>
    <s v="1277-0090"/>
    <m/>
    <m/>
    <m/>
    <m/>
    <n v="244"/>
    <x v="5"/>
    <n v="920"/>
    <m/>
    <m/>
    <m/>
    <m/>
    <m/>
    <m/>
    <m/>
    <m/>
    <m/>
    <m/>
    <m/>
    <m/>
    <s v="Dim D"/>
    <m/>
    <m/>
  </r>
  <r>
    <d v="2021-10-04T00:00:00"/>
    <x v="0"/>
    <s v="TRIAGE RESPIRATORIO"/>
    <s v="En Tiempo"/>
    <s v="TRIAGE RESPIRATORIO (90 Min.)"/>
    <x v="0"/>
    <x v="4"/>
    <n v="233"/>
    <s v="1277-0090"/>
    <m/>
    <m/>
    <m/>
    <m/>
    <n v="87"/>
    <x v="85"/>
    <n v="345"/>
    <m/>
    <m/>
    <m/>
    <m/>
    <m/>
    <m/>
    <m/>
    <m/>
    <m/>
    <m/>
    <m/>
    <m/>
    <s v="Ferritina"/>
    <n v="129"/>
    <m/>
  </r>
  <r>
    <d v="2021-10-04T00:00:00"/>
    <x v="0"/>
    <s v="TRIAGE RESPIRATORIO"/>
    <s v="En Tiempo"/>
    <s v="TRIAGE RESPIRATORIO (90 Min.)"/>
    <x v="0"/>
    <x v="4"/>
    <n v="234"/>
    <s v="1277-0090"/>
    <m/>
    <m/>
    <m/>
    <m/>
    <n v="2458"/>
    <x v="25"/>
    <n v="500"/>
    <m/>
    <m/>
    <m/>
    <m/>
    <m/>
    <m/>
    <m/>
    <m/>
    <m/>
    <m/>
    <m/>
    <m/>
    <s v="SARS"/>
    <m/>
    <m/>
  </r>
  <r>
    <d v="2021-10-04T00:00:00"/>
    <x v="0"/>
    <s v="TRIAGE RESPIRATORIO"/>
    <s v="En Tiempo"/>
    <s v="TRIAGE RESPIRATORIO (90 Min.)"/>
    <x v="0"/>
    <x v="4"/>
    <n v="235"/>
    <s v="1277-0090"/>
    <m/>
    <m/>
    <m/>
    <m/>
    <n v="2477"/>
    <x v="42"/>
    <n v="750"/>
    <m/>
    <m/>
    <m/>
    <m/>
    <m/>
    <m/>
    <m/>
    <m/>
    <m/>
    <m/>
    <m/>
    <m/>
    <s v="Ag. SARS Cov 2"/>
    <m/>
    <m/>
  </r>
  <r>
    <d v="2021-10-04T00:00:00"/>
    <x v="0"/>
    <s v="TRIAGE RESPIRATORIO"/>
    <s v="En Tiempo"/>
    <s v="TRIAGE RESPIRATORIO (90 Min.)"/>
    <x v="0"/>
    <x v="4"/>
    <n v="236"/>
    <s v="1277-0090"/>
    <m/>
    <m/>
    <m/>
    <m/>
    <n v="2085"/>
    <x v="96"/>
    <n v="750"/>
    <m/>
    <m/>
    <m/>
    <m/>
    <m/>
    <m/>
    <m/>
    <m/>
    <m/>
    <m/>
    <m/>
    <m/>
    <s v="INFLUENZA A Y B"/>
    <n v="189"/>
    <m/>
  </r>
  <r>
    <d v="2021-10-04T00:00:00"/>
    <x v="0"/>
    <s v="TRIAGE RESPIRATORIO"/>
    <s v="No Liberados en PxLab"/>
    <s v="TRIAGE RESPIRATORIO (90 Min.)"/>
    <x v="0"/>
    <x v="4"/>
    <n v="237"/>
    <s v="1277-0091"/>
    <d v="2021-10-04T00:00:00"/>
    <s v="34288 IRANIA"/>
    <s v="MACIAS"/>
    <s v="LOPEZ"/>
    <n v="2452"/>
    <x v="26"/>
    <n v="3500"/>
    <n v="0"/>
    <n v="0"/>
    <n v="3500"/>
    <n v="3500"/>
    <n v="3500"/>
    <m/>
    <s v="Pendiente"/>
    <s v="Activo"/>
    <m/>
    <m/>
    <s v="CENTRO MEDICO EXCEL - TRIAGE RESPIRATORIO"/>
    <m/>
    <s v="COVID 19"/>
    <m/>
    <s v="CRUZ GOMEZ FRANCISCO JOSUE"/>
  </r>
  <r>
    <d v="2021-10-05T00:00:00"/>
    <x v="0"/>
    <s v="ESTUDIOS DE EMERGENCIA"/>
    <s v="En Tiempo"/>
    <s v="ESTUDIOS DE EMERGENCIA (30 Min.)"/>
    <x v="0"/>
    <x v="4"/>
    <n v="1"/>
    <s v="1278-0001"/>
    <d v="2021-10-05T00:00:00"/>
    <s v="24610 ESTEBAN"/>
    <s v="PASTRANA"/>
    <m/>
    <n v="102"/>
    <x v="7"/>
    <n v="1070"/>
    <n v="0"/>
    <n v="0"/>
    <n v="1070"/>
    <n v="1070"/>
    <n v="1070"/>
    <m/>
    <s v="Pendiente"/>
    <s v="Activo"/>
    <m/>
    <m/>
    <s v="CENTRO MEDICO EXCEL - TRIAGE RESPIRATORIO"/>
    <m/>
    <s v="GAS"/>
    <n v="136"/>
    <s v="CRUZ GOMEZ FRANCISCO JOSUE"/>
  </r>
  <r>
    <d v="2021-10-05T00:00:00"/>
    <x v="0"/>
    <s v="TRIAGE RESPIRATORIO"/>
    <s v="En Tiempo"/>
    <s v="TRIAGE RESPIRATORIO (90 Min.)"/>
    <x v="0"/>
    <x v="4"/>
    <n v="2"/>
    <s v="1278-0002"/>
    <d v="2021-10-05T00:00:00"/>
    <s v="24610 ESTEBAN"/>
    <s v="PASTRANA"/>
    <m/>
    <n v="692"/>
    <x v="1"/>
    <n v="184"/>
    <n v="0"/>
    <n v="0"/>
    <n v="4851"/>
    <n v="4851"/>
    <n v="4851"/>
    <m/>
    <s v="Pendiente"/>
    <s v="Activo"/>
    <m/>
    <m/>
    <s v="CENTRO MEDICO EXCEL - TRIAGE RESPIRATORIO"/>
    <m/>
    <s v="BH"/>
    <s v="h1"/>
    <s v="CRUZ GOMEZ FRANCISCO JOSUE"/>
  </r>
  <r>
    <d v="2021-10-05T00:00:00"/>
    <x v="0"/>
    <s v="TRIAGE RESPIRATORIO"/>
    <s v="En Tiempo"/>
    <s v="TRIAGE RESPIRATORIO (90 Min.)"/>
    <x v="0"/>
    <x v="4"/>
    <n v="3"/>
    <s v="1278-0002"/>
    <m/>
    <m/>
    <m/>
    <m/>
    <n v="288"/>
    <x v="43"/>
    <n v="125"/>
    <m/>
    <m/>
    <m/>
    <m/>
    <m/>
    <m/>
    <m/>
    <m/>
    <m/>
    <m/>
    <m/>
    <m/>
    <s v="VSG"/>
    <n v="221"/>
    <m/>
  </r>
  <r>
    <d v="2021-10-05T00:00:00"/>
    <x v="0"/>
    <s v="TRIAGE RESPIRATORIO"/>
    <s v="En Tiempo"/>
    <s v="TRIAGE RESPIRATORIO (90 Min.)"/>
    <x v="0"/>
    <x v="4"/>
    <n v="4"/>
    <s v="1278-0002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5T00:00:00"/>
    <x v="0"/>
    <s v="TRIAGE RESPIRATORIO"/>
    <s v="En Tiempo"/>
    <s v="TRIAGE RESPIRATORIO (90 Min.)"/>
    <x v="0"/>
    <x v="4"/>
    <n v="5"/>
    <s v="1278-0002"/>
    <m/>
    <m/>
    <m/>
    <m/>
    <n v="226"/>
    <x v="3"/>
    <n v="345"/>
    <m/>
    <m/>
    <m/>
    <m/>
    <m/>
    <m/>
    <m/>
    <m/>
    <m/>
    <m/>
    <m/>
    <m/>
    <s v="PCR"/>
    <n v="183"/>
    <m/>
  </r>
  <r>
    <d v="2021-10-05T00:00:00"/>
    <x v="0"/>
    <s v="TRIAGE RESPIRATORIO"/>
    <s v="En Tiempo"/>
    <s v="TRIAGE RESPIRATORIO (90 Min.)"/>
    <x v="0"/>
    <x v="4"/>
    <n v="6"/>
    <s v="1278-0002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0"/>
    <s v="TRIAGE RESPIRATORIO"/>
    <s v="En Tiempo"/>
    <s v="TRIAGE RESPIRATORIO (90 Min.)"/>
    <x v="0"/>
    <x v="4"/>
    <n v="7"/>
    <s v="1278-0002"/>
    <m/>
    <m/>
    <m/>
    <m/>
    <n v="244"/>
    <x v="5"/>
    <n v="920"/>
    <m/>
    <m/>
    <m/>
    <m/>
    <m/>
    <m/>
    <m/>
    <m/>
    <m/>
    <m/>
    <m/>
    <m/>
    <s v="Dim D"/>
    <m/>
    <m/>
  </r>
  <r>
    <d v="2021-10-05T00:00:00"/>
    <x v="0"/>
    <s v="TRIAGE RESPIRATORIO"/>
    <s v="En Tiempo"/>
    <s v="TRIAGE RESPIRATORIO (90 Min.)"/>
    <x v="0"/>
    <x v="4"/>
    <n v="8"/>
    <s v="1278-0002"/>
    <m/>
    <m/>
    <m/>
    <m/>
    <n v="87"/>
    <x v="85"/>
    <n v="345"/>
    <m/>
    <m/>
    <m/>
    <m/>
    <m/>
    <m/>
    <m/>
    <m/>
    <m/>
    <m/>
    <m/>
    <m/>
    <s v="Ferritina"/>
    <n v="129"/>
    <m/>
  </r>
  <r>
    <d v="2021-10-05T00:00:00"/>
    <x v="0"/>
    <s v="TRIAGE RESPIRATORIO"/>
    <s v="En Tiempo"/>
    <s v="TRIAGE RESPIRATORIO (90 Min.)"/>
    <x v="0"/>
    <x v="4"/>
    <n v="9"/>
    <s v="1278-0002"/>
    <m/>
    <m/>
    <m/>
    <m/>
    <n v="2458"/>
    <x v="25"/>
    <n v="500"/>
    <m/>
    <m/>
    <m/>
    <m/>
    <m/>
    <m/>
    <m/>
    <m/>
    <m/>
    <m/>
    <m/>
    <m/>
    <s v="SARS"/>
    <m/>
    <m/>
  </r>
  <r>
    <d v="2021-10-05T00:00:00"/>
    <x v="0"/>
    <s v="TRIAGE RESPIRATORIO"/>
    <s v="En Tiempo"/>
    <s v="TRIAGE RESPIRATORIO (90 Min.)"/>
    <x v="0"/>
    <x v="4"/>
    <n v="10"/>
    <s v="1278-0002"/>
    <m/>
    <m/>
    <m/>
    <m/>
    <n v="2477"/>
    <x v="42"/>
    <n v="750"/>
    <m/>
    <m/>
    <m/>
    <m/>
    <m/>
    <m/>
    <m/>
    <m/>
    <m/>
    <m/>
    <m/>
    <m/>
    <s v="Ag. SARS Cov 2"/>
    <m/>
    <m/>
  </r>
  <r>
    <d v="2021-10-05T00:00:00"/>
    <x v="0"/>
    <s v="TRIAGE RESPIRATORIO"/>
    <s v="En Tiempo"/>
    <s v="TRIAGE RESPIRATORIO (90 Min.)"/>
    <x v="0"/>
    <x v="4"/>
    <n v="11"/>
    <s v="1278-0002"/>
    <m/>
    <m/>
    <m/>
    <m/>
    <n v="2085"/>
    <x v="96"/>
    <n v="750"/>
    <m/>
    <m/>
    <m/>
    <m/>
    <m/>
    <m/>
    <m/>
    <m/>
    <m/>
    <m/>
    <m/>
    <m/>
    <s v="INFLUENZA A Y B"/>
    <n v="189"/>
    <m/>
  </r>
  <r>
    <d v="2021-10-05T00:00:00"/>
    <x v="0"/>
    <s v="HOSPITALIZADOS"/>
    <s v="No Liberados en PxLab"/>
    <s v="HOSPITALIZADOS (90 Min.)"/>
    <x v="0"/>
    <x v="4"/>
    <n v="12"/>
    <s v="1278-0003"/>
    <d v="2021-10-05T00:00:00"/>
    <s v="24610 ESTEBAN"/>
    <s v="PASTRANA"/>
    <m/>
    <n v="2452"/>
    <x v="26"/>
    <n v="3500"/>
    <n v="0"/>
    <n v="0"/>
    <n v="3500"/>
    <n v="3500"/>
    <n v="3500"/>
    <m/>
    <s v="Pendiente"/>
    <s v="Activo"/>
    <m/>
    <m/>
    <s v="CENTRO MEDICO EXCEL-HOSPITALIZADOS"/>
    <m/>
    <s v="COVID 19"/>
    <m/>
    <s v="CRUZ GOMEZ FRANCISCO JOSUE"/>
  </r>
  <r>
    <d v="2021-10-05T00:00:00"/>
    <x v="0"/>
    <s v="HOSPITALIZADOS"/>
    <s v="Fuera de Tiempo"/>
    <s v="HOSPITALIZADOS (90 Min.)"/>
    <x v="0"/>
    <x v="4"/>
    <n v="13"/>
    <s v="1278-0004"/>
    <d v="2021-10-05T00:00:00"/>
    <s v="34288 IRANIA"/>
    <s v="MACIAS"/>
    <s v="LOPEZ"/>
    <n v="83"/>
    <x v="6"/>
    <n v="138"/>
    <n v="0"/>
    <n v="0"/>
    <n v="588"/>
    <n v="588"/>
    <n v="588"/>
    <m/>
    <s v="Pendiente"/>
    <s v="Activo"/>
    <m/>
    <m/>
    <s v="CENTRO MEDICO EXCEL-HOSPITALIZADOS"/>
    <m/>
    <s v="EGO"/>
    <n v="127"/>
    <s v="GONZALEZ TRASVIÑA MIGUEL FELIPE"/>
  </r>
  <r>
    <d v="2021-10-05T00:00:00"/>
    <x v="0"/>
    <s v="HOSPITALIZADOS"/>
    <s v="Fuera de Tiempo"/>
    <s v="HOSPITALIZADOS (90 Min.)"/>
    <x v="0"/>
    <x v="4"/>
    <n v="14"/>
    <s v="1278-0004"/>
    <m/>
    <m/>
    <m/>
    <m/>
    <n v="367"/>
    <x v="59"/>
    <n v="450"/>
    <m/>
    <m/>
    <m/>
    <m/>
    <m/>
    <m/>
    <m/>
    <m/>
    <m/>
    <m/>
    <m/>
    <m/>
    <s v="URO"/>
    <n v="110"/>
    <m/>
  </r>
  <r>
    <d v="2021-10-05T00:00:00"/>
    <x v="0"/>
    <s v="ESTUDIOS DE EMERGENCIA"/>
    <s v="En Tiempo"/>
    <s v="ESTUDIOS DE EMERGENCIA (30 Min.)"/>
    <x v="0"/>
    <x v="4"/>
    <n v="15"/>
    <s v="1278-0005"/>
    <d v="2021-10-05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05T00:00:00"/>
    <x v="0"/>
    <s v="HOSPITALIZADOS"/>
    <s v="En Tiempo"/>
    <s v="HOSPITALIZADOS (90 Min.)"/>
    <x v="0"/>
    <x v="4"/>
    <n v="16"/>
    <s v="1278-0006"/>
    <d v="2021-10-05T00:00:00"/>
    <s v="34288 IRANIA"/>
    <s v="MACIAS"/>
    <s v="LOPEZ"/>
    <n v="2062"/>
    <x v="53"/>
    <n v="1495"/>
    <n v="0"/>
    <n v="0"/>
    <n v="1495"/>
    <n v="1495"/>
    <n v="1495"/>
    <m/>
    <s v="Pendiente"/>
    <s v="Activo"/>
    <m/>
    <m/>
    <s v="CENTRO MEDICO EXCEL-HOSPITALIZADOS"/>
    <m/>
    <s v="Procalcitonina"/>
    <s v="PROC"/>
    <s v="GONZALEZ TRASVIÑA MIGUEL FELIPE"/>
  </r>
  <r>
    <d v="2021-10-05T00:00:00"/>
    <x v="1"/>
    <s v="ESTUDIOS DE EMERGENCIA"/>
    <s v="En Tiempo"/>
    <s v="ESTUDIOS DE EMERGENCIA (30 Min.)"/>
    <x v="0"/>
    <x v="5"/>
    <n v="17"/>
    <s v="1278-0007"/>
    <d v="2021-10-05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05T00:00:00"/>
    <x v="1"/>
    <s v="ESTUDIOS DE EMERGENCIA"/>
    <s v="En Tiempo"/>
    <s v="ESTUDIOS DE EMERGENCIA (30 Min.)"/>
    <x v="0"/>
    <x v="5"/>
    <n v="18"/>
    <s v="1278-0008"/>
    <d v="2021-10-05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05T00:00:00"/>
    <x v="1"/>
    <s v="ESTUDIOS DE EMERGENCIA"/>
    <s v="En Tiempo"/>
    <s v="ESTUDIOS DE EMERGENCIA (30 Min.)"/>
    <x v="0"/>
    <x v="5"/>
    <n v="19"/>
    <s v="1278-0009"/>
    <d v="2021-10-05T00:00:00"/>
    <s v="34041 BALTAZAR"/>
    <s v="COSAIN"/>
    <s v="CHAV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05T00:00:00"/>
    <x v="1"/>
    <s v="ESTUDIOS DE EMERGENCIA"/>
    <s v="En Tiempo"/>
    <s v="ESTUDIOS DE EMERGENCIA (30 Min.)"/>
    <x v="0"/>
    <x v="5"/>
    <n v="20"/>
    <s v="1278-0010"/>
    <d v="2021-10-05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05T00:00:00"/>
    <x v="1"/>
    <s v="ESTUDIOS DE EMERGENCIA"/>
    <s v="En Tiempo"/>
    <s v="ESTUDIOS DE EMERGENCIA (30 Min.)"/>
    <x v="0"/>
    <x v="5"/>
    <n v="21"/>
    <s v="1278-0011"/>
    <d v="2021-10-05T00:00:00"/>
    <s v="34194 RITA"/>
    <s v="MARTINEZ"/>
    <s v="GARCIA"/>
    <n v="112"/>
    <x v="64"/>
    <n v="1070"/>
    <n v="0"/>
    <n v="0"/>
    <n v="1070"/>
    <n v="1070"/>
    <n v="1070"/>
    <m/>
    <s v="Pendiente"/>
    <s v="Activo"/>
    <m/>
    <m/>
    <s v="CENTRO MEDICO EXCEL-HOSPITALIZADOS"/>
    <m/>
    <s v="GASV"/>
    <m/>
    <s v="GONZALEZ TRASVIÑA MIGUEL FELIPE"/>
  </r>
  <r>
    <d v="2021-10-05T00:00:00"/>
    <x v="1"/>
    <s v="HOSPITALIZADOS"/>
    <s v="En Tiempo"/>
    <s v="HOSPITALIZADOS (90 Min.)"/>
    <x v="0"/>
    <x v="5"/>
    <n v="22"/>
    <s v="1278-0012"/>
    <d v="2021-10-05T00:00:00"/>
    <s v="34288 IRANIA"/>
    <s v="MACIAS"/>
    <s v="LOPEZ"/>
    <n v="226"/>
    <x v="3"/>
    <n v="345"/>
    <n v="0"/>
    <n v="0"/>
    <n v="345"/>
    <n v="345"/>
    <n v="345"/>
    <m/>
    <s v="Pendiente"/>
    <s v="Activo"/>
    <m/>
    <m/>
    <s v="CENTRO MEDICO EXCEL-HOSPITALIZADOS"/>
    <m/>
    <s v="PCR"/>
    <n v="183"/>
    <s v="GONZALEZ TRASVIÑA MIGUEL FELIPE"/>
  </r>
  <r>
    <d v="2021-10-05T00:00:00"/>
    <x v="1"/>
    <s v="HOSPITALIZADOS"/>
    <s v="En Tiempo"/>
    <s v="HOSPITALIZADOS (90 Min.)"/>
    <x v="0"/>
    <x v="5"/>
    <n v="23"/>
    <s v="1278-0013"/>
    <d v="2021-10-05T00:00:00"/>
    <s v="33950 VICTOR MANUEL"/>
    <s v="VILLASEÑOR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VILLAGRANA MARQUEZ SAUL ANTONIO"/>
  </r>
  <r>
    <d v="2021-10-05T00:00:00"/>
    <x v="1"/>
    <s v="HOSPITALIZADOS"/>
    <s v="En Tiempo"/>
    <s v="HOSPITALIZADOS (90 Min.)"/>
    <x v="0"/>
    <x v="5"/>
    <n v="24"/>
    <s v="1278-0013"/>
    <m/>
    <m/>
    <m/>
    <m/>
    <n v="104"/>
    <x v="12"/>
    <n v="171"/>
    <m/>
    <m/>
    <m/>
    <m/>
    <m/>
    <m/>
    <m/>
    <m/>
    <m/>
    <m/>
    <m/>
    <m/>
    <s v="mg"/>
    <n v="157"/>
    <m/>
  </r>
  <r>
    <d v="2021-10-05T00:00:00"/>
    <x v="1"/>
    <s v="HOSPITALIZADOS"/>
    <s v="En Tiempo"/>
    <s v="HOSPITALIZADOS (90 Min.)"/>
    <x v="0"/>
    <x v="5"/>
    <n v="25"/>
    <s v="1278-0013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MEDIEXCEL"/>
    <s v="En Tiempo"/>
    <s v="EXTERNOS (240 min.)"/>
    <x v="0"/>
    <x v="5"/>
    <n v="26"/>
    <s v="1278-0014"/>
    <d v="2021-10-05T00:00:00"/>
    <s v="32957 MARIA"/>
    <s v="DOMINGUEZ"/>
    <s v="RODRIGUEZ"/>
    <n v="692"/>
    <x v="1"/>
    <n v="184"/>
    <n v="0"/>
    <n v="0"/>
    <n v="1261"/>
    <n v="1261"/>
    <n v="1261"/>
    <m/>
    <s v="Pendiente"/>
    <s v="Activo"/>
    <s v="a7229059-02"/>
    <m/>
    <s v="MEDIEXCEL"/>
    <m/>
    <s v="BH"/>
    <s v="h1"/>
    <s v="TOKUNAGA FUJIGAKI JORGE FRANCISCO"/>
  </r>
  <r>
    <d v="2021-10-05T00:00:00"/>
    <x v="1"/>
    <s v="MEDIEXCEL"/>
    <s v="En Tiempo"/>
    <s v="EXTERNOS (240 min.)"/>
    <x v="0"/>
    <x v="5"/>
    <n v="27"/>
    <s v="1278-0014"/>
    <m/>
    <m/>
    <m/>
    <m/>
    <n v="119"/>
    <x v="24"/>
    <n v="161"/>
    <m/>
    <m/>
    <m/>
    <m/>
    <m/>
    <m/>
    <m/>
    <m/>
    <m/>
    <m/>
    <m/>
    <m/>
    <s v="ABO"/>
    <n v="213"/>
    <m/>
  </r>
  <r>
    <d v="2021-10-05T00:00:00"/>
    <x v="1"/>
    <s v="MEDIEXCEL"/>
    <s v="En Tiempo"/>
    <s v="EXTERNOS (240 min.)"/>
    <x v="0"/>
    <x v="5"/>
    <n v="28"/>
    <s v="1278-0014"/>
    <m/>
    <m/>
    <m/>
    <m/>
    <n v="259"/>
    <x v="49"/>
    <n v="130"/>
    <m/>
    <m/>
    <m/>
    <m/>
    <m/>
    <m/>
    <m/>
    <m/>
    <m/>
    <m/>
    <m/>
    <m/>
    <s v="TP"/>
    <n v="210"/>
    <m/>
  </r>
  <r>
    <d v="2021-10-05T00:00:00"/>
    <x v="1"/>
    <s v="MEDIEXCEL"/>
    <s v="En Tiempo"/>
    <s v="EXTERNOS (240 min.)"/>
    <x v="0"/>
    <x v="5"/>
    <n v="29"/>
    <s v="1278-0014"/>
    <m/>
    <m/>
    <m/>
    <m/>
    <n v="262"/>
    <x v="50"/>
    <n v="130"/>
    <m/>
    <m/>
    <m/>
    <m/>
    <m/>
    <m/>
    <m/>
    <m/>
    <m/>
    <m/>
    <m/>
    <m/>
    <s v="TPT"/>
    <m/>
    <m/>
  </r>
  <r>
    <d v="2021-10-05T00:00:00"/>
    <x v="1"/>
    <s v="MEDIEXCEL"/>
    <s v="En Tiempo"/>
    <s v="EXTERNOS (240 min.)"/>
    <x v="0"/>
    <x v="5"/>
    <n v="30"/>
    <s v="1278-0014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MEDIEXCEL"/>
    <s v="En Tiempo"/>
    <s v="EXTERNOS (240 min.)"/>
    <x v="0"/>
    <x v="5"/>
    <n v="31"/>
    <s v="1278-0014"/>
    <m/>
    <m/>
    <m/>
    <m/>
    <n v="83"/>
    <x v="6"/>
    <n v="138"/>
    <m/>
    <m/>
    <m/>
    <m/>
    <m/>
    <m/>
    <m/>
    <m/>
    <m/>
    <m/>
    <m/>
    <m/>
    <s v="EGO"/>
    <n v="127"/>
    <m/>
  </r>
  <r>
    <d v="2021-10-05T00:00:00"/>
    <x v="1"/>
    <s v="HOSPITALIZADOS"/>
    <s v="En Tiempo"/>
    <s v="HOSPITALIZADOS (90 Min.)"/>
    <x v="0"/>
    <x v="5"/>
    <n v="32"/>
    <s v="1278-0015"/>
    <d v="2021-10-05T00:00:00"/>
    <s v="34175 SILVIA LETICIA"/>
    <s v="ASTORGA"/>
    <s v="PADILLA"/>
    <n v="692"/>
    <x v="1"/>
    <n v="184"/>
    <n v="0"/>
    <n v="0"/>
    <n v="529"/>
    <n v="529"/>
    <n v="529"/>
    <m/>
    <s v="Pendiente"/>
    <s v="Activo"/>
    <m/>
    <m/>
    <s v="CENTRO MEDICO EXCEL-HOSPITALIZADOS"/>
    <m/>
    <s v="BH"/>
    <s v="h1"/>
    <s v="ZECKUA DURAZO JOSE DE JESUS"/>
  </r>
  <r>
    <d v="2021-10-05T00:00:00"/>
    <x v="1"/>
    <s v="HOSPITALIZADOS"/>
    <s v="En Tiempo"/>
    <s v="HOSPITALIZADOS (90 Min.)"/>
    <x v="0"/>
    <x v="5"/>
    <n v="33"/>
    <s v="1278-0015"/>
    <m/>
    <m/>
    <m/>
    <m/>
    <n v="226"/>
    <x v="3"/>
    <n v="345"/>
    <m/>
    <m/>
    <m/>
    <m/>
    <m/>
    <m/>
    <m/>
    <m/>
    <m/>
    <m/>
    <m/>
    <m/>
    <s v="PCR"/>
    <n v="183"/>
    <m/>
  </r>
  <r>
    <d v="2021-10-05T00:00:00"/>
    <x v="1"/>
    <s v="HOSPITALIZADOS"/>
    <s v="No Liberados en PxLab"/>
    <s v="HOSPITALIZADOS (90 Min.)"/>
    <x v="0"/>
    <x v="5"/>
    <n v="34"/>
    <s v="1278-0016"/>
    <d v="2021-10-05T00:00:00"/>
    <s v="18222 SERGIO IVAN"/>
    <s v="PARRA"/>
    <s v="VITE"/>
    <n v="1531"/>
    <x v="0"/>
    <n v="800"/>
    <n v="0"/>
    <n v="0"/>
    <n v="800"/>
    <n v="800"/>
    <n v="800"/>
    <m/>
    <s v="Pendiente"/>
    <s v="Activo"/>
    <m/>
    <m/>
    <s v="CENTRO MEDICO EXCEL-HOSPITALIZADOS"/>
    <m/>
    <s v="H periferico-aerobio"/>
    <m/>
    <s v="YAÑEZ LOPEZ ISRAEL"/>
  </r>
  <r>
    <d v="2021-10-05T00:00:00"/>
    <x v="1"/>
    <s v="HOSPITALIZADOS"/>
    <s v="En Tiempo"/>
    <s v="HOSPITALIZADOS (90 Min.)"/>
    <x v="0"/>
    <x v="5"/>
    <n v="35"/>
    <s v="1278-0017"/>
    <d v="2021-10-05T00:00:00"/>
    <s v="18222 SERGIO IVAN"/>
    <s v="PARRA"/>
    <s v="VITE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VILLAGRANA MARQUEZ SAUL ANTONIO"/>
  </r>
  <r>
    <d v="2021-10-05T00:00:00"/>
    <x v="1"/>
    <s v="HOSPITALIZADOS"/>
    <s v="En Tiempo"/>
    <s v="HOSPITALIZADOS (90 Min.)"/>
    <x v="0"/>
    <x v="5"/>
    <n v="36"/>
    <s v="1278-0017"/>
    <m/>
    <m/>
    <m/>
    <m/>
    <n v="104"/>
    <x v="12"/>
    <n v="171"/>
    <m/>
    <m/>
    <m/>
    <m/>
    <m/>
    <m/>
    <m/>
    <m/>
    <m/>
    <m/>
    <m/>
    <m/>
    <s v="mg"/>
    <n v="157"/>
    <m/>
  </r>
  <r>
    <d v="2021-10-05T00:00:00"/>
    <x v="1"/>
    <s v="HOSPITALIZADOS"/>
    <s v="En Tiempo"/>
    <s v="HOSPITALIZADOS (90 Min.)"/>
    <x v="0"/>
    <x v="5"/>
    <n v="37"/>
    <s v="1278-0017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HOSPITALIZADOS"/>
    <s v="En Tiempo"/>
    <s v="HOSPITALIZADOS (90 Min.)"/>
    <x v="0"/>
    <x v="5"/>
    <n v="38"/>
    <s v="1278-0018"/>
    <d v="2021-10-05T00:00:00"/>
    <s v="34220 DULCE SARAHI"/>
    <s v="DIAZ"/>
    <s v="GONZALEZ"/>
    <n v="692"/>
    <x v="1"/>
    <n v="184"/>
    <n v="0"/>
    <n v="0"/>
    <n v="184"/>
    <n v="184"/>
    <n v="184"/>
    <m/>
    <s v="Pendiente"/>
    <s v="Activo"/>
    <m/>
    <m/>
    <s v="CENTRO MEDICO EXCEL-HOSPITALIZADOS"/>
    <m/>
    <s v="BH"/>
    <s v="h1"/>
    <s v="CARABANTES GARCIA ROSA ADYLENNE"/>
  </r>
  <r>
    <d v="2021-10-05T00:00:00"/>
    <x v="1"/>
    <s v="HOSPITALIZADOS"/>
    <s v="En Tiempo"/>
    <s v="HOSPITALIZADOS (90 Min.)"/>
    <x v="0"/>
    <x v="5"/>
    <n v="39"/>
    <s v="1278-0019"/>
    <d v="2021-10-05T00:00:00"/>
    <s v="26449 ROSALVA"/>
    <s v="SMITH"/>
    <m/>
    <n v="692"/>
    <x v="1"/>
    <n v="184"/>
    <n v="0"/>
    <n v="0"/>
    <n v="702"/>
    <n v="702"/>
    <n v="702"/>
    <m/>
    <s v="Pendiente"/>
    <s v="Activo"/>
    <m/>
    <m/>
    <s v="CENTRO MEDICO EXCEL-HOSPITALIZADOS"/>
    <m/>
    <s v="BH"/>
    <s v="h1"/>
    <s v="ARZOLA CRUZ OMAR BALAM"/>
  </r>
  <r>
    <d v="2021-10-05T00:00:00"/>
    <x v="1"/>
    <s v="HOSPITALIZADOS"/>
    <s v="En Tiempo"/>
    <s v="HOSPITALIZADOS (90 Min.)"/>
    <x v="0"/>
    <x v="5"/>
    <n v="40"/>
    <s v="1278-0019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HOSPITALIZADOS"/>
    <s v="En Tiempo"/>
    <s v="HOSPITALIZADOS (90 Min.)"/>
    <x v="0"/>
    <x v="5"/>
    <n v="41"/>
    <s v="1278-0020"/>
    <d v="2021-10-05T00:00:00"/>
    <s v="33930 NATALIA"/>
    <s v="QUINTERO"/>
    <m/>
    <n v="692"/>
    <x v="1"/>
    <n v="184"/>
    <n v="0"/>
    <n v="0"/>
    <n v="184"/>
    <n v="184"/>
    <n v="184"/>
    <m/>
    <s v="Pendiente"/>
    <s v="Activo"/>
    <m/>
    <m/>
    <s v="CENTRO MEDICO EXCEL-HOSPITALIZADOS"/>
    <m/>
    <s v="BH"/>
    <s v="h1"/>
    <s v="CARABANTES GARCIA ROSA ADYLENNE"/>
  </r>
  <r>
    <d v="2021-10-05T00:00:00"/>
    <x v="1"/>
    <s v="HOSPITALIZADOS"/>
    <s v="En Tiempo"/>
    <s v="HOSPITALIZADOS (90 Min.)"/>
    <x v="0"/>
    <x v="5"/>
    <n v="42"/>
    <s v="1278-0021"/>
    <d v="2021-10-05T00:00:00"/>
    <s v="34194 RITA"/>
    <s v="MARTINEZ"/>
    <s v="GARCIA"/>
    <n v="692"/>
    <x v="1"/>
    <n v="184"/>
    <n v="0"/>
    <n v="0"/>
    <n v="1273"/>
    <n v="1273"/>
    <n v="1273"/>
    <m/>
    <s v="Pendiente"/>
    <s v="Activo"/>
    <m/>
    <m/>
    <s v="CENTRO MEDICO EXCEL-HOSPITALIZADOS"/>
    <m/>
    <s v="BH"/>
    <s v="h1"/>
    <s v="GONZALEZ TRASVIÑA MIGUEL FELIPE"/>
  </r>
  <r>
    <d v="2021-10-05T00:00:00"/>
    <x v="1"/>
    <s v="HOSPITALIZADOS"/>
    <s v="En Tiempo"/>
    <s v="HOSPITALIZADOS (90 Min.)"/>
    <x v="0"/>
    <x v="5"/>
    <n v="43"/>
    <s v="1278-0021"/>
    <m/>
    <m/>
    <m/>
    <m/>
    <n v="104"/>
    <x v="12"/>
    <n v="171"/>
    <m/>
    <m/>
    <m/>
    <m/>
    <m/>
    <m/>
    <m/>
    <m/>
    <m/>
    <m/>
    <m/>
    <m/>
    <s v="mg"/>
    <n v="157"/>
    <m/>
  </r>
  <r>
    <d v="2021-10-05T00:00:00"/>
    <x v="1"/>
    <s v="HOSPITALIZADOS"/>
    <s v="En Tiempo"/>
    <s v="HOSPITALIZADOS (90 Min.)"/>
    <x v="0"/>
    <x v="5"/>
    <n v="44"/>
    <s v="1278-0021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HOSPITALIZADOS"/>
    <s v="En Tiempo"/>
    <s v="HOSPITALIZADOS (90 Min.)"/>
    <x v="0"/>
    <x v="5"/>
    <n v="45"/>
    <s v="1278-0021"/>
    <m/>
    <m/>
    <m/>
    <m/>
    <n v="539"/>
    <x v="13"/>
    <n v="400"/>
    <m/>
    <m/>
    <m/>
    <m/>
    <m/>
    <m/>
    <m/>
    <m/>
    <m/>
    <m/>
    <m/>
    <m/>
    <s v="TROPONINA I"/>
    <m/>
    <m/>
  </r>
  <r>
    <d v="2021-10-05T00:00:00"/>
    <x v="1"/>
    <s v="HOSPITALIZADOS"/>
    <s v="En Tiempo"/>
    <s v="HOSPITALIZADOS (90 Min.)"/>
    <x v="0"/>
    <x v="5"/>
    <n v="46"/>
    <s v="1278-0022"/>
    <d v="2021-10-05T00:00:00"/>
    <s v="34041 BALTAZAR"/>
    <s v="COSAIN"/>
    <s v="CHAV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VILLAGRANA MARQUEZ SAUL ANTONIO"/>
  </r>
  <r>
    <d v="2021-10-05T00:00:00"/>
    <x v="1"/>
    <s v="HOSPITALIZADOS"/>
    <s v="En Tiempo"/>
    <s v="HOSPITALIZADOS (90 Min.)"/>
    <x v="0"/>
    <x v="5"/>
    <n v="47"/>
    <s v="1278-0022"/>
    <m/>
    <m/>
    <m/>
    <m/>
    <n v="104"/>
    <x v="12"/>
    <n v="171"/>
    <m/>
    <m/>
    <m/>
    <m/>
    <m/>
    <m/>
    <m/>
    <m/>
    <m/>
    <m/>
    <m/>
    <m/>
    <s v="mg"/>
    <n v="157"/>
    <m/>
  </r>
  <r>
    <d v="2021-10-05T00:00:00"/>
    <x v="1"/>
    <s v="HOSPITALIZADOS"/>
    <s v="En Tiempo"/>
    <s v="HOSPITALIZADOS (90 Min.)"/>
    <x v="0"/>
    <x v="5"/>
    <n v="48"/>
    <s v="1278-0022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HOSPITALIZADOS"/>
    <s v="En Tiempo"/>
    <s v="HOSPITALIZADOS (90 Min.)"/>
    <x v="0"/>
    <x v="5"/>
    <n v="49"/>
    <s v="1278-0023"/>
    <d v="2021-10-05T00:00:00"/>
    <s v="34023 FRANCISCO"/>
    <s v="JIMENEZ"/>
    <s v="VARGAS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VILLAGRANA MARQUEZ SAUL ANTONIO"/>
  </r>
  <r>
    <d v="2021-10-05T00:00:00"/>
    <x v="1"/>
    <s v="HOSPITALIZADOS"/>
    <s v="En Tiempo"/>
    <s v="HOSPITALIZADOS (90 Min.)"/>
    <x v="0"/>
    <x v="5"/>
    <n v="50"/>
    <s v="1278-0023"/>
    <m/>
    <m/>
    <m/>
    <m/>
    <n v="104"/>
    <x v="12"/>
    <n v="171"/>
    <m/>
    <m/>
    <m/>
    <m/>
    <m/>
    <m/>
    <m/>
    <m/>
    <m/>
    <m/>
    <m/>
    <m/>
    <s v="mg"/>
    <n v="157"/>
    <m/>
  </r>
  <r>
    <d v="2021-10-05T00:00:00"/>
    <x v="1"/>
    <s v="HOSPITALIZADOS"/>
    <s v="En Tiempo"/>
    <s v="HOSPITALIZADOS (90 Min.)"/>
    <x v="0"/>
    <x v="5"/>
    <n v="51"/>
    <s v="1278-0023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HOSPITALIZADOS"/>
    <s v="En Tiempo"/>
    <s v="HOSPITALIZADOS (90 Min.)"/>
    <x v="0"/>
    <x v="5"/>
    <n v="52"/>
    <s v="1278-0024"/>
    <d v="2021-10-05T00:00:00"/>
    <s v="33997 EDHER ADRIAN"/>
    <s v="FLORES"/>
    <s v="ACOST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VILLAGRANA MARQUEZ SAUL ANTONIO"/>
  </r>
  <r>
    <d v="2021-10-05T00:00:00"/>
    <x v="1"/>
    <s v="HOSPITALIZADOS"/>
    <s v="En Tiempo"/>
    <s v="HOSPITALIZADOS (90 Min.)"/>
    <x v="0"/>
    <x v="5"/>
    <n v="53"/>
    <s v="1278-0024"/>
    <m/>
    <m/>
    <m/>
    <m/>
    <n v="104"/>
    <x v="12"/>
    <n v="171"/>
    <m/>
    <m/>
    <m/>
    <m/>
    <m/>
    <m/>
    <m/>
    <m/>
    <m/>
    <m/>
    <m/>
    <m/>
    <s v="mg"/>
    <n v="157"/>
    <m/>
  </r>
  <r>
    <d v="2021-10-05T00:00:00"/>
    <x v="1"/>
    <s v="HOSPITALIZADOS"/>
    <s v="En Tiempo"/>
    <s v="HOSPITALIZADOS (90 Min.)"/>
    <x v="0"/>
    <x v="5"/>
    <n v="54"/>
    <s v="1278-0024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MEDIEXCEL"/>
    <s v="En Tiempo"/>
    <s v="EXTERNOS (240 min.)"/>
    <x v="0"/>
    <x v="5"/>
    <n v="55"/>
    <s v="1278-0025"/>
    <d v="2021-10-05T00:00:00"/>
    <s v="6110 JORGE"/>
    <s v="ALFARO"/>
    <m/>
    <n v="692"/>
    <x v="1"/>
    <n v="184"/>
    <n v="0"/>
    <n v="0"/>
    <n v="857"/>
    <n v="857"/>
    <n v="857"/>
    <m/>
    <s v="Pendiente"/>
    <s v="Activo"/>
    <s v="A7229002-01"/>
    <m/>
    <s v="MEDIEXCEL"/>
    <m/>
    <s v="BH"/>
    <s v="h1"/>
    <s v="CASTRO AVILES MERCEDES"/>
  </r>
  <r>
    <d v="2021-10-05T00:00:00"/>
    <x v="1"/>
    <s v="MEDIEXCEL"/>
    <s v="En Tiempo"/>
    <s v="EXTERNOS (240 min.)"/>
    <x v="0"/>
    <x v="5"/>
    <n v="56"/>
    <s v="1278-0025"/>
    <m/>
    <m/>
    <m/>
    <m/>
    <n v="1533"/>
    <x v="21"/>
    <n v="535"/>
    <m/>
    <m/>
    <m/>
    <m/>
    <m/>
    <m/>
    <m/>
    <m/>
    <m/>
    <m/>
    <m/>
    <m/>
    <s v="SMAC30"/>
    <s v="v2"/>
    <m/>
  </r>
  <r>
    <d v="2021-10-05T00:00:00"/>
    <x v="1"/>
    <s v="MEDIEXCEL"/>
    <s v="En Tiempo"/>
    <s v="EXTERNOS (240 min.)"/>
    <x v="0"/>
    <x v="5"/>
    <n v="57"/>
    <s v="1278-0025"/>
    <m/>
    <m/>
    <m/>
    <m/>
    <n v="83"/>
    <x v="6"/>
    <n v="138"/>
    <m/>
    <m/>
    <m/>
    <m/>
    <m/>
    <m/>
    <m/>
    <m/>
    <m/>
    <m/>
    <m/>
    <m/>
    <s v="EGO"/>
    <n v="127"/>
    <m/>
  </r>
  <r>
    <d v="2021-10-05T00:00:00"/>
    <x v="1"/>
    <s v="HOSPITALIZADOS"/>
    <s v="No Liberados en PxLab"/>
    <s v="HOSPITALIZADOS (90 Min.)"/>
    <x v="1"/>
    <x v="5"/>
    <n v="58"/>
    <s v="1278-0026"/>
    <d v="2021-10-05T00:00:00"/>
    <s v="25773 MIKEL"/>
    <s v="LOPEZ"/>
    <s v="HERMIDA"/>
    <n v="246"/>
    <x v="119"/>
    <n v="650"/>
    <n v="0"/>
    <n v="0"/>
    <n v="650"/>
    <n v="650"/>
    <n v="650"/>
    <m/>
    <s v="Pendiente"/>
    <s v="Cancelado"/>
    <m/>
    <m/>
    <s v="CENTRO MEDICO EXCEL-HOSPITALIZADOS"/>
    <m/>
    <s v="Rotavirus"/>
    <n v="196"/>
    <s v="YAÑEZ LOPEZ ISRAEL"/>
  </r>
  <r>
    <d v="2021-10-05T00:00:00"/>
    <x v="1"/>
    <s v="HOSPITALIZADOS"/>
    <s v="En Tiempo"/>
    <s v="HOSPITALIZADOS (90 Min.)"/>
    <x v="0"/>
    <x v="5"/>
    <n v="59"/>
    <s v="1278-0027"/>
    <d v="2021-10-05T00:00:00"/>
    <s v="34289 JOSE"/>
    <s v="VALENZUELA"/>
    <s v="MONTAÑ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VILLAGRANA MARQUEZ SAUL ANTONIO"/>
  </r>
  <r>
    <d v="2021-10-05T00:00:00"/>
    <x v="1"/>
    <s v="HOSPITALIZADOS"/>
    <s v="En Tiempo"/>
    <s v="HOSPITALIZADOS (90 Min.)"/>
    <x v="0"/>
    <x v="5"/>
    <n v="60"/>
    <s v="1278-0027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HOSPITALIZADOS"/>
    <s v="En Tiempo"/>
    <s v="HOSPITALIZADOS (90 Min.)"/>
    <x v="0"/>
    <x v="5"/>
    <n v="61"/>
    <s v="1278-0027"/>
    <m/>
    <m/>
    <m/>
    <m/>
    <n v="104"/>
    <x v="12"/>
    <n v="171"/>
    <m/>
    <m/>
    <m/>
    <m/>
    <m/>
    <m/>
    <m/>
    <m/>
    <m/>
    <m/>
    <m/>
    <m/>
    <s v="mg"/>
    <n v="157"/>
    <m/>
  </r>
  <r>
    <d v="2021-10-05T00:00:00"/>
    <x v="1"/>
    <s v="HOSPITALIZADOS"/>
    <s v="En Tiempo"/>
    <s v="HOSPITALIZADOS (90 Min.)"/>
    <x v="0"/>
    <x v="5"/>
    <n v="62"/>
    <s v="1278-0028"/>
    <d v="2021-10-05T00:00:00"/>
    <s v="25773 MIKEL"/>
    <s v="LOPEZ"/>
    <s v="HERMIDA"/>
    <n v="1356"/>
    <x v="45"/>
    <n v="200"/>
    <n v="0"/>
    <n v="0"/>
    <n v="200"/>
    <n v="200"/>
    <n v="200"/>
    <m/>
    <s v="Pendiente"/>
    <s v="Activo"/>
    <m/>
    <m/>
    <s v="CENTRO MEDICO EXCEL-HOSPITALIZADOS"/>
    <m/>
    <s v="Coprologico"/>
    <n v="92"/>
    <s v="CAMESELLE NICOLAS ESTEFANIA"/>
  </r>
  <r>
    <d v="2021-10-05T00:00:00"/>
    <x v="1"/>
    <s v="MEDIEXCEL"/>
    <s v="En Tiempo"/>
    <s v="EXTERNOS (240 min.)"/>
    <x v="0"/>
    <x v="5"/>
    <n v="63"/>
    <s v="1278-0029"/>
    <d v="2021-10-05T00:00:00"/>
    <s v="761 SARAI"/>
    <s v="MENDOZA"/>
    <m/>
    <n v="692"/>
    <x v="1"/>
    <n v="184"/>
    <n v="0"/>
    <n v="0"/>
    <n v="1450"/>
    <n v="1450"/>
    <n v="1450"/>
    <m/>
    <s v="Pendiente"/>
    <s v="Activo"/>
    <s v="_x0009_B4529001-05_x0009_"/>
    <m/>
    <s v="MEDIEXCEL"/>
    <m/>
    <s v="BH"/>
    <s v="h1"/>
    <s v="CHAVEZ GARCIA ARTURO"/>
  </r>
  <r>
    <d v="2021-10-05T00:00:00"/>
    <x v="1"/>
    <s v="MEDIEXCEL"/>
    <s v="En Tiempo"/>
    <s v="EXTERNOS (240 min.)"/>
    <x v="0"/>
    <x v="5"/>
    <n v="64"/>
    <s v="1278-0029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MEDIEXCEL"/>
    <s v="En Tiempo"/>
    <s v="EXTERNOS (240 min.)"/>
    <x v="0"/>
    <x v="5"/>
    <n v="65"/>
    <s v="1278-0029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5T00:00:00"/>
    <x v="1"/>
    <s v="MEDIEXCEL"/>
    <s v="En Tiempo"/>
    <s v="EXTERNOS (240 min.)"/>
    <x v="0"/>
    <x v="5"/>
    <n v="66"/>
    <s v="1278-0029"/>
    <m/>
    <m/>
    <m/>
    <m/>
    <n v="83"/>
    <x v="6"/>
    <n v="138"/>
    <m/>
    <m/>
    <m/>
    <m/>
    <m/>
    <m/>
    <m/>
    <m/>
    <m/>
    <m/>
    <m/>
    <m/>
    <s v="EGO"/>
    <n v="127"/>
    <m/>
  </r>
  <r>
    <d v="2021-10-05T00:00:00"/>
    <x v="1"/>
    <s v="MEDIEXCEL"/>
    <s v="Fuera de Tiempo"/>
    <s v="EXTERNOS (240 min.)"/>
    <x v="0"/>
    <x v="5"/>
    <n v="67"/>
    <s v="1278-0030"/>
    <d v="2021-10-05T00:00:00"/>
    <s v="15264 RUDOLFO"/>
    <s v="SARDINA"/>
    <m/>
    <n v="367"/>
    <x v="59"/>
    <n v="450"/>
    <n v="0"/>
    <n v="0"/>
    <n v="588"/>
    <n v="588"/>
    <n v="588"/>
    <m/>
    <s v="Pendiente"/>
    <s v="Activo"/>
    <s v="_x0009_A9169040-01"/>
    <m/>
    <s v="MEDIEXCEL"/>
    <m/>
    <s v="URO"/>
    <n v="110"/>
    <s v="GARCIA DIAZ MIGUEL"/>
  </r>
  <r>
    <d v="2021-10-05T00:00:00"/>
    <x v="1"/>
    <s v="MEDIEXCEL"/>
    <s v="Fuera de Tiempo"/>
    <s v="EXTERNOS (240 min.)"/>
    <x v="0"/>
    <x v="5"/>
    <n v="68"/>
    <s v="1278-0030"/>
    <m/>
    <m/>
    <m/>
    <m/>
    <n v="83"/>
    <x v="6"/>
    <n v="138"/>
    <m/>
    <m/>
    <m/>
    <m/>
    <m/>
    <m/>
    <m/>
    <m/>
    <m/>
    <m/>
    <m/>
    <m/>
    <s v="EGO"/>
    <n v="127"/>
    <m/>
  </r>
  <r>
    <d v="2021-10-05T00:00:00"/>
    <x v="1"/>
    <s v="MEDIEXCEL"/>
    <s v="En Tiempo"/>
    <s v="EXTERNOS (240 min.)"/>
    <x v="0"/>
    <x v="5"/>
    <n v="69"/>
    <s v="1278-0031"/>
    <d v="2021-10-05T00:00:00"/>
    <s v="20794 MARTHA"/>
    <s v="ESPINOZA"/>
    <m/>
    <n v="692"/>
    <x v="1"/>
    <n v="184"/>
    <n v="0"/>
    <n v="0"/>
    <n v="4184"/>
    <n v="4184"/>
    <n v="4184"/>
    <m/>
    <s v="Pendiente"/>
    <s v="Activo"/>
    <s v="F1119001-02"/>
    <m/>
    <s v="MEDIEXCEL"/>
    <m/>
    <s v="BH"/>
    <s v="h1"/>
    <s v="URIARTE CRUZ MAURO"/>
  </r>
  <r>
    <d v="2021-10-05T00:00:00"/>
    <x v="1"/>
    <s v="MEDIEXCEL"/>
    <s v="En Tiempo"/>
    <s v="EXTERNOS (240 min.)"/>
    <x v="0"/>
    <x v="5"/>
    <n v="70"/>
    <s v="1278-0031"/>
    <m/>
    <m/>
    <m/>
    <m/>
    <n v="119"/>
    <x v="24"/>
    <n v="161"/>
    <m/>
    <m/>
    <m/>
    <m/>
    <m/>
    <m/>
    <m/>
    <m/>
    <m/>
    <m/>
    <m/>
    <m/>
    <s v="ABO"/>
    <n v="213"/>
    <m/>
  </r>
  <r>
    <d v="2021-10-05T00:00:00"/>
    <x v="1"/>
    <s v="MEDIEXCEL"/>
    <s v="En Tiempo"/>
    <s v="EXTERNOS (240 min.)"/>
    <x v="0"/>
    <x v="5"/>
    <n v="71"/>
    <s v="1278-0031"/>
    <m/>
    <m/>
    <m/>
    <m/>
    <n v="1319"/>
    <x v="23"/>
    <n v="230"/>
    <m/>
    <m/>
    <m/>
    <m/>
    <m/>
    <m/>
    <m/>
    <m/>
    <m/>
    <m/>
    <m/>
    <m/>
    <s v="QS3"/>
    <n v="192"/>
    <m/>
  </r>
  <r>
    <d v="2021-10-05T00:00:00"/>
    <x v="1"/>
    <s v="MEDIEXCEL"/>
    <s v="En Tiempo"/>
    <s v="EXTERNOS (240 min.)"/>
    <x v="0"/>
    <x v="5"/>
    <n v="72"/>
    <s v="1278-0031"/>
    <m/>
    <m/>
    <m/>
    <m/>
    <n v="413"/>
    <x v="57"/>
    <n v="650"/>
    <m/>
    <m/>
    <m/>
    <m/>
    <m/>
    <m/>
    <m/>
    <m/>
    <m/>
    <m/>
    <m/>
    <m/>
    <s v="Ac Chl IgG"/>
    <n v="4"/>
    <m/>
  </r>
  <r>
    <d v="2021-10-05T00:00:00"/>
    <x v="1"/>
    <s v="MEDIEXCEL"/>
    <s v="En Tiempo"/>
    <s v="EXTERNOS (240 min.)"/>
    <x v="0"/>
    <x v="5"/>
    <n v="73"/>
    <s v="1278-0031"/>
    <m/>
    <m/>
    <m/>
    <m/>
    <n v="217"/>
    <x v="56"/>
    <n v="650"/>
    <m/>
    <m/>
    <m/>
    <m/>
    <m/>
    <m/>
    <m/>
    <m/>
    <m/>
    <m/>
    <m/>
    <m/>
    <s v="AcChlam IgM"/>
    <n v="5"/>
    <m/>
  </r>
  <r>
    <d v="2021-10-05T00:00:00"/>
    <x v="1"/>
    <s v="MEDIEXCEL"/>
    <s v="En Tiempo"/>
    <s v="EXTERNOS (240 min.)"/>
    <x v="0"/>
    <x v="5"/>
    <n v="74"/>
    <s v="1278-0031"/>
    <m/>
    <m/>
    <m/>
    <m/>
    <n v="416"/>
    <x v="32"/>
    <n v="362"/>
    <m/>
    <m/>
    <m/>
    <m/>
    <m/>
    <m/>
    <m/>
    <m/>
    <m/>
    <m/>
    <m/>
    <m/>
    <s v="HIV"/>
    <n v="22"/>
    <m/>
  </r>
  <r>
    <d v="2021-10-05T00:00:00"/>
    <x v="1"/>
    <s v="MEDIEXCEL"/>
    <s v="En Tiempo"/>
    <s v="EXTERNOS (240 min.)"/>
    <x v="0"/>
    <x v="5"/>
    <n v="75"/>
    <s v="1278-0031"/>
    <m/>
    <m/>
    <m/>
    <m/>
    <n v="531"/>
    <x v="112"/>
    <n v="439"/>
    <m/>
    <m/>
    <m/>
    <m/>
    <m/>
    <m/>
    <m/>
    <m/>
    <m/>
    <m/>
    <m/>
    <m/>
    <s v="Rub IgG"/>
    <n v="29"/>
    <m/>
  </r>
  <r>
    <d v="2021-10-05T00:00:00"/>
    <x v="1"/>
    <s v="MEDIEXCEL"/>
    <s v="En Tiempo"/>
    <s v="EXTERNOS (240 min.)"/>
    <x v="0"/>
    <x v="5"/>
    <n v="76"/>
    <s v="1278-0031"/>
    <m/>
    <m/>
    <m/>
    <m/>
    <n v="542"/>
    <x v="113"/>
    <n v="650"/>
    <m/>
    <m/>
    <m/>
    <m/>
    <m/>
    <m/>
    <m/>
    <m/>
    <m/>
    <m/>
    <m/>
    <m/>
    <s v="Ac Rubeola"/>
    <n v="30"/>
    <m/>
  </r>
  <r>
    <d v="2021-10-05T00:00:00"/>
    <x v="1"/>
    <s v="MEDIEXCEL"/>
    <s v="En Tiempo"/>
    <s v="EXTERNOS (240 min.)"/>
    <x v="0"/>
    <x v="5"/>
    <n v="77"/>
    <s v="1278-0031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5T00:00:00"/>
    <x v="1"/>
    <s v="MEDIEXCEL"/>
    <s v="En Tiempo"/>
    <s v="EXTERNOS (240 min.)"/>
    <x v="0"/>
    <x v="5"/>
    <n v="78"/>
    <s v="1278-0031"/>
    <m/>
    <m/>
    <m/>
    <m/>
    <n v="286"/>
    <x v="37"/>
    <n v="110"/>
    <m/>
    <m/>
    <m/>
    <m/>
    <m/>
    <m/>
    <m/>
    <m/>
    <m/>
    <m/>
    <m/>
    <m/>
    <s v="VDRL"/>
    <n v="220"/>
    <m/>
  </r>
  <r>
    <d v="2021-10-05T00:00:00"/>
    <x v="1"/>
    <s v="MEDIEXCEL"/>
    <s v="En Tiempo"/>
    <s v="EXTERNOS (240 min.)"/>
    <x v="0"/>
    <x v="5"/>
    <n v="79"/>
    <s v="1278-0031"/>
    <m/>
    <m/>
    <m/>
    <m/>
    <n v="83"/>
    <x v="6"/>
    <n v="138"/>
    <m/>
    <m/>
    <m/>
    <m/>
    <m/>
    <m/>
    <m/>
    <m/>
    <m/>
    <m/>
    <m/>
    <m/>
    <s v="EGO"/>
    <n v="127"/>
    <m/>
  </r>
  <r>
    <d v="2021-10-05T00:00:00"/>
    <x v="1"/>
    <s v="MEDIEXCEL"/>
    <s v="En Tiempo"/>
    <s v="EXTERNOS (240 min.)"/>
    <x v="0"/>
    <x v="5"/>
    <n v="80"/>
    <s v="1278-0032"/>
    <d v="2021-10-05T00:00:00"/>
    <s v="10940 MIRNA M"/>
    <s v="GARCIA"/>
    <m/>
    <n v="692"/>
    <x v="1"/>
    <n v="184"/>
    <n v="0"/>
    <n v="0"/>
    <n v="1116"/>
    <n v="1116"/>
    <n v="1116"/>
    <m/>
    <s v="Pendiente"/>
    <s v="Activo"/>
    <s v="A7949005-02"/>
    <m/>
    <s v="MEDIEXCEL"/>
    <m/>
    <s v="BH"/>
    <s v="h1"/>
    <s v="GARCIA DE QUEVEDO VALENTE"/>
  </r>
  <r>
    <d v="2021-10-05T00:00:00"/>
    <x v="1"/>
    <s v="MEDIEXCEL"/>
    <s v="En Tiempo"/>
    <s v="EXTERNOS (240 min.)"/>
    <x v="0"/>
    <x v="5"/>
    <n v="81"/>
    <s v="1278-0032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5T00:00:00"/>
    <x v="1"/>
    <s v="MEDIEXCEL"/>
    <s v="En Tiempo"/>
    <s v="EXTERNOS (240 min.)"/>
    <x v="0"/>
    <x v="5"/>
    <n v="82"/>
    <s v="1278-0032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TUNEL MEDIEXCEL"/>
    <s v="Fuera de Tiempo"/>
    <s v="EXTERNOS (240 min.)"/>
    <x v="0"/>
    <x v="5"/>
    <n v="83"/>
    <s v="1278-0033"/>
    <d v="2021-10-05T00:00:00"/>
    <s v="31687 PAOLA"/>
    <s v="CAMPOS"/>
    <s v="VALDES"/>
    <n v="2477"/>
    <x v="42"/>
    <n v="750"/>
    <n v="0"/>
    <n v="0"/>
    <n v="750"/>
    <n v="750"/>
    <n v="750"/>
    <m/>
    <s v="Pendiente"/>
    <s v="Activo"/>
    <m/>
    <m/>
    <s v="TUNEL - MEDIEXCEL"/>
    <m/>
    <s v="Ag. SARS Cov 2"/>
    <m/>
    <s v="ZAMORA LUGO MARCO VINICIO"/>
  </r>
  <r>
    <d v="2021-10-05T00:00:00"/>
    <x v="1"/>
    <s v="MEDIEXCEL"/>
    <s v="Fuera de Tiempo"/>
    <s v="EXTERNOS (240 min.)"/>
    <x v="0"/>
    <x v="5"/>
    <n v="84"/>
    <s v="1278-0034"/>
    <d v="2021-10-05T00:00:00"/>
    <s v="22390 ROSA"/>
    <s v="GASTELUM"/>
    <m/>
    <n v="692"/>
    <x v="1"/>
    <n v="184"/>
    <n v="0"/>
    <n v="0"/>
    <n v="2141"/>
    <n v="2141"/>
    <n v="2141"/>
    <m/>
    <s v="Pendiente"/>
    <s v="Activo"/>
    <s v="F1549002-02"/>
    <m/>
    <s v="MEDIEXCEL"/>
    <m/>
    <s v="BH"/>
    <s v="h1"/>
    <s v="CASTRO AVILES MERCEDES"/>
  </r>
  <r>
    <d v="2021-10-05T00:00:00"/>
    <x v="1"/>
    <s v="MEDIEXCEL"/>
    <s v="Fuera de Tiempo"/>
    <s v="EXTERNOS (240 min.)"/>
    <x v="0"/>
    <x v="5"/>
    <n v="85"/>
    <s v="1278-0034"/>
    <m/>
    <m/>
    <m/>
    <m/>
    <n v="121"/>
    <x v="18"/>
    <n v="374"/>
    <m/>
    <m/>
    <m/>
    <m/>
    <m/>
    <m/>
    <m/>
    <m/>
    <m/>
    <m/>
    <m/>
    <m/>
    <s v="GLICO"/>
    <n v="137"/>
    <m/>
  </r>
  <r>
    <d v="2021-10-05T00:00:00"/>
    <x v="1"/>
    <s v="MEDIEXCEL"/>
    <s v="Fuera de Tiempo"/>
    <s v="EXTERNOS (240 min.)"/>
    <x v="0"/>
    <x v="5"/>
    <n v="86"/>
    <s v="1278-0034"/>
    <m/>
    <m/>
    <m/>
    <m/>
    <n v="1533"/>
    <x v="21"/>
    <n v="535"/>
    <m/>
    <m/>
    <m/>
    <m/>
    <m/>
    <m/>
    <m/>
    <m/>
    <m/>
    <m/>
    <m/>
    <m/>
    <s v="SMAC30"/>
    <s v="v2"/>
    <m/>
  </r>
  <r>
    <d v="2021-10-05T00:00:00"/>
    <x v="1"/>
    <s v="MEDIEXCEL"/>
    <s v="Fuera de Tiempo"/>
    <s v="EXTERNOS (240 min.)"/>
    <x v="0"/>
    <x v="5"/>
    <n v="87"/>
    <s v="1278-0034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5T00:00:00"/>
    <x v="1"/>
    <s v="MEDIEXCEL"/>
    <s v="Fuera de Tiempo"/>
    <s v="EXTERNOS (240 min.)"/>
    <x v="0"/>
    <x v="5"/>
    <n v="88"/>
    <s v="1278-0034"/>
    <m/>
    <m/>
    <m/>
    <m/>
    <n v="1371"/>
    <x v="22"/>
    <n v="300"/>
    <m/>
    <m/>
    <m/>
    <m/>
    <m/>
    <m/>
    <m/>
    <m/>
    <m/>
    <m/>
    <m/>
    <m/>
    <s v="T4L"/>
    <n v="205"/>
    <m/>
  </r>
  <r>
    <d v="2021-10-05T00:00:00"/>
    <x v="1"/>
    <s v="MEDIEXCEL"/>
    <s v="Fuera de Tiempo"/>
    <s v="EXTERNOS (240 min.)"/>
    <x v="0"/>
    <x v="5"/>
    <n v="89"/>
    <s v="1278-0034"/>
    <m/>
    <m/>
    <m/>
    <m/>
    <n v="83"/>
    <x v="6"/>
    <n v="138"/>
    <m/>
    <m/>
    <m/>
    <m/>
    <m/>
    <m/>
    <m/>
    <m/>
    <m/>
    <m/>
    <m/>
    <m/>
    <s v="EGO"/>
    <n v="127"/>
    <m/>
  </r>
  <r>
    <d v="2021-10-05T00:00:00"/>
    <x v="1"/>
    <s v="PRIVADOS"/>
    <s v="En Tiempo"/>
    <s v="EXTERNOS (240 min.)"/>
    <x v="0"/>
    <x v="5"/>
    <n v="90"/>
    <s v="1278-0035"/>
    <d v="2021-10-05T00:00:00"/>
    <s v="34290 DIANA LAURA"/>
    <s v="RETAMOSA"/>
    <s v="ACEVEDO"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 QUIEN CORRESPONDA"/>
  </r>
  <r>
    <d v="2021-10-05T00:00:00"/>
    <x v="1"/>
    <s v="PRIVADOS"/>
    <s v="En Tiempo"/>
    <s v="EXTERNOS (240 min.)"/>
    <x v="0"/>
    <x v="5"/>
    <n v="91"/>
    <s v="1278-0036"/>
    <d v="2021-10-05T00:00:00"/>
    <s v="34291 OMAR"/>
    <s v="FLORES"/>
    <s v="RIOS"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 QUIEN CORRESPONDA"/>
  </r>
  <r>
    <d v="2021-10-05T00:00:00"/>
    <x v="1"/>
    <s v="HOSPITALIZADOS"/>
    <s v="En Tiempo"/>
    <s v="HOSPITALIZADOS (90 Min.)"/>
    <x v="0"/>
    <x v="5"/>
    <n v="92"/>
    <s v="1278-0037"/>
    <d v="2021-10-05T00:00:00"/>
    <s v="34250 ADAN YAEL"/>
    <s v="CANGA"/>
    <s v="CUEN"/>
    <n v="692"/>
    <x v="1"/>
    <n v="184"/>
    <n v="0"/>
    <n v="0"/>
    <n v="3316"/>
    <n v="3316"/>
    <n v="3316"/>
    <m/>
    <s v="Pendiente"/>
    <s v="Activo"/>
    <m/>
    <m/>
    <s v="CENTRO MEDICO EXCEL-HOSPITALIZADOS"/>
    <m/>
    <s v="BH"/>
    <s v="h1"/>
    <s v="ORTEGA MORENO ANETTE"/>
  </r>
  <r>
    <d v="2021-10-05T00:00:00"/>
    <x v="1"/>
    <s v="HOSPITALIZADOS"/>
    <s v="En Tiempo"/>
    <s v="HOSPITALIZADOS (90 Min.)"/>
    <x v="0"/>
    <x v="5"/>
    <n v="93"/>
    <s v="1278-0037"/>
    <m/>
    <m/>
    <m/>
    <m/>
    <n v="88"/>
    <x v="120"/>
    <n v="420"/>
    <m/>
    <m/>
    <m/>
    <m/>
    <m/>
    <m/>
    <m/>
    <m/>
    <m/>
    <m/>
    <m/>
    <m/>
    <s v="Fibrinogeno"/>
    <s v="Factor I Funcional"/>
    <m/>
  </r>
  <r>
    <d v="2021-10-05T00:00:00"/>
    <x v="1"/>
    <s v="HOSPITALIZADOS"/>
    <s v="En Tiempo"/>
    <s v="HOSPITALIZADOS (90 Min.)"/>
    <x v="0"/>
    <x v="5"/>
    <n v="94"/>
    <s v="1278-0037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5T00:00:00"/>
    <x v="1"/>
    <s v="HOSPITALIZADOS"/>
    <s v="En Tiempo"/>
    <s v="HOSPITALIZADOS (90 Min.)"/>
    <x v="0"/>
    <x v="5"/>
    <n v="95"/>
    <s v="1278-0037"/>
    <m/>
    <m/>
    <m/>
    <m/>
    <n v="226"/>
    <x v="3"/>
    <n v="345"/>
    <m/>
    <m/>
    <m/>
    <m/>
    <m/>
    <m/>
    <m/>
    <m/>
    <m/>
    <m/>
    <m/>
    <m/>
    <s v="PCR"/>
    <n v="183"/>
    <m/>
  </r>
  <r>
    <d v="2021-10-05T00:00:00"/>
    <x v="1"/>
    <s v="HOSPITALIZADOS"/>
    <s v="En Tiempo"/>
    <s v="HOSPITALIZADOS (90 Min.)"/>
    <x v="0"/>
    <x v="5"/>
    <n v="96"/>
    <s v="1278-0037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HOSPITALIZADOS"/>
    <s v="En Tiempo"/>
    <s v="HOSPITALIZADOS (90 Min.)"/>
    <x v="0"/>
    <x v="5"/>
    <n v="97"/>
    <s v="1278-0037"/>
    <m/>
    <m/>
    <m/>
    <m/>
    <n v="244"/>
    <x v="5"/>
    <n v="920"/>
    <m/>
    <m/>
    <m/>
    <m/>
    <m/>
    <m/>
    <m/>
    <m/>
    <m/>
    <m/>
    <m/>
    <m/>
    <s v="Dim D"/>
    <m/>
    <m/>
  </r>
  <r>
    <d v="2021-10-05T00:00:00"/>
    <x v="1"/>
    <s v="HOSPITALIZADOS"/>
    <s v="En Tiempo"/>
    <s v="HOSPITALIZADOS (90 Min.)"/>
    <x v="0"/>
    <x v="5"/>
    <n v="98"/>
    <s v="1278-0037"/>
    <m/>
    <m/>
    <m/>
    <m/>
    <n v="85"/>
    <x v="121"/>
    <n v="170"/>
    <m/>
    <m/>
    <m/>
    <m/>
    <m/>
    <m/>
    <m/>
    <m/>
    <m/>
    <m/>
    <m/>
    <m/>
    <s v="FR"/>
    <n v="128"/>
    <m/>
  </r>
  <r>
    <d v="2021-10-05T00:00:00"/>
    <x v="1"/>
    <s v="HOSPITALIZADOS"/>
    <s v="En Tiempo"/>
    <s v="HOSPITALIZADOS (90 Min.)"/>
    <x v="0"/>
    <x v="5"/>
    <n v="99"/>
    <s v="1278-0037"/>
    <m/>
    <m/>
    <m/>
    <m/>
    <n v="87"/>
    <x v="85"/>
    <n v="345"/>
    <m/>
    <m/>
    <m/>
    <m/>
    <m/>
    <m/>
    <m/>
    <m/>
    <m/>
    <m/>
    <m/>
    <m/>
    <s v="Ferritina"/>
    <n v="129"/>
    <m/>
  </r>
  <r>
    <d v="2021-10-05T00:00:00"/>
    <x v="1"/>
    <s v="PRIVADOS"/>
    <s v="En Tiempo"/>
    <s v="EXTERNOS (240 min.)"/>
    <x v="0"/>
    <x v="5"/>
    <n v="100"/>
    <s v="1278-0038"/>
    <d v="2021-10-05T00:00:00"/>
    <s v="34292 JORGE ANDRES"/>
    <s v="TORRES"/>
    <m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 QUIEN CORRESPONDA"/>
  </r>
  <r>
    <d v="2021-10-05T00:00:00"/>
    <x v="1"/>
    <s v="MEDIEXCEL"/>
    <s v="Fuera de Tiempo"/>
    <s v="EXTERNOS (240 min.)"/>
    <x v="0"/>
    <x v="5"/>
    <n v="101"/>
    <s v="1278-0039"/>
    <d v="2021-10-05T00:00:00"/>
    <s v="24867 ROSALBA"/>
    <s v="MARTINEZ"/>
    <m/>
    <n v="692"/>
    <x v="1"/>
    <n v="184"/>
    <n v="0"/>
    <n v="0"/>
    <n v="1290"/>
    <n v="1290"/>
    <n v="1290"/>
    <m/>
    <s v="Pendiente"/>
    <s v="Activo"/>
    <s v="B8069015-02"/>
    <m/>
    <s v="MEDIEXCEL"/>
    <m/>
    <s v="BH"/>
    <s v="h1"/>
    <s v="ESPINO ALVAREZ JAIME FRANCISCO"/>
  </r>
  <r>
    <d v="2021-10-05T00:00:00"/>
    <x v="1"/>
    <s v="MEDIEXCEL"/>
    <s v="Fuera de Tiempo"/>
    <s v="EXTERNOS (240 min.)"/>
    <x v="0"/>
    <x v="5"/>
    <n v="102"/>
    <s v="1278-0039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MEDIEXCEL"/>
    <s v="Fuera de Tiempo"/>
    <s v="EXTERNOS (240 min.)"/>
    <x v="0"/>
    <x v="5"/>
    <n v="103"/>
    <s v="1278-0039"/>
    <m/>
    <m/>
    <m/>
    <m/>
    <n v="367"/>
    <x v="59"/>
    <n v="450"/>
    <m/>
    <m/>
    <m/>
    <m/>
    <m/>
    <m/>
    <m/>
    <m/>
    <m/>
    <m/>
    <m/>
    <m/>
    <s v="URO"/>
    <n v="110"/>
    <m/>
  </r>
  <r>
    <d v="2021-10-05T00:00:00"/>
    <x v="1"/>
    <s v="MEDIEXCEL"/>
    <s v="Fuera de Tiempo"/>
    <s v="EXTERNOS (240 min.)"/>
    <x v="0"/>
    <x v="5"/>
    <n v="104"/>
    <s v="1278-0039"/>
    <m/>
    <m/>
    <m/>
    <m/>
    <n v="83"/>
    <x v="6"/>
    <n v="138"/>
    <m/>
    <m/>
    <m/>
    <m/>
    <m/>
    <m/>
    <m/>
    <m/>
    <m/>
    <m/>
    <m/>
    <m/>
    <s v="EGO"/>
    <n v="127"/>
    <m/>
  </r>
  <r>
    <d v="2021-10-05T00:00:00"/>
    <x v="1"/>
    <s v="MEDIEXCEL"/>
    <s v="En Tiempo"/>
    <s v="EXTERNOS (240 min.)"/>
    <x v="0"/>
    <x v="5"/>
    <n v="105"/>
    <s v="1278-0040"/>
    <d v="2021-10-05T00:00:00"/>
    <s v="30016 XAVIER ADRIAN"/>
    <s v="GONZALEZ"/>
    <m/>
    <n v="692"/>
    <x v="1"/>
    <n v="184"/>
    <n v="0"/>
    <n v="0"/>
    <n v="1461"/>
    <n v="1461"/>
    <n v="1461"/>
    <m/>
    <s v="Pendiente"/>
    <s v="Activo"/>
    <s v="A8879032-04"/>
    <m/>
    <s v="MEDIEXCEL"/>
    <m/>
    <s v="BH"/>
    <s v="h1"/>
    <s v="ZECKUA DURAZO JOSE DE JESUS"/>
  </r>
  <r>
    <d v="2021-10-05T00:00:00"/>
    <x v="1"/>
    <s v="MEDIEXCEL"/>
    <s v="En Tiempo"/>
    <s v="EXTERNOS (240 min.)"/>
    <x v="0"/>
    <x v="5"/>
    <n v="106"/>
    <s v="1278-0040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5T00:00:00"/>
    <x v="1"/>
    <s v="MEDIEXCEL"/>
    <s v="En Tiempo"/>
    <s v="EXTERNOS (240 min.)"/>
    <x v="0"/>
    <x v="5"/>
    <n v="107"/>
    <s v="1278-0040"/>
    <m/>
    <m/>
    <m/>
    <m/>
    <n v="226"/>
    <x v="3"/>
    <n v="345"/>
    <m/>
    <m/>
    <m/>
    <m/>
    <m/>
    <m/>
    <m/>
    <m/>
    <m/>
    <m/>
    <m/>
    <m/>
    <s v="PCR"/>
    <n v="183"/>
    <m/>
  </r>
  <r>
    <d v="2021-10-05T00:00:00"/>
    <x v="1"/>
    <s v="MEDIEXCEL"/>
    <s v="En Tiempo"/>
    <s v="EXTERNOS (240 min.)"/>
    <x v="0"/>
    <x v="5"/>
    <n v="108"/>
    <s v="1278-0040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PRIVADOS"/>
    <s v="En Tiempo"/>
    <s v="EXTERNOS (240 min.)"/>
    <x v="0"/>
    <x v="5"/>
    <n v="109"/>
    <s v="1278-0041"/>
    <d v="2021-10-05T00:00:00"/>
    <s v="34293 OSCAR"/>
    <s v="HARO"/>
    <s v="IBARRA"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 QUIEN CORRESPONDA"/>
  </r>
  <r>
    <d v="2021-10-05T00:00:00"/>
    <x v="1"/>
    <s v="MEDIEXCEL"/>
    <s v="En Tiempo"/>
    <s v="EXTERNOS (240 min.)"/>
    <x v="0"/>
    <x v="5"/>
    <n v="110"/>
    <s v="1278-0042"/>
    <d v="2021-10-05T00:00:00"/>
    <s v="33725 VICTORIA"/>
    <s v="VEGA"/>
    <m/>
    <n v="692"/>
    <x v="1"/>
    <n v="184"/>
    <n v="0"/>
    <n v="0"/>
    <n v="840"/>
    <n v="840"/>
    <n v="840"/>
    <m/>
    <s v="Pendiente"/>
    <s v="Activo"/>
    <s v="B7809021-02"/>
    <m/>
    <s v="MEDIEXCEL"/>
    <m/>
    <s v="BH"/>
    <s v="h1"/>
    <s v="GUTIERREZ AARON NORIKI"/>
  </r>
  <r>
    <d v="2021-10-05T00:00:00"/>
    <x v="1"/>
    <s v="MEDIEXCEL"/>
    <s v="En Tiempo"/>
    <s v="EXTERNOS (240 min.)"/>
    <x v="0"/>
    <x v="5"/>
    <n v="111"/>
    <s v="1278-0042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MEDIEXCEL"/>
    <s v="En Tiempo"/>
    <s v="EXTERNOS (240 min.)"/>
    <x v="0"/>
    <x v="5"/>
    <n v="112"/>
    <s v="1278-0042"/>
    <m/>
    <m/>
    <m/>
    <m/>
    <n v="83"/>
    <x v="6"/>
    <n v="138"/>
    <m/>
    <m/>
    <m/>
    <m/>
    <m/>
    <m/>
    <m/>
    <m/>
    <m/>
    <m/>
    <m/>
    <m/>
    <s v="EGO"/>
    <n v="127"/>
    <m/>
  </r>
  <r>
    <d v="2021-10-05T00:00:00"/>
    <x v="1"/>
    <s v="MEDIEXCEL"/>
    <s v="En Tiempo"/>
    <s v="EXTERNOS (240 min.)"/>
    <x v="0"/>
    <x v="5"/>
    <n v="113"/>
    <s v="1278-0043"/>
    <d v="2021-10-05T00:00:00"/>
    <s v="12393 GENARO"/>
    <s v="DE LA TORRE"/>
    <m/>
    <n v="739"/>
    <x v="122"/>
    <n v="80"/>
    <n v="0"/>
    <n v="0"/>
    <n v="80"/>
    <n v="80"/>
    <n v="80"/>
    <m/>
    <s v="Pendiente"/>
    <s v="Activo"/>
    <m/>
    <m/>
    <s v="MEDIEXCEL"/>
    <m/>
    <s v="SOH"/>
    <n v="198"/>
    <s v="ORTEGA ROMERO JOSHUA ALFREDO"/>
  </r>
  <r>
    <d v="2021-10-05T00:00:00"/>
    <x v="1"/>
    <s v="TRIAGE RESPIRATORIO"/>
    <s v="En Tiempo"/>
    <s v="TRIAGE RESPIRATORIO (90 Min.)"/>
    <x v="0"/>
    <x v="5"/>
    <n v="114"/>
    <s v="1278-0044"/>
    <d v="2021-10-05T00:00:00"/>
    <s v="34294 ALVARO"/>
    <s v="GARCIA"/>
    <s v="GONZALEZ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CRUZ GOMEZ FRANCISCO JOSUE"/>
  </r>
  <r>
    <d v="2021-10-05T00:00:00"/>
    <x v="1"/>
    <s v="TRIAGE RESPIRATORIO"/>
    <s v="En Tiempo"/>
    <s v="TRIAGE RESPIRATORIO (90 Min.)"/>
    <x v="0"/>
    <x v="5"/>
    <n v="115"/>
    <s v="1278-0044"/>
    <m/>
    <m/>
    <m/>
    <m/>
    <n v="226"/>
    <x v="3"/>
    <n v="345"/>
    <m/>
    <m/>
    <m/>
    <m/>
    <m/>
    <m/>
    <m/>
    <m/>
    <m/>
    <m/>
    <m/>
    <m/>
    <s v="PCR"/>
    <n v="183"/>
    <m/>
  </r>
  <r>
    <d v="2021-10-05T00:00:00"/>
    <x v="1"/>
    <s v="TRIAGE RESPIRATORIO"/>
    <s v="En Tiempo"/>
    <s v="TRIAGE RESPIRATORIO (90 Min.)"/>
    <x v="0"/>
    <x v="5"/>
    <n v="116"/>
    <s v="1278-0044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TRIAGE RESPIRATORIO"/>
    <s v="En Tiempo"/>
    <s v="TRIAGE RESPIRATORIO (90 Min.)"/>
    <x v="0"/>
    <x v="5"/>
    <n v="117"/>
    <s v="1278-0044"/>
    <m/>
    <m/>
    <m/>
    <m/>
    <n v="2458"/>
    <x v="25"/>
    <n v="500"/>
    <m/>
    <m/>
    <m/>
    <m/>
    <m/>
    <m/>
    <m/>
    <m/>
    <m/>
    <m/>
    <m/>
    <m/>
    <s v="SARS"/>
    <m/>
    <m/>
  </r>
  <r>
    <d v="2021-10-05T00:00:00"/>
    <x v="1"/>
    <s v="TRIAGE RESPIRATORIO"/>
    <s v="En Tiempo"/>
    <s v="TRIAGE RESPIRATORIO (90 Min.)"/>
    <x v="0"/>
    <x v="5"/>
    <n v="118"/>
    <s v="1278-0044"/>
    <m/>
    <m/>
    <m/>
    <m/>
    <n v="2477"/>
    <x v="42"/>
    <n v="750"/>
    <m/>
    <m/>
    <m/>
    <m/>
    <m/>
    <m/>
    <m/>
    <m/>
    <m/>
    <m/>
    <m/>
    <m/>
    <s v="Ag. SARS Cov 2"/>
    <m/>
    <m/>
  </r>
  <r>
    <d v="2021-10-05T00:00:00"/>
    <x v="1"/>
    <s v="PRIVADOS"/>
    <s v="En Tiempo"/>
    <s v="EXTERNOS (240 min.)"/>
    <x v="0"/>
    <x v="5"/>
    <n v="119"/>
    <s v="1278-0045"/>
    <d v="2021-10-05T00:00:00"/>
    <s v="34295 JUDY NATHANIA"/>
    <s v="RUVALCABA"/>
    <m/>
    <n v="692"/>
    <x v="1"/>
    <n v="184"/>
    <n v="0"/>
    <n v="0"/>
    <n v="857"/>
    <n v="857"/>
    <n v="857"/>
    <m/>
    <s v="Pendiente"/>
    <s v="Activo"/>
    <m/>
    <m/>
    <s v="PRIVADOS"/>
    <m/>
    <s v="BH"/>
    <s v="h1"/>
    <s v="CASTRO AVILES MERCEDES"/>
  </r>
  <r>
    <d v="2021-10-05T00:00:00"/>
    <x v="1"/>
    <s v="PRIVADOS"/>
    <s v="En Tiempo"/>
    <s v="EXTERNOS (240 min.)"/>
    <x v="0"/>
    <x v="5"/>
    <n v="120"/>
    <s v="1278-0045"/>
    <m/>
    <m/>
    <m/>
    <m/>
    <n v="1533"/>
    <x v="21"/>
    <n v="535"/>
    <m/>
    <m/>
    <m/>
    <m/>
    <m/>
    <m/>
    <m/>
    <m/>
    <m/>
    <m/>
    <m/>
    <m/>
    <s v="SMAC30"/>
    <s v="v2"/>
    <m/>
  </r>
  <r>
    <d v="2021-10-05T00:00:00"/>
    <x v="1"/>
    <s v="PRIVADOS"/>
    <s v="En Tiempo"/>
    <s v="EXTERNOS (240 min.)"/>
    <x v="0"/>
    <x v="5"/>
    <n v="121"/>
    <s v="1278-0045"/>
    <m/>
    <m/>
    <m/>
    <m/>
    <n v="83"/>
    <x v="6"/>
    <n v="138"/>
    <m/>
    <m/>
    <m/>
    <m/>
    <m/>
    <m/>
    <m/>
    <m/>
    <m/>
    <m/>
    <m/>
    <m/>
    <s v="EGO"/>
    <n v="127"/>
    <m/>
  </r>
  <r>
    <d v="2021-10-05T00:00:00"/>
    <x v="1"/>
    <s v="MEDIEXCEL"/>
    <s v="En Tiempo"/>
    <s v="EXTERNOS (240 min.)"/>
    <x v="0"/>
    <x v="5"/>
    <n v="122"/>
    <s v="1278-0046"/>
    <d v="2021-10-05T00:00:00"/>
    <s v="34296 JESUS ENRIQUE"/>
    <s v="CHIANG"/>
    <m/>
    <n v="692"/>
    <x v="1"/>
    <n v="184"/>
    <n v="0"/>
    <n v="0"/>
    <n v="2062"/>
    <n v="2062"/>
    <n v="2062"/>
    <m/>
    <s v="Pendiente"/>
    <s v="Activo"/>
    <m/>
    <m/>
    <s v="MEDIEXCEL"/>
    <m/>
    <s v="BH"/>
    <s v="h1"/>
    <s v="ZAMORA LUGO MARCO VINICIO"/>
  </r>
  <r>
    <d v="2021-10-05T00:00:00"/>
    <x v="1"/>
    <s v="MEDIEXCEL"/>
    <s v="En Tiempo"/>
    <s v="EXTERNOS (240 min.)"/>
    <x v="0"/>
    <x v="5"/>
    <n v="123"/>
    <s v="1278-0046"/>
    <m/>
    <m/>
    <m/>
    <m/>
    <n v="1297"/>
    <x v="20"/>
    <n v="265"/>
    <m/>
    <m/>
    <m/>
    <m/>
    <m/>
    <m/>
    <m/>
    <m/>
    <m/>
    <m/>
    <m/>
    <m/>
    <s v="LIPIDOS"/>
    <s v="lip"/>
    <m/>
  </r>
  <r>
    <d v="2021-10-05T00:00:00"/>
    <x v="1"/>
    <s v="MEDIEXCEL"/>
    <s v="En Tiempo"/>
    <s v="EXTERNOS (240 min.)"/>
    <x v="0"/>
    <x v="5"/>
    <n v="124"/>
    <s v="1278-0046"/>
    <m/>
    <m/>
    <m/>
    <m/>
    <n v="207"/>
    <x v="123"/>
    <n v="600"/>
    <m/>
    <m/>
    <m/>
    <m/>
    <m/>
    <m/>
    <m/>
    <m/>
    <m/>
    <m/>
    <m/>
    <m/>
    <s v="P.Reum"/>
    <n v="174"/>
    <m/>
  </r>
  <r>
    <d v="2021-10-05T00:00:00"/>
    <x v="1"/>
    <s v="MEDIEXCEL"/>
    <s v="En Tiempo"/>
    <s v="EXTERNOS (240 min.)"/>
    <x v="0"/>
    <x v="5"/>
    <n v="125"/>
    <s v="1278-0046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MEDIEXCEL"/>
    <s v="En Tiempo"/>
    <s v="EXTERNOS (240 min.)"/>
    <x v="0"/>
    <x v="5"/>
    <n v="126"/>
    <s v="1278-0046"/>
    <m/>
    <m/>
    <m/>
    <m/>
    <n v="612"/>
    <x v="19"/>
    <n v="495"/>
    <m/>
    <m/>
    <m/>
    <m/>
    <m/>
    <m/>
    <m/>
    <m/>
    <m/>
    <m/>
    <m/>
    <m/>
    <s v="PSA"/>
    <n v="58"/>
    <m/>
  </r>
  <r>
    <d v="2021-10-05T00:00:00"/>
    <x v="1"/>
    <s v="PRIVADOS"/>
    <s v="En Tiempo"/>
    <s v="EXTERNOS (240 min.)"/>
    <x v="0"/>
    <x v="5"/>
    <n v="127"/>
    <s v="1278-0047"/>
    <d v="2021-10-05T00:00:00"/>
    <s v="33176 MARIA FELIX"/>
    <s v="HERNANDEZ"/>
    <s v="CONTRERAS"/>
    <n v="692"/>
    <x v="1"/>
    <n v="184"/>
    <n v="0"/>
    <n v="0"/>
    <n v="1152"/>
    <n v="1152"/>
    <n v="1152"/>
    <m/>
    <s v="Pendiente"/>
    <s v="Activo"/>
    <m/>
    <m/>
    <s v="PRIVADOS"/>
    <m/>
    <s v="BH"/>
    <s v="h1"/>
    <s v="QUISPE FERNANDEZ LUIS ALBERTO"/>
  </r>
  <r>
    <d v="2021-10-05T00:00:00"/>
    <x v="1"/>
    <s v="PRIVADOS"/>
    <s v="En Tiempo"/>
    <s v="EXTERNOS (240 min.)"/>
    <x v="0"/>
    <x v="5"/>
    <n v="128"/>
    <s v="1278-0047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PRIVADOS"/>
    <s v="En Tiempo"/>
    <s v="EXTERNOS (240 min.)"/>
    <x v="0"/>
    <x v="5"/>
    <n v="129"/>
    <s v="1278-0047"/>
    <m/>
    <m/>
    <m/>
    <m/>
    <n v="66"/>
    <x v="124"/>
    <n v="450"/>
    <m/>
    <m/>
    <m/>
    <m/>
    <m/>
    <m/>
    <m/>
    <m/>
    <m/>
    <m/>
    <m/>
    <m/>
    <s v="Digoxina"/>
    <n v="1561"/>
    <m/>
  </r>
  <r>
    <d v="2021-10-05T00:00:00"/>
    <x v="1"/>
    <s v="MEDIEXCEL"/>
    <s v="En Tiempo"/>
    <s v="EXTERNOS (240 min.)"/>
    <x v="0"/>
    <x v="5"/>
    <n v="130"/>
    <s v="1278-0048"/>
    <d v="2021-10-05T00:00:00"/>
    <s v="4173 AIDA"/>
    <s v="GARCIA"/>
    <m/>
    <n v="1297"/>
    <x v="20"/>
    <n v="265"/>
    <n v="0"/>
    <n v="0"/>
    <n v="515"/>
    <n v="515"/>
    <n v="515"/>
    <m/>
    <s v="Pendiente"/>
    <s v="Activo"/>
    <m/>
    <m/>
    <s v="MEDIEXCEL"/>
    <m/>
    <s v="LIPIDOS"/>
    <s v="lip"/>
    <s v="DIAZ DE LEON CARLOS APOLO"/>
  </r>
  <r>
    <d v="2021-10-05T00:00:00"/>
    <x v="1"/>
    <s v="MEDIEXCEL"/>
    <s v="En Tiempo"/>
    <s v="EXTERNOS (240 min.)"/>
    <x v="0"/>
    <x v="5"/>
    <n v="131"/>
    <s v="1278-0048"/>
    <m/>
    <m/>
    <m/>
    <m/>
    <n v="1340"/>
    <x v="92"/>
    <n v="250"/>
    <m/>
    <m/>
    <m/>
    <m/>
    <m/>
    <m/>
    <m/>
    <m/>
    <m/>
    <m/>
    <m/>
    <m/>
    <s v="PFH"/>
    <n v="188"/>
    <m/>
  </r>
  <r>
    <d v="2021-10-05T00:00:00"/>
    <x v="1"/>
    <s v="MEDIEXCEL"/>
    <s v="En Tiempo"/>
    <s v="EXTERNOS (240 min.)"/>
    <x v="0"/>
    <x v="5"/>
    <n v="132"/>
    <s v="1278-0049"/>
    <d v="2021-10-05T00:00:00"/>
    <s v="32960 ENRIQUE"/>
    <s v="FUENTES"/>
    <m/>
    <n v="100"/>
    <x v="2"/>
    <n v="414"/>
    <n v="0"/>
    <n v="0"/>
    <n v="1294"/>
    <n v="1294"/>
    <n v="1294"/>
    <m/>
    <s v="Pendiente"/>
    <s v="Activo"/>
    <m/>
    <m/>
    <s v="MEDIEXCEL"/>
    <m/>
    <s v="COAGULACION"/>
    <n v="100"/>
    <s v="ZECKUA DURAZO JOSE DE JESUS"/>
  </r>
  <r>
    <d v="2021-10-05T00:00:00"/>
    <x v="1"/>
    <s v="MEDIEXCEL"/>
    <s v="En Tiempo"/>
    <s v="EXTERNOS (240 min.)"/>
    <x v="0"/>
    <x v="5"/>
    <n v="133"/>
    <s v="1278-0049"/>
    <m/>
    <m/>
    <m/>
    <m/>
    <n v="2059"/>
    <x v="70"/>
    <n v="880"/>
    <m/>
    <m/>
    <m/>
    <m/>
    <m/>
    <m/>
    <m/>
    <m/>
    <m/>
    <m/>
    <m/>
    <m/>
    <s v="PSA TOTAL Y LIBRE"/>
    <s v="psal"/>
    <m/>
  </r>
  <r>
    <d v="2021-10-05T00:00:00"/>
    <x v="1"/>
    <s v="MEDIEXCEL"/>
    <s v="En Tiempo"/>
    <s v="EXTERNOS (240 min.)"/>
    <x v="0"/>
    <x v="5"/>
    <n v="134"/>
    <s v="1278-0050"/>
    <d v="2021-10-05T00:00:00"/>
    <s v="14064 ESTEFANI"/>
    <s v="HIPOLITO"/>
    <s v="GOMEZ"/>
    <n v="692"/>
    <x v="1"/>
    <n v="184"/>
    <n v="0"/>
    <n v="0"/>
    <n v="2089"/>
    <n v="2089"/>
    <n v="2089"/>
    <m/>
    <s v="Pendiente"/>
    <s v="Activo"/>
    <s v="A7879011-05"/>
    <m/>
    <s v="MEDIEXCEL"/>
    <m/>
    <s v="BH"/>
    <s v="h1"/>
    <s v="NICIFORE SANCHEZ ANNA CRISTINA"/>
  </r>
  <r>
    <d v="2021-10-05T00:00:00"/>
    <x v="1"/>
    <s v="MEDIEXCEL"/>
    <s v="En Tiempo"/>
    <s v="EXTERNOS (240 min.)"/>
    <x v="0"/>
    <x v="5"/>
    <n v="135"/>
    <s v="1278-0050"/>
    <m/>
    <m/>
    <m/>
    <m/>
    <n v="121"/>
    <x v="18"/>
    <n v="374"/>
    <m/>
    <m/>
    <m/>
    <m/>
    <m/>
    <m/>
    <m/>
    <m/>
    <m/>
    <m/>
    <m/>
    <m/>
    <s v="GLICO"/>
    <n v="137"/>
    <m/>
  </r>
  <r>
    <d v="2021-10-05T00:00:00"/>
    <x v="1"/>
    <s v="MEDIEXCEL"/>
    <s v="En Tiempo"/>
    <s v="EXTERNOS (240 min.)"/>
    <x v="0"/>
    <x v="5"/>
    <n v="136"/>
    <s v="1278-0050"/>
    <m/>
    <m/>
    <m/>
    <m/>
    <n v="1297"/>
    <x v="20"/>
    <n v="265"/>
    <m/>
    <m/>
    <m/>
    <m/>
    <m/>
    <m/>
    <m/>
    <m/>
    <m/>
    <m/>
    <m/>
    <m/>
    <s v="LIPIDOS"/>
    <s v="lip"/>
    <m/>
  </r>
  <r>
    <d v="2021-10-05T00:00:00"/>
    <x v="1"/>
    <s v="MEDIEXCEL"/>
    <s v="En Tiempo"/>
    <s v="EXTERNOS (240 min.)"/>
    <x v="0"/>
    <x v="5"/>
    <n v="137"/>
    <s v="1278-0050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MEDIEXCEL"/>
    <s v="En Tiempo"/>
    <s v="EXTERNOS (240 min.)"/>
    <x v="0"/>
    <x v="5"/>
    <n v="138"/>
    <s v="1278-0050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5T00:00:00"/>
    <x v="1"/>
    <s v="MEDIEXCEL"/>
    <s v="En Tiempo"/>
    <s v="EXTERNOS (240 min.)"/>
    <x v="0"/>
    <x v="5"/>
    <n v="139"/>
    <s v="1278-0050"/>
    <m/>
    <m/>
    <m/>
    <m/>
    <n v="83"/>
    <x v="6"/>
    <n v="138"/>
    <m/>
    <m/>
    <m/>
    <m/>
    <m/>
    <m/>
    <m/>
    <m/>
    <m/>
    <m/>
    <m/>
    <m/>
    <s v="EGO"/>
    <n v="127"/>
    <m/>
  </r>
  <r>
    <d v="2021-10-05T00:00:00"/>
    <x v="1"/>
    <s v="MEDIEXCEL"/>
    <s v="En Tiempo"/>
    <s v="EXTERNOS (240 min.)"/>
    <x v="0"/>
    <x v="5"/>
    <n v="140"/>
    <s v="1278-0051"/>
    <d v="2021-10-05T00:00:00"/>
    <s v="1348 REBECA"/>
    <s v="SANCHEZ"/>
    <m/>
    <n v="692"/>
    <x v="1"/>
    <n v="184"/>
    <n v="0"/>
    <n v="0"/>
    <n v="1214"/>
    <n v="1214"/>
    <n v="1214"/>
    <m/>
    <s v="Pendiente"/>
    <s v="Activo"/>
    <s v="F1299006-02"/>
    <m/>
    <s v="MEDIEXCEL"/>
    <m/>
    <s v="BH"/>
    <s v="h1"/>
    <s v="ESPINO ALVAREZ JAIME FRANCISCO"/>
  </r>
  <r>
    <d v="2021-10-05T00:00:00"/>
    <x v="1"/>
    <s v="MEDIEXCEL"/>
    <s v="En Tiempo"/>
    <s v="EXTERNOS (240 min.)"/>
    <x v="0"/>
    <x v="5"/>
    <n v="141"/>
    <s v="1278-0051"/>
    <m/>
    <m/>
    <m/>
    <m/>
    <n v="121"/>
    <x v="18"/>
    <n v="374"/>
    <m/>
    <m/>
    <m/>
    <m/>
    <m/>
    <m/>
    <m/>
    <m/>
    <m/>
    <m/>
    <m/>
    <m/>
    <s v="GLICO"/>
    <n v="137"/>
    <m/>
  </r>
  <r>
    <d v="2021-10-05T00:00:00"/>
    <x v="1"/>
    <s v="MEDIEXCEL"/>
    <s v="En Tiempo"/>
    <s v="EXTERNOS (240 min.)"/>
    <x v="0"/>
    <x v="5"/>
    <n v="142"/>
    <s v="1278-0051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MEDIEXCEL"/>
    <s v="En Tiempo"/>
    <s v="EXTERNOS (240 min.)"/>
    <x v="0"/>
    <x v="5"/>
    <n v="143"/>
    <s v="1278-0051"/>
    <m/>
    <m/>
    <m/>
    <m/>
    <n v="83"/>
    <x v="6"/>
    <n v="138"/>
    <m/>
    <m/>
    <m/>
    <m/>
    <m/>
    <m/>
    <m/>
    <m/>
    <m/>
    <m/>
    <m/>
    <m/>
    <s v="EGO"/>
    <n v="127"/>
    <m/>
  </r>
  <r>
    <d v="2021-10-05T00:00:00"/>
    <x v="1"/>
    <s v="MEDIEXCEL"/>
    <s v="En Tiempo"/>
    <s v="EXTERNOS (240 min.)"/>
    <x v="0"/>
    <x v="5"/>
    <n v="144"/>
    <s v="1278-0052"/>
    <d v="2021-10-05T00:00:00"/>
    <s v="12633 GLORIA"/>
    <s v="MALDONADO"/>
    <m/>
    <n v="692"/>
    <x v="1"/>
    <n v="184"/>
    <n v="0"/>
    <n v="0"/>
    <n v="1001"/>
    <n v="1001"/>
    <n v="1001"/>
    <m/>
    <s v="Pendiente"/>
    <s v="Activo"/>
    <s v="A7289093-01"/>
    <m/>
    <s v="MEDIEXCEL"/>
    <m/>
    <s v="BH"/>
    <s v="h1"/>
    <s v="ORTEGA ROMERO JOSHUA ALFREDO"/>
  </r>
  <r>
    <d v="2021-10-05T00:00:00"/>
    <x v="1"/>
    <s v="MEDIEXCEL"/>
    <s v="En Tiempo"/>
    <s v="EXTERNOS (240 min.)"/>
    <x v="0"/>
    <x v="5"/>
    <n v="145"/>
    <s v="1278-0052"/>
    <m/>
    <m/>
    <m/>
    <m/>
    <n v="119"/>
    <x v="24"/>
    <n v="161"/>
    <m/>
    <m/>
    <m/>
    <m/>
    <m/>
    <m/>
    <m/>
    <m/>
    <m/>
    <m/>
    <m/>
    <m/>
    <s v="ABO"/>
    <n v="213"/>
    <m/>
  </r>
  <r>
    <d v="2021-10-05T00:00:00"/>
    <x v="1"/>
    <s v="MEDIEXCEL"/>
    <s v="En Tiempo"/>
    <s v="EXTERNOS (240 min.)"/>
    <x v="0"/>
    <x v="5"/>
    <n v="146"/>
    <s v="1278-0052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MEDIEXCEL"/>
    <s v="En Tiempo"/>
    <s v="EXTERNOS (240 min.)"/>
    <x v="0"/>
    <x v="5"/>
    <n v="147"/>
    <s v="1278-0052"/>
    <m/>
    <m/>
    <m/>
    <m/>
    <n v="83"/>
    <x v="6"/>
    <n v="138"/>
    <m/>
    <m/>
    <m/>
    <m/>
    <m/>
    <m/>
    <m/>
    <m/>
    <m/>
    <m/>
    <m/>
    <m/>
    <s v="EGO"/>
    <n v="127"/>
    <m/>
  </r>
  <r>
    <d v="2021-10-05T00:00:00"/>
    <x v="1"/>
    <s v="HOSPITALIZADOS"/>
    <s v="No Liberados en PxLab"/>
    <s v="HOSPITALIZADOS (90 Min.)"/>
    <x v="0"/>
    <x v="5"/>
    <n v="148"/>
    <s v="1278-0053"/>
    <d v="2021-10-05T00:00:00"/>
    <s v="34250 ADAN YAEL"/>
    <s v="CANGA"/>
    <s v="CUEN"/>
    <n v="1162"/>
    <x v="125"/>
    <n v="3600"/>
    <n v="0"/>
    <n v="0"/>
    <n v="6600"/>
    <n v="6600"/>
    <n v="6600"/>
    <m/>
    <s v="Pendiente"/>
    <s v="Activo"/>
    <m/>
    <m/>
    <s v="CENTRO MEDICO EXCEL-HOSPITALIZADOS"/>
    <m/>
    <s v="COCCI"/>
    <n v="7"/>
    <s v="ORTEGA MORENO ANETTE"/>
  </r>
  <r>
    <d v="2021-10-05T00:00:00"/>
    <x v="1"/>
    <s v="HOSPITALIZADOS"/>
    <s v="No Liberados en PxLab"/>
    <s v="HOSPITALIZADOS (90 Min.)"/>
    <x v="0"/>
    <x v="5"/>
    <n v="149"/>
    <s v="1278-0053"/>
    <m/>
    <m/>
    <m/>
    <m/>
    <n v="399"/>
    <x v="91"/>
    <n v="3000"/>
    <m/>
    <m/>
    <m/>
    <m/>
    <m/>
    <m/>
    <m/>
    <m/>
    <m/>
    <m/>
    <m/>
    <m/>
    <s v="QUANTIFERON"/>
    <m/>
    <m/>
  </r>
  <r>
    <d v="2021-10-05T00:00:00"/>
    <x v="1"/>
    <s v="HOSPITALIZADOS"/>
    <s v="En Tiempo"/>
    <s v="HOSPITALIZADOS (90 Min.)"/>
    <x v="0"/>
    <x v="5"/>
    <n v="150"/>
    <s v="1278-0054"/>
    <d v="2021-10-05T00:00:00"/>
    <s v="26449 ROSALVA"/>
    <s v="SMITH"/>
    <m/>
    <n v="83"/>
    <x v="6"/>
    <n v="138"/>
    <n v="0"/>
    <n v="0"/>
    <n v="138"/>
    <n v="138"/>
    <n v="138"/>
    <m/>
    <s v="Pendiente"/>
    <s v="Activo"/>
    <m/>
    <m/>
    <s v="CENTRO MEDICO EXCEL-HOSPITALIZADOS"/>
    <m/>
    <s v="EGO"/>
    <n v="127"/>
    <s v="ARZOLA CRUZ OMAR BALAM"/>
  </r>
  <r>
    <d v="2021-10-05T00:00:00"/>
    <x v="1"/>
    <s v="EMPLEADOS"/>
    <s v="En Tiempo"/>
    <s v="EXTERNOS (240 min.)"/>
    <x v="0"/>
    <x v="5"/>
    <n v="151"/>
    <s v="1278-0055"/>
    <d v="2021-10-05T00:00:00"/>
    <s v="24862 SHEILA ROCIO"/>
    <s v="PEÑA"/>
    <s v="LEON"/>
    <n v="416"/>
    <x v="32"/>
    <n v="362"/>
    <n v="0"/>
    <n v="0"/>
    <n v="1312"/>
    <n v="1312"/>
    <n v="1312"/>
    <m/>
    <s v="Pendiente"/>
    <s v="Activo"/>
    <m/>
    <m/>
    <s v="CENTRO MEDICO EXCEL-(EMPLEADOS)"/>
    <m/>
    <s v="HIV"/>
    <n v="22"/>
    <s v="VINDIOLA COTA LOURDES"/>
  </r>
  <r>
    <d v="2021-10-05T00:00:00"/>
    <x v="1"/>
    <s v="EMPLEADOS"/>
    <s v="En Tiempo"/>
    <s v="EXTERNOS (240 min.)"/>
    <x v="0"/>
    <x v="5"/>
    <n v="152"/>
    <s v="1278-0055"/>
    <m/>
    <m/>
    <m/>
    <m/>
    <n v="130"/>
    <x v="126"/>
    <n v="450"/>
    <m/>
    <m/>
    <m/>
    <m/>
    <m/>
    <m/>
    <m/>
    <m/>
    <m/>
    <m/>
    <m/>
    <m/>
    <s v="HBsAg"/>
    <s v="HEPB"/>
    <m/>
  </r>
  <r>
    <d v="2021-10-05T00:00:00"/>
    <x v="1"/>
    <s v="EMPLEADOS"/>
    <s v="En Tiempo"/>
    <s v="EXTERNOS (240 min.)"/>
    <x v="0"/>
    <x v="5"/>
    <n v="153"/>
    <s v="1278-0055"/>
    <m/>
    <m/>
    <m/>
    <m/>
    <n v="131"/>
    <x v="71"/>
    <n v="500"/>
    <m/>
    <m/>
    <m/>
    <m/>
    <m/>
    <m/>
    <m/>
    <m/>
    <m/>
    <m/>
    <m/>
    <m/>
    <s v="HCV"/>
    <s v="HVC"/>
    <m/>
  </r>
  <r>
    <d v="2021-10-05T00:00:00"/>
    <x v="1"/>
    <s v="MEDIEXCEL"/>
    <s v="En Tiempo"/>
    <s v="EXTERNOS (240 min.)"/>
    <x v="0"/>
    <x v="5"/>
    <n v="154"/>
    <s v="1278-0056"/>
    <d v="2021-10-05T00:00:00"/>
    <s v="26511 MARIA DEL CARMEN"/>
    <s v="AQUINO"/>
    <m/>
    <n v="692"/>
    <x v="1"/>
    <n v="184"/>
    <n v="0"/>
    <n v="0"/>
    <n v="702"/>
    <n v="702"/>
    <n v="702"/>
    <m/>
    <s v="Pendiente"/>
    <s v="Activo"/>
    <s v="F3349006-02"/>
    <m/>
    <s v="MEDIEXCEL"/>
    <m/>
    <s v="BH"/>
    <s v="h1"/>
    <s v="MEDRANO AHUMADA SALVADOR"/>
  </r>
  <r>
    <d v="2021-10-05T00:00:00"/>
    <x v="1"/>
    <s v="MEDIEXCEL"/>
    <s v="En Tiempo"/>
    <s v="EXTERNOS (240 min.)"/>
    <x v="0"/>
    <x v="5"/>
    <n v="155"/>
    <s v="1278-0056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MEDIEXCEL"/>
    <s v="En Tiempo"/>
    <s v="EXTERNOS (240 min.)"/>
    <x v="0"/>
    <x v="5"/>
    <n v="156"/>
    <s v="1278-0057"/>
    <d v="2021-10-05T00:00:00"/>
    <s v="28216 ROSA ELENA"/>
    <s v="SMITH"/>
    <m/>
    <n v="692"/>
    <x v="1"/>
    <n v="184"/>
    <n v="0"/>
    <n v="0"/>
    <n v="1887"/>
    <n v="1887"/>
    <n v="1887"/>
    <m/>
    <s v="Pendiente"/>
    <s v="Activo"/>
    <s v="B7269003-02"/>
    <m/>
    <s v="MEDIEXCEL"/>
    <m/>
    <s v="BH"/>
    <s v="h1"/>
    <s v="PEREZ TEJEDA JOSEL"/>
  </r>
  <r>
    <d v="2021-10-05T00:00:00"/>
    <x v="1"/>
    <s v="MEDIEXCEL"/>
    <s v="En Tiempo"/>
    <s v="EXTERNOS (240 min.)"/>
    <x v="0"/>
    <x v="5"/>
    <n v="157"/>
    <s v="1278-0057"/>
    <m/>
    <m/>
    <m/>
    <m/>
    <n v="119"/>
    <x v="24"/>
    <n v="161"/>
    <m/>
    <m/>
    <m/>
    <m/>
    <m/>
    <m/>
    <m/>
    <m/>
    <m/>
    <m/>
    <m/>
    <m/>
    <s v="ABO"/>
    <n v="213"/>
    <m/>
  </r>
  <r>
    <d v="2021-10-05T00:00:00"/>
    <x v="1"/>
    <s v="MEDIEXCEL"/>
    <s v="En Tiempo"/>
    <s v="EXTERNOS (240 min.)"/>
    <x v="0"/>
    <x v="5"/>
    <n v="158"/>
    <s v="1278-0057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5T00:00:00"/>
    <x v="1"/>
    <s v="MEDIEXCEL"/>
    <s v="En Tiempo"/>
    <s v="EXTERNOS (240 min.)"/>
    <x v="0"/>
    <x v="5"/>
    <n v="159"/>
    <s v="1278-0057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MEDIEXCEL"/>
    <s v="En Tiempo"/>
    <s v="EXTERNOS (240 min.)"/>
    <x v="0"/>
    <x v="5"/>
    <n v="160"/>
    <s v="1278-0057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5T00:00:00"/>
    <x v="1"/>
    <s v="MEDIEXCEL"/>
    <s v="En Tiempo"/>
    <s v="EXTERNOS (240 min.)"/>
    <x v="0"/>
    <x v="5"/>
    <n v="161"/>
    <s v="1278-0058"/>
    <d v="2021-10-05T00:00:00"/>
    <s v="34297 HIPOLITA"/>
    <s v="VALDEZ"/>
    <s v="LOPEZ"/>
    <n v="692"/>
    <x v="1"/>
    <n v="184"/>
    <n v="0"/>
    <n v="0"/>
    <n v="1231"/>
    <n v="1231"/>
    <n v="1231"/>
    <m/>
    <s v="Pendiente"/>
    <s v="Activo"/>
    <s v="F1769005-02"/>
    <m/>
    <s v="MEDIEXCEL"/>
    <m/>
    <s v="BH"/>
    <s v="h1"/>
    <s v="GASTELUM PONCE ALEJANDRA"/>
  </r>
  <r>
    <d v="2021-10-05T00:00:00"/>
    <x v="1"/>
    <s v="MEDIEXCEL"/>
    <s v="En Tiempo"/>
    <s v="EXTERNOS (240 min.)"/>
    <x v="0"/>
    <x v="5"/>
    <n v="162"/>
    <s v="1278-0058"/>
    <m/>
    <m/>
    <m/>
    <m/>
    <n v="121"/>
    <x v="18"/>
    <n v="374"/>
    <m/>
    <m/>
    <m/>
    <m/>
    <m/>
    <m/>
    <m/>
    <m/>
    <m/>
    <m/>
    <m/>
    <m/>
    <s v="GLICO"/>
    <n v="137"/>
    <m/>
  </r>
  <r>
    <d v="2021-10-05T00:00:00"/>
    <x v="1"/>
    <s v="MEDIEXCEL"/>
    <s v="En Tiempo"/>
    <s v="EXTERNOS (240 min.)"/>
    <x v="0"/>
    <x v="5"/>
    <n v="163"/>
    <s v="1278-0058"/>
    <m/>
    <m/>
    <m/>
    <m/>
    <n v="1533"/>
    <x v="21"/>
    <n v="535"/>
    <m/>
    <m/>
    <m/>
    <m/>
    <m/>
    <m/>
    <m/>
    <m/>
    <m/>
    <m/>
    <m/>
    <m/>
    <s v="SMAC30"/>
    <s v="v2"/>
    <m/>
  </r>
  <r>
    <d v="2021-10-05T00:00:00"/>
    <x v="1"/>
    <s v="MEDIEXCEL"/>
    <s v="En Tiempo"/>
    <s v="EXTERNOS (240 min.)"/>
    <x v="0"/>
    <x v="5"/>
    <n v="164"/>
    <s v="1278-0058"/>
    <m/>
    <m/>
    <m/>
    <m/>
    <n v="83"/>
    <x v="6"/>
    <n v="138"/>
    <m/>
    <m/>
    <m/>
    <m/>
    <m/>
    <m/>
    <m/>
    <m/>
    <m/>
    <m/>
    <m/>
    <m/>
    <s v="EGO"/>
    <n v="127"/>
    <m/>
  </r>
  <r>
    <d v="2021-10-05T00:00:00"/>
    <x v="1"/>
    <s v="TRIAGE RESPIRATORIO"/>
    <s v="En Tiempo"/>
    <s v="TRIAGE RESPIRATORIO (90 Min.)"/>
    <x v="0"/>
    <x v="5"/>
    <n v="165"/>
    <s v="1278-0059"/>
    <d v="2021-10-05T00:00:00"/>
    <s v="15584 SAUL"/>
    <s v="FLORES"/>
    <s v="CONCHAS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05T00:00:00"/>
    <x v="1"/>
    <s v="TRIAGE RESPIRATORIO"/>
    <s v="En Tiempo"/>
    <s v="TRIAGE RESPIRATORIO (90 Min.)"/>
    <x v="0"/>
    <x v="5"/>
    <n v="166"/>
    <s v="1278-0059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TRIAGE RESPIRATORIO"/>
    <s v="En Tiempo"/>
    <s v="TRIAGE RESPIRATORIO (90 Min.)"/>
    <x v="0"/>
    <x v="5"/>
    <n v="167"/>
    <s v="1278-0059"/>
    <m/>
    <m/>
    <m/>
    <m/>
    <n v="226"/>
    <x v="3"/>
    <n v="345"/>
    <m/>
    <m/>
    <m/>
    <m/>
    <m/>
    <m/>
    <m/>
    <m/>
    <m/>
    <m/>
    <m/>
    <m/>
    <s v="PCR"/>
    <n v="183"/>
    <m/>
  </r>
  <r>
    <d v="2021-10-05T00:00:00"/>
    <x v="1"/>
    <s v="TRIAGE RESPIRATORIO"/>
    <s v="En Tiempo"/>
    <s v="TRIAGE RESPIRATORIO (90 Min.)"/>
    <x v="0"/>
    <x v="5"/>
    <n v="168"/>
    <s v="1278-0059"/>
    <m/>
    <m/>
    <m/>
    <m/>
    <n v="2458"/>
    <x v="25"/>
    <n v="500"/>
    <m/>
    <m/>
    <m/>
    <m/>
    <m/>
    <m/>
    <m/>
    <m/>
    <m/>
    <m/>
    <m/>
    <m/>
    <s v="SARS"/>
    <m/>
    <m/>
  </r>
  <r>
    <d v="2021-10-05T00:00:00"/>
    <x v="1"/>
    <s v="TRIAGE RESPIRATORIO"/>
    <s v="En Tiempo"/>
    <s v="TRIAGE RESPIRATORIO (90 Min.)"/>
    <x v="0"/>
    <x v="5"/>
    <n v="169"/>
    <s v="1278-0059"/>
    <m/>
    <m/>
    <m/>
    <m/>
    <n v="2477"/>
    <x v="42"/>
    <n v="750"/>
    <m/>
    <m/>
    <m/>
    <m/>
    <m/>
    <m/>
    <m/>
    <m/>
    <m/>
    <m/>
    <m/>
    <m/>
    <s v="Ag. SARS Cov 2"/>
    <m/>
    <m/>
  </r>
  <r>
    <d v="2021-10-05T00:00:00"/>
    <x v="1"/>
    <s v="MEDIEXCEL"/>
    <s v="En Tiempo"/>
    <s v="EXTERNOS (240 min.)"/>
    <x v="0"/>
    <x v="5"/>
    <n v="170"/>
    <s v="1278-0060"/>
    <d v="2021-10-05T00:00:00"/>
    <s v="19771 MARINELA"/>
    <s v="AGUILAR"/>
    <m/>
    <n v="692"/>
    <x v="1"/>
    <n v="184"/>
    <n v="0"/>
    <n v="0"/>
    <n v="857"/>
    <n v="857"/>
    <n v="857"/>
    <m/>
    <s v="Pendiente"/>
    <s v="Activo"/>
    <s v="A7289120-01"/>
    <m/>
    <s v="MEDIEXCEL"/>
    <m/>
    <s v="BH"/>
    <s v="h1"/>
    <s v="SALDIVAR HERNANDEZ KARLA YUDITH"/>
  </r>
  <r>
    <d v="2021-10-05T00:00:00"/>
    <x v="1"/>
    <s v="MEDIEXCEL"/>
    <s v="En Tiempo"/>
    <s v="EXTERNOS (240 min.)"/>
    <x v="0"/>
    <x v="5"/>
    <n v="171"/>
    <s v="1278-0060"/>
    <m/>
    <m/>
    <m/>
    <m/>
    <n v="1533"/>
    <x v="21"/>
    <n v="535"/>
    <m/>
    <m/>
    <m/>
    <m/>
    <m/>
    <m/>
    <m/>
    <m/>
    <m/>
    <m/>
    <m/>
    <m/>
    <s v="SMAC30"/>
    <s v="v2"/>
    <m/>
  </r>
  <r>
    <d v="2021-10-05T00:00:00"/>
    <x v="1"/>
    <s v="MEDIEXCEL"/>
    <s v="En Tiempo"/>
    <s v="EXTERNOS (240 min.)"/>
    <x v="0"/>
    <x v="5"/>
    <n v="172"/>
    <s v="1278-0060"/>
    <m/>
    <m/>
    <m/>
    <m/>
    <n v="83"/>
    <x v="6"/>
    <n v="138"/>
    <m/>
    <m/>
    <m/>
    <m/>
    <m/>
    <m/>
    <m/>
    <m/>
    <m/>
    <m/>
    <m/>
    <m/>
    <s v="EGO"/>
    <n v="127"/>
    <m/>
  </r>
  <r>
    <d v="2021-10-05T00:00:00"/>
    <x v="1"/>
    <s v="MEDIEXCEL"/>
    <s v="En Tiempo"/>
    <s v="EXTERNOS (240 min.)"/>
    <x v="0"/>
    <x v="5"/>
    <n v="173"/>
    <s v="1278-0061"/>
    <d v="2021-10-05T00:00:00"/>
    <s v="24460 MARITZA"/>
    <s v="LLAMAS"/>
    <m/>
    <n v="1580"/>
    <x v="16"/>
    <n v="610"/>
    <n v="0"/>
    <n v="0"/>
    <n v="610"/>
    <n v="610"/>
    <n v="610"/>
    <m/>
    <s v="Pendiente"/>
    <s v="Activo"/>
    <s v="A9889151-01"/>
    <m/>
    <s v="MEDIEXCEL"/>
    <m/>
    <s v="TSH-T3-T4"/>
    <s v="TIR"/>
    <s v="CHAVEZ GARCIA ARTURO"/>
  </r>
  <r>
    <d v="2021-10-05T00:00:00"/>
    <x v="1"/>
    <s v="MEDIEXCEL"/>
    <s v="En Tiempo"/>
    <s v="EXTERNOS (240 min.)"/>
    <x v="0"/>
    <x v="5"/>
    <n v="174"/>
    <s v="1278-0062"/>
    <d v="2021-10-05T00:00:00"/>
    <s v="22684 CYNTHIA"/>
    <s v="ZEPEDA"/>
    <m/>
    <n v="692"/>
    <x v="1"/>
    <n v="184"/>
    <n v="0"/>
    <n v="0"/>
    <n v="1231"/>
    <n v="1231"/>
    <n v="1231"/>
    <m/>
    <s v="Pendiente"/>
    <s v="Activo"/>
    <s v="B7169033-02"/>
    <m/>
    <s v="MEDIEXCEL"/>
    <m/>
    <s v="BH"/>
    <s v="h1"/>
    <s v="GASTELUM PONCE ALEJANDRA"/>
  </r>
  <r>
    <d v="2021-10-05T00:00:00"/>
    <x v="1"/>
    <s v="MEDIEXCEL"/>
    <s v="En Tiempo"/>
    <s v="EXTERNOS (240 min.)"/>
    <x v="0"/>
    <x v="5"/>
    <n v="175"/>
    <s v="1278-0062"/>
    <m/>
    <m/>
    <m/>
    <m/>
    <n v="121"/>
    <x v="18"/>
    <n v="374"/>
    <m/>
    <m/>
    <m/>
    <m/>
    <m/>
    <m/>
    <m/>
    <m/>
    <m/>
    <m/>
    <m/>
    <m/>
    <s v="GLICO"/>
    <n v="137"/>
    <m/>
  </r>
  <r>
    <d v="2021-10-05T00:00:00"/>
    <x v="1"/>
    <s v="MEDIEXCEL"/>
    <s v="En Tiempo"/>
    <s v="EXTERNOS (240 min.)"/>
    <x v="0"/>
    <x v="5"/>
    <n v="176"/>
    <s v="1278-0062"/>
    <m/>
    <m/>
    <m/>
    <m/>
    <n v="1533"/>
    <x v="21"/>
    <n v="535"/>
    <m/>
    <m/>
    <m/>
    <m/>
    <m/>
    <m/>
    <m/>
    <m/>
    <m/>
    <m/>
    <m/>
    <m/>
    <s v="SMAC30"/>
    <s v="v2"/>
    <m/>
  </r>
  <r>
    <d v="2021-10-05T00:00:00"/>
    <x v="1"/>
    <s v="MEDIEXCEL"/>
    <s v="En Tiempo"/>
    <s v="EXTERNOS (240 min.)"/>
    <x v="0"/>
    <x v="5"/>
    <n v="177"/>
    <s v="1278-0062"/>
    <m/>
    <m/>
    <m/>
    <m/>
    <n v="83"/>
    <x v="6"/>
    <n v="138"/>
    <m/>
    <m/>
    <m/>
    <m/>
    <m/>
    <m/>
    <m/>
    <m/>
    <m/>
    <m/>
    <m/>
    <m/>
    <s v="EGO"/>
    <n v="127"/>
    <m/>
  </r>
  <r>
    <d v="2021-10-05T00:00:00"/>
    <x v="1"/>
    <s v="PRIVADOS"/>
    <s v="En Tiempo"/>
    <s v="EXTERNOS (240 min.)"/>
    <x v="0"/>
    <x v="5"/>
    <n v="178"/>
    <s v="1278-0063"/>
    <d v="2021-10-05T00:00:00"/>
    <s v="34298 JOSE"/>
    <s v="BELTRAN"/>
    <m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 QUIEN CORRESPONDA"/>
  </r>
  <r>
    <d v="2021-10-05T00:00:00"/>
    <x v="1"/>
    <s v="MEDIEXCEL"/>
    <s v="En Tiempo"/>
    <s v="EXTERNOS (240 min.)"/>
    <x v="0"/>
    <x v="5"/>
    <n v="179"/>
    <s v="1278-0064"/>
    <d v="2021-10-05T00:00:00"/>
    <s v="34299 JANETH"/>
    <s v="CARDONA"/>
    <m/>
    <n v="692"/>
    <x v="1"/>
    <n v="184"/>
    <n v="0"/>
    <n v="0"/>
    <n v="857"/>
    <n v="857"/>
    <n v="857"/>
    <m/>
    <s v="Pendiente"/>
    <s v="Activo"/>
    <s v="F3609011-02"/>
    <m/>
    <s v="MEDIEXCEL"/>
    <m/>
    <s v="BH"/>
    <s v="h1"/>
    <s v="GASTELUM PONCE ALEJANDRA"/>
  </r>
  <r>
    <d v="2021-10-05T00:00:00"/>
    <x v="1"/>
    <s v="MEDIEXCEL"/>
    <s v="En Tiempo"/>
    <s v="EXTERNOS (240 min.)"/>
    <x v="0"/>
    <x v="5"/>
    <n v="180"/>
    <s v="1278-0064"/>
    <m/>
    <m/>
    <m/>
    <m/>
    <n v="1533"/>
    <x v="21"/>
    <n v="535"/>
    <m/>
    <m/>
    <m/>
    <m/>
    <m/>
    <m/>
    <m/>
    <m/>
    <m/>
    <m/>
    <m/>
    <m/>
    <s v="SMAC30"/>
    <s v="v2"/>
    <m/>
  </r>
  <r>
    <d v="2021-10-05T00:00:00"/>
    <x v="1"/>
    <s v="MEDIEXCEL"/>
    <s v="En Tiempo"/>
    <s v="EXTERNOS (240 min.)"/>
    <x v="0"/>
    <x v="5"/>
    <n v="181"/>
    <s v="1278-0064"/>
    <m/>
    <m/>
    <m/>
    <m/>
    <n v="83"/>
    <x v="6"/>
    <n v="138"/>
    <m/>
    <m/>
    <m/>
    <m/>
    <m/>
    <m/>
    <m/>
    <m/>
    <m/>
    <m/>
    <m/>
    <m/>
    <s v="EGO"/>
    <n v="127"/>
    <m/>
  </r>
  <r>
    <d v="2021-10-05T00:00:00"/>
    <x v="1"/>
    <s v="MEDIEXCEL"/>
    <s v="En Tiempo"/>
    <s v="EXTERNOS (240 min.)"/>
    <x v="0"/>
    <x v="5"/>
    <n v="182"/>
    <s v="1278-0065"/>
    <d v="2021-10-05T00:00:00"/>
    <s v="29893 FERNANDO"/>
    <s v="GALINDO"/>
    <m/>
    <n v="692"/>
    <x v="1"/>
    <n v="184"/>
    <n v="0"/>
    <n v="0"/>
    <n v="1214"/>
    <n v="1214"/>
    <n v="1214"/>
    <m/>
    <s v="Pendiente"/>
    <s v="Activo"/>
    <s v="F3609011-01"/>
    <m/>
    <s v="MEDIEXCEL"/>
    <m/>
    <s v="BH"/>
    <s v="h1"/>
    <s v="SOLIS FERIA CARLOS"/>
  </r>
  <r>
    <d v="2021-10-05T00:00:00"/>
    <x v="1"/>
    <s v="MEDIEXCEL"/>
    <s v="En Tiempo"/>
    <s v="EXTERNOS (240 min.)"/>
    <x v="0"/>
    <x v="5"/>
    <n v="183"/>
    <s v="1278-0065"/>
    <m/>
    <m/>
    <m/>
    <m/>
    <n v="121"/>
    <x v="18"/>
    <n v="374"/>
    <m/>
    <m/>
    <m/>
    <m/>
    <m/>
    <m/>
    <m/>
    <m/>
    <m/>
    <m/>
    <m/>
    <m/>
    <s v="GLICO"/>
    <n v="137"/>
    <m/>
  </r>
  <r>
    <d v="2021-10-05T00:00:00"/>
    <x v="1"/>
    <s v="MEDIEXCEL"/>
    <s v="En Tiempo"/>
    <s v="EXTERNOS (240 min.)"/>
    <x v="0"/>
    <x v="5"/>
    <n v="184"/>
    <s v="1278-0065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1"/>
    <s v="MEDIEXCEL"/>
    <s v="En Tiempo"/>
    <s v="EXTERNOS (240 min.)"/>
    <x v="0"/>
    <x v="5"/>
    <n v="185"/>
    <s v="1278-0065"/>
    <m/>
    <m/>
    <m/>
    <m/>
    <n v="83"/>
    <x v="6"/>
    <n v="138"/>
    <m/>
    <m/>
    <m/>
    <m/>
    <m/>
    <m/>
    <m/>
    <m/>
    <m/>
    <m/>
    <m/>
    <m/>
    <s v="EGO"/>
    <n v="127"/>
    <m/>
  </r>
  <r>
    <d v="2021-10-05T00:00:00"/>
    <x v="1"/>
    <s v="ESTUDIOS DE EMERGENCIA"/>
    <s v="En Tiempo"/>
    <s v="ESTUDIOS DE EMERGENCIA (30 Min.)"/>
    <x v="0"/>
    <x v="5"/>
    <n v="186"/>
    <s v="1278-0066"/>
    <d v="2021-10-05T00:00:00"/>
    <s v="34041 BALTAZAR"/>
    <s v="COSAIN"/>
    <s v="CHAV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05T00:00:00"/>
    <x v="1"/>
    <s v="HOSPITALIZADOS"/>
    <s v="En Tiempo"/>
    <s v="HOSPITALIZADOS (90 Min.)"/>
    <x v="0"/>
    <x v="5"/>
    <n v="187"/>
    <s v="1278-0067"/>
    <d v="2021-10-05T00:00:00"/>
    <s v="29463 MARIA ANA DE JESUS"/>
    <s v="DIAZ DE LEON"/>
    <s v="DIAZ DE LEON"/>
    <n v="2458"/>
    <x v="25"/>
    <n v="500"/>
    <n v="0"/>
    <n v="0"/>
    <n v="500"/>
    <n v="500"/>
    <n v="500"/>
    <m/>
    <s v="Pendiente"/>
    <s v="Activo"/>
    <m/>
    <m/>
    <s v="CENTRO MEDICO EXCEL-HOSPITALIZADOS"/>
    <m/>
    <s v="SARS"/>
    <m/>
    <s v="VILLAGRANA MARQUEZ SAUL ANTONIO"/>
  </r>
  <r>
    <d v="2021-10-05T00:00:00"/>
    <x v="1"/>
    <s v="MEDIEXCEL"/>
    <s v="No Liberados en PxLab"/>
    <s v="EXTERNOS (240 min.)"/>
    <x v="0"/>
    <x v="5"/>
    <n v="188"/>
    <s v="1278-0068"/>
    <d v="2021-10-05T00:00:00"/>
    <s v="33976 ELDA YADIRA"/>
    <s v="TORRES"/>
    <m/>
    <n v="2279"/>
    <x v="127"/>
    <n v="2700"/>
    <n v="0"/>
    <n v="0"/>
    <n v="2700"/>
    <n v="2700"/>
    <n v="2700"/>
    <m/>
    <s v="Pendiente"/>
    <s v="Activo"/>
    <s v="A7309056-01"/>
    <m/>
    <s v="MEDIEXCEL"/>
    <m/>
    <s v="PATOLOGIA DE PIEL"/>
    <s v="BX DE PIEL"/>
    <s v="VALENCIA ALVAREZ MARISELA"/>
  </r>
  <r>
    <d v="2021-10-05T00:00:00"/>
    <x v="1"/>
    <s v="HOSPITALIZADOS"/>
    <s v="En Tiempo"/>
    <s v="HOSPITALIZADOS (90 Min.)"/>
    <x v="0"/>
    <x v="5"/>
    <n v="189"/>
    <s v="1278-0069"/>
    <d v="2021-10-05T00:00:00"/>
    <s v="34300 GILBERTO"/>
    <s v="VAZQUEZ"/>
    <m/>
    <n v="130"/>
    <x v="126"/>
    <n v="450"/>
    <n v="0"/>
    <n v="0"/>
    <n v="1312"/>
    <n v="1312"/>
    <n v="1312"/>
    <m/>
    <s v="Pendiente"/>
    <s v="Activo"/>
    <m/>
    <m/>
    <s v="CENTRO MEDICO EXCEL-HOSPITALIZADOS"/>
    <m/>
    <s v="HBsAg"/>
    <s v="HEPB"/>
    <s v="CARABANTES GARCIA ROSA ADYLENNE"/>
  </r>
  <r>
    <d v="2021-10-05T00:00:00"/>
    <x v="1"/>
    <s v="HOSPITALIZADOS"/>
    <s v="En Tiempo"/>
    <s v="HOSPITALIZADOS (90 Min.)"/>
    <x v="0"/>
    <x v="5"/>
    <n v="190"/>
    <s v="1278-0069"/>
    <m/>
    <m/>
    <m/>
    <m/>
    <n v="131"/>
    <x v="71"/>
    <n v="500"/>
    <m/>
    <m/>
    <m/>
    <m/>
    <m/>
    <m/>
    <m/>
    <m/>
    <m/>
    <m/>
    <m/>
    <m/>
    <s v="HCV"/>
    <s v="HVC"/>
    <m/>
  </r>
  <r>
    <d v="2021-10-05T00:00:00"/>
    <x v="1"/>
    <s v="HOSPITALIZADOS"/>
    <s v="En Tiempo"/>
    <s v="HOSPITALIZADOS (90 Min.)"/>
    <x v="0"/>
    <x v="5"/>
    <n v="191"/>
    <s v="1278-0069"/>
    <m/>
    <m/>
    <m/>
    <m/>
    <n v="416"/>
    <x v="32"/>
    <n v="362"/>
    <m/>
    <m/>
    <m/>
    <m/>
    <m/>
    <m/>
    <m/>
    <m/>
    <m/>
    <m/>
    <m/>
    <m/>
    <s v="HIV"/>
    <n v="22"/>
    <m/>
  </r>
  <r>
    <d v="2021-10-05T00:00:00"/>
    <x v="1"/>
    <s v="MEDIEXCEL"/>
    <s v="No Liberados en PxLab"/>
    <s v="EXTERNOS (240 min.)"/>
    <x v="0"/>
    <x v="5"/>
    <n v="192"/>
    <s v="1278-0070"/>
    <d v="2021-10-05T00:00:00"/>
    <s v="34301 MARITZA CAROLINA"/>
    <s v="LLAMAS"/>
    <m/>
    <n v="182"/>
    <x v="39"/>
    <n v="360"/>
    <n v="0"/>
    <n v="0"/>
    <n v="360"/>
    <n v="360"/>
    <n v="360"/>
    <m/>
    <s v="Pendiente"/>
    <s v="Activo"/>
    <s v="A9889151-01"/>
    <m/>
    <s v="MEDIEXCEL"/>
    <m/>
    <s v="Pap"/>
    <n v="163"/>
    <s v="SALDAÑA CARO IGNACIO"/>
  </r>
  <r>
    <d v="2021-10-05T00:00:00"/>
    <x v="1"/>
    <s v="MEDIEXCEL"/>
    <s v="No Liberados en PxLab"/>
    <s v="EXTERNOS (240 min.)"/>
    <x v="0"/>
    <x v="5"/>
    <n v="193"/>
    <s v="1278-0071"/>
    <d v="2021-10-05T00:00:00"/>
    <s v="32011 KARLA"/>
    <s v="IMPERIAL"/>
    <m/>
    <n v="182"/>
    <x v="39"/>
    <n v="360"/>
    <n v="0"/>
    <n v="0"/>
    <n v="360"/>
    <n v="360"/>
    <n v="360"/>
    <m/>
    <s v="Pendiente"/>
    <s v="Activo"/>
    <s v="F2749008-02"/>
    <m/>
    <s v="MEDIEXCEL"/>
    <m/>
    <s v="Pap"/>
    <n v="163"/>
    <s v="SALDAÑA CARO IGNACIO"/>
  </r>
  <r>
    <d v="2021-10-05T00:00:00"/>
    <x v="1"/>
    <s v="MEDIEXCEL"/>
    <s v="No Liberados en PxLab"/>
    <s v="EXTERNOS (240 min.)"/>
    <x v="0"/>
    <x v="5"/>
    <n v="194"/>
    <s v="1278-0072"/>
    <d v="2021-10-05T00:00:00"/>
    <s v="34302 NAYDELYN"/>
    <s v="VALLE"/>
    <s v="CASTRO"/>
    <n v="182"/>
    <x v="39"/>
    <n v="360"/>
    <n v="0"/>
    <n v="0"/>
    <n v="360"/>
    <n v="360"/>
    <n v="360"/>
    <m/>
    <s v="Pendiente"/>
    <s v="Activo"/>
    <s v="A9463019-04"/>
    <m/>
    <s v="MEDIEXCEL"/>
    <m/>
    <s v="Pap"/>
    <n v="163"/>
    <s v="PRADO HERNANDEZ MELANIE LIZZETH"/>
  </r>
  <r>
    <d v="2021-10-05T00:00:00"/>
    <x v="1"/>
    <s v="MEDIEXCEL"/>
    <s v="No Liberados en PxLab"/>
    <s v="EXTERNOS (240 min.)"/>
    <x v="0"/>
    <x v="5"/>
    <n v="195"/>
    <s v="1278-0073"/>
    <d v="2021-10-05T00:00:00"/>
    <s v="17267 MARCELA"/>
    <s v="ESQUIVEL"/>
    <m/>
    <n v="182"/>
    <x v="39"/>
    <n v="360"/>
    <n v="0"/>
    <n v="0"/>
    <n v="360"/>
    <n v="360"/>
    <n v="360"/>
    <m/>
    <s v="Pendiente"/>
    <s v="Activo"/>
    <s v="A9289010-02"/>
    <m/>
    <s v="MEDIEXCEL"/>
    <m/>
    <s v="Pap"/>
    <n v="163"/>
    <s v="SALDAÑA CARO IGNACIO"/>
  </r>
  <r>
    <d v="2021-10-05T00:00:00"/>
    <x v="1"/>
    <s v="HOSPITALIZADOS"/>
    <s v="Fuera de Tiempo"/>
    <s v="HOSPITALIZADOS (90 Min.)"/>
    <x v="0"/>
    <x v="5"/>
    <n v="196"/>
    <s v="1278-0074"/>
    <d v="2021-10-05T00:00:00"/>
    <s v="29915 CLAUDIA"/>
    <s v="MEDRANO"/>
    <m/>
    <n v="634"/>
    <x v="128"/>
    <n v="126"/>
    <n v="0"/>
    <n v="0"/>
    <n v="3836"/>
    <n v="3836"/>
    <n v="3836"/>
    <m/>
    <s v="Pendiente"/>
    <s v="Activo"/>
    <m/>
    <m/>
    <s v="CENTRO MEDICO EXCEL-HOSPITALIZADOS"/>
    <m/>
    <s v="Ca"/>
    <s v="ca-S"/>
    <s v="GONZALEZ ALFREDO JAVIER"/>
  </r>
  <r>
    <d v="2021-10-05T00:00:00"/>
    <x v="1"/>
    <s v="HOSPITALIZADOS"/>
    <s v="Fuera de Tiempo"/>
    <s v="HOSPITALIZADOS (90 Min.)"/>
    <x v="0"/>
    <x v="5"/>
    <n v="197"/>
    <s v="1278-0074"/>
    <m/>
    <m/>
    <m/>
    <m/>
    <n v="95"/>
    <x v="129"/>
    <n v="100"/>
    <m/>
    <m/>
    <m/>
    <m/>
    <m/>
    <m/>
    <m/>
    <m/>
    <m/>
    <m/>
    <m/>
    <m/>
    <s v="FALK"/>
    <m/>
    <m/>
  </r>
  <r>
    <d v="2021-10-05T00:00:00"/>
    <x v="1"/>
    <s v="HOSPITALIZADOS"/>
    <s v="Fuera de Tiempo"/>
    <s v="HOSPITALIZADOS (90 Min.)"/>
    <x v="0"/>
    <x v="5"/>
    <n v="198"/>
    <s v="1278-0074"/>
    <m/>
    <m/>
    <m/>
    <m/>
    <n v="207"/>
    <x v="123"/>
    <n v="600"/>
    <m/>
    <m/>
    <m/>
    <m/>
    <m/>
    <m/>
    <m/>
    <m/>
    <m/>
    <m/>
    <m/>
    <m/>
    <s v="P.Reum"/>
    <n v="174"/>
    <m/>
  </r>
  <r>
    <d v="2021-10-05T00:00:00"/>
    <x v="1"/>
    <s v="HOSPITALIZADOS"/>
    <s v="Fuera de Tiempo"/>
    <s v="HOSPITALIZADOS (90 Min.)"/>
    <x v="0"/>
    <x v="5"/>
    <n v="199"/>
    <s v="1278-0074"/>
    <m/>
    <m/>
    <m/>
    <m/>
    <n v="487"/>
    <x v="33"/>
    <n v="450"/>
    <m/>
    <m/>
    <m/>
    <m/>
    <m/>
    <m/>
    <m/>
    <m/>
    <m/>
    <m/>
    <m/>
    <m/>
    <s v="ANA"/>
    <n v="51"/>
    <m/>
  </r>
  <r>
    <d v="2021-10-05T00:00:00"/>
    <x v="1"/>
    <s v="HOSPITALIZADOS"/>
    <s v="Fuera de Tiempo"/>
    <s v="HOSPITALIZADOS (90 Min.)"/>
    <x v="0"/>
    <x v="5"/>
    <n v="200"/>
    <s v="1278-0074"/>
    <m/>
    <m/>
    <m/>
    <m/>
    <n v="611"/>
    <x v="65"/>
    <n v="650"/>
    <m/>
    <m/>
    <m/>
    <m/>
    <m/>
    <m/>
    <m/>
    <m/>
    <m/>
    <m/>
    <m/>
    <m/>
    <s v="CEA"/>
    <m/>
    <m/>
  </r>
  <r>
    <d v="2021-10-05T00:00:00"/>
    <x v="1"/>
    <s v="HOSPITALIZADOS"/>
    <s v="Fuera de Tiempo"/>
    <s v="HOSPITALIZADOS (90 Min.)"/>
    <x v="0"/>
    <x v="5"/>
    <n v="201"/>
    <s v="1278-0074"/>
    <m/>
    <m/>
    <m/>
    <m/>
    <n v="631"/>
    <x v="130"/>
    <n v="650"/>
    <m/>
    <m/>
    <m/>
    <m/>
    <m/>
    <m/>
    <m/>
    <m/>
    <m/>
    <m/>
    <m/>
    <m/>
    <s v="CA-125"/>
    <n v="53"/>
    <m/>
  </r>
  <r>
    <d v="2021-10-05T00:00:00"/>
    <x v="1"/>
    <s v="HOSPITALIZADOS"/>
    <s v="Fuera de Tiempo"/>
    <s v="HOSPITALIZADOS (90 Min.)"/>
    <x v="0"/>
    <x v="5"/>
    <n v="202"/>
    <s v="1278-0074"/>
    <m/>
    <m/>
    <m/>
    <m/>
    <n v="632"/>
    <x v="131"/>
    <n v="650"/>
    <m/>
    <m/>
    <m/>
    <m/>
    <m/>
    <m/>
    <m/>
    <m/>
    <m/>
    <m/>
    <m/>
    <m/>
    <s v="CA-15-3"/>
    <m/>
    <m/>
  </r>
  <r>
    <d v="2021-10-05T00:00:00"/>
    <x v="1"/>
    <s v="HOSPITALIZADOS"/>
    <s v="Fuera de Tiempo"/>
    <s v="HOSPITALIZADOS (90 Min.)"/>
    <x v="0"/>
    <x v="5"/>
    <n v="203"/>
    <s v="1278-0074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5T00:00:00"/>
    <x v="1"/>
    <s v="TUNEL MEDIEXCEL"/>
    <s v="No Liberados en PxLab"/>
    <s v="EXTERNOS (240 min.)"/>
    <x v="0"/>
    <x v="5"/>
    <n v="204"/>
    <s v="1278-0075"/>
    <d v="2021-10-05T00:00:00"/>
    <s v="31714 SANTIAGO"/>
    <s v="VAZQUEZ"/>
    <m/>
    <n v="2452"/>
    <x v="26"/>
    <n v="3500"/>
    <n v="0"/>
    <n v="0"/>
    <n v="3500"/>
    <n v="3500"/>
    <n v="3500"/>
    <m/>
    <s v="Pendiente"/>
    <s v="Activo"/>
    <m/>
    <m/>
    <s v="TUNEL - MEDIEXCEL"/>
    <m/>
    <s v="COVID 19"/>
    <m/>
    <s v="A QUIEN CORRESPONDA"/>
  </r>
  <r>
    <d v="2021-10-05T00:00:00"/>
    <x v="1"/>
    <s v="TUNEL MEDIEXCEL"/>
    <s v="En Tiempo"/>
    <s v="EXTERNOS (240 min.)"/>
    <x v="0"/>
    <x v="5"/>
    <n v="205"/>
    <s v="1278-0076"/>
    <d v="2021-10-05T00:00:00"/>
    <s v="32966 DIEGO"/>
    <s v="VAZQUEZ"/>
    <m/>
    <n v="2477"/>
    <x v="42"/>
    <n v="750"/>
    <n v="0"/>
    <n v="0"/>
    <n v="750"/>
    <n v="750"/>
    <n v="750"/>
    <m/>
    <s v="Pendiente"/>
    <s v="Activo"/>
    <m/>
    <m/>
    <s v="TUNEL - MEDIEXCEL"/>
    <m/>
    <s v="Ag. SARS Cov 2"/>
    <m/>
    <s v="A QUIEN CORRESPONDA"/>
  </r>
  <r>
    <d v="2021-10-05T00:00:00"/>
    <x v="1"/>
    <s v="HOSPITALIZADOS"/>
    <s v="Fuera de Tiempo"/>
    <s v="HOSPITALIZADOS (90 Min.)"/>
    <x v="0"/>
    <x v="5"/>
    <n v="206"/>
    <s v="1278-0077"/>
    <d v="2021-10-05T00:00:00"/>
    <s v="25773 MIKEL"/>
    <s v="LOPEZ"/>
    <s v="HERMIDA"/>
    <n v="246"/>
    <x v="119"/>
    <n v="650"/>
    <n v="0"/>
    <n v="0"/>
    <n v="1050"/>
    <n v="1050"/>
    <n v="1050"/>
    <m/>
    <s v="Pendiente"/>
    <s v="Activo"/>
    <m/>
    <m/>
    <s v="CENTRO MEDICO EXCEL-HOSPITALIZADOS"/>
    <m/>
    <s v="Rotavirus"/>
    <n v="196"/>
    <s v="YAÑEZ LOPEZ ISRAEL"/>
  </r>
  <r>
    <d v="2021-10-05T00:00:00"/>
    <x v="1"/>
    <s v="HOSPITALIZADOS"/>
    <s v="Fuera de Tiempo"/>
    <s v="HOSPITALIZADOS (90 Min.)"/>
    <x v="0"/>
    <x v="5"/>
    <n v="207"/>
    <s v="1278-0077"/>
    <m/>
    <m/>
    <m/>
    <m/>
    <n v="356"/>
    <x v="83"/>
    <n v="400"/>
    <m/>
    <m/>
    <m/>
    <m/>
    <m/>
    <m/>
    <m/>
    <m/>
    <m/>
    <m/>
    <m/>
    <m/>
    <s v="Coprocultivo"/>
    <m/>
    <m/>
  </r>
  <r>
    <d v="2021-10-05T00:00:00"/>
    <x v="2"/>
    <s v="TRIAGE RESPIRATORIO"/>
    <s v="En Tiempo"/>
    <s v="TRIAGE RESPIRATORIO (90 Min.)"/>
    <x v="0"/>
    <x v="5"/>
    <n v="208"/>
    <s v="1278-0078"/>
    <d v="2021-10-05T00:00:00"/>
    <s v="18984 ALICIA ALEJANDRINA"/>
    <s v="ARMENDARIZ"/>
    <s v="LARA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05T00:00:00"/>
    <x v="2"/>
    <s v="TRIAGE RESPIRATORIO"/>
    <s v="En Tiempo"/>
    <s v="TRIAGE RESPIRATORIO (90 Min.)"/>
    <x v="0"/>
    <x v="5"/>
    <n v="209"/>
    <s v="1278-0078"/>
    <m/>
    <m/>
    <m/>
    <m/>
    <n v="226"/>
    <x v="3"/>
    <n v="345"/>
    <m/>
    <m/>
    <m/>
    <m/>
    <m/>
    <m/>
    <m/>
    <m/>
    <m/>
    <m/>
    <m/>
    <m/>
    <s v="PCR"/>
    <n v="183"/>
    <m/>
  </r>
  <r>
    <d v="2021-10-05T00:00:00"/>
    <x v="2"/>
    <s v="TRIAGE RESPIRATORIO"/>
    <s v="En Tiempo"/>
    <s v="TRIAGE RESPIRATORIO (90 Min.)"/>
    <x v="0"/>
    <x v="5"/>
    <n v="210"/>
    <s v="1278-0078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2"/>
    <s v="TRIAGE RESPIRATORIO"/>
    <s v="En Tiempo"/>
    <s v="TRIAGE RESPIRATORIO (90 Min.)"/>
    <x v="0"/>
    <x v="5"/>
    <n v="211"/>
    <s v="1278-0078"/>
    <m/>
    <m/>
    <m/>
    <m/>
    <n v="2477"/>
    <x v="42"/>
    <n v="750"/>
    <m/>
    <m/>
    <m/>
    <m/>
    <m/>
    <m/>
    <m/>
    <m/>
    <m/>
    <m/>
    <m/>
    <m/>
    <s v="Ag. SARS Cov 2"/>
    <m/>
    <m/>
  </r>
  <r>
    <d v="2021-10-05T00:00:00"/>
    <x v="2"/>
    <s v="TRIAGE RESPIRATORIO"/>
    <s v="En Tiempo"/>
    <s v="TRIAGE RESPIRATORIO (90 Min.)"/>
    <x v="0"/>
    <x v="5"/>
    <n v="212"/>
    <s v="1278-0078"/>
    <m/>
    <m/>
    <m/>
    <m/>
    <n v="2458"/>
    <x v="25"/>
    <n v="500"/>
    <m/>
    <m/>
    <m/>
    <m/>
    <m/>
    <m/>
    <m/>
    <m/>
    <m/>
    <m/>
    <m/>
    <m/>
    <s v="SARS"/>
    <m/>
    <m/>
  </r>
  <r>
    <d v="2021-10-05T00:00:00"/>
    <x v="2"/>
    <s v="ESTUDIOS DE EMERGENCIA"/>
    <s v="En Tiempo"/>
    <s v="ESTUDIOS DE EMERGENCIA (30 Min.)"/>
    <x v="0"/>
    <x v="5"/>
    <n v="213"/>
    <s v="1278-0079"/>
    <d v="2021-10-05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05T00:00:00"/>
    <x v="2"/>
    <s v="HOSPITALIZADOS"/>
    <s v="En Tiempo"/>
    <s v="HOSPITALIZADOS (90 Min.)"/>
    <x v="0"/>
    <x v="5"/>
    <n v="214"/>
    <s v="1278-0080"/>
    <d v="2021-10-05T00:00:00"/>
    <s v="33997 EDHER ADRIAN"/>
    <s v="FLORES"/>
    <s v="ACOSTA"/>
    <n v="2477"/>
    <x v="42"/>
    <n v="750"/>
    <n v="0"/>
    <n v="0"/>
    <n v="750"/>
    <n v="750"/>
    <n v="750"/>
    <m/>
    <s v="Pendiente"/>
    <s v="Activo"/>
    <m/>
    <m/>
    <s v="CENTRO MEDICO EXCEL-HOSPITALIZADOS"/>
    <m/>
    <s v="Ag. SARS Cov 2"/>
    <m/>
    <s v="VILLAGRANA MARQUEZ SAUL ANTONIO"/>
  </r>
  <r>
    <d v="2021-10-05T00:00:00"/>
    <x v="2"/>
    <s v="MEDIEXCEL"/>
    <s v="En Tiempo"/>
    <s v="EXTERNOS (240 min.)"/>
    <x v="0"/>
    <x v="5"/>
    <n v="215"/>
    <s v="1278-0081"/>
    <d v="2021-10-05T00:00:00"/>
    <s v="33453 TERESA GABRIELA"/>
    <s v="CURIEL"/>
    <s v="RAMOS"/>
    <n v="83"/>
    <x v="6"/>
    <n v="138"/>
    <n v="0"/>
    <n v="0"/>
    <n v="138"/>
    <n v="138"/>
    <n v="138"/>
    <m/>
    <s v="Pendiente"/>
    <s v="Activo"/>
    <m/>
    <m/>
    <s v="MEDIEXCEL"/>
    <m/>
    <s v="EGO"/>
    <n v="127"/>
    <s v="URIARTE CRUZ MAURO"/>
  </r>
  <r>
    <d v="2021-10-05T00:00:00"/>
    <x v="2"/>
    <s v="PRIVADOS"/>
    <s v="En Tiempo"/>
    <s v="EXTERNOS (240 min.)"/>
    <x v="0"/>
    <x v="5"/>
    <n v="216"/>
    <s v="1278-0082"/>
    <d v="2021-10-05T00:00:00"/>
    <s v="34303 SCARLET"/>
    <s v="ALVARADO"/>
    <m/>
    <n v="259"/>
    <x v="49"/>
    <n v="130"/>
    <n v="0"/>
    <n v="0"/>
    <n v="260"/>
    <n v="260"/>
    <n v="260"/>
    <m/>
    <s v="Pendiente"/>
    <s v="Activo"/>
    <m/>
    <m/>
    <s v="PRIVADOS"/>
    <m/>
    <s v="TP"/>
    <n v="210"/>
    <s v="ARZOLA CRUZ OMAR BALAM"/>
  </r>
  <r>
    <d v="2021-10-05T00:00:00"/>
    <x v="2"/>
    <s v="PRIVADOS"/>
    <s v="En Tiempo"/>
    <s v="EXTERNOS (240 min.)"/>
    <x v="0"/>
    <x v="5"/>
    <n v="217"/>
    <s v="1278-0082"/>
    <m/>
    <m/>
    <m/>
    <m/>
    <n v="262"/>
    <x v="50"/>
    <n v="130"/>
    <m/>
    <m/>
    <m/>
    <m/>
    <m/>
    <m/>
    <m/>
    <m/>
    <m/>
    <m/>
    <m/>
    <m/>
    <s v="TPT"/>
    <m/>
    <m/>
  </r>
  <r>
    <d v="2021-10-05T00:00:00"/>
    <x v="2"/>
    <s v="MEDIEXCEL"/>
    <s v="No Liberados en PxLab"/>
    <s v="EXTERNOS (240 min.)"/>
    <x v="0"/>
    <x v="5"/>
    <n v="218"/>
    <s v="1278-0083"/>
    <d v="2021-10-05T00:00:00"/>
    <s v="25264 GUADALUPE"/>
    <s v="TORRES"/>
    <m/>
    <n v="1361"/>
    <x v="132"/>
    <n v="400"/>
    <n v="0"/>
    <n v="0"/>
    <n v="400"/>
    <n v="400"/>
    <n v="400"/>
    <m/>
    <s v="Pendiente"/>
    <s v="Activo"/>
    <m/>
    <m/>
    <s v="MEDIEXCEL"/>
    <m/>
    <s v="HGC"/>
    <n v="133"/>
    <s v="MEZA RODRIGUEZ GISELA IVETTE"/>
  </r>
  <r>
    <d v="2021-10-05T00:00:00"/>
    <x v="2"/>
    <s v=" EXTERNO"/>
    <s v="No Liberados en PxLab"/>
    <s v="EXTERNOS (240 min.)"/>
    <x v="0"/>
    <x v="5"/>
    <n v="219"/>
    <s v="1278-0084"/>
    <d v="2021-10-05T00:00:00"/>
    <s v="34304 FLOR DEL CARMEN"/>
    <s v="MARTINEZ"/>
    <s v="SALGUEIRO"/>
    <n v="182"/>
    <x v="39"/>
    <n v="325"/>
    <n v="0"/>
    <n v="0"/>
    <n v="325"/>
    <n v="325"/>
    <n v="325"/>
    <m/>
    <s v="Pendiente"/>
    <s v="Activo"/>
    <m/>
    <m/>
    <s v="Tarjeta Lealtad"/>
    <m/>
    <s v="Pap"/>
    <n v="163"/>
    <s v="URIARTE CRUZ MAURO"/>
  </r>
  <r>
    <d v="2021-10-05T00:00:00"/>
    <x v="2"/>
    <s v="URGENCIAS"/>
    <s v="En Tiempo"/>
    <s v="URGENCIAS (90 Min.)"/>
    <x v="0"/>
    <x v="5"/>
    <n v="220"/>
    <s v="1278-0085"/>
    <d v="2021-10-05T00:00:00"/>
    <s v="23483 ADRIANA MICHELL"/>
    <s v="MARTINEZ"/>
    <m/>
    <n v="692"/>
    <x v="1"/>
    <n v="184"/>
    <n v="0"/>
    <n v="0"/>
    <n v="702"/>
    <n v="702"/>
    <n v="702"/>
    <m/>
    <s v="Pendiente"/>
    <s v="Activo"/>
    <m/>
    <m/>
    <s v="CENTRO MEDICO EXCEL-URGENCIAS"/>
    <m/>
    <s v="BH"/>
    <s v="h1"/>
    <s v="HAROS GUTIERREZ TOMAS FRANCISCO"/>
  </r>
  <r>
    <d v="2021-10-05T00:00:00"/>
    <x v="2"/>
    <s v="URGENCIAS"/>
    <s v="En Tiempo"/>
    <s v="URGENCIAS (90 Min.)"/>
    <x v="0"/>
    <x v="5"/>
    <n v="221"/>
    <s v="1278-0085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0"/>
    <s v="URGENCIAS"/>
    <s v="En Tiempo"/>
    <s v="URGENCIAS (90 Min.)"/>
    <x v="0"/>
    <x v="5"/>
    <n v="222"/>
    <s v="1278-0086"/>
    <d v="2021-10-05T00:00:00"/>
    <s v="30384 DANIEL"/>
    <s v="CODORNIZ"/>
    <m/>
    <n v="692"/>
    <x v="1"/>
    <n v="184"/>
    <n v="0"/>
    <n v="0"/>
    <n v="3662"/>
    <n v="3662"/>
    <n v="3662"/>
    <m/>
    <s v="Pendiente"/>
    <s v="Activo"/>
    <m/>
    <m/>
    <s v="CENTRO MEDICO EXCEL-URGENCIAS"/>
    <m/>
    <s v="BH"/>
    <s v="h1"/>
    <s v="HAROS GUTIERREZ TOMAS FRANCISCO"/>
  </r>
  <r>
    <d v="2021-10-05T00:00:00"/>
    <x v="0"/>
    <s v="URGENCIAS"/>
    <s v="En Tiempo"/>
    <s v="URGENCIAS (90 Min.)"/>
    <x v="0"/>
    <x v="5"/>
    <n v="223"/>
    <s v="1278-0086"/>
    <m/>
    <m/>
    <m/>
    <m/>
    <n v="48"/>
    <x v="15"/>
    <n v="165"/>
    <m/>
    <m/>
    <m/>
    <m/>
    <m/>
    <m/>
    <m/>
    <m/>
    <m/>
    <m/>
    <m/>
    <m/>
    <s v="CPK"/>
    <n v="99"/>
    <m/>
  </r>
  <r>
    <d v="2021-10-05T00:00:00"/>
    <x v="0"/>
    <s v="URGENCIAS"/>
    <s v="En Tiempo"/>
    <s v="URGENCIAS (90 Min.)"/>
    <x v="0"/>
    <x v="5"/>
    <n v="224"/>
    <s v="1278-0086"/>
    <m/>
    <m/>
    <m/>
    <m/>
    <n v="49"/>
    <x v="14"/>
    <n v="380"/>
    <m/>
    <m/>
    <m/>
    <m/>
    <m/>
    <m/>
    <m/>
    <m/>
    <m/>
    <m/>
    <m/>
    <m/>
    <s v="CK-MB"/>
    <n v="97"/>
    <m/>
  </r>
  <r>
    <d v="2021-10-05T00:00:00"/>
    <x v="0"/>
    <s v="URGENCIAS"/>
    <s v="En Tiempo"/>
    <s v="URGENCIAS (90 Min.)"/>
    <x v="0"/>
    <x v="5"/>
    <n v="225"/>
    <s v="1278-0086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0"/>
    <s v="URGENCIAS"/>
    <s v="En Tiempo"/>
    <s v="URGENCIAS (90 Min.)"/>
    <x v="0"/>
    <x v="5"/>
    <n v="226"/>
    <s v="1278-0086"/>
    <m/>
    <m/>
    <m/>
    <m/>
    <n v="539"/>
    <x v="13"/>
    <n v="400"/>
    <m/>
    <m/>
    <m/>
    <m/>
    <m/>
    <m/>
    <m/>
    <m/>
    <m/>
    <m/>
    <m/>
    <m/>
    <s v="TROPONINA I"/>
    <m/>
    <m/>
  </r>
  <r>
    <d v="2021-10-05T00:00:00"/>
    <x v="0"/>
    <s v="URGENCIAS"/>
    <s v="En Tiempo"/>
    <s v="URGENCIAS (90 Min.)"/>
    <x v="0"/>
    <x v="5"/>
    <n v="227"/>
    <s v="1278-0086"/>
    <m/>
    <m/>
    <m/>
    <m/>
    <n v="2477"/>
    <x v="42"/>
    <n v="750"/>
    <m/>
    <m/>
    <m/>
    <m/>
    <m/>
    <m/>
    <m/>
    <m/>
    <m/>
    <m/>
    <m/>
    <m/>
    <s v="Ag. SARS Cov 2"/>
    <m/>
    <m/>
  </r>
  <r>
    <d v="2021-10-05T00:00:00"/>
    <x v="0"/>
    <s v="URGENCIAS"/>
    <s v="En Tiempo"/>
    <s v="URGENCIAS (90 Min.)"/>
    <x v="0"/>
    <x v="5"/>
    <n v="228"/>
    <s v="1278-0086"/>
    <m/>
    <m/>
    <m/>
    <m/>
    <n v="244"/>
    <x v="5"/>
    <n v="920"/>
    <m/>
    <m/>
    <m/>
    <m/>
    <m/>
    <m/>
    <m/>
    <m/>
    <m/>
    <m/>
    <m/>
    <m/>
    <s v="Dim D"/>
    <m/>
    <m/>
  </r>
  <r>
    <d v="2021-10-05T00:00:00"/>
    <x v="0"/>
    <s v="URGENCIAS"/>
    <s v="En Tiempo"/>
    <s v="URGENCIAS (90 Min.)"/>
    <x v="0"/>
    <x v="5"/>
    <n v="229"/>
    <s v="1278-0086"/>
    <m/>
    <m/>
    <m/>
    <m/>
    <n v="87"/>
    <x v="85"/>
    <n v="345"/>
    <m/>
    <m/>
    <m/>
    <m/>
    <m/>
    <m/>
    <m/>
    <m/>
    <m/>
    <m/>
    <m/>
    <m/>
    <s v="Ferritina"/>
    <n v="129"/>
    <m/>
  </r>
  <r>
    <d v="2021-10-05T00:00:00"/>
    <x v="0"/>
    <s v="TRIAGE RESPIRATORIO"/>
    <s v="En Tiempo"/>
    <s v="TRIAGE RESPIRATORIO (90 Min.)"/>
    <x v="0"/>
    <x v="5"/>
    <n v="230"/>
    <s v="1278-0087"/>
    <d v="2021-10-05T00:00:00"/>
    <s v="22899 ANDREA"/>
    <s v="VELAZQUEZ"/>
    <m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05T00:00:00"/>
    <x v="0"/>
    <s v="TRIAGE RESPIRATORIO"/>
    <s v="En Tiempo"/>
    <s v="TRIAGE RESPIRATORIO (90 Min.)"/>
    <x v="0"/>
    <x v="5"/>
    <n v="231"/>
    <s v="1278-0087"/>
    <m/>
    <m/>
    <m/>
    <m/>
    <n v="226"/>
    <x v="3"/>
    <n v="345"/>
    <m/>
    <m/>
    <m/>
    <m/>
    <m/>
    <m/>
    <m/>
    <m/>
    <m/>
    <m/>
    <m/>
    <m/>
    <s v="PCR"/>
    <n v="183"/>
    <m/>
  </r>
  <r>
    <d v="2021-10-05T00:00:00"/>
    <x v="0"/>
    <s v="TRIAGE RESPIRATORIO"/>
    <s v="En Tiempo"/>
    <s v="TRIAGE RESPIRATORIO (90 Min.)"/>
    <x v="0"/>
    <x v="5"/>
    <n v="232"/>
    <s v="1278-0087"/>
    <m/>
    <m/>
    <m/>
    <m/>
    <n v="691"/>
    <x v="4"/>
    <n v="518"/>
    <m/>
    <m/>
    <m/>
    <m/>
    <m/>
    <m/>
    <m/>
    <m/>
    <m/>
    <m/>
    <m/>
    <m/>
    <s v="QS 23"/>
    <s v="v1"/>
    <m/>
  </r>
  <r>
    <d v="2021-10-05T00:00:00"/>
    <x v="0"/>
    <s v="TRIAGE RESPIRATORIO"/>
    <s v="En Tiempo"/>
    <s v="TRIAGE RESPIRATORIO (90 Min.)"/>
    <x v="0"/>
    <x v="5"/>
    <n v="233"/>
    <s v="1278-0087"/>
    <m/>
    <m/>
    <m/>
    <m/>
    <n v="2477"/>
    <x v="42"/>
    <n v="750"/>
    <m/>
    <m/>
    <m/>
    <m/>
    <m/>
    <m/>
    <m/>
    <m/>
    <m/>
    <m/>
    <m/>
    <m/>
    <s v="Ag. SARS Cov 2"/>
    <m/>
    <m/>
  </r>
  <r>
    <d v="2021-10-05T00:00:00"/>
    <x v="0"/>
    <s v="TRIAGE RESPIRATORIO"/>
    <s v="En Tiempo"/>
    <s v="TRIAGE RESPIRATORIO (90 Min.)"/>
    <x v="0"/>
    <x v="5"/>
    <n v="234"/>
    <s v="1278-0087"/>
    <m/>
    <m/>
    <m/>
    <m/>
    <n v="2458"/>
    <x v="25"/>
    <n v="500"/>
    <m/>
    <m/>
    <m/>
    <m/>
    <m/>
    <m/>
    <m/>
    <m/>
    <m/>
    <m/>
    <m/>
    <m/>
    <s v="SARS"/>
    <m/>
    <m/>
  </r>
  <r>
    <d v="2021-10-05T00:00:00"/>
    <x v="0"/>
    <s v="HOSPITALIZADOS"/>
    <s v="En Tiempo"/>
    <s v="HOSPITALIZADOS (90 Min.)"/>
    <x v="0"/>
    <x v="5"/>
    <n v="235"/>
    <s v="1278-0088"/>
    <d v="2021-10-05T00:00:00"/>
    <s v="17543 LETICIA"/>
    <s v="CONTRERAS"/>
    <s v="DIAZ DE LEON"/>
    <n v="539"/>
    <x v="13"/>
    <n v="400"/>
    <n v="0"/>
    <n v="0"/>
    <n v="400"/>
    <n v="400"/>
    <n v="400"/>
    <m/>
    <s v="Pendiente"/>
    <s v="Activo"/>
    <m/>
    <m/>
    <s v="CENTRO MEDICO EXCEL-HOSPITALIZADOS"/>
    <m/>
    <s v="TROPONINA I"/>
    <m/>
    <s v="CHAVEZ GARCIA ARTURO"/>
  </r>
  <r>
    <d v="2021-10-05T00:00:00"/>
    <x v="0"/>
    <s v="HOSPITALIZADOS"/>
    <s v="En Tiempo"/>
    <s v="HOSPITALIZADOS (90 Min.)"/>
    <x v="0"/>
    <x v="5"/>
    <n v="236"/>
    <s v="1278-0089"/>
    <d v="2021-10-05T00:00:00"/>
    <s v="34305 IRIANA"/>
    <s v="MACIAS"/>
    <s v="LOPEZ"/>
    <n v="102"/>
    <x v="7"/>
    <n v="1070"/>
    <n v="0"/>
    <n v="0"/>
    <n v="2565"/>
    <n v="2565"/>
    <n v="2565"/>
    <m/>
    <s v="Pendiente"/>
    <s v="Activo"/>
    <m/>
    <m/>
    <s v="CENTRO MEDICO EXCEL-HOSPITALIZADOS"/>
    <m/>
    <s v="GAS"/>
    <n v="136"/>
    <s v="GALAZ GARCIA SERGIO DAVID"/>
  </r>
  <r>
    <d v="2021-10-05T00:00:00"/>
    <x v="0"/>
    <s v="HOSPITALIZADOS"/>
    <s v="En Tiempo"/>
    <s v="HOSPITALIZADOS (90 Min.)"/>
    <x v="0"/>
    <x v="5"/>
    <n v="237"/>
    <s v="1278-0089"/>
    <m/>
    <m/>
    <m/>
    <m/>
    <n v="2062"/>
    <x v="53"/>
    <n v="1495"/>
    <m/>
    <m/>
    <m/>
    <m/>
    <m/>
    <m/>
    <m/>
    <m/>
    <m/>
    <m/>
    <m/>
    <m/>
    <s v="Procalcitonina"/>
    <s v="PROC"/>
    <m/>
  </r>
  <r>
    <d v="2021-10-05T00:00:00"/>
    <x v="0"/>
    <s v="URGENCIAS"/>
    <s v="En Tiempo"/>
    <s v="URGENCIAS (90 Min.)"/>
    <x v="0"/>
    <x v="5"/>
    <n v="238"/>
    <s v="1278-0090"/>
    <d v="2021-10-05T00:00:00"/>
    <s v="34306 KARINA GUADALUPE"/>
    <s v="COTA"/>
    <s v="FELIX"/>
    <n v="692"/>
    <x v="1"/>
    <n v="184"/>
    <n v="0"/>
    <n v="0"/>
    <n v="322"/>
    <n v="322"/>
    <n v="322"/>
    <m/>
    <s v="Pendiente"/>
    <s v="Activo"/>
    <m/>
    <m/>
    <s v="CENTRO MEDICO EXCEL-URGENCIAS"/>
    <m/>
    <s v="BH"/>
    <s v="h1"/>
    <s v="MOZQUEDA MENDEZ CESAR ALEJANDRO"/>
  </r>
  <r>
    <d v="2021-10-05T00:00:00"/>
    <x v="0"/>
    <s v="URGENCIAS"/>
    <s v="En Tiempo"/>
    <s v="URGENCIAS (90 Min.)"/>
    <x v="0"/>
    <x v="5"/>
    <n v="239"/>
    <s v="1278-0090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0"/>
    <s v="ESTUDIOS DE EMERGENCIA"/>
    <s v="En Tiempo"/>
    <s v="ESTUDIOS DE EMERGENCIA (30 Min.)"/>
    <x v="0"/>
    <x v="5"/>
    <n v="1"/>
    <s v="1279-0001"/>
    <d v="2021-10-06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6T00:00:00"/>
    <x v="0"/>
    <s v="ESTUDIOS DE EMERGENCIA"/>
    <s v="En Tiempo"/>
    <s v="ESTUDIOS DE EMERGENCIA (30 Min.)"/>
    <x v="0"/>
    <x v="5"/>
    <n v="2"/>
    <s v="1279-0002"/>
    <d v="2021-10-06T00:00:00"/>
    <s v="34194 RITA"/>
    <s v="MARTINEZ"/>
    <s v="GARCIA"/>
    <n v="112"/>
    <x v="64"/>
    <n v="1070"/>
    <n v="0"/>
    <n v="0"/>
    <n v="1070"/>
    <n v="1070"/>
    <n v="1070"/>
    <m/>
    <s v="Pendiente"/>
    <s v="Activo"/>
    <m/>
    <m/>
    <s v="CENTRO MEDICO EXCEL-HOSPITALIZADOS"/>
    <m/>
    <s v="GASV"/>
    <m/>
    <s v="CARABANTES GARCIA ROSA ADYLENNE"/>
  </r>
  <r>
    <d v="2021-10-06T00:00:00"/>
    <x v="0"/>
    <s v="ESTUDIOS DE EMERGENCIA"/>
    <s v="En Tiempo"/>
    <s v="ESTUDIOS DE EMERGENCIA (30 Min.)"/>
    <x v="0"/>
    <x v="5"/>
    <n v="3"/>
    <s v="1279-0003"/>
    <d v="2021-10-06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6T00:00:00"/>
    <x v="1"/>
    <s v="HOSPITALIZADOS"/>
    <s v="En Tiempo"/>
    <s v="HOSPITALIZADOS (90 Min.)"/>
    <x v="0"/>
    <x v="6"/>
    <n v="4"/>
    <s v="1279-0004"/>
    <d v="2021-10-06T00:00:00"/>
    <s v="34288 IRANIA"/>
    <s v="MACIAS"/>
    <s v="LOPEZ"/>
    <n v="692"/>
    <x v="1"/>
    <n v="184"/>
    <n v="0"/>
    <n v="0"/>
    <n v="1218"/>
    <n v="1218"/>
    <n v="1218"/>
    <m/>
    <s v="Pendiente"/>
    <s v="Activo"/>
    <m/>
    <m/>
    <s v="CENTRO MEDICO EXCEL-HOSPITALIZADOS"/>
    <m/>
    <s v="BH"/>
    <s v="h1"/>
    <s v="DAMIAN CAMPOLI FRANCO"/>
  </r>
  <r>
    <d v="2021-10-06T00:00:00"/>
    <x v="1"/>
    <s v="HOSPITALIZADOS"/>
    <s v="En Tiempo"/>
    <s v="HOSPITALIZADOS (90 Min.)"/>
    <x v="0"/>
    <x v="6"/>
    <n v="5"/>
    <s v="1279-0004"/>
    <m/>
    <m/>
    <m/>
    <m/>
    <n v="104"/>
    <x v="12"/>
    <n v="171"/>
    <m/>
    <m/>
    <m/>
    <m/>
    <m/>
    <m/>
    <m/>
    <m/>
    <m/>
    <m/>
    <m/>
    <m/>
    <s v="mg"/>
    <n v="157"/>
    <m/>
  </r>
  <r>
    <d v="2021-10-06T00:00:00"/>
    <x v="1"/>
    <s v="HOSPITALIZADOS"/>
    <s v="En Tiempo"/>
    <s v="HOSPITALIZADOS (90 Min.)"/>
    <x v="0"/>
    <x v="6"/>
    <n v="6"/>
    <s v="1279-0004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HOSPITALIZADOS"/>
    <s v="En Tiempo"/>
    <s v="HOSPITALIZADOS (90 Min.)"/>
    <x v="0"/>
    <x v="6"/>
    <n v="7"/>
    <s v="1279-0004"/>
    <m/>
    <m/>
    <m/>
    <m/>
    <n v="226"/>
    <x v="3"/>
    <n v="345"/>
    <m/>
    <m/>
    <m/>
    <m/>
    <m/>
    <m/>
    <m/>
    <m/>
    <m/>
    <m/>
    <m/>
    <m/>
    <s v="PCR"/>
    <n v="183"/>
    <m/>
  </r>
  <r>
    <d v="2021-10-06T00:00:00"/>
    <x v="1"/>
    <s v="HOSPITALIZADOS"/>
    <s v="En Tiempo"/>
    <s v="HOSPITALIZADOS (90 Min.)"/>
    <x v="0"/>
    <x v="6"/>
    <n v="8"/>
    <s v="1279-0005"/>
    <d v="2021-10-06T00:00:00"/>
    <s v="17543 LETICIA"/>
    <s v="CONTRERAS"/>
    <s v="DIAZ DE LEON"/>
    <n v="692"/>
    <x v="1"/>
    <n v="184"/>
    <n v="0"/>
    <n v="0"/>
    <n v="840"/>
    <n v="840"/>
    <n v="840"/>
    <m/>
    <s v="Pendiente"/>
    <s v="Activo"/>
    <m/>
    <m/>
    <s v="CENTRO MEDICO EXCEL-HOSPITALIZADOS"/>
    <m/>
    <s v="BH"/>
    <s v="h1"/>
    <s v="CARABANTES GARCIA ROSA ADYLENNE"/>
  </r>
  <r>
    <d v="2021-10-06T00:00:00"/>
    <x v="1"/>
    <s v="HOSPITALIZADOS"/>
    <s v="En Tiempo"/>
    <s v="HOSPITALIZADOS (90 Min.)"/>
    <x v="0"/>
    <x v="6"/>
    <n v="9"/>
    <s v="1279-0005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HOSPITALIZADOS"/>
    <s v="En Tiempo"/>
    <s v="HOSPITALIZADOS (90 Min.)"/>
    <x v="0"/>
    <x v="6"/>
    <n v="10"/>
    <s v="1279-0005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HOSPITALIZADOS"/>
    <s v="En Tiempo"/>
    <s v="HOSPITALIZADOS (90 Min.)"/>
    <x v="0"/>
    <x v="6"/>
    <n v="11"/>
    <s v="1279-0006"/>
    <d v="2021-10-06T00:00:00"/>
    <s v="34194 RITA"/>
    <s v="MARTINEZ"/>
    <s v="GARCI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CARABANTES GARCIA ROSA ADYLENNE"/>
  </r>
  <r>
    <d v="2021-10-06T00:00:00"/>
    <x v="1"/>
    <s v="HOSPITALIZADOS"/>
    <s v="En Tiempo"/>
    <s v="HOSPITALIZADOS (90 Min.)"/>
    <x v="0"/>
    <x v="6"/>
    <n v="12"/>
    <s v="1279-0006"/>
    <m/>
    <m/>
    <m/>
    <m/>
    <n v="104"/>
    <x v="12"/>
    <n v="171"/>
    <m/>
    <m/>
    <m/>
    <m/>
    <m/>
    <m/>
    <m/>
    <m/>
    <m/>
    <m/>
    <m/>
    <m/>
    <s v="mg"/>
    <n v="157"/>
    <m/>
  </r>
  <r>
    <d v="2021-10-06T00:00:00"/>
    <x v="1"/>
    <s v="HOSPITALIZADOS"/>
    <s v="En Tiempo"/>
    <s v="HOSPITALIZADOS (90 Min.)"/>
    <x v="0"/>
    <x v="6"/>
    <n v="13"/>
    <s v="1279-0006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HOSPITALIZADOS"/>
    <s v="En Tiempo"/>
    <s v="HOSPITALIZADOS (90 Min.)"/>
    <x v="0"/>
    <x v="6"/>
    <n v="14"/>
    <s v="1279-0007"/>
    <d v="2021-10-06T00:00:00"/>
    <s v="33997 EDHER ADRIAN"/>
    <s v="FLORES"/>
    <s v="ACOST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6T00:00:00"/>
    <x v="1"/>
    <s v="HOSPITALIZADOS"/>
    <s v="En Tiempo"/>
    <s v="HOSPITALIZADOS (90 Min.)"/>
    <x v="0"/>
    <x v="6"/>
    <n v="15"/>
    <s v="1279-0007"/>
    <m/>
    <m/>
    <m/>
    <m/>
    <n v="104"/>
    <x v="12"/>
    <n v="171"/>
    <m/>
    <m/>
    <m/>
    <m/>
    <m/>
    <m/>
    <m/>
    <m/>
    <m/>
    <m/>
    <m/>
    <m/>
    <s v="mg"/>
    <n v="157"/>
    <m/>
  </r>
  <r>
    <d v="2021-10-06T00:00:00"/>
    <x v="1"/>
    <s v="HOSPITALIZADOS"/>
    <s v="En Tiempo"/>
    <s v="HOSPITALIZADOS (90 Min.)"/>
    <x v="0"/>
    <x v="6"/>
    <n v="16"/>
    <s v="1279-0007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HOSPITALIZADOS"/>
    <s v="Fuera de Tiempo"/>
    <s v="HOSPITALIZADOS (90 Min.)"/>
    <x v="0"/>
    <x v="6"/>
    <n v="17"/>
    <s v="1279-0008"/>
    <d v="2021-10-06T00:00:00"/>
    <s v="26449 ROSALVA"/>
    <s v="SMITH"/>
    <m/>
    <n v="692"/>
    <x v="1"/>
    <n v="184"/>
    <n v="0"/>
    <n v="0"/>
    <n v="1450"/>
    <n v="1450"/>
    <n v="1450"/>
    <m/>
    <s v="Pendiente"/>
    <s v="Activo"/>
    <m/>
    <m/>
    <s v="CENTRO MEDICO EXCEL-HOSPITALIZADOS"/>
    <m/>
    <s v="BH"/>
    <s v="h1"/>
    <s v="ARZOLA CRUZ OMAR BALAM"/>
  </r>
  <r>
    <d v="2021-10-06T00:00:00"/>
    <x v="1"/>
    <s v="HOSPITALIZADOS"/>
    <s v="Fuera de Tiempo"/>
    <s v="HOSPITALIZADOS (90 Min.)"/>
    <x v="0"/>
    <x v="6"/>
    <n v="18"/>
    <s v="1279-0008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HOSPITALIZADOS"/>
    <s v="Fuera de Tiempo"/>
    <s v="HOSPITALIZADOS (90 Min.)"/>
    <x v="0"/>
    <x v="6"/>
    <n v="19"/>
    <s v="1279-0008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6T00:00:00"/>
    <x v="1"/>
    <s v="HOSPITALIZADOS"/>
    <s v="Fuera de Tiempo"/>
    <s v="HOSPITALIZADOS (90 Min.)"/>
    <x v="0"/>
    <x v="6"/>
    <n v="20"/>
    <s v="1279-0008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ESTUDIOS DE EMERGENCIA"/>
    <s v="En Tiempo"/>
    <s v="ESTUDIOS DE EMERGENCIA (30 Min.)"/>
    <x v="0"/>
    <x v="6"/>
    <n v="21"/>
    <s v="1279-0009"/>
    <d v="2021-10-06T00:00:00"/>
    <s v="34041 BALTAZAR"/>
    <s v="COSAIN"/>
    <s v="CHAV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6T00:00:00"/>
    <x v="1"/>
    <s v="ESTUDIOS DE EMERGENCIA"/>
    <s v="En Tiempo"/>
    <s v="ESTUDIOS DE EMERGENCIA (30 Min.)"/>
    <x v="0"/>
    <x v="6"/>
    <n v="22"/>
    <s v="1279-0010"/>
    <d v="2021-10-06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6T00:00:00"/>
    <x v="1"/>
    <s v="VITAMEDICA"/>
    <s v="Fuera de Tiempo"/>
    <s v="EXTERNOS (240 min.)"/>
    <x v="0"/>
    <x v="6"/>
    <n v="23"/>
    <s v="1279-0011"/>
    <d v="2021-10-06T00:00:00"/>
    <s v="3597 CALAFIA"/>
    <s v="LUCERO"/>
    <s v="ROMO"/>
    <n v="692"/>
    <x v="1"/>
    <n v="52.09"/>
    <n v="0"/>
    <n v="0"/>
    <n v="910.06"/>
    <n v="910.06"/>
    <n v="910.06"/>
    <m/>
    <s v="Pendiente"/>
    <s v="Activo"/>
    <m/>
    <m/>
    <s v="VITAMEDICA"/>
    <m/>
    <s v="BH"/>
    <s v="h1"/>
    <s v="TAPIA CASTAÑEDA CELIA DEL CARMEN"/>
  </r>
  <r>
    <d v="2021-10-06T00:00:00"/>
    <x v="1"/>
    <s v="VITAMEDICA"/>
    <s v="Fuera de Tiempo"/>
    <s v="EXTERNOS (240 min.)"/>
    <x v="0"/>
    <x v="6"/>
    <n v="24"/>
    <s v="1279-0011"/>
    <m/>
    <m/>
    <m/>
    <m/>
    <n v="288"/>
    <x v="43"/>
    <n v="31"/>
    <m/>
    <m/>
    <m/>
    <m/>
    <m/>
    <m/>
    <m/>
    <m/>
    <m/>
    <m/>
    <m/>
    <m/>
    <s v="VSG"/>
    <n v="221"/>
    <m/>
  </r>
  <r>
    <d v="2021-10-06T00:00:00"/>
    <x v="1"/>
    <s v="VITAMEDICA"/>
    <s v="Fuera de Tiempo"/>
    <s v="EXTERNOS (240 min.)"/>
    <x v="0"/>
    <x v="6"/>
    <n v="25"/>
    <s v="1279-0011"/>
    <m/>
    <m/>
    <m/>
    <m/>
    <n v="1533"/>
    <x v="21"/>
    <n v="764.57"/>
    <m/>
    <m/>
    <m/>
    <m/>
    <m/>
    <m/>
    <m/>
    <m/>
    <m/>
    <m/>
    <m/>
    <m/>
    <s v="SMAC30"/>
    <s v="v2"/>
    <m/>
  </r>
  <r>
    <d v="2021-10-06T00:00:00"/>
    <x v="1"/>
    <s v="VITAMEDICA"/>
    <s v="Fuera de Tiempo"/>
    <s v="EXTERNOS (240 min.)"/>
    <x v="0"/>
    <x v="6"/>
    <n v="26"/>
    <s v="1279-0011"/>
    <m/>
    <m/>
    <m/>
    <m/>
    <n v="2174"/>
    <x v="106"/>
    <n v="0"/>
    <m/>
    <m/>
    <m/>
    <m/>
    <m/>
    <m/>
    <m/>
    <m/>
    <m/>
    <m/>
    <m/>
    <m/>
    <s v="VD 25 HIDROXI"/>
    <s v="VIT.D"/>
    <m/>
  </r>
  <r>
    <d v="2021-10-06T00:00:00"/>
    <x v="1"/>
    <s v="VITAMEDICA"/>
    <s v="Fuera de Tiempo"/>
    <s v="EXTERNOS (240 min.)"/>
    <x v="0"/>
    <x v="6"/>
    <n v="27"/>
    <s v="1279-0011"/>
    <m/>
    <m/>
    <m/>
    <m/>
    <n v="83"/>
    <x v="6"/>
    <n v="62.4"/>
    <m/>
    <m/>
    <m/>
    <m/>
    <m/>
    <m/>
    <m/>
    <m/>
    <m/>
    <m/>
    <m/>
    <m/>
    <s v="EGO"/>
    <n v="127"/>
    <m/>
  </r>
  <r>
    <d v="2021-10-06T00:00:00"/>
    <x v="1"/>
    <s v="HOSPITALIZADOS"/>
    <s v="En Tiempo"/>
    <s v="HOSPITALIZADOS (90 Min.)"/>
    <x v="0"/>
    <x v="6"/>
    <n v="28"/>
    <s v="1279-0012"/>
    <d v="2021-10-06T00:00:00"/>
    <s v="34023 FRANCISCO"/>
    <s v="JIMENEZ"/>
    <s v="VARGAS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6T00:00:00"/>
    <x v="1"/>
    <s v="HOSPITALIZADOS"/>
    <s v="En Tiempo"/>
    <s v="HOSPITALIZADOS (90 Min.)"/>
    <x v="0"/>
    <x v="6"/>
    <n v="29"/>
    <s v="1279-0012"/>
    <m/>
    <m/>
    <m/>
    <m/>
    <n v="104"/>
    <x v="12"/>
    <n v="171"/>
    <m/>
    <m/>
    <m/>
    <m/>
    <m/>
    <m/>
    <m/>
    <m/>
    <m/>
    <m/>
    <m/>
    <m/>
    <s v="mg"/>
    <n v="157"/>
    <m/>
  </r>
  <r>
    <d v="2021-10-06T00:00:00"/>
    <x v="1"/>
    <s v="HOSPITALIZADOS"/>
    <s v="En Tiempo"/>
    <s v="HOSPITALIZADOS (90 Min.)"/>
    <x v="0"/>
    <x v="6"/>
    <n v="30"/>
    <s v="1279-0012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HOSPITALIZADOS"/>
    <s v="En Tiempo"/>
    <s v="HOSPITALIZADOS (90 Min.)"/>
    <x v="0"/>
    <x v="6"/>
    <n v="31"/>
    <s v="1279-0013"/>
    <d v="2021-10-06T00:00:00"/>
    <s v="34041 BALTAZAR"/>
    <s v="COSAIN"/>
    <s v="CHAV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6T00:00:00"/>
    <x v="1"/>
    <s v="HOSPITALIZADOS"/>
    <s v="En Tiempo"/>
    <s v="HOSPITALIZADOS (90 Min.)"/>
    <x v="0"/>
    <x v="6"/>
    <n v="32"/>
    <s v="1279-0013"/>
    <m/>
    <m/>
    <m/>
    <m/>
    <n v="104"/>
    <x v="12"/>
    <n v="171"/>
    <m/>
    <m/>
    <m/>
    <m/>
    <m/>
    <m/>
    <m/>
    <m/>
    <m/>
    <m/>
    <m/>
    <m/>
    <s v="mg"/>
    <n v="157"/>
    <m/>
  </r>
  <r>
    <d v="2021-10-06T00:00:00"/>
    <x v="1"/>
    <s v="HOSPITALIZADOS"/>
    <s v="En Tiempo"/>
    <s v="HOSPITALIZADOS (90 Min.)"/>
    <x v="0"/>
    <x v="6"/>
    <n v="33"/>
    <s v="1279-0013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HOSPITALIZADOS"/>
    <s v="En Tiempo"/>
    <s v="HOSPITALIZADOS (90 Min.)"/>
    <x v="0"/>
    <x v="6"/>
    <n v="34"/>
    <s v="1279-0014"/>
    <d v="2021-10-06T00:00:00"/>
    <s v="34287 JOSE"/>
    <s v="VALENZUELA"/>
    <s v="MONTAÑES"/>
    <n v="692"/>
    <x v="1"/>
    <n v="184"/>
    <n v="0"/>
    <n v="0"/>
    <n v="1218"/>
    <n v="1218"/>
    <n v="1218"/>
    <m/>
    <s v="Pendiente"/>
    <s v="Activo"/>
    <m/>
    <m/>
    <s v="CENTRO MEDICO EXCEL-HOSPITALIZADOS"/>
    <m/>
    <s v="BH"/>
    <s v="h1"/>
    <s v="DAMIAN CAMPOLI FRANCO"/>
  </r>
  <r>
    <d v="2021-10-06T00:00:00"/>
    <x v="1"/>
    <s v="HOSPITALIZADOS"/>
    <s v="En Tiempo"/>
    <s v="HOSPITALIZADOS (90 Min.)"/>
    <x v="0"/>
    <x v="6"/>
    <n v="35"/>
    <s v="1279-0014"/>
    <m/>
    <m/>
    <m/>
    <m/>
    <n v="104"/>
    <x v="12"/>
    <n v="171"/>
    <m/>
    <m/>
    <m/>
    <m/>
    <m/>
    <m/>
    <m/>
    <m/>
    <m/>
    <m/>
    <m/>
    <m/>
    <s v="mg"/>
    <n v="157"/>
    <m/>
  </r>
  <r>
    <d v="2021-10-06T00:00:00"/>
    <x v="1"/>
    <s v="HOSPITALIZADOS"/>
    <s v="En Tiempo"/>
    <s v="HOSPITALIZADOS (90 Min.)"/>
    <x v="0"/>
    <x v="6"/>
    <n v="36"/>
    <s v="1279-0014"/>
    <m/>
    <m/>
    <m/>
    <m/>
    <n v="226"/>
    <x v="3"/>
    <n v="345"/>
    <m/>
    <m/>
    <m/>
    <m/>
    <m/>
    <m/>
    <m/>
    <m/>
    <m/>
    <m/>
    <m/>
    <m/>
    <s v="PCR"/>
    <n v="183"/>
    <m/>
  </r>
  <r>
    <d v="2021-10-06T00:00:00"/>
    <x v="1"/>
    <s v="HOSPITALIZADOS"/>
    <s v="En Tiempo"/>
    <s v="HOSPITALIZADOS (90 Min.)"/>
    <x v="0"/>
    <x v="6"/>
    <n v="37"/>
    <s v="1279-0014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PRIVADOS"/>
    <s v="Fuera de Tiempo"/>
    <s v="EXTERNOS (240 min.)"/>
    <x v="0"/>
    <x v="6"/>
    <n v="38"/>
    <s v="1279-0015"/>
    <d v="2021-10-06T00:00:00"/>
    <s v="34307 ROBERTO CARLOS"/>
    <s v="FLORES"/>
    <s v="ALMEIDA"/>
    <n v="692"/>
    <x v="1"/>
    <n v="184"/>
    <n v="0"/>
    <n v="0"/>
    <n v="4457"/>
    <n v="4457"/>
    <n v="4457"/>
    <m/>
    <s v="Pendiente"/>
    <s v="Activo"/>
    <m/>
    <m/>
    <s v="PRIVADOS"/>
    <m/>
    <s v="BH"/>
    <s v="h1"/>
    <s v="CARLOS MORENO DIANA MARIA"/>
  </r>
  <r>
    <d v="2021-10-06T00:00:00"/>
    <x v="1"/>
    <s v="PRIVADOS"/>
    <s v="Fuera de Tiempo"/>
    <s v="EXTERNOS (240 min.)"/>
    <x v="0"/>
    <x v="6"/>
    <n v="39"/>
    <s v="1279-0015"/>
    <m/>
    <m/>
    <m/>
    <m/>
    <n v="10"/>
    <x v="51"/>
    <n v="100"/>
    <m/>
    <m/>
    <m/>
    <m/>
    <m/>
    <m/>
    <m/>
    <m/>
    <m/>
    <m/>
    <m/>
    <m/>
    <s v="FROTIS"/>
    <n v="134"/>
    <m/>
  </r>
  <r>
    <d v="2021-10-06T00:00:00"/>
    <x v="1"/>
    <s v="PRIVADOS"/>
    <s v="Fuera de Tiempo"/>
    <s v="EXTERNOS (240 min.)"/>
    <x v="0"/>
    <x v="6"/>
    <n v="40"/>
    <s v="1279-0015"/>
    <m/>
    <m/>
    <m/>
    <m/>
    <n v="288"/>
    <x v="43"/>
    <n v="125"/>
    <m/>
    <m/>
    <m/>
    <m/>
    <m/>
    <m/>
    <m/>
    <m/>
    <m/>
    <m/>
    <m/>
    <m/>
    <s v="VSG"/>
    <n v="221"/>
    <m/>
  </r>
  <r>
    <d v="2021-10-06T00:00:00"/>
    <x v="1"/>
    <s v="PRIVADOS"/>
    <s v="Fuera de Tiempo"/>
    <s v="EXTERNOS (240 min.)"/>
    <x v="0"/>
    <x v="6"/>
    <n v="41"/>
    <s v="1279-0015"/>
    <m/>
    <m/>
    <m/>
    <m/>
    <n v="226"/>
    <x v="3"/>
    <n v="345"/>
    <m/>
    <m/>
    <m/>
    <m/>
    <m/>
    <m/>
    <m/>
    <m/>
    <m/>
    <m/>
    <m/>
    <m/>
    <s v="PCR"/>
    <n v="183"/>
    <m/>
  </r>
  <r>
    <d v="2021-10-06T00:00:00"/>
    <x v="1"/>
    <s v="PRIVADOS"/>
    <s v="Fuera de Tiempo"/>
    <s v="EXTERNOS (240 min.)"/>
    <x v="0"/>
    <x v="6"/>
    <n v="42"/>
    <s v="1279-0015"/>
    <m/>
    <m/>
    <m/>
    <m/>
    <n v="1533"/>
    <x v="21"/>
    <n v="535"/>
    <m/>
    <m/>
    <m/>
    <m/>
    <m/>
    <m/>
    <m/>
    <m/>
    <m/>
    <m/>
    <m/>
    <m/>
    <s v="SMAC30"/>
    <s v="v2"/>
    <m/>
  </r>
  <r>
    <d v="2021-10-06T00:00:00"/>
    <x v="1"/>
    <s v="PRIVADOS"/>
    <s v="Fuera de Tiempo"/>
    <s v="EXTERNOS (240 min.)"/>
    <x v="0"/>
    <x v="6"/>
    <n v="43"/>
    <s v="1279-0015"/>
    <m/>
    <m/>
    <m/>
    <m/>
    <n v="2231"/>
    <x v="133"/>
    <n v="2630"/>
    <m/>
    <m/>
    <m/>
    <m/>
    <m/>
    <m/>
    <m/>
    <m/>
    <m/>
    <m/>
    <m/>
    <m/>
    <s v="AC. Bartonella h."/>
    <s v="Ac. anti bartonella"/>
    <m/>
  </r>
  <r>
    <d v="2021-10-06T00:00:00"/>
    <x v="1"/>
    <s v="PRIVADOS"/>
    <s v="Fuera de Tiempo"/>
    <s v="EXTERNOS (240 min.)"/>
    <x v="0"/>
    <x v="6"/>
    <n v="44"/>
    <s v="1279-0015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PRIVADOS"/>
    <s v="Fuera de Tiempo"/>
    <s v="EXTERNOS (240 min.)"/>
    <x v="0"/>
    <x v="6"/>
    <n v="45"/>
    <s v="1279-0015"/>
    <m/>
    <m/>
    <m/>
    <m/>
    <n v="353"/>
    <x v="134"/>
    <n v="400"/>
    <m/>
    <m/>
    <m/>
    <m/>
    <m/>
    <m/>
    <m/>
    <m/>
    <m/>
    <m/>
    <m/>
    <m/>
    <s v="CulExFar"/>
    <n v="104"/>
    <m/>
  </r>
  <r>
    <d v="2021-10-06T00:00:00"/>
    <x v="1"/>
    <s v="MEDIEXCEL"/>
    <s v="Fuera de Tiempo"/>
    <s v="EXTERNOS (240 min.)"/>
    <x v="0"/>
    <x v="6"/>
    <n v="46"/>
    <s v="1279-0016"/>
    <d v="2021-10-06T00:00:00"/>
    <s v="32679 JOSE"/>
    <s v="ZACARIAS"/>
    <s v="RUIZ"/>
    <n v="692"/>
    <x v="1"/>
    <n v="184"/>
    <n v="0"/>
    <n v="0"/>
    <n v="2914"/>
    <n v="2914"/>
    <n v="2914"/>
    <m/>
    <s v="Pendiente"/>
    <s v="Activo"/>
    <s v="F4479003-01"/>
    <m/>
    <s v="MEDIEXCEL"/>
    <m/>
    <s v="BH"/>
    <s v="h1"/>
    <s v="TORRES GOMEZ JESUS"/>
  </r>
  <r>
    <d v="2021-10-06T00:00:00"/>
    <x v="1"/>
    <s v="MEDIEXCEL"/>
    <s v="Fuera de Tiempo"/>
    <s v="EXTERNOS (240 min.)"/>
    <x v="0"/>
    <x v="6"/>
    <n v="47"/>
    <s v="1279-0016"/>
    <m/>
    <m/>
    <m/>
    <m/>
    <n v="1009"/>
    <x v="87"/>
    <n v="100"/>
    <m/>
    <m/>
    <m/>
    <m/>
    <m/>
    <m/>
    <m/>
    <m/>
    <m/>
    <m/>
    <m/>
    <m/>
    <s v="INR"/>
    <n v="150"/>
    <m/>
  </r>
  <r>
    <d v="2021-10-06T00:00:00"/>
    <x v="1"/>
    <s v="MEDIEXCEL"/>
    <s v="Fuera de Tiempo"/>
    <s v="EXTERNOS (240 min.)"/>
    <x v="0"/>
    <x v="6"/>
    <n v="48"/>
    <s v="1279-0016"/>
    <m/>
    <m/>
    <m/>
    <m/>
    <n v="259"/>
    <x v="49"/>
    <n v="130"/>
    <m/>
    <m/>
    <m/>
    <m/>
    <m/>
    <m/>
    <m/>
    <m/>
    <m/>
    <m/>
    <m/>
    <m/>
    <s v="TP"/>
    <n v="210"/>
    <m/>
  </r>
  <r>
    <d v="2021-10-06T00:00:00"/>
    <x v="1"/>
    <s v="MEDIEXCEL"/>
    <s v="Fuera de Tiempo"/>
    <s v="EXTERNOS (240 min.)"/>
    <x v="0"/>
    <x v="6"/>
    <n v="49"/>
    <s v="1279-0016"/>
    <m/>
    <m/>
    <m/>
    <m/>
    <n v="262"/>
    <x v="50"/>
    <n v="130"/>
    <m/>
    <m/>
    <m/>
    <m/>
    <m/>
    <m/>
    <m/>
    <m/>
    <m/>
    <m/>
    <m/>
    <m/>
    <s v="TPT"/>
    <m/>
    <m/>
  </r>
  <r>
    <d v="2021-10-06T00:00:00"/>
    <x v="1"/>
    <s v="MEDIEXCEL"/>
    <s v="Fuera de Tiempo"/>
    <s v="EXTERNOS (240 min.)"/>
    <x v="0"/>
    <x v="6"/>
    <n v="50"/>
    <s v="1279-0016"/>
    <m/>
    <m/>
    <m/>
    <m/>
    <n v="226"/>
    <x v="3"/>
    <n v="345"/>
    <m/>
    <m/>
    <m/>
    <m/>
    <m/>
    <m/>
    <m/>
    <m/>
    <m/>
    <m/>
    <m/>
    <m/>
    <s v="PCR"/>
    <n v="183"/>
    <m/>
  </r>
  <r>
    <d v="2021-10-06T00:00:00"/>
    <x v="1"/>
    <s v="MEDIEXCEL"/>
    <s v="Fuera de Tiempo"/>
    <s v="EXTERNOS (240 min.)"/>
    <x v="0"/>
    <x v="6"/>
    <n v="51"/>
    <s v="1279-0016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MEDIEXCEL"/>
    <s v="Fuera de Tiempo"/>
    <s v="EXTERNOS (240 min.)"/>
    <x v="0"/>
    <x v="6"/>
    <n v="52"/>
    <s v="1279-0016"/>
    <m/>
    <m/>
    <m/>
    <m/>
    <n v="230"/>
    <x v="135"/>
    <n v="155"/>
    <m/>
    <m/>
    <m/>
    <m/>
    <m/>
    <m/>
    <m/>
    <m/>
    <m/>
    <m/>
    <m/>
    <m/>
    <s v="pt 24 hrs"/>
    <n v="186"/>
    <m/>
  </r>
  <r>
    <d v="2021-10-06T00:00:00"/>
    <x v="1"/>
    <s v="MEDIEXCEL"/>
    <s v="Fuera de Tiempo"/>
    <s v="EXTERNOS (240 min.)"/>
    <x v="0"/>
    <x v="6"/>
    <n v="53"/>
    <s v="1279-0016"/>
    <m/>
    <m/>
    <m/>
    <m/>
    <n v="487"/>
    <x v="33"/>
    <n v="450"/>
    <m/>
    <m/>
    <m/>
    <m/>
    <m/>
    <m/>
    <m/>
    <m/>
    <m/>
    <m/>
    <m/>
    <m/>
    <s v="ANA"/>
    <n v="51"/>
    <m/>
  </r>
  <r>
    <d v="2021-10-06T00:00:00"/>
    <x v="1"/>
    <s v="MEDIEXCEL"/>
    <s v="Fuera de Tiempo"/>
    <s v="EXTERNOS (240 min.)"/>
    <x v="0"/>
    <x v="6"/>
    <n v="54"/>
    <s v="1279-0016"/>
    <m/>
    <m/>
    <m/>
    <m/>
    <n v="38"/>
    <x v="136"/>
    <n v="382"/>
    <m/>
    <m/>
    <m/>
    <m/>
    <m/>
    <m/>
    <m/>
    <m/>
    <m/>
    <m/>
    <m/>
    <m/>
    <s v="C3"/>
    <n v="87"/>
    <m/>
  </r>
  <r>
    <d v="2021-10-06T00:00:00"/>
    <x v="1"/>
    <s v="MEDIEXCEL"/>
    <s v="Fuera de Tiempo"/>
    <s v="EXTERNOS (240 min.)"/>
    <x v="0"/>
    <x v="6"/>
    <n v="55"/>
    <s v="1279-0016"/>
    <m/>
    <m/>
    <m/>
    <m/>
    <n v="39"/>
    <x v="137"/>
    <n v="382"/>
    <m/>
    <m/>
    <m/>
    <m/>
    <m/>
    <m/>
    <m/>
    <m/>
    <m/>
    <m/>
    <m/>
    <m/>
    <s v="C4"/>
    <n v="88"/>
    <m/>
  </r>
  <r>
    <d v="2021-10-06T00:00:00"/>
    <x v="1"/>
    <s v="MEDIEXCEL"/>
    <s v="Fuera de Tiempo"/>
    <s v="EXTERNOS (240 min.)"/>
    <x v="0"/>
    <x v="6"/>
    <n v="56"/>
    <s v="1279-0016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MEDIEXCEL"/>
    <s v="Fuera de Tiempo"/>
    <s v="EXTERNOS (240 min.)"/>
    <x v="0"/>
    <x v="6"/>
    <n v="57"/>
    <s v="1279-0017"/>
    <d v="2021-10-06T00:00:00"/>
    <s v="32567 MARA"/>
    <s v="VELAZQUEZ"/>
    <m/>
    <n v="692"/>
    <x v="1"/>
    <n v="184"/>
    <n v="0"/>
    <n v="0"/>
    <n v="2141"/>
    <n v="2141"/>
    <n v="2141"/>
    <m/>
    <s v="Pendiente"/>
    <s v="Activo"/>
    <m/>
    <m/>
    <s v="MEDIEXCEL"/>
    <m/>
    <s v="BH"/>
    <s v="h1"/>
    <s v="SALDIVAR HERNANDEZ KARLA YUDITH"/>
  </r>
  <r>
    <d v="2021-10-06T00:00:00"/>
    <x v="1"/>
    <s v="MEDIEXCEL"/>
    <s v="Fuera de Tiempo"/>
    <s v="EXTERNOS (240 min.)"/>
    <x v="0"/>
    <x v="6"/>
    <n v="58"/>
    <s v="1279-0017"/>
    <m/>
    <m/>
    <m/>
    <m/>
    <n v="121"/>
    <x v="18"/>
    <n v="374"/>
    <m/>
    <m/>
    <m/>
    <m/>
    <m/>
    <m/>
    <m/>
    <m/>
    <m/>
    <m/>
    <m/>
    <m/>
    <s v="GLICO"/>
    <n v="137"/>
    <m/>
  </r>
  <r>
    <d v="2021-10-06T00:00:00"/>
    <x v="1"/>
    <s v="MEDIEXCEL"/>
    <s v="Fuera de Tiempo"/>
    <s v="EXTERNOS (240 min.)"/>
    <x v="0"/>
    <x v="6"/>
    <n v="59"/>
    <s v="1279-0017"/>
    <m/>
    <m/>
    <m/>
    <m/>
    <n v="1533"/>
    <x v="21"/>
    <n v="535"/>
    <m/>
    <m/>
    <m/>
    <m/>
    <m/>
    <m/>
    <m/>
    <m/>
    <m/>
    <m/>
    <m/>
    <m/>
    <s v="SMAC30"/>
    <s v="v2"/>
    <m/>
  </r>
  <r>
    <d v="2021-10-06T00:00:00"/>
    <x v="1"/>
    <s v="MEDIEXCEL"/>
    <s v="Fuera de Tiempo"/>
    <s v="EXTERNOS (240 min.)"/>
    <x v="0"/>
    <x v="6"/>
    <n v="60"/>
    <s v="1279-0017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6T00:00:00"/>
    <x v="1"/>
    <s v="MEDIEXCEL"/>
    <s v="Fuera de Tiempo"/>
    <s v="EXTERNOS (240 min.)"/>
    <x v="0"/>
    <x v="6"/>
    <n v="61"/>
    <s v="1279-0017"/>
    <m/>
    <m/>
    <m/>
    <m/>
    <n v="1371"/>
    <x v="22"/>
    <n v="300"/>
    <m/>
    <m/>
    <m/>
    <m/>
    <m/>
    <m/>
    <m/>
    <m/>
    <m/>
    <m/>
    <m/>
    <m/>
    <s v="T4L"/>
    <n v="205"/>
    <m/>
  </r>
  <r>
    <d v="2021-10-06T00:00:00"/>
    <x v="1"/>
    <s v="MEDIEXCEL"/>
    <s v="Fuera de Tiempo"/>
    <s v="EXTERNOS (240 min.)"/>
    <x v="0"/>
    <x v="6"/>
    <n v="62"/>
    <s v="1279-0017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MEDIEXCEL"/>
    <s v="Fuera de Tiempo"/>
    <s v="EXTERNOS (240 min.)"/>
    <x v="0"/>
    <x v="6"/>
    <n v="63"/>
    <s v="1279-0018"/>
    <d v="2021-10-06T00:00:00"/>
    <s v="34308 DANIEL"/>
    <s v="HERNANDEZ"/>
    <m/>
    <n v="692"/>
    <x v="1"/>
    <n v="184"/>
    <n v="0"/>
    <n v="0"/>
    <n v="1214"/>
    <n v="1214"/>
    <n v="1214"/>
    <m/>
    <s v="Pendiente"/>
    <s v="Activo"/>
    <s v="A9259054-01"/>
    <m/>
    <s v="MEDIEXCEL"/>
    <m/>
    <s v="BH"/>
    <s v="h1"/>
    <s v="SOLIS FERIA CARLOS"/>
  </r>
  <r>
    <d v="2021-10-06T00:00:00"/>
    <x v="1"/>
    <s v="MEDIEXCEL"/>
    <s v="Fuera de Tiempo"/>
    <s v="EXTERNOS (240 min.)"/>
    <x v="0"/>
    <x v="6"/>
    <n v="64"/>
    <s v="1279-0018"/>
    <m/>
    <m/>
    <m/>
    <m/>
    <n v="121"/>
    <x v="18"/>
    <n v="374"/>
    <m/>
    <m/>
    <m/>
    <m/>
    <m/>
    <m/>
    <m/>
    <m/>
    <m/>
    <m/>
    <m/>
    <m/>
    <s v="GLICO"/>
    <n v="137"/>
    <m/>
  </r>
  <r>
    <d v="2021-10-06T00:00:00"/>
    <x v="1"/>
    <s v="MEDIEXCEL"/>
    <s v="Fuera de Tiempo"/>
    <s v="EXTERNOS (240 min.)"/>
    <x v="0"/>
    <x v="6"/>
    <n v="65"/>
    <s v="1279-0018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MEDIEXCEL"/>
    <s v="Fuera de Tiempo"/>
    <s v="EXTERNOS (240 min.)"/>
    <x v="0"/>
    <x v="6"/>
    <n v="66"/>
    <s v="1279-0018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MEDIEXCEL"/>
    <s v="Fuera de Tiempo"/>
    <s v="EXTERNOS (240 min.)"/>
    <x v="0"/>
    <x v="6"/>
    <n v="67"/>
    <s v="1279-0019"/>
    <d v="2021-10-06T00:00:00"/>
    <s v="34309 JOSE"/>
    <s v="PAREDES"/>
    <m/>
    <n v="692"/>
    <x v="1"/>
    <n v="184"/>
    <n v="0"/>
    <n v="0"/>
    <n v="1254"/>
    <n v="1254"/>
    <n v="1254"/>
    <m/>
    <s v="Pendiente"/>
    <s v="Activo"/>
    <s v="F4059008-01_x0009_"/>
    <m/>
    <s v="MEDIEXCEL"/>
    <m/>
    <s v="BH"/>
    <s v="h1"/>
    <s v="ZAMORA LUGO MARCO VINICIO"/>
  </r>
  <r>
    <d v="2021-10-06T00:00:00"/>
    <x v="1"/>
    <s v="MEDIEXCEL"/>
    <s v="Fuera de Tiempo"/>
    <s v="EXTERNOS (240 min.)"/>
    <x v="0"/>
    <x v="6"/>
    <n v="68"/>
    <s v="1279-0019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6T00:00:00"/>
    <x v="1"/>
    <s v="MEDIEXCEL"/>
    <s v="Fuera de Tiempo"/>
    <s v="EXTERNOS (240 min.)"/>
    <x v="0"/>
    <x v="6"/>
    <n v="69"/>
    <s v="1279-0019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MEDIEXCEL"/>
    <s v="Fuera de Tiempo"/>
    <s v="EXTERNOS (240 min.)"/>
    <x v="0"/>
    <x v="6"/>
    <n v="70"/>
    <s v="1279-0019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HOSPITALIZADOS"/>
    <s v="No Liberados en PxLab"/>
    <s v="HOSPITALIZADOS (90 Min.)"/>
    <x v="0"/>
    <x v="6"/>
    <n v="71"/>
    <s v="1279-0020"/>
    <d v="2021-10-06T00:00:00"/>
    <s v="34286 RN. MASCULINO"/>
    <s v="URIARTE"/>
    <s v="ESTRADA"/>
    <n v="1562"/>
    <x v="138"/>
    <n v="1750"/>
    <n v="0"/>
    <n v="0"/>
    <n v="1750"/>
    <n v="1750"/>
    <n v="1750"/>
    <m/>
    <s v="Pendiente"/>
    <s v="Activo"/>
    <m/>
    <m/>
    <s v="CENTRO MEDICO EXCEL-HOSPITALIZADOS"/>
    <m/>
    <s v="Tamiz Ampliado"/>
    <n v="207"/>
    <s v="CARLOS ROMERO DIANA MARIA"/>
  </r>
  <r>
    <d v="2021-10-06T00:00:00"/>
    <x v="1"/>
    <s v="PRIVADOS"/>
    <s v="Fuera de Tiempo"/>
    <s v="EXTERNOS (240 min.)"/>
    <x v="0"/>
    <x v="6"/>
    <n v="72"/>
    <s v="1279-0021"/>
    <d v="2021-10-06T00:00:00"/>
    <s v="33904 DIEGO"/>
    <s v="CUADRAS"/>
    <s v="NIETO"/>
    <n v="692"/>
    <x v="1"/>
    <n v="184"/>
    <n v="0"/>
    <n v="0"/>
    <n v="840"/>
    <n v="840"/>
    <n v="840"/>
    <m/>
    <s v="Pendiente"/>
    <s v="Activo"/>
    <m/>
    <m/>
    <s v="PRIVADOS"/>
    <m/>
    <s v="BH"/>
    <s v="h1"/>
    <s v="CARLOS MORENO DIANA MARIA"/>
  </r>
  <r>
    <d v="2021-10-06T00:00:00"/>
    <x v="1"/>
    <s v="PRIVADOS"/>
    <s v="Fuera de Tiempo"/>
    <s v="EXTERNOS (240 min.)"/>
    <x v="0"/>
    <x v="6"/>
    <n v="73"/>
    <s v="1279-0021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PRIVADOS"/>
    <s v="Fuera de Tiempo"/>
    <s v="EXTERNOS (240 min.)"/>
    <x v="0"/>
    <x v="6"/>
    <n v="74"/>
    <s v="1279-0021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MEDIEXCEL"/>
    <s v="Fuera de Tiempo"/>
    <s v="EXTERNOS (240 min.)"/>
    <x v="0"/>
    <x v="6"/>
    <n v="75"/>
    <s v="1279-0022"/>
    <d v="2021-10-06T00:00:00"/>
    <s v="13501 MELANIE"/>
    <s v="RODRIGUEZ"/>
    <m/>
    <n v="692"/>
    <x v="1"/>
    <n v="184"/>
    <n v="0"/>
    <n v="0"/>
    <n v="1841"/>
    <n v="1841"/>
    <n v="1841"/>
    <m/>
    <s v="Pendiente"/>
    <s v="Activo"/>
    <s v="A7041005-04"/>
    <m/>
    <s v="MEDIEXCEL"/>
    <m/>
    <s v="BH"/>
    <s v="h1"/>
    <s v="FLORES MARTIN EDUARDO"/>
  </r>
  <r>
    <d v="2021-10-06T00:00:00"/>
    <x v="1"/>
    <s v="MEDIEXCEL"/>
    <s v="Fuera de Tiempo"/>
    <s v="EXTERNOS (240 min.)"/>
    <x v="0"/>
    <x v="6"/>
    <n v="76"/>
    <s v="1279-0022"/>
    <m/>
    <m/>
    <m/>
    <m/>
    <n v="121"/>
    <x v="18"/>
    <n v="374"/>
    <m/>
    <m/>
    <m/>
    <m/>
    <m/>
    <m/>
    <m/>
    <m/>
    <m/>
    <m/>
    <m/>
    <m/>
    <s v="GLICO"/>
    <n v="137"/>
    <m/>
  </r>
  <r>
    <d v="2021-10-06T00:00:00"/>
    <x v="1"/>
    <s v="MEDIEXCEL"/>
    <s v="Fuera de Tiempo"/>
    <s v="EXTERNOS (240 min.)"/>
    <x v="0"/>
    <x v="6"/>
    <n v="77"/>
    <s v="1279-0022"/>
    <m/>
    <m/>
    <m/>
    <m/>
    <n v="1533"/>
    <x v="21"/>
    <n v="535"/>
    <m/>
    <m/>
    <m/>
    <m/>
    <m/>
    <m/>
    <m/>
    <m/>
    <m/>
    <m/>
    <m/>
    <m/>
    <s v="SMAC30"/>
    <s v="v2"/>
    <m/>
  </r>
  <r>
    <d v="2021-10-06T00:00:00"/>
    <x v="1"/>
    <s v="MEDIEXCEL"/>
    <s v="Fuera de Tiempo"/>
    <s v="EXTERNOS (240 min.)"/>
    <x v="0"/>
    <x v="6"/>
    <n v="78"/>
    <s v="1279-0022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6T00:00:00"/>
    <x v="1"/>
    <s v="MEDIEXCEL"/>
    <s v="Fuera de Tiempo"/>
    <s v="EXTERNOS (240 min.)"/>
    <x v="0"/>
    <x v="6"/>
    <n v="79"/>
    <s v="1279-0022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MEDIEXCEL"/>
    <s v="En Tiempo"/>
    <s v="EXTERNOS (240 min.)"/>
    <x v="0"/>
    <x v="6"/>
    <n v="80"/>
    <s v="1279-0023"/>
    <d v="2021-10-06T00:00:00"/>
    <s v="122 IRMA ISELA"/>
    <s v="CARO"/>
    <m/>
    <n v="1297"/>
    <x v="20"/>
    <n v="265"/>
    <n v="0"/>
    <n v="0"/>
    <n v="1165"/>
    <n v="1165"/>
    <n v="1165"/>
    <m/>
    <s v="Pendiente"/>
    <s v="Activo"/>
    <s v="A4139003-01"/>
    <m/>
    <s v="MEDIEXCEL"/>
    <m/>
    <s v="LIPIDOS"/>
    <s v="lip"/>
    <s v="LEON ZARATE HECTOR ANDRES"/>
  </r>
  <r>
    <d v="2021-10-06T00:00:00"/>
    <x v="1"/>
    <s v="MEDIEXCEL"/>
    <s v="En Tiempo"/>
    <s v="EXTERNOS (240 min.)"/>
    <x v="0"/>
    <x v="6"/>
    <n v="81"/>
    <s v="1279-0023"/>
    <m/>
    <m/>
    <m/>
    <m/>
    <n v="138"/>
    <x v="68"/>
    <n v="250"/>
    <m/>
    <m/>
    <m/>
    <m/>
    <m/>
    <m/>
    <m/>
    <m/>
    <m/>
    <m/>
    <m/>
    <m/>
    <s v="TSH"/>
    <n v="146"/>
    <m/>
  </r>
  <r>
    <d v="2021-10-06T00:00:00"/>
    <x v="1"/>
    <s v="MEDIEXCEL"/>
    <s v="En Tiempo"/>
    <s v="EXTERNOS (240 min.)"/>
    <x v="0"/>
    <x v="6"/>
    <n v="82"/>
    <s v="1279-0023"/>
    <m/>
    <m/>
    <m/>
    <m/>
    <n v="225"/>
    <x v="139"/>
    <n v="350"/>
    <m/>
    <m/>
    <m/>
    <m/>
    <m/>
    <m/>
    <m/>
    <m/>
    <m/>
    <m/>
    <m/>
    <m/>
    <s v="Prolactina"/>
    <s v="Prol Ser"/>
    <m/>
  </r>
  <r>
    <d v="2021-10-06T00:00:00"/>
    <x v="1"/>
    <s v="MEDIEXCEL"/>
    <s v="En Tiempo"/>
    <s v="EXTERNOS (240 min.)"/>
    <x v="0"/>
    <x v="6"/>
    <n v="83"/>
    <s v="1279-0023"/>
    <m/>
    <m/>
    <m/>
    <m/>
    <n v="1371"/>
    <x v="22"/>
    <n v="300"/>
    <m/>
    <m/>
    <m/>
    <m/>
    <m/>
    <m/>
    <m/>
    <m/>
    <m/>
    <m/>
    <m/>
    <m/>
    <s v="T4L"/>
    <n v="205"/>
    <m/>
  </r>
  <r>
    <d v="2021-10-06T00:00:00"/>
    <x v="1"/>
    <s v="MEDIEXCEL"/>
    <s v="Fuera de Tiempo"/>
    <s v="EXTERNOS (240 min.)"/>
    <x v="0"/>
    <x v="6"/>
    <n v="84"/>
    <s v="1279-0024"/>
    <d v="2021-10-06T00:00:00"/>
    <s v="405 JUAN"/>
    <s v="CARO"/>
    <m/>
    <n v="692"/>
    <x v="1"/>
    <n v="184"/>
    <n v="0"/>
    <n v="0"/>
    <n v="2636"/>
    <n v="2636"/>
    <n v="2636"/>
    <m/>
    <s v="Pendiente"/>
    <s v="Activo"/>
    <s v="A4139003-02"/>
    <m/>
    <s v="MEDIEXCEL"/>
    <m/>
    <s v="BH"/>
    <s v="h1"/>
    <s v="SALDIVAR HERNANDEZ KARLA YUDITH"/>
  </r>
  <r>
    <d v="2021-10-06T00:00:00"/>
    <x v="1"/>
    <s v="MEDIEXCEL"/>
    <s v="Fuera de Tiempo"/>
    <s v="EXTERNOS (240 min.)"/>
    <x v="0"/>
    <x v="6"/>
    <n v="85"/>
    <s v="1279-0024"/>
    <m/>
    <m/>
    <m/>
    <m/>
    <n v="121"/>
    <x v="18"/>
    <n v="374"/>
    <m/>
    <m/>
    <m/>
    <m/>
    <m/>
    <m/>
    <m/>
    <m/>
    <m/>
    <m/>
    <m/>
    <m/>
    <s v="GLICO"/>
    <n v="137"/>
    <m/>
  </r>
  <r>
    <d v="2021-10-06T00:00:00"/>
    <x v="1"/>
    <s v="MEDIEXCEL"/>
    <s v="Fuera de Tiempo"/>
    <s v="EXTERNOS (240 min.)"/>
    <x v="0"/>
    <x v="6"/>
    <n v="86"/>
    <s v="1279-0024"/>
    <m/>
    <m/>
    <m/>
    <m/>
    <n v="1533"/>
    <x v="21"/>
    <n v="535"/>
    <m/>
    <m/>
    <m/>
    <m/>
    <m/>
    <m/>
    <m/>
    <m/>
    <m/>
    <m/>
    <m/>
    <m/>
    <s v="SMAC30"/>
    <s v="v2"/>
    <m/>
  </r>
  <r>
    <d v="2021-10-06T00:00:00"/>
    <x v="1"/>
    <s v="MEDIEXCEL"/>
    <s v="Fuera de Tiempo"/>
    <s v="EXTERNOS (240 min.)"/>
    <x v="0"/>
    <x v="6"/>
    <n v="87"/>
    <s v="1279-0024"/>
    <m/>
    <m/>
    <m/>
    <m/>
    <n v="612"/>
    <x v="19"/>
    <n v="495"/>
    <m/>
    <m/>
    <m/>
    <m/>
    <m/>
    <m/>
    <m/>
    <m/>
    <m/>
    <m/>
    <m/>
    <m/>
    <s v="PSA"/>
    <n v="58"/>
    <m/>
  </r>
  <r>
    <d v="2021-10-06T00:00:00"/>
    <x v="1"/>
    <s v="MEDIEXCEL"/>
    <s v="Fuera de Tiempo"/>
    <s v="EXTERNOS (240 min.)"/>
    <x v="0"/>
    <x v="6"/>
    <n v="88"/>
    <s v="1279-0024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6T00:00:00"/>
    <x v="1"/>
    <s v="MEDIEXCEL"/>
    <s v="Fuera de Tiempo"/>
    <s v="EXTERNOS (240 min.)"/>
    <x v="0"/>
    <x v="6"/>
    <n v="89"/>
    <s v="1279-0024"/>
    <m/>
    <m/>
    <m/>
    <m/>
    <n v="1371"/>
    <x v="22"/>
    <n v="300"/>
    <m/>
    <m/>
    <m/>
    <m/>
    <m/>
    <m/>
    <m/>
    <m/>
    <m/>
    <m/>
    <m/>
    <m/>
    <s v="T4L"/>
    <n v="205"/>
    <m/>
  </r>
  <r>
    <d v="2021-10-06T00:00:00"/>
    <x v="1"/>
    <s v="MEDIEXCEL"/>
    <s v="Fuera de Tiempo"/>
    <s v="EXTERNOS (240 min.)"/>
    <x v="0"/>
    <x v="6"/>
    <n v="90"/>
    <s v="1279-0024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MEDIEXCEL"/>
    <s v="En Tiempo"/>
    <s v="EXTERNOS (240 min.)"/>
    <x v="0"/>
    <x v="6"/>
    <n v="91"/>
    <s v="1279-0025"/>
    <d v="2021-10-06T00:00:00"/>
    <s v="33074 MARIA"/>
    <s v="CASTANEDA"/>
    <m/>
    <n v="692"/>
    <x v="1"/>
    <n v="184"/>
    <n v="0"/>
    <n v="0"/>
    <n v="840"/>
    <n v="840"/>
    <n v="840"/>
    <m/>
    <s v="Pendiente"/>
    <s v="Activo"/>
    <s v="B5759085-02"/>
    <m/>
    <s v="MEDIEXCEL"/>
    <m/>
    <s v="BH"/>
    <s v="h1"/>
    <s v="TOKUNAGA FUJIGAKI JORGE FRANCISCO"/>
  </r>
  <r>
    <d v="2021-10-06T00:00:00"/>
    <x v="1"/>
    <s v="MEDIEXCEL"/>
    <s v="En Tiempo"/>
    <s v="EXTERNOS (240 min.)"/>
    <x v="0"/>
    <x v="6"/>
    <n v="92"/>
    <s v="1279-0025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MEDIEXCEL"/>
    <s v="En Tiempo"/>
    <s v="EXTERNOS (240 min.)"/>
    <x v="0"/>
    <x v="6"/>
    <n v="93"/>
    <s v="1279-0025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MEDIEXCEL"/>
    <s v="En Tiempo"/>
    <s v="EXTERNOS (240 min.)"/>
    <x v="0"/>
    <x v="6"/>
    <n v="94"/>
    <s v="1279-0026"/>
    <d v="2021-10-06T00:00:00"/>
    <s v="24606 OSCAR"/>
    <s v="ALTAMIRANO"/>
    <m/>
    <n v="692"/>
    <x v="1"/>
    <n v="184"/>
    <n v="0"/>
    <n v="0"/>
    <n v="1936"/>
    <n v="1936"/>
    <n v="1936"/>
    <m/>
    <s v="Pendiente"/>
    <s v="Activo"/>
    <s v="A9419054-01"/>
    <m/>
    <s v="MEDIEXCEL"/>
    <m/>
    <s v="BH"/>
    <s v="h1"/>
    <s v="CASTRO AVILES MERCEDES"/>
  </r>
  <r>
    <d v="2021-10-06T00:00:00"/>
    <x v="1"/>
    <s v="MEDIEXCEL"/>
    <s v="En Tiempo"/>
    <s v="EXTERNOS (240 min.)"/>
    <x v="0"/>
    <x v="6"/>
    <n v="95"/>
    <s v="1279-0026"/>
    <m/>
    <m/>
    <m/>
    <m/>
    <n v="109"/>
    <x v="10"/>
    <n v="115"/>
    <m/>
    <m/>
    <m/>
    <m/>
    <m/>
    <m/>
    <m/>
    <m/>
    <m/>
    <m/>
    <m/>
    <m/>
    <s v="GLU"/>
    <s v="glic"/>
    <m/>
  </r>
  <r>
    <d v="2021-10-06T00:00:00"/>
    <x v="1"/>
    <s v="MEDIEXCEL"/>
    <s v="En Tiempo"/>
    <s v="EXTERNOS (240 min.)"/>
    <x v="0"/>
    <x v="6"/>
    <n v="96"/>
    <s v="1279-0026"/>
    <m/>
    <m/>
    <m/>
    <m/>
    <n v="121"/>
    <x v="18"/>
    <n v="374"/>
    <m/>
    <m/>
    <m/>
    <m/>
    <m/>
    <m/>
    <m/>
    <m/>
    <m/>
    <m/>
    <m/>
    <m/>
    <s v="GLICO"/>
    <n v="137"/>
    <m/>
  </r>
  <r>
    <d v="2021-10-06T00:00:00"/>
    <x v="1"/>
    <s v="MEDIEXCEL"/>
    <s v="En Tiempo"/>
    <s v="EXTERNOS (240 min.)"/>
    <x v="0"/>
    <x v="6"/>
    <n v="97"/>
    <s v="1279-0026"/>
    <m/>
    <m/>
    <m/>
    <m/>
    <n v="1297"/>
    <x v="20"/>
    <n v="265"/>
    <m/>
    <m/>
    <m/>
    <m/>
    <m/>
    <m/>
    <m/>
    <m/>
    <m/>
    <m/>
    <m/>
    <m/>
    <s v="LIPIDOS"/>
    <s v="lip"/>
    <m/>
  </r>
  <r>
    <d v="2021-10-06T00:00:00"/>
    <x v="1"/>
    <s v="MEDIEXCEL"/>
    <s v="En Tiempo"/>
    <s v="EXTERNOS (240 min.)"/>
    <x v="0"/>
    <x v="6"/>
    <n v="98"/>
    <s v="1279-0026"/>
    <m/>
    <m/>
    <m/>
    <m/>
    <n v="1340"/>
    <x v="92"/>
    <n v="250"/>
    <m/>
    <m/>
    <m/>
    <m/>
    <m/>
    <m/>
    <m/>
    <m/>
    <m/>
    <m/>
    <m/>
    <m/>
    <s v="PFH"/>
    <n v="188"/>
    <m/>
  </r>
  <r>
    <d v="2021-10-06T00:00:00"/>
    <x v="1"/>
    <s v="MEDIEXCEL"/>
    <s v="En Tiempo"/>
    <s v="EXTERNOS (240 min.)"/>
    <x v="0"/>
    <x v="6"/>
    <n v="99"/>
    <s v="1279-0026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6T00:00:00"/>
    <x v="1"/>
    <s v="MEDIEXCEL"/>
    <s v="En Tiempo"/>
    <s v="EXTERNOS (240 min.)"/>
    <x v="0"/>
    <x v="6"/>
    <n v="100"/>
    <s v="1279-0026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 EXTERNO"/>
    <s v="En Tiempo"/>
    <s v="EXTERNOS (240 min.)"/>
    <x v="0"/>
    <x v="6"/>
    <n v="101"/>
    <s v="1279-0027"/>
    <d v="2021-10-06T00:00:00"/>
    <s v="32827 FLOR AIDE"/>
    <s v="PAEZ"/>
    <s v="PALOMARES"/>
    <n v="692"/>
    <x v="1"/>
    <n v="165"/>
    <n v="0"/>
    <n v="0"/>
    <n v="1090"/>
    <n v="1090"/>
    <n v="1090"/>
    <m/>
    <s v="Pendiente"/>
    <s v="Activo"/>
    <m/>
    <m/>
    <s v="Tarjeta Lealtad"/>
    <m/>
    <s v="BH"/>
    <s v="h1"/>
    <s v="TORRES GOMEZ JESUS"/>
  </r>
  <r>
    <d v="2021-10-06T00:00:00"/>
    <x v="1"/>
    <s v=" EXTERNO"/>
    <s v="En Tiempo"/>
    <s v="EXTERNOS (240 min.)"/>
    <x v="0"/>
    <x v="6"/>
    <n v="102"/>
    <s v="1279-0027"/>
    <m/>
    <m/>
    <m/>
    <m/>
    <n v="121"/>
    <x v="18"/>
    <n v="335"/>
    <m/>
    <m/>
    <m/>
    <m/>
    <m/>
    <m/>
    <m/>
    <m/>
    <m/>
    <m/>
    <m/>
    <m/>
    <s v="GLICO"/>
    <n v="137"/>
    <m/>
  </r>
  <r>
    <d v="2021-10-06T00:00:00"/>
    <x v="1"/>
    <s v=" EXTERNO"/>
    <s v="En Tiempo"/>
    <s v="EXTERNOS (240 min.)"/>
    <x v="0"/>
    <x v="6"/>
    <n v="103"/>
    <s v="1279-0027"/>
    <m/>
    <m/>
    <m/>
    <m/>
    <n v="691"/>
    <x v="4"/>
    <n v="465"/>
    <m/>
    <m/>
    <m/>
    <m/>
    <m/>
    <m/>
    <m/>
    <m/>
    <m/>
    <m/>
    <m/>
    <m/>
    <s v="QS 23"/>
    <s v="v1"/>
    <m/>
  </r>
  <r>
    <d v="2021-10-06T00:00:00"/>
    <x v="1"/>
    <s v=" EXTERNO"/>
    <s v="En Tiempo"/>
    <s v="EXTERNOS (240 min.)"/>
    <x v="0"/>
    <x v="6"/>
    <n v="104"/>
    <s v="1279-0027"/>
    <m/>
    <m/>
    <m/>
    <m/>
    <n v="83"/>
    <x v="6"/>
    <n v="125"/>
    <m/>
    <m/>
    <m/>
    <m/>
    <m/>
    <m/>
    <m/>
    <m/>
    <m/>
    <m/>
    <m/>
    <m/>
    <s v="EGO"/>
    <n v="127"/>
    <m/>
  </r>
  <r>
    <d v="2021-10-06T00:00:00"/>
    <x v="1"/>
    <s v="TUNEL MEDIEXCEL"/>
    <s v="En Tiempo"/>
    <s v="EXTERNOS (240 min.)"/>
    <x v="0"/>
    <x v="6"/>
    <n v="105"/>
    <s v="1279-0028"/>
    <d v="2021-10-06T00:00:00"/>
    <s v="17791 OLGA"/>
    <s v="GLAZE"/>
    <m/>
    <n v="2477"/>
    <x v="42"/>
    <n v="750"/>
    <n v="0"/>
    <n v="0"/>
    <n v="750"/>
    <n v="750"/>
    <n v="750"/>
    <m/>
    <s v="Pendiente"/>
    <s v="Activo"/>
    <s v="A9179008-01"/>
    <m/>
    <s v="TUNEL - MEDIEXCEL"/>
    <m/>
    <s v="Ag. SARS Cov 2"/>
    <m/>
    <s v="A QUIEN CORRESPONDA"/>
  </r>
  <r>
    <d v="2021-10-06T00:00:00"/>
    <x v="1"/>
    <s v="MEDIEXCEL"/>
    <s v="Fuera de Tiempo"/>
    <s v="EXTERNOS (240 min.)"/>
    <x v="0"/>
    <x v="6"/>
    <n v="106"/>
    <s v="1279-0029"/>
    <d v="2021-10-06T00:00:00"/>
    <s v="15717 ADRIANA"/>
    <s v="ALCARAZ"/>
    <m/>
    <n v="692"/>
    <x v="1"/>
    <n v="184"/>
    <n v="0"/>
    <n v="0"/>
    <n v="1640"/>
    <n v="1640"/>
    <n v="1640"/>
    <m/>
    <s v="Pendiente"/>
    <s v="Activo"/>
    <s v="A7739044-01"/>
    <m/>
    <s v="MEDIEXCEL"/>
    <m/>
    <s v="BH"/>
    <s v="h1"/>
    <s v="GALDAMEZ DOMINGUEZ PAMELA ANAHI"/>
  </r>
  <r>
    <d v="2021-10-06T00:00:00"/>
    <x v="1"/>
    <s v="MEDIEXCEL"/>
    <s v="Fuera de Tiempo"/>
    <s v="EXTERNOS (240 min.)"/>
    <x v="0"/>
    <x v="6"/>
    <n v="107"/>
    <s v="1279-0029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MEDIEXCEL"/>
    <s v="Fuera de Tiempo"/>
    <s v="EXTERNOS (240 min.)"/>
    <x v="0"/>
    <x v="6"/>
    <n v="108"/>
    <s v="1279-0029"/>
    <m/>
    <m/>
    <m/>
    <m/>
    <n v="577"/>
    <x v="140"/>
    <n v="800"/>
    <m/>
    <m/>
    <m/>
    <m/>
    <m/>
    <m/>
    <m/>
    <m/>
    <m/>
    <m/>
    <m/>
    <m/>
    <s v="Ag Pylori"/>
    <n v="55"/>
    <m/>
  </r>
  <r>
    <d v="2021-10-06T00:00:00"/>
    <x v="1"/>
    <s v="MEDIEXCEL"/>
    <s v="Fuera de Tiempo"/>
    <s v="EXTERNOS (240 min.)"/>
    <x v="0"/>
    <x v="6"/>
    <n v="109"/>
    <s v="1279-0029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HOSPITALIZADOS"/>
    <s v="En Tiempo"/>
    <s v="HOSPITALIZADOS (90 Min.)"/>
    <x v="0"/>
    <x v="6"/>
    <n v="110"/>
    <s v="1279-0030"/>
    <d v="2021-10-06T00:00:00"/>
    <s v="34287 JOSE"/>
    <s v="VALENZUELA"/>
    <s v="MONTAÑE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6T00:00:00"/>
    <x v="1"/>
    <s v="PRIVADOS"/>
    <s v="En Tiempo"/>
    <s v="EXTERNOS (240 min.)"/>
    <x v="0"/>
    <x v="6"/>
    <n v="111"/>
    <s v="1279-0031"/>
    <d v="2021-10-06T00:00:00"/>
    <s v="30156 FAVIOLA"/>
    <s v="AMADOR"/>
    <m/>
    <n v="2477"/>
    <x v="42"/>
    <n v="750"/>
    <n v="0"/>
    <n v="0"/>
    <n v="750"/>
    <n v="750"/>
    <n v="750"/>
    <m/>
    <s v="Pendiente"/>
    <s v="Activo"/>
    <m/>
    <m/>
    <s v="GRAPHIC"/>
    <m/>
    <s v="Ag. SARS Cov 2"/>
    <m/>
    <s v="A QUIEN CORRESPONDA"/>
  </r>
  <r>
    <d v="2021-10-06T00:00:00"/>
    <x v="1"/>
    <s v="MEDIEXCEL"/>
    <s v="En Tiempo"/>
    <s v="EXTERNOS (240 min.)"/>
    <x v="0"/>
    <x v="6"/>
    <n v="112"/>
    <s v="1279-0032"/>
    <d v="2021-10-06T00:00:00"/>
    <s v="34310 ALEXA"/>
    <s v="TORRES"/>
    <m/>
    <n v="692"/>
    <x v="1"/>
    <n v="184"/>
    <n v="0"/>
    <n v="0"/>
    <n v="1001"/>
    <n v="1001"/>
    <n v="1001"/>
    <m/>
    <s v="Pendiente"/>
    <s v="Activo"/>
    <s v="b4609006-07"/>
    <m/>
    <s v="MEDIEXCEL"/>
    <m/>
    <s v="BH"/>
    <s v="h1"/>
    <s v="BALDERAS MARTINEZ PAMELA ESMERALDA"/>
  </r>
  <r>
    <d v="2021-10-06T00:00:00"/>
    <x v="1"/>
    <s v="MEDIEXCEL"/>
    <s v="En Tiempo"/>
    <s v="EXTERNOS (240 min.)"/>
    <x v="0"/>
    <x v="6"/>
    <n v="113"/>
    <s v="1279-0032"/>
    <m/>
    <m/>
    <m/>
    <m/>
    <n v="119"/>
    <x v="24"/>
    <n v="161"/>
    <m/>
    <m/>
    <m/>
    <m/>
    <m/>
    <m/>
    <m/>
    <m/>
    <m/>
    <m/>
    <m/>
    <m/>
    <s v="ABO"/>
    <n v="213"/>
    <m/>
  </r>
  <r>
    <d v="2021-10-06T00:00:00"/>
    <x v="1"/>
    <s v="MEDIEXCEL"/>
    <s v="En Tiempo"/>
    <s v="EXTERNOS (240 min.)"/>
    <x v="0"/>
    <x v="6"/>
    <n v="114"/>
    <s v="1279-0032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MEDIEXCEL"/>
    <s v="En Tiempo"/>
    <s v="EXTERNOS (240 min.)"/>
    <x v="0"/>
    <x v="6"/>
    <n v="115"/>
    <s v="1279-0032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PRIVADOS"/>
    <s v="En Tiempo"/>
    <s v="EXTERNOS (240 min.)"/>
    <x v="0"/>
    <x v="6"/>
    <n v="116"/>
    <s v="1279-0033"/>
    <d v="2021-10-06T00:00:00"/>
    <s v="34311 ROSA MARIA"/>
    <s v="PEREZ"/>
    <s v="RODRIGUEZ"/>
    <n v="692"/>
    <x v="1"/>
    <n v="184"/>
    <n v="0"/>
    <n v="0"/>
    <n v="935"/>
    <n v="935"/>
    <n v="935"/>
    <m/>
    <s v="Pendiente"/>
    <s v="Activo"/>
    <m/>
    <m/>
    <s v="PRIVADOS"/>
    <m/>
    <s v="BH"/>
    <s v="h1"/>
    <s v="LOPEZ MANZANAREZ ANGEL DAVID"/>
  </r>
  <r>
    <d v="2021-10-06T00:00:00"/>
    <x v="1"/>
    <s v="PRIVADOS"/>
    <s v="En Tiempo"/>
    <s v="EXTERNOS (240 min.)"/>
    <x v="0"/>
    <x v="6"/>
    <n v="117"/>
    <s v="1279-0033"/>
    <m/>
    <m/>
    <m/>
    <m/>
    <n v="119"/>
    <x v="24"/>
    <n v="161"/>
    <m/>
    <m/>
    <m/>
    <m/>
    <m/>
    <m/>
    <m/>
    <m/>
    <m/>
    <m/>
    <m/>
    <m/>
    <s v="ABO"/>
    <n v="213"/>
    <m/>
  </r>
  <r>
    <d v="2021-10-06T00:00:00"/>
    <x v="1"/>
    <s v="PRIVADOS"/>
    <s v="En Tiempo"/>
    <s v="EXTERNOS (240 min.)"/>
    <x v="0"/>
    <x v="6"/>
    <n v="118"/>
    <s v="1279-0033"/>
    <m/>
    <m/>
    <m/>
    <m/>
    <n v="1009"/>
    <x v="87"/>
    <n v="100"/>
    <m/>
    <m/>
    <m/>
    <m/>
    <m/>
    <m/>
    <m/>
    <m/>
    <m/>
    <m/>
    <m/>
    <m/>
    <s v="INR"/>
    <n v="150"/>
    <m/>
  </r>
  <r>
    <d v="2021-10-06T00:00:00"/>
    <x v="1"/>
    <s v="PRIVADOS"/>
    <s v="En Tiempo"/>
    <s v="EXTERNOS (240 min.)"/>
    <x v="0"/>
    <x v="6"/>
    <n v="119"/>
    <s v="1279-0033"/>
    <m/>
    <m/>
    <m/>
    <m/>
    <n v="259"/>
    <x v="49"/>
    <n v="130"/>
    <m/>
    <m/>
    <m/>
    <m/>
    <m/>
    <m/>
    <m/>
    <m/>
    <m/>
    <m/>
    <m/>
    <m/>
    <s v="TP"/>
    <n v="210"/>
    <m/>
  </r>
  <r>
    <d v="2021-10-06T00:00:00"/>
    <x v="1"/>
    <s v="PRIVADOS"/>
    <s v="En Tiempo"/>
    <s v="EXTERNOS (240 min.)"/>
    <x v="0"/>
    <x v="6"/>
    <n v="120"/>
    <s v="1279-0033"/>
    <m/>
    <m/>
    <m/>
    <m/>
    <n v="262"/>
    <x v="50"/>
    <n v="130"/>
    <m/>
    <m/>
    <m/>
    <m/>
    <m/>
    <m/>
    <m/>
    <m/>
    <m/>
    <m/>
    <m/>
    <m/>
    <s v="TPT"/>
    <m/>
    <m/>
  </r>
  <r>
    <d v="2021-10-06T00:00:00"/>
    <x v="1"/>
    <s v="PRIVADOS"/>
    <s v="En Tiempo"/>
    <s v="EXTERNOS (240 min.)"/>
    <x v="0"/>
    <x v="6"/>
    <n v="121"/>
    <s v="1279-0033"/>
    <m/>
    <m/>
    <m/>
    <m/>
    <n v="1319"/>
    <x v="23"/>
    <n v="230"/>
    <m/>
    <m/>
    <m/>
    <m/>
    <m/>
    <m/>
    <m/>
    <m/>
    <m/>
    <m/>
    <m/>
    <m/>
    <s v="QS3"/>
    <n v="192"/>
    <m/>
  </r>
  <r>
    <d v="2021-10-06T00:00:00"/>
    <x v="1"/>
    <s v="MEDIEXCEL"/>
    <s v="En Tiempo"/>
    <s v="EXTERNOS (240 min.)"/>
    <x v="0"/>
    <x v="6"/>
    <n v="122"/>
    <s v="1279-0034"/>
    <d v="2021-10-06T00:00:00"/>
    <s v="14606 MARIA"/>
    <s v="JIMENEZ"/>
    <m/>
    <n v="692"/>
    <x v="1"/>
    <n v="184"/>
    <n v="0"/>
    <n v="0"/>
    <n v="1450"/>
    <n v="1450"/>
    <n v="1450"/>
    <m/>
    <s v="Pendiente"/>
    <s v="Activo"/>
    <s v="A9129010-02"/>
    <m/>
    <s v="MEDIEXCEL"/>
    <m/>
    <s v="BH"/>
    <s v="h1"/>
    <s v="VILLANUEVA CORREA JUDITH"/>
  </r>
  <r>
    <d v="2021-10-06T00:00:00"/>
    <x v="1"/>
    <s v="MEDIEXCEL"/>
    <s v="En Tiempo"/>
    <s v="EXTERNOS (240 min.)"/>
    <x v="0"/>
    <x v="6"/>
    <n v="123"/>
    <s v="1279-0034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MEDIEXCEL"/>
    <s v="En Tiempo"/>
    <s v="EXTERNOS (240 min.)"/>
    <x v="0"/>
    <x v="6"/>
    <n v="124"/>
    <s v="1279-0034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6T00:00:00"/>
    <x v="1"/>
    <s v="MEDIEXCEL"/>
    <s v="En Tiempo"/>
    <s v="EXTERNOS (240 min.)"/>
    <x v="0"/>
    <x v="6"/>
    <n v="125"/>
    <s v="1279-0034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MEDIEXCEL"/>
    <s v="Fuera de Tiempo"/>
    <s v="EXTERNOS (240 min.)"/>
    <x v="0"/>
    <x v="6"/>
    <n v="126"/>
    <s v="1279-0035"/>
    <d v="2021-10-06T00:00:00"/>
    <s v="34296 JESUS ENRIQUE"/>
    <s v="CHIANG"/>
    <m/>
    <n v="83"/>
    <x v="6"/>
    <n v="138"/>
    <n v="0"/>
    <n v="0"/>
    <n v="138"/>
    <n v="138"/>
    <n v="138"/>
    <m/>
    <s v="Pendiente"/>
    <s v="Activo"/>
    <s v="f4929002-01"/>
    <m/>
    <s v="MEDIEXCEL"/>
    <m/>
    <s v="EGO"/>
    <n v="127"/>
    <s v="ZAMORA LUGO MARCO VINICIO"/>
  </r>
  <r>
    <d v="2021-10-06T00:00:00"/>
    <x v="1"/>
    <s v="URGENCIAS"/>
    <s v="En Tiempo"/>
    <s v="URGENCIAS (90 Min.)"/>
    <x v="0"/>
    <x v="6"/>
    <n v="127"/>
    <s v="1279-0036"/>
    <d v="2021-10-06T00:00:00"/>
    <s v="34312 ANGEL LUIS"/>
    <s v="LUQUE"/>
    <m/>
    <n v="692"/>
    <x v="1"/>
    <n v="184"/>
    <n v="0"/>
    <n v="0"/>
    <n v="702"/>
    <n v="702"/>
    <n v="702"/>
    <m/>
    <s v="Pendiente"/>
    <s v="Activo"/>
    <m/>
    <m/>
    <s v="CENTRO MEDICO EXCEL-URGENCIAS"/>
    <m/>
    <s v="BH"/>
    <s v="h1"/>
    <s v="LOPEZ FAVELA GLADYS MARIELA"/>
  </r>
  <r>
    <d v="2021-10-06T00:00:00"/>
    <x v="1"/>
    <s v="URGENCIAS"/>
    <s v="En Tiempo"/>
    <s v="URGENCIAS (90 Min.)"/>
    <x v="0"/>
    <x v="6"/>
    <n v="128"/>
    <s v="1279-0036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MEDIEXCEL"/>
    <s v="Fuera de Tiempo"/>
    <s v="EXTERNOS (240 min.)"/>
    <x v="0"/>
    <x v="6"/>
    <n v="129"/>
    <s v="1279-0037"/>
    <d v="2021-10-06T00:00:00"/>
    <s v="22363 ANDREA ERNESTINA"/>
    <s v="VELARDE"/>
    <s v="PADILLA"/>
    <n v="1356"/>
    <x v="45"/>
    <n v="200"/>
    <n v="0"/>
    <n v="0"/>
    <n v="200"/>
    <n v="200"/>
    <n v="200"/>
    <m/>
    <s v="Pendiente"/>
    <s v="Activo"/>
    <s v="B8959009-02"/>
    <m/>
    <s v="MEDIEXCEL"/>
    <m/>
    <s v="Coprologico"/>
    <n v="92"/>
    <s v="GASTELUM PONCE ALEJANDRA"/>
  </r>
  <r>
    <d v="2021-10-06T00:00:00"/>
    <x v="1"/>
    <s v="MEDIEXCEL"/>
    <s v="En Tiempo"/>
    <s v="EXTERNOS (240 min.)"/>
    <x v="0"/>
    <x v="6"/>
    <n v="130"/>
    <s v="1279-0038"/>
    <d v="2021-10-06T00:00:00"/>
    <s v="32706 CHRISTIAN"/>
    <s v="CASTILLO"/>
    <m/>
    <n v="238"/>
    <x v="36"/>
    <n v="300"/>
    <n v="0"/>
    <n v="0"/>
    <n v="592"/>
    <n v="592"/>
    <n v="592"/>
    <m/>
    <s v="Pendiente"/>
    <s v="Activo"/>
    <s v="F4589002-01"/>
    <m/>
    <s v="MEDIEXCEL"/>
    <m/>
    <s v="RF"/>
    <m/>
    <s v="NICIFORE SANCHEZ ANNA CRISTINA"/>
  </r>
  <r>
    <d v="2021-10-06T00:00:00"/>
    <x v="1"/>
    <s v="MEDIEXCEL"/>
    <s v="En Tiempo"/>
    <s v="EXTERNOS (240 min.)"/>
    <x v="0"/>
    <x v="6"/>
    <n v="131"/>
    <s v="1279-0038"/>
    <m/>
    <m/>
    <m/>
    <m/>
    <n v="1429"/>
    <x v="104"/>
    <n v="92"/>
    <m/>
    <m/>
    <m/>
    <m/>
    <m/>
    <m/>
    <m/>
    <m/>
    <m/>
    <m/>
    <m/>
    <m/>
    <s v="Amiba en fresco"/>
    <n v="47"/>
    <m/>
  </r>
  <r>
    <d v="2021-10-06T00:00:00"/>
    <x v="1"/>
    <s v="MEDIEXCEL"/>
    <s v="En Tiempo"/>
    <s v="EXTERNOS (240 min.)"/>
    <x v="0"/>
    <x v="6"/>
    <n v="132"/>
    <s v="1279-0038"/>
    <m/>
    <m/>
    <m/>
    <m/>
    <n v="1356"/>
    <x v="45"/>
    <n v="200"/>
    <m/>
    <m/>
    <m/>
    <m/>
    <m/>
    <m/>
    <m/>
    <m/>
    <m/>
    <m/>
    <m/>
    <m/>
    <s v="Coprologico"/>
    <n v="92"/>
    <m/>
  </r>
  <r>
    <d v="2021-10-06T00:00:00"/>
    <x v="1"/>
    <s v="MEDIEXCEL"/>
    <s v="Fuera de Tiempo"/>
    <s v="EXTERNOS (240 min.)"/>
    <x v="0"/>
    <x v="6"/>
    <n v="133"/>
    <s v="1279-0039"/>
    <d v="2021-10-06T00:00:00"/>
    <s v="19796 JOSEFINA"/>
    <s v="PERALTA"/>
    <m/>
    <n v="692"/>
    <x v="1"/>
    <n v="184"/>
    <n v="0"/>
    <n v="0"/>
    <n v="1358"/>
    <n v="1358"/>
    <n v="1358"/>
    <m/>
    <s v="Pendiente"/>
    <s v="Activo"/>
    <s v="_x0009_A9289041-02"/>
    <m/>
    <s v="MEDIEXCEL"/>
    <m/>
    <s v="BH"/>
    <s v="h1"/>
    <s v="ORTEGA ROMERO JOSHUA ALFREDO"/>
  </r>
  <r>
    <d v="2021-10-06T00:00:00"/>
    <x v="1"/>
    <s v="MEDIEXCEL"/>
    <s v="Fuera de Tiempo"/>
    <s v="EXTERNOS (240 min.)"/>
    <x v="0"/>
    <x v="6"/>
    <n v="134"/>
    <s v="1279-0039"/>
    <m/>
    <m/>
    <m/>
    <m/>
    <n v="121"/>
    <x v="18"/>
    <n v="374"/>
    <m/>
    <m/>
    <m/>
    <m/>
    <m/>
    <m/>
    <m/>
    <m/>
    <m/>
    <m/>
    <m/>
    <m/>
    <s v="GLICO"/>
    <n v="137"/>
    <m/>
  </r>
  <r>
    <d v="2021-10-06T00:00:00"/>
    <x v="1"/>
    <s v="MEDIEXCEL"/>
    <s v="Fuera de Tiempo"/>
    <s v="EXTERNOS (240 min.)"/>
    <x v="0"/>
    <x v="6"/>
    <n v="135"/>
    <s v="1279-0039"/>
    <m/>
    <m/>
    <m/>
    <m/>
    <n v="1297"/>
    <x v="20"/>
    <n v="265"/>
    <m/>
    <m/>
    <m/>
    <m/>
    <m/>
    <m/>
    <m/>
    <m/>
    <m/>
    <m/>
    <m/>
    <m/>
    <s v="LIPIDOS"/>
    <s v="lip"/>
    <m/>
  </r>
  <r>
    <d v="2021-10-06T00:00:00"/>
    <x v="1"/>
    <s v="MEDIEXCEL"/>
    <s v="Fuera de Tiempo"/>
    <s v="EXTERNOS (240 min.)"/>
    <x v="0"/>
    <x v="6"/>
    <n v="136"/>
    <s v="1279-0039"/>
    <m/>
    <m/>
    <m/>
    <m/>
    <n v="1533"/>
    <x v="21"/>
    <n v="535"/>
    <m/>
    <m/>
    <m/>
    <m/>
    <m/>
    <m/>
    <m/>
    <m/>
    <m/>
    <m/>
    <m/>
    <m/>
    <s v="SMAC30"/>
    <s v="v2"/>
    <m/>
  </r>
  <r>
    <d v="2021-10-06T00:00:00"/>
    <x v="1"/>
    <s v="MEDIEXCEL"/>
    <s v="Fuera de Tiempo"/>
    <s v="EXTERNOS (240 min.)"/>
    <x v="0"/>
    <x v="6"/>
    <n v="137"/>
    <s v="1279-0040"/>
    <d v="2021-10-06T00:00:00"/>
    <s v="31972 PAUL"/>
    <s v="MARTINEZ"/>
    <s v="TORRES"/>
    <n v="2119"/>
    <x v="141"/>
    <n v="500"/>
    <n v="0"/>
    <n v="0"/>
    <n v="500"/>
    <n v="500"/>
    <n v="500"/>
    <m/>
    <s v="Pendiente"/>
    <s v="Activo"/>
    <s v="A7389089-01"/>
    <m/>
    <s v="MEDIEXCEL"/>
    <m/>
    <s v="ESPERMATOBIOSCOPIA"/>
    <m/>
    <s v="BOLAÑOS PEREA JORGE IGNACIO"/>
  </r>
  <r>
    <d v="2021-10-06T00:00:00"/>
    <x v="1"/>
    <s v="PRIVADOS"/>
    <s v="En Tiempo"/>
    <s v="EXTERNOS (240 min.)"/>
    <x v="0"/>
    <x v="6"/>
    <n v="138"/>
    <s v="1279-0041"/>
    <d v="2021-10-06T00:00:00"/>
    <s v="34313 BRYAN  XAVIER"/>
    <s v="GOMEZ"/>
    <s v="GUTIERREZ"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 QUIEN CORRESPONDA"/>
  </r>
  <r>
    <d v="2021-10-06T00:00:00"/>
    <x v="1"/>
    <s v="PRIVADOS"/>
    <s v="En Tiempo"/>
    <s v="EXTERNOS (240 min.)"/>
    <x v="0"/>
    <x v="6"/>
    <n v="139"/>
    <s v="1279-0042"/>
    <d v="2021-10-06T00:00:00"/>
    <s v="34314 JUAN CARLOS"/>
    <s v="SALAZAR"/>
    <s v="REYNA"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 QUIEN CORRESPONDA"/>
  </r>
  <r>
    <d v="2021-10-06T00:00:00"/>
    <x v="1"/>
    <s v="MEDIEXCEL"/>
    <s v="En Tiempo"/>
    <s v="EXTERNOS (240 min.)"/>
    <x v="0"/>
    <x v="6"/>
    <n v="140"/>
    <s v="1279-0043"/>
    <d v="2021-10-06T00:00:00"/>
    <s v="10645 IRMA"/>
    <s v="NORIEGA"/>
    <m/>
    <n v="83"/>
    <x v="6"/>
    <n v="138"/>
    <n v="0"/>
    <n v="0"/>
    <n v="138"/>
    <n v="138"/>
    <n v="138"/>
    <m/>
    <s v="Pendiente"/>
    <s v="Activo"/>
    <s v="B6629001-01"/>
    <m/>
    <s v="MEDIEXCEL"/>
    <m/>
    <s v="EGO"/>
    <n v="127"/>
    <s v="PRADO HERNANDEZ MELANIE LIZZETH"/>
  </r>
  <r>
    <d v="2021-10-06T00:00:00"/>
    <x v="1"/>
    <s v="VITAMEDICA"/>
    <s v="En Tiempo"/>
    <s v="EXTERNOS (240 min.)"/>
    <x v="0"/>
    <x v="6"/>
    <n v="141"/>
    <s v="1279-0044"/>
    <d v="2021-10-06T00:00:00"/>
    <s v="33433 PAULINO"/>
    <s v="SOTO"/>
    <s v="GONZALEZ"/>
    <n v="692"/>
    <x v="1"/>
    <n v="52.09"/>
    <n v="0"/>
    <n v="0"/>
    <n v="1037.6600000000001"/>
    <n v="1037.6600000000001"/>
    <n v="1037.6600000000001"/>
    <m/>
    <s v="Pendiente"/>
    <s v="Activo"/>
    <m/>
    <m/>
    <s v="VITAMEDICA"/>
    <m/>
    <s v="BH"/>
    <s v="h1"/>
    <s v="ARZOLA CRUZ OMAR BALAM"/>
  </r>
  <r>
    <d v="2021-10-06T00:00:00"/>
    <x v="1"/>
    <s v="VITAMEDICA"/>
    <s v="En Tiempo"/>
    <s v="EXTERNOS (240 min.)"/>
    <x v="0"/>
    <x v="6"/>
    <n v="142"/>
    <s v="1279-0044"/>
    <m/>
    <m/>
    <m/>
    <m/>
    <n v="288"/>
    <x v="43"/>
    <n v="31"/>
    <m/>
    <m/>
    <m/>
    <m/>
    <m/>
    <m/>
    <m/>
    <m/>
    <m/>
    <m/>
    <m/>
    <m/>
    <s v="VSG"/>
    <n v="221"/>
    <m/>
  </r>
  <r>
    <d v="2021-10-06T00:00:00"/>
    <x v="1"/>
    <s v="VITAMEDICA"/>
    <s v="En Tiempo"/>
    <s v="EXTERNOS (240 min.)"/>
    <x v="0"/>
    <x v="6"/>
    <n v="143"/>
    <s v="1279-0044"/>
    <m/>
    <m/>
    <m/>
    <m/>
    <n v="259"/>
    <x v="49"/>
    <n v="130"/>
    <m/>
    <m/>
    <m/>
    <m/>
    <m/>
    <m/>
    <m/>
    <m/>
    <m/>
    <m/>
    <m/>
    <m/>
    <s v="TP"/>
    <n v="210"/>
    <m/>
  </r>
  <r>
    <d v="2021-10-06T00:00:00"/>
    <x v="1"/>
    <s v="VITAMEDICA"/>
    <s v="En Tiempo"/>
    <s v="EXTERNOS (240 min.)"/>
    <x v="0"/>
    <x v="6"/>
    <n v="144"/>
    <s v="1279-0044"/>
    <m/>
    <m/>
    <m/>
    <m/>
    <n v="262"/>
    <x v="50"/>
    <n v="60"/>
    <m/>
    <m/>
    <m/>
    <m/>
    <m/>
    <m/>
    <m/>
    <m/>
    <m/>
    <m/>
    <m/>
    <m/>
    <s v="TPT"/>
    <m/>
    <m/>
  </r>
  <r>
    <d v="2021-10-06T00:00:00"/>
    <x v="1"/>
    <s v="VITAMEDICA"/>
    <s v="En Tiempo"/>
    <s v="EXTERNOS (240 min.)"/>
    <x v="0"/>
    <x v="6"/>
    <n v="145"/>
    <s v="1279-0044"/>
    <m/>
    <m/>
    <m/>
    <m/>
    <n v="1533"/>
    <x v="21"/>
    <n v="764.57"/>
    <m/>
    <m/>
    <m/>
    <m/>
    <m/>
    <m/>
    <m/>
    <m/>
    <m/>
    <m/>
    <m/>
    <m/>
    <s v="SMAC30"/>
    <s v="v2"/>
    <m/>
  </r>
  <r>
    <d v="2021-10-06T00:00:00"/>
    <x v="1"/>
    <s v="MEDIEXCEL"/>
    <s v="En Tiempo"/>
    <s v="EXTERNOS (240 min.)"/>
    <x v="0"/>
    <x v="6"/>
    <n v="146"/>
    <s v="1279-0046"/>
    <d v="2021-10-06T00:00:00"/>
    <s v="10856 MARIA"/>
    <s v="MORENO"/>
    <m/>
    <n v="692"/>
    <x v="1"/>
    <n v="184"/>
    <n v="0"/>
    <n v="0"/>
    <n v="1185"/>
    <n v="1185"/>
    <n v="1185"/>
    <m/>
    <s v="Pendiente"/>
    <s v="Activo"/>
    <s v="B5379001-02"/>
    <m/>
    <s v="MEDIEXCEL"/>
    <m/>
    <s v="BH"/>
    <s v="h1"/>
    <s v="PEDRO MARTINEZ ANGEL JAVIER"/>
  </r>
  <r>
    <d v="2021-10-06T00:00:00"/>
    <x v="1"/>
    <s v="MEDIEXCEL"/>
    <s v="En Tiempo"/>
    <s v="EXTERNOS (240 min.)"/>
    <x v="0"/>
    <x v="6"/>
    <n v="147"/>
    <s v="1279-0046"/>
    <m/>
    <m/>
    <m/>
    <m/>
    <n v="226"/>
    <x v="3"/>
    <n v="345"/>
    <m/>
    <m/>
    <m/>
    <m/>
    <m/>
    <m/>
    <m/>
    <m/>
    <m/>
    <m/>
    <m/>
    <m/>
    <s v="PCR"/>
    <n v="183"/>
    <m/>
  </r>
  <r>
    <d v="2021-10-06T00:00:00"/>
    <x v="1"/>
    <s v="MEDIEXCEL"/>
    <s v="En Tiempo"/>
    <s v="EXTERNOS (240 min.)"/>
    <x v="0"/>
    <x v="6"/>
    <n v="148"/>
    <s v="1279-0046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MEDIEXCEL"/>
    <s v="En Tiempo"/>
    <s v="EXTERNOS (240 min.)"/>
    <x v="0"/>
    <x v="6"/>
    <n v="149"/>
    <s v="1279-0046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TRIAGE RESPIRATORIO"/>
    <s v="En Tiempo"/>
    <s v="TRIAGE RESPIRATORIO (90 Min.)"/>
    <x v="0"/>
    <x v="6"/>
    <n v="150"/>
    <s v="1279-0047"/>
    <d v="2021-10-06T00:00:00"/>
    <s v="32931 MITZI VALERIA"/>
    <s v="FERMIN"/>
    <s v="TOVAR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06T00:00:00"/>
    <x v="1"/>
    <s v="TRIAGE RESPIRATORIO"/>
    <s v="En Tiempo"/>
    <s v="TRIAGE RESPIRATORIO (90 Min.)"/>
    <x v="0"/>
    <x v="6"/>
    <n v="151"/>
    <s v="1279-0047"/>
    <m/>
    <m/>
    <m/>
    <m/>
    <n v="226"/>
    <x v="3"/>
    <n v="345"/>
    <m/>
    <m/>
    <m/>
    <m/>
    <m/>
    <m/>
    <m/>
    <m/>
    <m/>
    <m/>
    <m/>
    <m/>
    <s v="PCR"/>
    <n v="183"/>
    <m/>
  </r>
  <r>
    <d v="2021-10-06T00:00:00"/>
    <x v="1"/>
    <s v="TRIAGE RESPIRATORIO"/>
    <s v="En Tiempo"/>
    <s v="TRIAGE RESPIRATORIO (90 Min.)"/>
    <x v="0"/>
    <x v="6"/>
    <n v="152"/>
    <s v="1279-0047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TRIAGE RESPIRATORIO"/>
    <s v="En Tiempo"/>
    <s v="TRIAGE RESPIRATORIO (90 Min.)"/>
    <x v="0"/>
    <x v="6"/>
    <n v="153"/>
    <s v="1279-0047"/>
    <m/>
    <m/>
    <m/>
    <m/>
    <n v="2477"/>
    <x v="42"/>
    <n v="750"/>
    <m/>
    <m/>
    <m/>
    <m/>
    <m/>
    <m/>
    <m/>
    <m/>
    <m/>
    <m/>
    <m/>
    <m/>
    <s v="Ag. SARS Cov 2"/>
    <m/>
    <m/>
  </r>
  <r>
    <d v="2021-10-06T00:00:00"/>
    <x v="1"/>
    <s v="TRIAGE RESPIRATORIO"/>
    <s v="En Tiempo"/>
    <s v="TRIAGE RESPIRATORIO (90 Min.)"/>
    <x v="0"/>
    <x v="6"/>
    <n v="154"/>
    <s v="1279-0047"/>
    <m/>
    <m/>
    <m/>
    <m/>
    <n v="2458"/>
    <x v="25"/>
    <n v="500"/>
    <m/>
    <m/>
    <m/>
    <m/>
    <m/>
    <m/>
    <m/>
    <m/>
    <m/>
    <m/>
    <m/>
    <m/>
    <s v="SARS"/>
    <m/>
    <m/>
  </r>
  <r>
    <d v="2021-10-06T00:00:00"/>
    <x v="1"/>
    <s v="MEDIEXCEL"/>
    <s v="En Tiempo"/>
    <s v="EXTERNOS (240 min.)"/>
    <x v="0"/>
    <x v="6"/>
    <n v="155"/>
    <s v="1279-0048"/>
    <d v="2021-10-06T00:00:00"/>
    <s v="34315 CLIFFORD"/>
    <s v="MONTGOMERY"/>
    <m/>
    <n v="692"/>
    <x v="1"/>
    <n v="184"/>
    <n v="0"/>
    <n v="0"/>
    <n v="1231"/>
    <n v="1231"/>
    <n v="1231"/>
    <m/>
    <s v="Pendiente"/>
    <s v="Activo"/>
    <s v="F4369001-01"/>
    <m/>
    <s v="MEDIEXCEL"/>
    <m/>
    <s v="BH"/>
    <s v="h1"/>
    <s v="GASTELUM PONCE ALEJANDRA"/>
  </r>
  <r>
    <d v="2021-10-06T00:00:00"/>
    <x v="1"/>
    <s v="MEDIEXCEL"/>
    <s v="En Tiempo"/>
    <s v="EXTERNOS (240 min.)"/>
    <x v="0"/>
    <x v="6"/>
    <n v="156"/>
    <s v="1279-0048"/>
    <m/>
    <m/>
    <m/>
    <m/>
    <n v="121"/>
    <x v="18"/>
    <n v="374"/>
    <m/>
    <m/>
    <m/>
    <m/>
    <m/>
    <m/>
    <m/>
    <m/>
    <m/>
    <m/>
    <m/>
    <m/>
    <s v="GLICO"/>
    <n v="137"/>
    <m/>
  </r>
  <r>
    <d v="2021-10-06T00:00:00"/>
    <x v="1"/>
    <s v="MEDIEXCEL"/>
    <s v="En Tiempo"/>
    <s v="EXTERNOS (240 min.)"/>
    <x v="0"/>
    <x v="6"/>
    <n v="157"/>
    <s v="1279-0048"/>
    <m/>
    <m/>
    <m/>
    <m/>
    <n v="1533"/>
    <x v="21"/>
    <n v="535"/>
    <m/>
    <m/>
    <m/>
    <m/>
    <m/>
    <m/>
    <m/>
    <m/>
    <m/>
    <m/>
    <m/>
    <m/>
    <s v="SMAC30"/>
    <s v="v2"/>
    <m/>
  </r>
  <r>
    <d v="2021-10-06T00:00:00"/>
    <x v="1"/>
    <s v="MEDIEXCEL"/>
    <s v="En Tiempo"/>
    <s v="EXTERNOS (240 min.)"/>
    <x v="0"/>
    <x v="6"/>
    <n v="158"/>
    <s v="1279-0048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HOSPITALIZADOS"/>
    <s v="No Liberados en PxLab"/>
    <s v="HOSPITALIZADOS (90 Min.)"/>
    <x v="0"/>
    <x v="6"/>
    <n v="159"/>
    <s v="1279-0049"/>
    <d v="2021-10-06T00:00:00"/>
    <s v="34197 EMMA"/>
    <s v="NAVARRO"/>
    <s v="PORTUGAL"/>
    <n v="1562"/>
    <x v="138"/>
    <n v="1750"/>
    <n v="0"/>
    <n v="0"/>
    <n v="1750"/>
    <n v="1750"/>
    <n v="1750"/>
    <m/>
    <s v="Pendiente"/>
    <s v="Activo"/>
    <m/>
    <m/>
    <s v="CENTRO MEDICO EXCEL-HOSPITALIZADOS"/>
    <m/>
    <s v="Tamiz Ampliado"/>
    <n v="207"/>
    <s v="CARABANTES GARCIA ROSA ADYLENNE"/>
  </r>
  <r>
    <d v="2021-10-06T00:00:00"/>
    <x v="1"/>
    <s v="URGENCIAS"/>
    <s v="En Tiempo"/>
    <s v="URGENCIAS (90 Min.)"/>
    <x v="0"/>
    <x v="6"/>
    <n v="160"/>
    <s v="1279-0050"/>
    <d v="2021-10-06T00:00:00"/>
    <s v="34312 ANGEL LUIS"/>
    <s v="LUQUE"/>
    <m/>
    <n v="2477"/>
    <x v="42"/>
    <n v="750"/>
    <n v="0"/>
    <n v="0"/>
    <n v="750"/>
    <n v="750"/>
    <n v="750"/>
    <m/>
    <s v="Pendiente"/>
    <s v="Activo"/>
    <m/>
    <m/>
    <s v="CENTRO MEDICO EXCEL-URGENCIAS"/>
    <m/>
    <s v="Ag. SARS Cov 2"/>
    <m/>
    <s v="LOPEZ FAVELA GLADYS MARIELA"/>
  </r>
  <r>
    <d v="2021-10-06T00:00:00"/>
    <x v="1"/>
    <s v="TRIAGE RESPIRATORIO"/>
    <s v="En Tiempo"/>
    <s v="TRIAGE RESPIRATORIO (90 Min.)"/>
    <x v="0"/>
    <x v="6"/>
    <n v="161"/>
    <s v="1279-0051"/>
    <d v="2021-10-06T00:00:00"/>
    <s v="34316 LEANDRO"/>
    <s v="SANDEZ"/>
    <m/>
    <n v="2477"/>
    <x v="42"/>
    <n v="750"/>
    <n v="0"/>
    <n v="0"/>
    <n v="4250"/>
    <n v="4250"/>
    <n v="4250"/>
    <m/>
    <s v="Pendiente"/>
    <s v="Activo"/>
    <m/>
    <m/>
    <s v="CENTRO MEDICO EXCEL - TRIAGE RESPIRATORIO"/>
    <m/>
    <s v="Ag. SARS Cov 2"/>
    <m/>
    <s v="ORTEGA MORENO ANETTE"/>
  </r>
  <r>
    <d v="2021-10-06T00:00:00"/>
    <x v="1"/>
    <s v="TRIAGE RESPIRATORIO"/>
    <s v="En Tiempo"/>
    <s v="TRIAGE RESPIRATORIO (90 Min.)"/>
    <x v="0"/>
    <x v="6"/>
    <n v="162"/>
    <s v="1279-0051"/>
    <m/>
    <m/>
    <m/>
    <m/>
    <n v="2452"/>
    <x v="26"/>
    <n v="3500"/>
    <m/>
    <m/>
    <m/>
    <m/>
    <m/>
    <m/>
    <m/>
    <m/>
    <m/>
    <m/>
    <m/>
    <m/>
    <s v="COVID 19"/>
    <m/>
    <m/>
  </r>
  <r>
    <d v="2021-10-06T00:00:00"/>
    <x v="1"/>
    <s v="URGENCIAS"/>
    <s v="En Tiempo"/>
    <s v="URGENCIAS (90 Min.)"/>
    <x v="0"/>
    <x v="6"/>
    <n v="163"/>
    <s v="1279-0052"/>
    <d v="2021-10-06T00:00:00"/>
    <s v="12390 DANIELA NICHOLE"/>
    <s v="TOSTADO"/>
    <s v="ROMERO"/>
    <n v="692"/>
    <x v="1"/>
    <n v="184"/>
    <n v="0"/>
    <n v="0"/>
    <n v="184"/>
    <n v="184"/>
    <n v="184"/>
    <m/>
    <s v="Pendiente"/>
    <s v="Activo"/>
    <m/>
    <m/>
    <s v="CENTRO MEDICO EXCEL-URGENCIAS"/>
    <m/>
    <s v="BH"/>
    <s v="h1"/>
    <s v="LOPEZ FAVELA GLADYS MARIELA"/>
  </r>
  <r>
    <d v="2021-10-06T00:00:00"/>
    <x v="1"/>
    <s v="URGENCIAS"/>
    <s v="En Tiempo"/>
    <s v="URGENCIAS (90 Min.)"/>
    <x v="0"/>
    <x v="6"/>
    <n v="164"/>
    <s v="1279-0053"/>
    <d v="2021-10-06T00:00:00"/>
    <s v="34147 VERONICA"/>
    <s v="FERNANDEZ"/>
    <m/>
    <n v="692"/>
    <x v="1"/>
    <n v="184"/>
    <n v="0"/>
    <n v="0"/>
    <n v="1310"/>
    <n v="1310"/>
    <n v="1310"/>
    <m/>
    <s v="Pendiente"/>
    <s v="Activo"/>
    <m/>
    <m/>
    <s v="CENTRO MEDICO EXCEL-URGENCIAS"/>
    <m/>
    <s v="BH"/>
    <s v="h1"/>
    <s v="LOPEZ FAVELA GLADYS MARIELA"/>
  </r>
  <r>
    <d v="2021-10-06T00:00:00"/>
    <x v="1"/>
    <s v="URGENCIAS"/>
    <s v="En Tiempo"/>
    <s v="URGENCIAS (90 Min.)"/>
    <x v="0"/>
    <x v="6"/>
    <n v="165"/>
    <s v="1279-0053"/>
    <m/>
    <m/>
    <m/>
    <m/>
    <n v="288"/>
    <x v="43"/>
    <n v="125"/>
    <m/>
    <m/>
    <m/>
    <m/>
    <m/>
    <m/>
    <m/>
    <m/>
    <m/>
    <m/>
    <m/>
    <m/>
    <s v="VSG"/>
    <n v="221"/>
    <m/>
  </r>
  <r>
    <d v="2021-10-06T00:00:00"/>
    <x v="1"/>
    <s v="URGENCIAS"/>
    <s v="En Tiempo"/>
    <s v="URGENCIAS (90 Min.)"/>
    <x v="0"/>
    <x v="6"/>
    <n v="166"/>
    <s v="1279-0053"/>
    <m/>
    <m/>
    <m/>
    <m/>
    <n v="226"/>
    <x v="3"/>
    <n v="345"/>
    <m/>
    <m/>
    <m/>
    <m/>
    <m/>
    <m/>
    <m/>
    <m/>
    <m/>
    <m/>
    <m/>
    <m/>
    <s v="PCR"/>
    <n v="183"/>
    <m/>
  </r>
  <r>
    <d v="2021-10-06T00:00:00"/>
    <x v="1"/>
    <s v="URGENCIAS"/>
    <s v="En Tiempo"/>
    <s v="URGENCIAS (90 Min.)"/>
    <x v="0"/>
    <x v="6"/>
    <n v="167"/>
    <s v="1279-0053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URGENCIAS"/>
    <s v="En Tiempo"/>
    <s v="URGENCIAS (90 Min.)"/>
    <x v="0"/>
    <x v="6"/>
    <n v="168"/>
    <s v="1279-0053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MEDIEXCEL"/>
    <s v="En Tiempo"/>
    <s v="EXTERNOS (240 min.)"/>
    <x v="0"/>
    <x v="6"/>
    <n v="169"/>
    <s v="1279-0054"/>
    <d v="2021-10-06T00:00:00"/>
    <s v="18940 JUAN JOSE"/>
    <s v="ARJONA"/>
    <s v="TODD"/>
    <n v="692"/>
    <x v="1"/>
    <n v="184"/>
    <n v="0"/>
    <n v="0"/>
    <n v="2424"/>
    <n v="2424"/>
    <n v="2424"/>
    <m/>
    <s v="Pendiente"/>
    <s v="Activo"/>
    <s v="B8459001-01"/>
    <m/>
    <s v="MEDIEXCEL"/>
    <m/>
    <s v="BH"/>
    <s v="h1"/>
    <s v="ORTEGA ROMERO JOSHUA ALFREDO"/>
  </r>
  <r>
    <d v="2021-10-06T00:00:00"/>
    <x v="1"/>
    <s v="MEDIEXCEL"/>
    <s v="En Tiempo"/>
    <s v="EXTERNOS (240 min.)"/>
    <x v="0"/>
    <x v="6"/>
    <n v="170"/>
    <s v="1279-0054"/>
    <m/>
    <m/>
    <m/>
    <m/>
    <n v="121"/>
    <x v="18"/>
    <n v="374"/>
    <m/>
    <m/>
    <m/>
    <m/>
    <m/>
    <m/>
    <m/>
    <m/>
    <m/>
    <m/>
    <m/>
    <m/>
    <s v="GLICO"/>
    <n v="137"/>
    <m/>
  </r>
  <r>
    <d v="2021-10-06T00:00:00"/>
    <x v="1"/>
    <s v="MEDIEXCEL"/>
    <s v="En Tiempo"/>
    <s v="EXTERNOS (240 min.)"/>
    <x v="0"/>
    <x v="6"/>
    <n v="171"/>
    <s v="1279-0054"/>
    <m/>
    <m/>
    <m/>
    <m/>
    <n v="1297"/>
    <x v="20"/>
    <n v="265"/>
    <m/>
    <m/>
    <m/>
    <m/>
    <m/>
    <m/>
    <m/>
    <m/>
    <m/>
    <m/>
    <m/>
    <m/>
    <s v="LIPIDOS"/>
    <s v="lip"/>
    <m/>
  </r>
  <r>
    <d v="2021-10-06T00:00:00"/>
    <x v="1"/>
    <s v="MEDIEXCEL"/>
    <s v="En Tiempo"/>
    <s v="EXTERNOS (240 min.)"/>
    <x v="0"/>
    <x v="6"/>
    <n v="172"/>
    <s v="1279-0054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MEDIEXCEL"/>
    <s v="En Tiempo"/>
    <s v="EXTERNOS (240 min.)"/>
    <x v="0"/>
    <x v="6"/>
    <n v="173"/>
    <s v="1279-0054"/>
    <m/>
    <m/>
    <m/>
    <m/>
    <n v="207"/>
    <x v="123"/>
    <n v="600"/>
    <m/>
    <m/>
    <m/>
    <m/>
    <m/>
    <m/>
    <m/>
    <m/>
    <m/>
    <m/>
    <m/>
    <m/>
    <s v="P.Reum"/>
    <n v="174"/>
    <m/>
  </r>
  <r>
    <d v="2021-10-06T00:00:00"/>
    <x v="1"/>
    <s v="MEDIEXCEL"/>
    <s v="En Tiempo"/>
    <s v="EXTERNOS (240 min.)"/>
    <x v="0"/>
    <x v="6"/>
    <n v="174"/>
    <s v="1279-0054"/>
    <m/>
    <m/>
    <m/>
    <m/>
    <n v="87"/>
    <x v="85"/>
    <n v="345"/>
    <m/>
    <m/>
    <m/>
    <m/>
    <m/>
    <m/>
    <m/>
    <m/>
    <m/>
    <m/>
    <m/>
    <m/>
    <s v="Ferritina"/>
    <n v="129"/>
    <m/>
  </r>
  <r>
    <d v="2021-10-06T00:00:00"/>
    <x v="1"/>
    <s v="MEDIEXCEL"/>
    <s v="En Tiempo"/>
    <s v="EXTERNOS (240 min.)"/>
    <x v="0"/>
    <x v="6"/>
    <n v="175"/>
    <s v="1279-0054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HOSPITALIZADOS"/>
    <s v="En Tiempo"/>
    <s v="HOSPITALIZADOS (90 Min.)"/>
    <x v="0"/>
    <x v="6"/>
    <n v="176"/>
    <s v="1279-0055"/>
    <d v="2021-10-06T00:00:00"/>
    <s v="33950 VICTOR MANUEL"/>
    <s v="VILLASEÑOR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CARABANTES GARCIA ROSA ADYLENNE"/>
  </r>
  <r>
    <d v="2021-10-06T00:00:00"/>
    <x v="1"/>
    <s v="HOSPITALIZADOS"/>
    <s v="En Tiempo"/>
    <s v="HOSPITALIZADOS (90 Min.)"/>
    <x v="0"/>
    <x v="6"/>
    <n v="177"/>
    <s v="1279-0055"/>
    <m/>
    <m/>
    <m/>
    <m/>
    <n v="104"/>
    <x v="12"/>
    <n v="171"/>
    <m/>
    <m/>
    <m/>
    <m/>
    <m/>
    <m/>
    <m/>
    <m/>
    <m/>
    <m/>
    <m/>
    <m/>
    <s v="mg"/>
    <n v="157"/>
    <m/>
  </r>
  <r>
    <d v="2021-10-06T00:00:00"/>
    <x v="1"/>
    <s v="HOSPITALIZADOS"/>
    <s v="En Tiempo"/>
    <s v="HOSPITALIZADOS (90 Min.)"/>
    <x v="0"/>
    <x v="6"/>
    <n v="178"/>
    <s v="1279-0055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TUNEL MEDIEXCEL"/>
    <s v="En Tiempo"/>
    <s v="EXTERNOS (240 min.)"/>
    <x v="0"/>
    <x v="6"/>
    <n v="179"/>
    <s v="1279-0056"/>
    <d v="2021-10-06T00:00:00"/>
    <s v="33213 SANTIAGO"/>
    <s v="ESCALANTE"/>
    <m/>
    <n v="2477"/>
    <x v="42"/>
    <n v="750"/>
    <n v="0"/>
    <n v="0"/>
    <n v="750"/>
    <n v="750"/>
    <n v="750"/>
    <m/>
    <s v="Pendiente"/>
    <s v="Activo"/>
    <s v="F4089001-01"/>
    <m/>
    <s v="TUNEL - MEDIEXCEL"/>
    <m/>
    <s v="Ag. SARS Cov 2"/>
    <m/>
    <s v="A QUIEN CORRESPONDA"/>
  </r>
  <r>
    <d v="2021-10-06T00:00:00"/>
    <x v="1"/>
    <s v="URGENCIAS"/>
    <s v="En Tiempo"/>
    <s v="URGENCIAS (90 Min.)"/>
    <x v="0"/>
    <x v="6"/>
    <n v="180"/>
    <s v="1279-0057"/>
    <d v="2021-10-06T00:00:00"/>
    <s v="34317 MARIA DEL ROCIO"/>
    <s v="NIKIFORAKIS"/>
    <m/>
    <n v="692"/>
    <x v="1"/>
    <n v="184"/>
    <n v="0"/>
    <n v="0"/>
    <n v="840"/>
    <n v="840"/>
    <n v="840"/>
    <m/>
    <s v="Pendiente"/>
    <s v="Activo"/>
    <m/>
    <m/>
    <s v="CENTRO MEDICO EXCEL-URGENCIAS"/>
    <m/>
    <s v="BH"/>
    <s v="h1"/>
    <s v="LOPEZ FAVELA GLADYS MARIELA"/>
  </r>
  <r>
    <d v="2021-10-06T00:00:00"/>
    <x v="1"/>
    <s v="URGENCIAS"/>
    <s v="En Tiempo"/>
    <s v="URGENCIAS (90 Min.)"/>
    <x v="0"/>
    <x v="6"/>
    <n v="181"/>
    <s v="1279-0057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URGENCIAS"/>
    <s v="En Tiempo"/>
    <s v="URGENCIAS (90 Min.)"/>
    <x v="0"/>
    <x v="6"/>
    <n v="182"/>
    <s v="1279-0057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1"/>
    <s v="HOSPITALIZADOS"/>
    <s v="No Liberados en PxLab"/>
    <s v="HOSPITALIZADOS (90 Min.)"/>
    <x v="0"/>
    <x v="6"/>
    <n v="183"/>
    <s v="1279-0058"/>
    <d v="2021-10-06T00:00:00"/>
    <s v="15781 BEATRIZ"/>
    <s v="LUGO"/>
    <m/>
    <n v="2111"/>
    <x v="142"/>
    <n v="2500"/>
    <n v="0"/>
    <n v="0"/>
    <n v="2500"/>
    <n v="2500"/>
    <n v="2500"/>
    <m/>
    <s v="Pendiente"/>
    <s v="Activo"/>
    <m/>
    <m/>
    <s v="CENTRO MEDICO EXCEL-HOSPITALIZADOS"/>
    <m/>
    <s v="BAAF"/>
    <s v="BAAFT"/>
    <s v="AGUILAR OBESO DAVID"/>
  </r>
  <r>
    <d v="2021-10-06T00:00:00"/>
    <x v="1"/>
    <s v="EMPLEADOS"/>
    <s v="No Liberados en PxLab"/>
    <s v="EXTERNOS (240 min.)"/>
    <x v="0"/>
    <x v="6"/>
    <n v="184"/>
    <s v="1279-0059"/>
    <d v="2021-10-06T00:00:00"/>
    <s v="26796 RUTH VALERIA"/>
    <s v="AYALA"/>
    <s v="APARICIO"/>
    <n v="464"/>
    <x v="143"/>
    <n v="5500"/>
    <n v="0"/>
    <n v="0"/>
    <n v="5500"/>
    <n v="5500"/>
    <n v="5500"/>
    <m/>
    <s v="Pendiente"/>
    <s v="Activo"/>
    <m/>
    <m/>
    <s v="CENTRO MEDICO EXCEL-(EMPLEADOS)"/>
    <m/>
    <s v="CV HIV-1u"/>
    <n v="79"/>
    <s v="VINDIOLA COTA LOURDES"/>
  </r>
  <r>
    <d v="2021-10-06T00:00:00"/>
    <x v="1"/>
    <s v="HOSPITALIZADOS"/>
    <s v="No Liberados en PxLab"/>
    <s v="HOSPITALIZADOS (90 Min.)"/>
    <x v="0"/>
    <x v="6"/>
    <n v="185"/>
    <s v="1279-0060"/>
    <d v="2021-10-06T00:00:00"/>
    <s v="34318 SALVADOR"/>
    <s v="RUIZ"/>
    <s v="PINEDA"/>
    <n v="2135"/>
    <x v="144"/>
    <n v="2200"/>
    <n v="0"/>
    <n v="0"/>
    <n v="2200"/>
    <n v="2200"/>
    <n v="2200"/>
    <m/>
    <s v="Pendiente"/>
    <s v="Activo"/>
    <m/>
    <m/>
    <s v="CENTRO MEDICO EXCEL-HOSPITALIZADOS"/>
    <m/>
    <s v="BX POLIPO"/>
    <n v="69"/>
    <s v="ZECKUA DURAZO JOSE DE JESUS"/>
  </r>
  <r>
    <d v="2021-10-06T00:00:00"/>
    <x v="1"/>
    <s v="HOSPITALIZADOS"/>
    <s v="No Liberados en PxLab"/>
    <s v="HOSPITALIZADOS (90 Min.)"/>
    <x v="0"/>
    <x v="6"/>
    <n v="186"/>
    <s v="1279-0061"/>
    <d v="2021-10-06T00:00:00"/>
    <s v="34318 SALVADOR"/>
    <s v="RUIZ"/>
    <s v="PINEDA"/>
    <n v="2293"/>
    <x v="145"/>
    <n v="2700"/>
    <n v="0"/>
    <n v="0"/>
    <n v="2700"/>
    <n v="2700"/>
    <n v="2700"/>
    <m/>
    <s v="Pendiente"/>
    <s v="Activo"/>
    <m/>
    <m/>
    <s v="CENTRO MEDICO EXCEL-HOSPITALIZADOS"/>
    <m/>
    <s v="BGAS"/>
    <m/>
    <s v="ZECKUA DURAZO JOSE DE JESUS"/>
  </r>
  <r>
    <d v="2021-10-06T00:00:00"/>
    <x v="1"/>
    <s v="URGENCIAS"/>
    <s v="En Tiempo"/>
    <s v="URGENCIAS (90 Min.)"/>
    <x v="0"/>
    <x v="6"/>
    <n v="187"/>
    <s v="1279-0062"/>
    <d v="2021-10-06T00:00:00"/>
    <s v="32120 MONICA"/>
    <s v="RIVERA"/>
    <s v="VAZQUEZ"/>
    <n v="692"/>
    <x v="1"/>
    <n v="184"/>
    <n v="0"/>
    <n v="0"/>
    <n v="1116"/>
    <n v="1116"/>
    <n v="1116"/>
    <m/>
    <s v="Pendiente"/>
    <s v="Activo"/>
    <m/>
    <m/>
    <s v="CENTRO MEDICO EXCEL-URGENCIAS"/>
    <m/>
    <s v="BH"/>
    <s v="h1"/>
    <s v="LOPEZ FAVELA GLADYS MARIELA"/>
  </r>
  <r>
    <d v="2021-10-06T00:00:00"/>
    <x v="1"/>
    <s v="URGENCIAS"/>
    <s v="En Tiempo"/>
    <s v="URGENCIAS (90 Min.)"/>
    <x v="0"/>
    <x v="6"/>
    <n v="188"/>
    <s v="1279-0062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6T00:00:00"/>
    <x v="1"/>
    <s v="URGENCIAS"/>
    <s v="En Tiempo"/>
    <s v="URGENCIAS (90 Min.)"/>
    <x v="0"/>
    <x v="6"/>
    <n v="189"/>
    <s v="1279-0062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1"/>
    <s v="HOSPITALIZADOS"/>
    <s v="En Tiempo"/>
    <s v="HOSPITALIZADOS (90 Min.)"/>
    <x v="0"/>
    <x v="6"/>
    <n v="190"/>
    <s v="1279-0063"/>
    <d v="2021-10-06T00:00:00"/>
    <s v="34282 MARIA I"/>
    <s v="PONCE"/>
    <m/>
    <n v="100"/>
    <x v="2"/>
    <n v="414"/>
    <n v="0"/>
    <n v="0"/>
    <n v="414"/>
    <n v="414"/>
    <n v="414"/>
    <m/>
    <s v="Pendiente"/>
    <s v="Activo"/>
    <m/>
    <m/>
    <s v="CENTRO MEDICO EXCEL-HOSPITALIZADOS"/>
    <m/>
    <s v="COAGULACION"/>
    <n v="100"/>
    <s v="CARABANTES GARCIA ROSA ADYLENNE"/>
  </r>
  <r>
    <d v="2021-10-06T00:00:00"/>
    <x v="2"/>
    <s v="TRIAGE RESPIRATORIO"/>
    <s v="En Tiempo"/>
    <s v="TRIAGE RESPIRATORIO (90 Min.)"/>
    <x v="0"/>
    <x v="6"/>
    <n v="191"/>
    <s v="1279-0064"/>
    <d v="2021-10-06T00:00:00"/>
    <s v="15551 JORGE"/>
    <s v="MARTINEZ"/>
    <m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06T00:00:00"/>
    <x v="2"/>
    <s v="TRIAGE RESPIRATORIO"/>
    <s v="En Tiempo"/>
    <s v="TRIAGE RESPIRATORIO (90 Min.)"/>
    <x v="0"/>
    <x v="6"/>
    <n v="192"/>
    <s v="1279-0064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2"/>
    <s v="TRIAGE RESPIRATORIO"/>
    <s v="En Tiempo"/>
    <s v="TRIAGE RESPIRATORIO (90 Min.)"/>
    <x v="0"/>
    <x v="6"/>
    <n v="193"/>
    <s v="1279-0064"/>
    <m/>
    <m/>
    <m/>
    <m/>
    <n v="226"/>
    <x v="3"/>
    <n v="345"/>
    <m/>
    <m/>
    <m/>
    <m/>
    <m/>
    <m/>
    <m/>
    <m/>
    <m/>
    <m/>
    <m/>
    <m/>
    <s v="PCR"/>
    <n v="183"/>
    <m/>
  </r>
  <r>
    <d v="2021-10-06T00:00:00"/>
    <x v="2"/>
    <s v="TRIAGE RESPIRATORIO"/>
    <s v="En Tiempo"/>
    <s v="TRIAGE RESPIRATORIO (90 Min.)"/>
    <x v="0"/>
    <x v="6"/>
    <n v="194"/>
    <s v="1279-0064"/>
    <m/>
    <m/>
    <m/>
    <m/>
    <n v="2458"/>
    <x v="25"/>
    <n v="500"/>
    <m/>
    <m/>
    <m/>
    <m/>
    <m/>
    <m/>
    <m/>
    <m/>
    <m/>
    <m/>
    <m/>
    <m/>
    <s v="SARS"/>
    <m/>
    <m/>
  </r>
  <r>
    <d v="2021-10-06T00:00:00"/>
    <x v="2"/>
    <s v="TRIAGE RESPIRATORIO"/>
    <s v="En Tiempo"/>
    <s v="TRIAGE RESPIRATORIO (90 Min.)"/>
    <x v="0"/>
    <x v="6"/>
    <n v="195"/>
    <s v="1279-0064"/>
    <m/>
    <m/>
    <m/>
    <m/>
    <n v="2477"/>
    <x v="42"/>
    <n v="750"/>
    <m/>
    <m/>
    <m/>
    <m/>
    <m/>
    <m/>
    <m/>
    <m/>
    <m/>
    <m/>
    <m/>
    <m/>
    <s v="Ag. SARS Cov 2"/>
    <m/>
    <m/>
  </r>
  <r>
    <d v="2021-10-06T00:00:00"/>
    <x v="2"/>
    <s v="TRIAGE RESPIRATORIO"/>
    <s v="En Tiempo"/>
    <s v="TRIAGE RESPIRATORIO (90 Min.)"/>
    <x v="0"/>
    <x v="6"/>
    <n v="196"/>
    <s v="1279-0065"/>
    <d v="2021-10-06T00:00:00"/>
    <s v="17485 JOSE LUIS"/>
    <s v="MONTOYA"/>
    <s v="JAUREGUI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06T00:00:00"/>
    <x v="2"/>
    <s v="TRIAGE RESPIRATORIO"/>
    <s v="En Tiempo"/>
    <s v="TRIAGE RESPIRATORIO (90 Min.)"/>
    <x v="0"/>
    <x v="6"/>
    <n v="197"/>
    <s v="1279-0065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2"/>
    <s v="TRIAGE RESPIRATORIO"/>
    <s v="En Tiempo"/>
    <s v="TRIAGE RESPIRATORIO (90 Min.)"/>
    <x v="0"/>
    <x v="6"/>
    <n v="198"/>
    <s v="1279-0065"/>
    <m/>
    <m/>
    <m/>
    <m/>
    <n v="226"/>
    <x v="3"/>
    <n v="345"/>
    <m/>
    <m/>
    <m/>
    <m/>
    <m/>
    <m/>
    <m/>
    <m/>
    <m/>
    <m/>
    <m/>
    <m/>
    <s v="PCR"/>
    <n v="183"/>
    <m/>
  </r>
  <r>
    <d v="2021-10-06T00:00:00"/>
    <x v="2"/>
    <s v="TRIAGE RESPIRATORIO"/>
    <s v="En Tiempo"/>
    <s v="TRIAGE RESPIRATORIO (90 Min.)"/>
    <x v="0"/>
    <x v="6"/>
    <n v="199"/>
    <s v="1279-0065"/>
    <m/>
    <m/>
    <m/>
    <m/>
    <n v="2458"/>
    <x v="25"/>
    <n v="500"/>
    <m/>
    <m/>
    <m/>
    <m/>
    <m/>
    <m/>
    <m/>
    <m/>
    <m/>
    <m/>
    <m/>
    <m/>
    <s v="SARS"/>
    <m/>
    <m/>
  </r>
  <r>
    <d v="2021-10-06T00:00:00"/>
    <x v="2"/>
    <s v="TRIAGE RESPIRATORIO"/>
    <s v="En Tiempo"/>
    <s v="TRIAGE RESPIRATORIO (90 Min.)"/>
    <x v="0"/>
    <x v="6"/>
    <n v="200"/>
    <s v="1279-0065"/>
    <m/>
    <m/>
    <m/>
    <m/>
    <n v="2477"/>
    <x v="42"/>
    <n v="750"/>
    <m/>
    <m/>
    <m/>
    <m/>
    <m/>
    <m/>
    <m/>
    <m/>
    <m/>
    <m/>
    <m/>
    <m/>
    <s v="Ag. SARS Cov 2"/>
    <m/>
    <m/>
  </r>
  <r>
    <d v="2021-10-06T00:00:00"/>
    <x v="2"/>
    <s v="HOSPITALIZADOS"/>
    <s v="En Tiempo"/>
    <s v="HOSPITALIZADOS (90 Min.)"/>
    <x v="0"/>
    <x v="6"/>
    <n v="201"/>
    <s v="1279-0066"/>
    <d v="2021-10-06T00:00:00"/>
    <s v="34041 BALTAZAR"/>
    <s v="COSAIN"/>
    <s v="CHAVEZ"/>
    <n v="2477"/>
    <x v="42"/>
    <n v="750"/>
    <n v="0"/>
    <n v="0"/>
    <n v="750"/>
    <n v="750"/>
    <n v="750"/>
    <m/>
    <s v="Pendiente"/>
    <s v="Activo"/>
    <m/>
    <m/>
    <s v="CENTRO MEDICO EXCEL-HOSPITALIZADOS"/>
    <m/>
    <s v="Ag. SARS Cov 2"/>
    <m/>
    <s v="CAMPOLI FRANCO DAMIAN"/>
  </r>
  <r>
    <d v="2021-10-06T00:00:00"/>
    <x v="2"/>
    <s v="TRIAGE RESPIRATORIO"/>
    <s v="En Tiempo"/>
    <s v="TRIAGE RESPIRATORIO (90 Min.)"/>
    <x v="0"/>
    <x v="6"/>
    <n v="202"/>
    <s v="1279-0067"/>
    <d v="2021-10-06T00:00:00"/>
    <s v="13286 AMPARO"/>
    <s v="ORTEGA"/>
    <s v="RODAS"/>
    <n v="692"/>
    <x v="1"/>
    <n v="184"/>
    <n v="0"/>
    <n v="0"/>
    <n v="3862"/>
    <n v="3862"/>
    <n v="3862"/>
    <m/>
    <s v="Pendiente"/>
    <s v="Activo"/>
    <m/>
    <m/>
    <s v="CENTRO MEDICO EXCEL - TRIAGE RESPIRATORIO"/>
    <m/>
    <s v="BH"/>
    <s v="h1"/>
    <s v="BERNAL MANJARREZ MANLIO CESAR"/>
  </r>
  <r>
    <d v="2021-10-06T00:00:00"/>
    <x v="2"/>
    <s v="TRIAGE RESPIRATORIO"/>
    <s v="En Tiempo"/>
    <s v="TRIAGE RESPIRATORIO (90 Min.)"/>
    <x v="0"/>
    <x v="6"/>
    <n v="203"/>
    <s v="1279-0067"/>
    <m/>
    <m/>
    <m/>
    <m/>
    <n v="226"/>
    <x v="3"/>
    <n v="345"/>
    <m/>
    <m/>
    <m/>
    <m/>
    <m/>
    <m/>
    <m/>
    <m/>
    <m/>
    <m/>
    <m/>
    <m/>
    <s v="PCR"/>
    <n v="183"/>
    <m/>
  </r>
  <r>
    <d v="2021-10-06T00:00:00"/>
    <x v="2"/>
    <s v="TRIAGE RESPIRATORIO"/>
    <s v="En Tiempo"/>
    <s v="TRIAGE RESPIRATORIO (90 Min.)"/>
    <x v="0"/>
    <x v="6"/>
    <n v="204"/>
    <s v="1279-0067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2"/>
    <s v="TRIAGE RESPIRATORIO"/>
    <s v="En Tiempo"/>
    <s v="TRIAGE RESPIRATORIO (90 Min.)"/>
    <x v="0"/>
    <x v="6"/>
    <n v="205"/>
    <s v="1279-0067"/>
    <m/>
    <m/>
    <m/>
    <m/>
    <n v="2458"/>
    <x v="25"/>
    <n v="500"/>
    <m/>
    <m/>
    <m/>
    <m/>
    <m/>
    <m/>
    <m/>
    <m/>
    <m/>
    <m/>
    <m/>
    <m/>
    <s v="SARS"/>
    <m/>
    <m/>
  </r>
  <r>
    <d v="2021-10-06T00:00:00"/>
    <x v="2"/>
    <s v="TRIAGE RESPIRATORIO"/>
    <s v="En Tiempo"/>
    <s v="TRIAGE RESPIRATORIO (90 Min.)"/>
    <x v="0"/>
    <x v="6"/>
    <n v="206"/>
    <s v="1279-0067"/>
    <m/>
    <m/>
    <m/>
    <m/>
    <n v="2477"/>
    <x v="42"/>
    <n v="750"/>
    <m/>
    <m/>
    <m/>
    <m/>
    <m/>
    <m/>
    <m/>
    <m/>
    <m/>
    <m/>
    <m/>
    <m/>
    <s v="Ag. SARS Cov 2"/>
    <m/>
    <m/>
  </r>
  <r>
    <d v="2021-10-06T00:00:00"/>
    <x v="2"/>
    <s v="TRIAGE RESPIRATORIO"/>
    <s v="En Tiempo"/>
    <s v="TRIAGE RESPIRATORIO (90 Min.)"/>
    <x v="0"/>
    <x v="6"/>
    <n v="207"/>
    <s v="1279-0067"/>
    <m/>
    <m/>
    <m/>
    <m/>
    <n v="244"/>
    <x v="5"/>
    <n v="920"/>
    <m/>
    <m/>
    <m/>
    <m/>
    <m/>
    <m/>
    <m/>
    <m/>
    <m/>
    <m/>
    <m/>
    <m/>
    <s v="Dim D"/>
    <m/>
    <m/>
  </r>
  <r>
    <d v="2021-10-06T00:00:00"/>
    <x v="2"/>
    <s v="TRIAGE RESPIRATORIO"/>
    <s v="En Tiempo"/>
    <s v="TRIAGE RESPIRATORIO (90 Min.)"/>
    <x v="0"/>
    <x v="6"/>
    <n v="208"/>
    <s v="1279-0067"/>
    <m/>
    <m/>
    <m/>
    <m/>
    <n v="87"/>
    <x v="85"/>
    <n v="345"/>
    <m/>
    <m/>
    <m/>
    <m/>
    <m/>
    <m/>
    <m/>
    <m/>
    <m/>
    <m/>
    <m/>
    <m/>
    <s v="Ferritina"/>
    <n v="129"/>
    <m/>
  </r>
  <r>
    <d v="2021-10-06T00:00:00"/>
    <x v="2"/>
    <s v="TRIAGE RESPIRATORIO"/>
    <s v="En Tiempo"/>
    <s v="TRIAGE RESPIRATORIO (90 Min.)"/>
    <x v="0"/>
    <x v="6"/>
    <n v="209"/>
    <s v="1279-0067"/>
    <m/>
    <m/>
    <m/>
    <m/>
    <n v="238"/>
    <x v="36"/>
    <n v="300"/>
    <m/>
    <m/>
    <m/>
    <m/>
    <m/>
    <m/>
    <m/>
    <m/>
    <m/>
    <m/>
    <m/>
    <m/>
    <s v="RF"/>
    <m/>
    <m/>
  </r>
  <r>
    <d v="2021-10-06T00:00:00"/>
    <x v="2"/>
    <s v=" EXTERNO"/>
    <s v="En Tiempo"/>
    <s v="EXTERNOS (240 min.)"/>
    <x v="0"/>
    <x v="6"/>
    <n v="210"/>
    <s v="1279-0068"/>
    <d v="2021-10-06T00:00:00"/>
    <s v="33870 MARIA"/>
    <s v="JUAREZ"/>
    <s v="HERNANDEZ"/>
    <n v="119"/>
    <x v="24"/>
    <n v="145"/>
    <n v="0"/>
    <n v="0"/>
    <n v="145"/>
    <n v="145"/>
    <n v="145"/>
    <m/>
    <s v="Pendiente"/>
    <s v="Activo"/>
    <m/>
    <m/>
    <s v="Tarjeta Lealtad"/>
    <m/>
    <s v="ABO"/>
    <n v="213"/>
    <s v="CRUZ CASTAÑEDA MARIA"/>
  </r>
  <r>
    <d v="2021-10-06T00:00:00"/>
    <x v="2"/>
    <s v="HOSPITALIZADOS"/>
    <s v="Fuera de Tiempo"/>
    <s v="HOSPITALIZADOS (90 Min.)"/>
    <x v="0"/>
    <x v="6"/>
    <n v="211"/>
    <s v="1279-0069"/>
    <d v="2021-10-06T00:00:00"/>
    <s v="34288 IRANIA"/>
    <s v="MACIAS"/>
    <s v="LOPEZ"/>
    <n v="358"/>
    <x v="116"/>
    <n v="400"/>
    <n v="0"/>
    <n v="0"/>
    <n v="400"/>
    <n v="400"/>
    <n v="400"/>
    <m/>
    <s v="Pendiente"/>
    <s v="Activo"/>
    <m/>
    <m/>
    <s v="CENTRO MEDICO EXCEL-HOSPITALIZADOS"/>
    <m/>
    <s v="CulLiqBron"/>
    <n v="358"/>
    <s v="GONZALEZ TRASVIÑA MIGUEL FELIPE"/>
  </r>
  <r>
    <d v="2021-10-06T00:00:00"/>
    <x v="2"/>
    <s v="HOSPITALIZADOS"/>
    <s v="Fuera de Tiempo"/>
    <s v="HOSPITALIZADOS (90 Min.)"/>
    <x v="0"/>
    <x v="6"/>
    <n v="212"/>
    <s v="1279-0070"/>
    <d v="2021-10-06T00:00:00"/>
    <s v="33997 EDHER ADRIAN"/>
    <s v="FLORES"/>
    <s v="ACOSTA"/>
    <n v="368"/>
    <x v="46"/>
    <n v="450"/>
    <n v="0"/>
    <n v="0"/>
    <n v="450"/>
    <n v="450"/>
    <n v="450"/>
    <m/>
    <s v="Pendiente"/>
    <s v="Activo"/>
    <m/>
    <m/>
    <s v="CENTRO MEDICO EXCEL-HOSPITALIZADOS"/>
    <m/>
    <s v="CulPunCat"/>
    <m/>
    <s v="CAMPOLI FRANCO DAMIAN"/>
  </r>
  <r>
    <d v="2021-10-06T00:00:00"/>
    <x v="2"/>
    <s v="URGENCIAS"/>
    <s v="En Tiempo"/>
    <s v="URGENCIAS (90 Min.)"/>
    <x v="0"/>
    <x v="6"/>
    <n v="213"/>
    <s v="1279-0071"/>
    <d v="2021-10-06T00:00:00"/>
    <s v="25137 MACARIO CRISOFORO"/>
    <s v="PACHECO"/>
    <s v="TREJO"/>
    <n v="692"/>
    <x v="1"/>
    <n v="184"/>
    <n v="0"/>
    <n v="0"/>
    <n v="1172"/>
    <n v="1172"/>
    <n v="1172"/>
    <m/>
    <s v="Pendiente"/>
    <s v="Activo"/>
    <m/>
    <m/>
    <s v="CENTRO MEDICO EXCEL-URGENCIAS"/>
    <m/>
    <s v="BH"/>
    <s v="h1"/>
    <s v="IRIBE CAMORLINGA JOSE IVAN"/>
  </r>
  <r>
    <d v="2021-10-06T00:00:00"/>
    <x v="2"/>
    <s v="URGENCIAS"/>
    <s v="En Tiempo"/>
    <s v="URGENCIAS (90 Min.)"/>
    <x v="0"/>
    <x v="6"/>
    <n v="214"/>
    <s v="1279-0071"/>
    <m/>
    <m/>
    <m/>
    <m/>
    <n v="288"/>
    <x v="43"/>
    <n v="125"/>
    <m/>
    <m/>
    <m/>
    <m/>
    <m/>
    <m/>
    <m/>
    <m/>
    <m/>
    <m/>
    <m/>
    <m/>
    <s v="VSG"/>
    <n v="221"/>
    <m/>
  </r>
  <r>
    <d v="2021-10-06T00:00:00"/>
    <x v="2"/>
    <s v="URGENCIAS"/>
    <s v="En Tiempo"/>
    <s v="URGENCIAS (90 Min.)"/>
    <x v="0"/>
    <x v="6"/>
    <n v="215"/>
    <s v="1279-0071"/>
    <m/>
    <m/>
    <m/>
    <m/>
    <n v="226"/>
    <x v="3"/>
    <n v="345"/>
    <m/>
    <m/>
    <m/>
    <m/>
    <m/>
    <m/>
    <m/>
    <m/>
    <m/>
    <m/>
    <m/>
    <m/>
    <s v="PCR"/>
    <n v="183"/>
    <m/>
  </r>
  <r>
    <d v="2021-10-06T00:00:00"/>
    <x v="2"/>
    <s v="URGENCIAS"/>
    <s v="En Tiempo"/>
    <s v="URGENCIAS (90 Min.)"/>
    <x v="0"/>
    <x v="6"/>
    <n v="216"/>
    <s v="1279-0071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2"/>
    <s v="PRIVADOS"/>
    <s v="No Liberados en PxLab"/>
    <s v="EXTERNOS (240 min.)"/>
    <x v="0"/>
    <x v="6"/>
    <n v="217"/>
    <s v="1279-0072"/>
    <d v="2021-10-06T00:00:00"/>
    <s v="34319 AMBAR ANAIS"/>
    <s v="VAZQUEZ"/>
    <s v="PEREZ"/>
    <n v="1562"/>
    <x v="138"/>
    <n v="1750"/>
    <n v="0"/>
    <n v="0"/>
    <n v="1750"/>
    <n v="1750"/>
    <n v="1750"/>
    <m/>
    <s v="Pendiente"/>
    <s v="Activo"/>
    <m/>
    <m/>
    <s v="PRIVADOS"/>
    <m/>
    <s v="Tamiz Ampliado"/>
    <n v="207"/>
    <s v="A QUIEN CORRESPONDA"/>
  </r>
  <r>
    <d v="2021-10-06T00:00:00"/>
    <x v="2"/>
    <s v="HOSPITALIZADOS"/>
    <s v="Fuera de Tiempo"/>
    <s v="HOSPITALIZADOS (90 Min.)"/>
    <x v="0"/>
    <x v="6"/>
    <n v="218"/>
    <s v="1279-0073"/>
    <d v="2021-10-06T00:00:00"/>
    <s v="34147 VERONICA"/>
    <s v="FERNANDEZ"/>
    <m/>
    <n v="263"/>
    <x v="28"/>
    <n v="500"/>
    <n v="0"/>
    <n v="0"/>
    <n v="6872"/>
    <n v="6872"/>
    <n v="6872"/>
    <m/>
    <s v="Pendiente"/>
    <s v="Activo"/>
    <m/>
    <m/>
    <s v="CENTRO MEDICO EXCEL-HOSPITALIZADOS"/>
    <m/>
    <s v="CMV IgG"/>
    <m/>
    <s v="ESPINO ALVAREZ JAIME FRANCISCO"/>
  </r>
  <r>
    <d v="2021-10-06T00:00:00"/>
    <x v="2"/>
    <s v="HOSPITALIZADOS"/>
    <s v="Fuera de Tiempo"/>
    <s v="HOSPITALIZADOS (90 Min.)"/>
    <x v="0"/>
    <x v="6"/>
    <n v="219"/>
    <s v="1279-0073"/>
    <m/>
    <m/>
    <m/>
    <m/>
    <n v="274"/>
    <x v="29"/>
    <n v="500"/>
    <m/>
    <m/>
    <m/>
    <m/>
    <m/>
    <m/>
    <m/>
    <m/>
    <m/>
    <m/>
    <m/>
    <m/>
    <s v="CMV IgM"/>
    <n v="6"/>
    <m/>
  </r>
  <r>
    <d v="2021-10-06T00:00:00"/>
    <x v="2"/>
    <s v="HOSPITALIZADOS"/>
    <s v="Fuera de Tiempo"/>
    <s v="HOSPITALIZADOS (90 Min.)"/>
    <x v="0"/>
    <x v="6"/>
    <n v="220"/>
    <s v="1279-0073"/>
    <m/>
    <m/>
    <m/>
    <m/>
    <n v="490"/>
    <x v="30"/>
    <n v="1200"/>
    <m/>
    <m/>
    <m/>
    <m/>
    <m/>
    <m/>
    <m/>
    <m/>
    <m/>
    <m/>
    <m/>
    <m/>
    <s v="EBNA IgG"/>
    <m/>
    <m/>
  </r>
  <r>
    <d v="2021-10-06T00:00:00"/>
    <x v="2"/>
    <s v="HOSPITALIZADOS"/>
    <s v="Fuera de Tiempo"/>
    <s v="HOSPITALIZADOS (90 Min.)"/>
    <x v="0"/>
    <x v="6"/>
    <n v="221"/>
    <s v="1279-0073"/>
    <m/>
    <m/>
    <m/>
    <m/>
    <n v="491"/>
    <x v="31"/>
    <n v="1200"/>
    <m/>
    <m/>
    <m/>
    <m/>
    <m/>
    <m/>
    <m/>
    <m/>
    <m/>
    <m/>
    <m/>
    <m/>
    <s v="EBNA IgM"/>
    <m/>
    <m/>
  </r>
  <r>
    <d v="2021-10-06T00:00:00"/>
    <x v="2"/>
    <s v="HOSPITALIZADOS"/>
    <s v="Fuera de Tiempo"/>
    <s v="HOSPITALIZADOS (90 Min.)"/>
    <x v="0"/>
    <x v="6"/>
    <n v="222"/>
    <s v="1279-0073"/>
    <m/>
    <m/>
    <m/>
    <m/>
    <n v="1727"/>
    <x v="58"/>
    <n v="1600"/>
    <m/>
    <m/>
    <m/>
    <m/>
    <m/>
    <m/>
    <m/>
    <m/>
    <m/>
    <m/>
    <m/>
    <m/>
    <s v="HERPES I - II"/>
    <m/>
    <m/>
  </r>
  <r>
    <d v="2021-10-06T00:00:00"/>
    <x v="2"/>
    <s v="HOSPITALIZADOS"/>
    <s v="Fuera de Tiempo"/>
    <s v="HOSPITALIZADOS (90 Min.)"/>
    <x v="0"/>
    <x v="6"/>
    <n v="223"/>
    <s v="1279-0073"/>
    <m/>
    <m/>
    <m/>
    <m/>
    <n v="416"/>
    <x v="32"/>
    <n v="362"/>
    <m/>
    <m/>
    <m/>
    <m/>
    <m/>
    <m/>
    <m/>
    <m/>
    <m/>
    <m/>
    <m/>
    <m/>
    <s v="HIV"/>
    <n v="22"/>
    <m/>
  </r>
  <r>
    <d v="2021-10-06T00:00:00"/>
    <x v="2"/>
    <s v="HOSPITALIZADOS"/>
    <s v="Fuera de Tiempo"/>
    <s v="HOSPITALIZADOS (90 Min.)"/>
    <x v="0"/>
    <x v="6"/>
    <n v="224"/>
    <s v="1279-0073"/>
    <m/>
    <m/>
    <m/>
    <m/>
    <n v="1441"/>
    <x v="34"/>
    <n v="1400"/>
    <m/>
    <m/>
    <m/>
    <m/>
    <m/>
    <m/>
    <m/>
    <m/>
    <m/>
    <m/>
    <m/>
    <m/>
    <s v="P. HEPATITIS"/>
    <m/>
    <m/>
  </r>
  <r>
    <d v="2021-10-06T00:00:00"/>
    <x v="2"/>
    <s v="HOSPITALIZADOS"/>
    <s v="Fuera de Tiempo"/>
    <s v="HOSPITALIZADOS (90 Min.)"/>
    <x v="0"/>
    <x v="6"/>
    <n v="225"/>
    <s v="1279-0073"/>
    <m/>
    <m/>
    <m/>
    <m/>
    <n v="286"/>
    <x v="37"/>
    <n v="110"/>
    <m/>
    <m/>
    <m/>
    <m/>
    <m/>
    <m/>
    <m/>
    <m/>
    <m/>
    <m/>
    <m/>
    <m/>
    <s v="VDRL"/>
    <n v="220"/>
    <m/>
  </r>
  <r>
    <d v="2021-10-06T00:00:00"/>
    <x v="2"/>
    <s v="TRIAGE RESPIRATORIO"/>
    <s v="No Liberados en PxLab"/>
    <s v="TRIAGE RESPIRATORIO (90 Min.)"/>
    <x v="0"/>
    <x v="6"/>
    <n v="226"/>
    <s v="1279-0074"/>
    <d v="2021-10-06T00:00:00"/>
    <s v="34320 LUIS ADRIAN"/>
    <s v="VELAZQUEZ"/>
    <s v="MARROQUIN"/>
    <n v="2452"/>
    <x v="26"/>
    <n v="3500"/>
    <n v="0"/>
    <n v="0"/>
    <n v="3500"/>
    <n v="3500"/>
    <n v="3500"/>
    <m/>
    <s v="Pendiente"/>
    <s v="Activo"/>
    <m/>
    <m/>
    <s v="CENTRO MEDICO EXCEL - TRIAGE RESPIRATORIO"/>
    <m/>
    <s v="COVID 19"/>
    <m/>
    <s v="MORALES NUÑEZ EDGAR OMAR"/>
  </r>
  <r>
    <d v="2021-10-06T00:00:00"/>
    <x v="2"/>
    <s v="URGENCIAS"/>
    <s v="En Tiempo"/>
    <s v="URGENCIAS (90 Min.)"/>
    <x v="0"/>
    <x v="6"/>
    <n v="227"/>
    <s v="1279-0075"/>
    <d v="2021-10-06T00:00:00"/>
    <s v="25137 MACARIO CRISOFORO"/>
    <s v="PACHECO"/>
    <s v="TREJO"/>
    <n v="102"/>
    <x v="7"/>
    <n v="1070"/>
    <n v="0"/>
    <n v="0"/>
    <n v="1820"/>
    <n v="1820"/>
    <n v="1820"/>
    <m/>
    <s v="Pendiente"/>
    <s v="Activo"/>
    <m/>
    <m/>
    <s v="CENTRO MEDICO EXCEL-URGENCIAS"/>
    <m/>
    <s v="GAS"/>
    <n v="136"/>
    <s v="IRIBE CAMORLINGA JOSE IVAN"/>
  </r>
  <r>
    <d v="2021-10-06T00:00:00"/>
    <x v="2"/>
    <s v="URGENCIAS"/>
    <s v="En Tiempo"/>
    <s v="URGENCIAS (90 Min.)"/>
    <x v="0"/>
    <x v="6"/>
    <n v="228"/>
    <s v="1279-0075"/>
    <m/>
    <m/>
    <m/>
    <m/>
    <n v="2477"/>
    <x v="42"/>
    <n v="750"/>
    <m/>
    <m/>
    <m/>
    <m/>
    <m/>
    <m/>
    <m/>
    <m/>
    <m/>
    <m/>
    <m/>
    <m/>
    <s v="Ag. SARS Cov 2"/>
    <m/>
    <m/>
  </r>
  <r>
    <d v="2021-10-06T00:00:00"/>
    <x v="2"/>
    <s v="URGENCIAS"/>
    <s v="En Tiempo"/>
    <s v="URGENCIAS (90 Min.)"/>
    <x v="0"/>
    <x v="6"/>
    <n v="229"/>
    <s v="1279-0076"/>
    <d v="2021-10-06T00:00:00"/>
    <s v="15551 JORGE"/>
    <s v="MARTINEZ"/>
    <m/>
    <n v="102"/>
    <x v="7"/>
    <n v="1070"/>
    <n v="0"/>
    <n v="0"/>
    <n v="1444"/>
    <n v="1444"/>
    <n v="1444"/>
    <m/>
    <s v="Pendiente"/>
    <s v="Activo"/>
    <m/>
    <m/>
    <s v="CENTRO MEDICO EXCEL-URGENCIAS"/>
    <m/>
    <s v="GAS"/>
    <n v="136"/>
    <s v="LOPEZ FAVELA GLADYS MARIELA"/>
  </r>
  <r>
    <d v="2021-10-06T00:00:00"/>
    <x v="2"/>
    <s v="URGENCIAS"/>
    <s v="En Tiempo"/>
    <s v="URGENCIAS (90 Min.)"/>
    <x v="0"/>
    <x v="6"/>
    <n v="230"/>
    <s v="1279-0076"/>
    <m/>
    <m/>
    <m/>
    <m/>
    <n v="121"/>
    <x v="18"/>
    <n v="374"/>
    <m/>
    <m/>
    <m/>
    <m/>
    <m/>
    <m/>
    <m/>
    <m/>
    <m/>
    <m/>
    <m/>
    <m/>
    <s v="GLICO"/>
    <n v="137"/>
    <m/>
  </r>
  <r>
    <d v="2021-10-06T00:00:00"/>
    <x v="2"/>
    <s v="HOSPITALIZADOS"/>
    <s v="En Tiempo"/>
    <s v="HOSPITALIZADOS (90 Min.)"/>
    <x v="0"/>
    <x v="6"/>
    <n v="231"/>
    <s v="1279-0077"/>
    <d v="2021-10-06T00:00:00"/>
    <s v="33035 PAOLA"/>
    <s v="ADAME"/>
    <s v="URANO"/>
    <n v="100"/>
    <x v="2"/>
    <n v="414"/>
    <n v="0"/>
    <n v="0"/>
    <n v="1116"/>
    <n v="1116"/>
    <n v="1116"/>
    <m/>
    <s v="Pendiente"/>
    <s v="Activo"/>
    <m/>
    <m/>
    <s v="CENTRO MEDICO EXCEL-HOSPITALIZADOS"/>
    <m/>
    <s v="COAGULACION"/>
    <n v="100"/>
    <s v="GALDAMEZ DOMINGUEZ PAMELA ANAHI"/>
  </r>
  <r>
    <d v="2021-10-06T00:00:00"/>
    <x v="2"/>
    <s v="HOSPITALIZADOS"/>
    <s v="En Tiempo"/>
    <s v="HOSPITALIZADOS (90 Min.)"/>
    <x v="0"/>
    <x v="6"/>
    <n v="232"/>
    <s v="1279-0077"/>
    <m/>
    <m/>
    <m/>
    <m/>
    <n v="692"/>
    <x v="1"/>
    <n v="184"/>
    <m/>
    <m/>
    <m/>
    <m/>
    <m/>
    <m/>
    <m/>
    <m/>
    <m/>
    <m/>
    <m/>
    <m/>
    <s v="BH"/>
    <s v="h1"/>
    <m/>
  </r>
  <r>
    <d v="2021-10-06T00:00:00"/>
    <x v="2"/>
    <s v="HOSPITALIZADOS"/>
    <s v="En Tiempo"/>
    <s v="HOSPITALIZADOS (90 Min.)"/>
    <x v="0"/>
    <x v="6"/>
    <n v="233"/>
    <s v="1279-0077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2"/>
    <s v="HOSPITALIZADOS"/>
    <s v="No Liberados en PxLab"/>
    <s v="HOSPITALIZADOS (90 Min.)"/>
    <x v="0"/>
    <x v="6"/>
    <n v="234"/>
    <s v="1279-0078"/>
    <d v="2021-10-06T00:00:00"/>
    <s v="34023 FRANCISCO"/>
    <s v="JIMENEZ"/>
    <s v="VARGAS"/>
    <n v="2454"/>
    <x v="48"/>
    <n v="4000"/>
    <n v="0"/>
    <n v="0"/>
    <n v="4000"/>
    <n v="4000"/>
    <n v="4000"/>
    <m/>
    <s v="Pendiente"/>
    <s v="Activo"/>
    <m/>
    <m/>
    <s v="CENTRO MEDICO EXCEL-HOSPITALIZADOS"/>
    <m/>
    <s v="Galactomanano"/>
    <m/>
    <s v="CAMPOLI FRANCO DAMIAN"/>
  </r>
  <r>
    <d v="2021-10-06T00:00:00"/>
    <x v="2"/>
    <s v="ESTUDIOS DE EMERGENCIA"/>
    <s v="En Tiempo"/>
    <s v="ESTUDIOS DE EMERGENCIA (30 Min.)"/>
    <x v="0"/>
    <x v="6"/>
    <n v="235"/>
    <s v="1279-0079"/>
    <d v="2021-10-06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06T00:00:00"/>
    <x v="2"/>
    <s v="URGENCIAS"/>
    <s v="En Tiempo"/>
    <s v="URGENCIAS (90 Min.)"/>
    <x v="0"/>
    <x v="6"/>
    <n v="236"/>
    <s v="1279-0080"/>
    <d v="2021-10-06T00:00:00"/>
    <s v="15551 JORGE"/>
    <s v="MARTINEZ"/>
    <m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LOPEZ FAVELA GLADYS MARIELA"/>
  </r>
  <r>
    <d v="2021-10-06T00:00:00"/>
    <x v="2"/>
    <s v="TRIAGE RESPIRATORIO"/>
    <s v="En Tiempo"/>
    <s v="TRIAGE RESPIRATORIO (90 Min.)"/>
    <x v="0"/>
    <x v="6"/>
    <n v="237"/>
    <s v="1279-0081"/>
    <d v="2021-10-06T00:00:00"/>
    <s v="5124 CLAUDIA"/>
    <s v="GONZALEZ"/>
    <s v="IBARRA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06T00:00:00"/>
    <x v="2"/>
    <s v="TRIAGE RESPIRATORIO"/>
    <s v="En Tiempo"/>
    <s v="TRIAGE RESPIRATORIO (90 Min.)"/>
    <x v="0"/>
    <x v="6"/>
    <n v="238"/>
    <s v="1279-0081"/>
    <m/>
    <m/>
    <m/>
    <m/>
    <n v="226"/>
    <x v="3"/>
    <n v="345"/>
    <m/>
    <m/>
    <m/>
    <m/>
    <m/>
    <m/>
    <m/>
    <m/>
    <m/>
    <m/>
    <m/>
    <m/>
    <s v="PCR"/>
    <n v="183"/>
    <m/>
  </r>
  <r>
    <d v="2021-10-06T00:00:00"/>
    <x v="2"/>
    <s v="TRIAGE RESPIRATORIO"/>
    <s v="En Tiempo"/>
    <s v="TRIAGE RESPIRATORIO (90 Min.)"/>
    <x v="0"/>
    <x v="6"/>
    <n v="239"/>
    <s v="1279-0081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2"/>
    <s v="TRIAGE RESPIRATORIO"/>
    <s v="En Tiempo"/>
    <s v="TRIAGE RESPIRATORIO (90 Min.)"/>
    <x v="0"/>
    <x v="6"/>
    <n v="240"/>
    <s v="1279-0081"/>
    <m/>
    <m/>
    <m/>
    <m/>
    <n v="2477"/>
    <x v="42"/>
    <n v="750"/>
    <m/>
    <m/>
    <m/>
    <m/>
    <m/>
    <m/>
    <m/>
    <m/>
    <m/>
    <m/>
    <m/>
    <m/>
    <s v="Ag. SARS Cov 2"/>
    <m/>
    <m/>
  </r>
  <r>
    <d v="2021-10-06T00:00:00"/>
    <x v="2"/>
    <s v="TRIAGE RESPIRATORIO"/>
    <s v="En Tiempo"/>
    <s v="TRIAGE RESPIRATORIO (90 Min.)"/>
    <x v="0"/>
    <x v="6"/>
    <n v="241"/>
    <s v="1279-0081"/>
    <m/>
    <m/>
    <m/>
    <m/>
    <n v="2458"/>
    <x v="25"/>
    <n v="500"/>
    <m/>
    <m/>
    <m/>
    <m/>
    <m/>
    <m/>
    <m/>
    <m/>
    <m/>
    <m/>
    <m/>
    <m/>
    <s v="SARS"/>
    <m/>
    <m/>
  </r>
  <r>
    <d v="2021-10-06T00:00:00"/>
    <x v="2"/>
    <s v="URGENCIAS"/>
    <s v="En Tiempo"/>
    <s v="URGENCIAS (90 Min.)"/>
    <x v="0"/>
    <x v="6"/>
    <n v="242"/>
    <s v="1279-0082"/>
    <d v="2021-10-06T00:00:00"/>
    <s v="25137 MACARIO CRISOFORO"/>
    <s v="PACHECO"/>
    <s v="TREJO"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IRIBE CAMORLINGA JOSE IVAN"/>
  </r>
  <r>
    <d v="2021-10-06T00:00:00"/>
    <x v="2"/>
    <s v="ESTUDIOS DE EMERGENCIA"/>
    <s v="En Tiempo"/>
    <s v="ESTUDIOS DE EMERGENCIA (30 Min.)"/>
    <x v="0"/>
    <x v="6"/>
    <n v="243"/>
    <s v="1279-0083"/>
    <d v="2021-10-06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06T00:00:00"/>
    <x v="0"/>
    <s v="HOSPITALIZADOS"/>
    <s v="No Liberados en PxLab"/>
    <s v="HOSPITALIZADOS (90 Min.)"/>
    <x v="0"/>
    <x v="6"/>
    <n v="244"/>
    <s v="1279-0084"/>
    <d v="2021-10-06T00:00:00"/>
    <s v="12978 SAYRA"/>
    <s v="CASILLAS"/>
    <s v="CRUZ"/>
    <n v="2307"/>
    <x v="146"/>
    <n v="3000"/>
    <n v="0"/>
    <n v="0"/>
    <n v="3000"/>
    <n v="3000"/>
    <n v="3000"/>
    <m/>
    <s v="Pendiente"/>
    <s v="Activo"/>
    <m/>
    <m/>
    <s v="CENTRO MEDICO EXCEL-HOSPITALIZADOS"/>
    <m/>
    <s v="NODUULO"/>
    <m/>
    <s v="URIARTE CRUZ MAURO"/>
  </r>
  <r>
    <d v="2021-10-06T00:00:00"/>
    <x v="0"/>
    <s v="URGENCIAS"/>
    <s v="En Tiempo"/>
    <s v="URGENCIAS (90 Min.)"/>
    <x v="0"/>
    <x v="6"/>
    <n v="245"/>
    <s v="1279-0085"/>
    <d v="2021-10-06T00:00:00"/>
    <s v="34321 PERLA ZULEYMA"/>
    <s v="BOCA"/>
    <s v="OCHOA"/>
    <n v="692"/>
    <x v="1"/>
    <n v="184"/>
    <n v="0"/>
    <n v="0"/>
    <n v="1724"/>
    <n v="1724"/>
    <n v="1724"/>
    <m/>
    <s v="Pendiente"/>
    <s v="Activo"/>
    <m/>
    <m/>
    <s v="CENTRO MEDICO EXCEL-URGENCIAS"/>
    <m/>
    <s v="BH"/>
    <s v="h1"/>
    <s v="LOPEZ FAVELA GLADYS MARIELA"/>
  </r>
  <r>
    <d v="2021-10-06T00:00:00"/>
    <x v="0"/>
    <s v="URGENCIAS"/>
    <s v="En Tiempo"/>
    <s v="URGENCIAS (90 Min.)"/>
    <x v="0"/>
    <x v="6"/>
    <n v="246"/>
    <s v="1279-0085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6T00:00:00"/>
    <x v="0"/>
    <s v="URGENCIAS"/>
    <s v="En Tiempo"/>
    <s v="URGENCIAS (90 Min.)"/>
    <x v="0"/>
    <x v="6"/>
    <n v="247"/>
    <s v="1279-0085"/>
    <m/>
    <m/>
    <m/>
    <m/>
    <n v="288"/>
    <x v="43"/>
    <n v="125"/>
    <m/>
    <m/>
    <m/>
    <m/>
    <m/>
    <m/>
    <m/>
    <m/>
    <m/>
    <m/>
    <m/>
    <m/>
    <s v="VSG"/>
    <n v="221"/>
    <m/>
  </r>
  <r>
    <d v="2021-10-06T00:00:00"/>
    <x v="0"/>
    <s v="URGENCIAS"/>
    <s v="En Tiempo"/>
    <s v="URGENCIAS (90 Min.)"/>
    <x v="0"/>
    <x v="6"/>
    <n v="248"/>
    <s v="1279-0085"/>
    <m/>
    <m/>
    <m/>
    <m/>
    <n v="226"/>
    <x v="3"/>
    <n v="345"/>
    <m/>
    <m/>
    <m/>
    <m/>
    <m/>
    <m/>
    <m/>
    <m/>
    <m/>
    <m/>
    <m/>
    <m/>
    <s v="PCR"/>
    <n v="183"/>
    <m/>
  </r>
  <r>
    <d v="2021-10-06T00:00:00"/>
    <x v="0"/>
    <s v="URGENCIAS"/>
    <s v="En Tiempo"/>
    <s v="URGENCIAS (90 Min.)"/>
    <x v="0"/>
    <x v="6"/>
    <n v="249"/>
    <s v="1279-0085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0"/>
    <s v="URGENCIAS"/>
    <s v="En Tiempo"/>
    <s v="URGENCIAS (90 Min.)"/>
    <x v="0"/>
    <x v="6"/>
    <n v="250"/>
    <s v="1279-0085"/>
    <m/>
    <m/>
    <m/>
    <m/>
    <n v="83"/>
    <x v="6"/>
    <n v="138"/>
    <m/>
    <m/>
    <m/>
    <m/>
    <m/>
    <m/>
    <m/>
    <m/>
    <m/>
    <m/>
    <m/>
    <m/>
    <s v="EGO"/>
    <n v="127"/>
    <m/>
  </r>
  <r>
    <d v="2021-10-06T00:00:00"/>
    <x v="0"/>
    <s v="ESTUDIOS DE EMERGENCIA"/>
    <s v="En Tiempo"/>
    <s v="ESTUDIOS DE EMERGENCIA (30 Min.)"/>
    <x v="0"/>
    <x v="6"/>
    <n v="251"/>
    <s v="1279-0086"/>
    <d v="2021-10-06T00:00:00"/>
    <s v="34322 NICHO MANUEL"/>
    <s v="MIRELES"/>
    <s v="JIMENEZ"/>
    <n v="102"/>
    <x v="7"/>
    <n v="1070"/>
    <n v="0"/>
    <n v="0"/>
    <n v="1070"/>
    <n v="1070"/>
    <n v="1070"/>
    <m/>
    <s v="Pendiente"/>
    <s v="Activo"/>
    <m/>
    <m/>
    <s v="CENTRO MEDICO EXCEL - TRIAGE RESPIRATORIO"/>
    <m/>
    <s v="GAS"/>
    <n v="136"/>
    <s v="BERNAL MANJARREZ MANLIO CESAR"/>
  </r>
  <r>
    <d v="2021-10-06T00:00:00"/>
    <x v="0"/>
    <s v="TRIAGE RESPIRATORIO"/>
    <s v="En Tiempo"/>
    <s v="TRIAGE RESPIRATORIO (90 Min.)"/>
    <x v="0"/>
    <x v="6"/>
    <n v="252"/>
    <s v="1279-0087"/>
    <d v="2021-10-06T00:00:00"/>
    <s v="34322 NICHO MANUEL"/>
    <s v="MIRELES"/>
    <s v="JIMENEZ"/>
    <n v="692"/>
    <x v="1"/>
    <n v="184"/>
    <n v="0"/>
    <n v="0"/>
    <n v="4197"/>
    <n v="4197"/>
    <n v="4197"/>
    <m/>
    <s v="Pendiente"/>
    <s v="Activo"/>
    <m/>
    <m/>
    <s v="CENTRO MEDICO EXCEL - TRIAGE RESPIRATORIO"/>
    <m/>
    <s v="BH"/>
    <s v="h1"/>
    <s v="BERNAL MANJARREZ MANLIO CESAR"/>
  </r>
  <r>
    <d v="2021-10-06T00:00:00"/>
    <x v="0"/>
    <s v="TRIAGE RESPIRATORIO"/>
    <s v="En Tiempo"/>
    <s v="TRIAGE RESPIRATORIO (90 Min.)"/>
    <x v="0"/>
    <x v="6"/>
    <n v="253"/>
    <s v="1279-0087"/>
    <m/>
    <m/>
    <m/>
    <m/>
    <n v="288"/>
    <x v="43"/>
    <n v="125"/>
    <m/>
    <m/>
    <m/>
    <m/>
    <m/>
    <m/>
    <m/>
    <m/>
    <m/>
    <m/>
    <m/>
    <m/>
    <s v="VSG"/>
    <n v="221"/>
    <m/>
  </r>
  <r>
    <d v="2021-10-06T00:00:00"/>
    <x v="0"/>
    <s v="TRIAGE RESPIRATORIO"/>
    <s v="En Tiempo"/>
    <s v="TRIAGE RESPIRATORIO (90 Min.)"/>
    <x v="0"/>
    <x v="6"/>
    <n v="254"/>
    <s v="1279-0087"/>
    <m/>
    <m/>
    <m/>
    <m/>
    <n v="259"/>
    <x v="49"/>
    <n v="130"/>
    <m/>
    <m/>
    <m/>
    <m/>
    <m/>
    <m/>
    <m/>
    <m/>
    <m/>
    <m/>
    <m/>
    <m/>
    <s v="TP"/>
    <n v="210"/>
    <m/>
  </r>
  <r>
    <d v="2021-10-06T00:00:00"/>
    <x v="0"/>
    <s v="TRIAGE RESPIRATORIO"/>
    <s v="En Tiempo"/>
    <s v="TRIAGE RESPIRATORIO (90 Min.)"/>
    <x v="0"/>
    <x v="6"/>
    <n v="255"/>
    <s v="1279-0087"/>
    <m/>
    <m/>
    <m/>
    <m/>
    <n v="262"/>
    <x v="50"/>
    <n v="130"/>
    <m/>
    <m/>
    <m/>
    <m/>
    <m/>
    <m/>
    <m/>
    <m/>
    <m/>
    <m/>
    <m/>
    <m/>
    <s v="TPT"/>
    <m/>
    <m/>
  </r>
  <r>
    <d v="2021-10-06T00:00:00"/>
    <x v="0"/>
    <s v="TRIAGE RESPIRATORIO"/>
    <s v="En Tiempo"/>
    <s v="TRIAGE RESPIRATORIO (90 Min.)"/>
    <x v="0"/>
    <x v="6"/>
    <n v="256"/>
    <s v="1279-0087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0"/>
    <s v="TRIAGE RESPIRATORIO"/>
    <s v="En Tiempo"/>
    <s v="TRIAGE RESPIRATORIO (90 Min.)"/>
    <x v="0"/>
    <x v="6"/>
    <n v="257"/>
    <s v="1279-0087"/>
    <m/>
    <m/>
    <m/>
    <m/>
    <n v="226"/>
    <x v="3"/>
    <n v="345"/>
    <m/>
    <m/>
    <m/>
    <m/>
    <m/>
    <m/>
    <m/>
    <m/>
    <m/>
    <m/>
    <m/>
    <m/>
    <s v="PCR"/>
    <n v="183"/>
    <m/>
  </r>
  <r>
    <d v="2021-10-06T00:00:00"/>
    <x v="0"/>
    <s v="TRIAGE RESPIRATORIO"/>
    <s v="En Tiempo"/>
    <s v="TRIAGE RESPIRATORIO (90 Min.)"/>
    <x v="0"/>
    <x v="6"/>
    <n v="258"/>
    <s v="1279-0087"/>
    <m/>
    <m/>
    <m/>
    <m/>
    <n v="244"/>
    <x v="5"/>
    <n v="920"/>
    <m/>
    <m/>
    <m/>
    <m/>
    <m/>
    <m/>
    <m/>
    <m/>
    <m/>
    <m/>
    <m/>
    <m/>
    <s v="Dim D"/>
    <m/>
    <m/>
  </r>
  <r>
    <d v="2021-10-06T00:00:00"/>
    <x v="0"/>
    <s v="TRIAGE RESPIRATORIO"/>
    <s v="En Tiempo"/>
    <s v="TRIAGE RESPIRATORIO (90 Min.)"/>
    <x v="0"/>
    <x v="6"/>
    <n v="259"/>
    <s v="1279-0087"/>
    <m/>
    <m/>
    <m/>
    <m/>
    <n v="87"/>
    <x v="85"/>
    <n v="345"/>
    <m/>
    <m/>
    <m/>
    <m/>
    <m/>
    <m/>
    <m/>
    <m/>
    <m/>
    <m/>
    <m/>
    <m/>
    <s v="Ferritina"/>
    <n v="129"/>
    <m/>
  </r>
  <r>
    <d v="2021-10-06T00:00:00"/>
    <x v="0"/>
    <s v="TRIAGE RESPIRATORIO"/>
    <s v="En Tiempo"/>
    <s v="TRIAGE RESPIRATORIO (90 Min.)"/>
    <x v="0"/>
    <x v="6"/>
    <n v="260"/>
    <s v="1279-0087"/>
    <m/>
    <m/>
    <m/>
    <m/>
    <n v="2477"/>
    <x v="42"/>
    <n v="750"/>
    <m/>
    <m/>
    <m/>
    <m/>
    <m/>
    <m/>
    <m/>
    <m/>
    <m/>
    <m/>
    <m/>
    <m/>
    <s v="Ag. SARS Cov 2"/>
    <m/>
    <m/>
  </r>
  <r>
    <d v="2021-10-06T00:00:00"/>
    <x v="0"/>
    <s v="TRIAGE RESPIRATORIO"/>
    <s v="En Tiempo"/>
    <s v="TRIAGE RESPIRATORIO (90 Min.)"/>
    <x v="0"/>
    <x v="6"/>
    <n v="261"/>
    <s v="1279-0087"/>
    <m/>
    <m/>
    <m/>
    <m/>
    <n v="2085"/>
    <x v="96"/>
    <n v="750"/>
    <m/>
    <m/>
    <m/>
    <m/>
    <m/>
    <m/>
    <m/>
    <m/>
    <m/>
    <m/>
    <m/>
    <m/>
    <s v="INFLUENZA A Y B"/>
    <n v="189"/>
    <m/>
  </r>
  <r>
    <d v="2021-10-06T00:00:00"/>
    <x v="0"/>
    <s v="TRIAGE RESPIRATORIO"/>
    <s v="No Liberados en PxLab"/>
    <s v="TRIAGE RESPIRATORIO (90 Min.)"/>
    <x v="0"/>
    <x v="6"/>
    <n v="262"/>
    <s v="1279-0088"/>
    <d v="2021-10-06T00:00:00"/>
    <s v="34322 NICHO MANUEL"/>
    <s v="MIRELES"/>
    <s v="JIMENEZ"/>
    <n v="2452"/>
    <x v="26"/>
    <n v="3500"/>
    <n v="0"/>
    <n v="0"/>
    <n v="3500"/>
    <n v="3500"/>
    <n v="3500"/>
    <m/>
    <s v="Pendiente"/>
    <s v="Activo"/>
    <m/>
    <m/>
    <s v="CENTRO MEDICO EXCEL - TRIAGE RESPIRATORIO"/>
    <m/>
    <s v="COVID 19"/>
    <m/>
    <s v="BERNAL MANJARREZ MANLIO CESAR"/>
  </r>
  <r>
    <d v="2021-10-06T00:00:00"/>
    <x v="0"/>
    <s v="URGENCIAS"/>
    <s v="En Tiempo"/>
    <s v="URGENCIAS (90 Min.)"/>
    <x v="0"/>
    <x v="6"/>
    <n v="263"/>
    <s v="1279-0089"/>
    <d v="2021-10-06T00:00:00"/>
    <s v="34323 JOSE"/>
    <s v="GONZALEZ"/>
    <m/>
    <n v="692"/>
    <x v="1"/>
    <n v="184"/>
    <n v="0"/>
    <n v="0"/>
    <n v="3720"/>
    <n v="3720"/>
    <n v="3720"/>
    <m/>
    <s v="Pendiente"/>
    <s v="Activo"/>
    <m/>
    <m/>
    <s v="CENTRO MEDICO EXCEL-URGENCIAS"/>
    <m/>
    <s v="BH"/>
    <s v="h1"/>
    <s v="LAMPHAR VALENZUELA JESUS MANUEL"/>
  </r>
  <r>
    <d v="2021-10-06T00:00:00"/>
    <x v="0"/>
    <s v="URGENCIAS"/>
    <s v="En Tiempo"/>
    <s v="URGENCIAS (90 Min.)"/>
    <x v="0"/>
    <x v="6"/>
    <n v="264"/>
    <s v="1279-0089"/>
    <m/>
    <m/>
    <m/>
    <m/>
    <n v="288"/>
    <x v="43"/>
    <n v="125"/>
    <m/>
    <m/>
    <m/>
    <m/>
    <m/>
    <m/>
    <m/>
    <m/>
    <m/>
    <m/>
    <m/>
    <m/>
    <s v="VSG"/>
    <n v="221"/>
    <m/>
  </r>
  <r>
    <d v="2021-10-06T00:00:00"/>
    <x v="0"/>
    <s v="URGENCIAS"/>
    <s v="En Tiempo"/>
    <s v="URGENCIAS (90 Min.)"/>
    <x v="0"/>
    <x v="6"/>
    <n v="265"/>
    <s v="1279-0089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6T00:00:00"/>
    <x v="0"/>
    <s v="URGENCIAS"/>
    <s v="En Tiempo"/>
    <s v="URGENCIAS (90 Min.)"/>
    <x v="0"/>
    <x v="6"/>
    <n v="266"/>
    <s v="1279-0089"/>
    <m/>
    <m/>
    <m/>
    <m/>
    <n v="121"/>
    <x v="18"/>
    <n v="374"/>
    <m/>
    <m/>
    <m/>
    <m/>
    <m/>
    <m/>
    <m/>
    <m/>
    <m/>
    <m/>
    <m/>
    <m/>
    <s v="GLICO"/>
    <n v="137"/>
    <m/>
  </r>
  <r>
    <d v="2021-10-06T00:00:00"/>
    <x v="0"/>
    <s v="URGENCIAS"/>
    <s v="En Tiempo"/>
    <s v="URGENCIAS (90 Min.)"/>
    <x v="0"/>
    <x v="6"/>
    <n v="267"/>
    <s v="1279-0089"/>
    <m/>
    <m/>
    <m/>
    <m/>
    <n v="1297"/>
    <x v="20"/>
    <n v="265"/>
    <m/>
    <m/>
    <m/>
    <m/>
    <m/>
    <m/>
    <m/>
    <m/>
    <m/>
    <m/>
    <m/>
    <m/>
    <s v="LIPIDOS"/>
    <s v="lip"/>
    <m/>
  </r>
  <r>
    <d v="2021-10-06T00:00:00"/>
    <x v="0"/>
    <s v="URGENCIAS"/>
    <s v="En Tiempo"/>
    <s v="URGENCIAS (90 Min.)"/>
    <x v="0"/>
    <x v="6"/>
    <n v="268"/>
    <s v="1279-0089"/>
    <m/>
    <m/>
    <m/>
    <m/>
    <n v="226"/>
    <x v="3"/>
    <n v="345"/>
    <m/>
    <m/>
    <m/>
    <m/>
    <m/>
    <m/>
    <m/>
    <m/>
    <m/>
    <m/>
    <m/>
    <m/>
    <s v="PCR"/>
    <n v="183"/>
    <m/>
  </r>
  <r>
    <d v="2021-10-06T00:00:00"/>
    <x v="0"/>
    <s v="URGENCIAS"/>
    <s v="En Tiempo"/>
    <s v="URGENCIAS (90 Min.)"/>
    <x v="0"/>
    <x v="6"/>
    <n v="269"/>
    <s v="1279-0089"/>
    <m/>
    <m/>
    <m/>
    <m/>
    <n v="691"/>
    <x v="4"/>
    <n v="518"/>
    <m/>
    <m/>
    <m/>
    <m/>
    <m/>
    <m/>
    <m/>
    <m/>
    <m/>
    <m/>
    <m/>
    <m/>
    <s v="QS 23"/>
    <s v="v1"/>
    <m/>
  </r>
  <r>
    <d v="2021-10-06T00:00:00"/>
    <x v="0"/>
    <s v="URGENCIAS"/>
    <s v="En Tiempo"/>
    <s v="URGENCIAS (90 Min.)"/>
    <x v="0"/>
    <x v="6"/>
    <n v="270"/>
    <s v="1279-0089"/>
    <m/>
    <m/>
    <m/>
    <m/>
    <n v="2062"/>
    <x v="53"/>
    <n v="1495"/>
    <m/>
    <m/>
    <m/>
    <m/>
    <m/>
    <m/>
    <m/>
    <m/>
    <m/>
    <m/>
    <m/>
    <m/>
    <s v="Procalcitonina"/>
    <s v="PROC"/>
    <m/>
  </r>
  <r>
    <d v="2021-10-06T00:00:00"/>
    <x v="0"/>
    <s v="ESTUDIOS DE EMERGENCIA"/>
    <s v="En Tiempo"/>
    <s v="ESTUDIOS DE EMERGENCIA (30 Min.)"/>
    <x v="0"/>
    <x v="6"/>
    <n v="271"/>
    <s v="1279-0090"/>
    <d v="2021-10-06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06T00:00:00"/>
    <x v="0"/>
    <s v="ESTUDIOS DE EMERGENCIA"/>
    <s v="En Tiempo"/>
    <s v="ESTUDIOS DE EMERGENCIA (30 Min.)"/>
    <x v="0"/>
    <x v="6"/>
    <n v="272"/>
    <s v="1279-0091"/>
    <d v="2021-10-06T00:00:00"/>
    <s v="34323 JOSE"/>
    <s v="GONZALEZ"/>
    <m/>
    <n v="102"/>
    <x v="7"/>
    <n v="1070"/>
    <n v="0"/>
    <n v="0"/>
    <n v="1070"/>
    <n v="1070"/>
    <n v="1070"/>
    <m/>
    <s v="Pendiente"/>
    <s v="Activo"/>
    <m/>
    <m/>
    <s v="CENTRO MEDICO EXCEL-URGENCIAS"/>
    <m/>
    <s v="GAS"/>
    <n v="136"/>
    <s v="LAMPHAR VALENZUELA JESUS MANUEL"/>
  </r>
  <r>
    <d v="2021-10-06T00:00:00"/>
    <x v="0"/>
    <s v="URGENCIAS"/>
    <s v="Fuera de Tiempo"/>
    <s v="URGENCIAS (90 Min.)"/>
    <x v="0"/>
    <x v="6"/>
    <n v="273"/>
    <s v="1279-0092"/>
    <d v="2021-10-06T00:00:00"/>
    <s v="34323 JOSE"/>
    <s v="GONZALEZ"/>
    <m/>
    <n v="357"/>
    <x v="147"/>
    <n v="400"/>
    <n v="0"/>
    <n v="0"/>
    <n v="400"/>
    <n v="400"/>
    <n v="400"/>
    <m/>
    <s v="Pendiente"/>
    <s v="Activo"/>
    <m/>
    <m/>
    <s v="CENTRO MEDICO EXCEL-URGENCIAS"/>
    <m/>
    <s v="CulLes"/>
    <m/>
    <s v="LAMPHAR VALENZUELA JESUS MANUEL"/>
  </r>
  <r>
    <d v="2021-10-06T00:00:00"/>
    <x v="0"/>
    <s v="URGENCIAS"/>
    <s v="En Tiempo"/>
    <s v="URGENCIAS (90 Min.)"/>
    <x v="0"/>
    <x v="6"/>
    <n v="274"/>
    <s v="1279-0093"/>
    <d v="2021-10-06T00:00:00"/>
    <s v="34323 JOSE"/>
    <s v="GONZALEZ"/>
    <m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LAMPHAR VALENZUELA JESUS MANUEL"/>
  </r>
  <r>
    <d v="2021-10-07T00:00:00"/>
    <x v="0"/>
    <s v="TRIAGE RESPIRATORIO"/>
    <s v="En Tiempo"/>
    <s v="TRIAGE RESPIRATORIO (90 Min.)"/>
    <x v="0"/>
    <x v="6"/>
    <n v="1"/>
    <s v="1280-0001"/>
    <d v="2021-10-07T00:00:00"/>
    <s v="16277 RYAN"/>
    <s v="DE LA ROSA"/>
    <m/>
    <n v="2477"/>
    <x v="42"/>
    <n v="750"/>
    <n v="0"/>
    <n v="0"/>
    <n v="750"/>
    <n v="750"/>
    <n v="750"/>
    <m/>
    <s v="Pendiente"/>
    <s v="Activo"/>
    <m/>
    <m/>
    <s v="CENTRO MEDICO EXCEL - TRIAGE RESPIRATORIO"/>
    <m/>
    <s v="Ag. SARS Cov 2"/>
    <m/>
    <s v="CRUZ GOMEZ FRANCISCO JOSUE"/>
  </r>
  <r>
    <d v="2021-10-07T00:00:00"/>
    <x v="1"/>
    <s v="HOSPITALIZADOS"/>
    <s v="En Tiempo"/>
    <s v="HOSPITALIZADOS (90 Min.)"/>
    <x v="0"/>
    <x v="7"/>
    <n v="2"/>
    <s v="1280-0002"/>
    <d v="2021-10-07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7T00:00:00"/>
    <x v="1"/>
    <s v="HOSPITALIZADOS"/>
    <s v="En Tiempo"/>
    <s v="HOSPITALIZADOS (90 Min.)"/>
    <x v="0"/>
    <x v="7"/>
    <n v="3"/>
    <s v="1280-0003"/>
    <d v="2021-10-07T00:00:00"/>
    <s v="15103 CLEMENTE"/>
    <s v="BENITEZ"/>
    <m/>
    <n v="692"/>
    <x v="1"/>
    <n v="184"/>
    <n v="0"/>
    <n v="0"/>
    <n v="702"/>
    <n v="702"/>
    <n v="702"/>
    <m/>
    <s v="Pendiente"/>
    <s v="Activo"/>
    <m/>
    <m/>
    <s v="CENTRO MEDICO EXCEL-HOSPITALIZADOS"/>
    <m/>
    <s v="BH"/>
    <s v="h1"/>
    <s v="YAÑEZ LOPEZ ISRAEL"/>
  </r>
  <r>
    <d v="2021-10-07T00:00:00"/>
    <x v="1"/>
    <s v="HOSPITALIZADOS"/>
    <s v="En Tiempo"/>
    <s v="HOSPITALIZADOS (90 Min.)"/>
    <x v="0"/>
    <x v="7"/>
    <n v="4"/>
    <s v="1280-0003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TRIAGE RESPIRATORIO"/>
    <s v="En Tiempo"/>
    <s v="TRIAGE RESPIRATORIO (90 Min.)"/>
    <x v="0"/>
    <x v="7"/>
    <n v="5"/>
    <s v="1280-0004"/>
    <d v="2021-10-07T00:00:00"/>
    <s v="33573 GRISELDA"/>
    <s v="AGUILAR"/>
    <s v="MORALES"/>
    <n v="2477"/>
    <x v="42"/>
    <n v="750"/>
    <n v="0"/>
    <n v="0"/>
    <n v="750"/>
    <n v="750"/>
    <n v="750"/>
    <m/>
    <s v="Pendiente"/>
    <s v="Activo"/>
    <m/>
    <m/>
    <s v="CENTRO MEDICO EXCEL - TRIAGE RESPIRATORIO"/>
    <m/>
    <s v="Ag. SARS Cov 2"/>
    <m/>
    <s v="CRUZ GOMEZ FRANCISCO JOSUE"/>
  </r>
  <r>
    <d v="2021-10-07T00:00:00"/>
    <x v="1"/>
    <s v="HOSPITALIZADOS"/>
    <s v="En Tiempo"/>
    <s v="HOSPITALIZADOS (90 Min.)"/>
    <x v="0"/>
    <x v="7"/>
    <n v="6"/>
    <s v="1280-0005"/>
    <d v="2021-10-07T00:00:00"/>
    <s v="33767 JOSE EDUARDO"/>
    <s v="SMITH"/>
    <s v="VALDEZ"/>
    <n v="692"/>
    <x v="1"/>
    <n v="184"/>
    <n v="0"/>
    <n v="0"/>
    <n v="184"/>
    <n v="184"/>
    <n v="184"/>
    <m/>
    <s v="Pendiente"/>
    <s v="Activo"/>
    <m/>
    <m/>
    <s v="CENTRO MEDICO EXCEL-HOSPITALIZADOS"/>
    <m/>
    <s v="BH"/>
    <s v="h1"/>
    <s v="YAÑEZ LOPEZ ISRAEL"/>
  </r>
  <r>
    <d v="2021-10-07T00:00:00"/>
    <x v="1"/>
    <s v="HOSPITALIZADOS"/>
    <s v="En Tiempo"/>
    <s v="HOSPITALIZADOS (90 Min.)"/>
    <x v="0"/>
    <x v="7"/>
    <n v="7"/>
    <s v="1280-0006"/>
    <d v="2021-10-07T00:00:00"/>
    <s v="33997 EDHER ADRIAN"/>
    <s v="FLORES"/>
    <s v="ACOST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7T00:00:00"/>
    <x v="1"/>
    <s v="HOSPITALIZADOS"/>
    <s v="En Tiempo"/>
    <s v="HOSPITALIZADOS (90 Min.)"/>
    <x v="0"/>
    <x v="7"/>
    <n v="8"/>
    <s v="1280-0006"/>
    <m/>
    <m/>
    <m/>
    <m/>
    <n v="104"/>
    <x v="12"/>
    <n v="171"/>
    <m/>
    <m/>
    <m/>
    <m/>
    <m/>
    <m/>
    <m/>
    <m/>
    <m/>
    <m/>
    <m/>
    <m/>
    <s v="mg"/>
    <n v="157"/>
    <m/>
  </r>
  <r>
    <d v="2021-10-07T00:00:00"/>
    <x v="1"/>
    <s v="HOSPITALIZADOS"/>
    <s v="En Tiempo"/>
    <s v="HOSPITALIZADOS (90 Min.)"/>
    <x v="0"/>
    <x v="7"/>
    <n v="9"/>
    <s v="1280-0006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MEDIEXCEL"/>
    <s v="En Tiempo"/>
    <s v="EXTERNOS (240 min.)"/>
    <x v="0"/>
    <x v="7"/>
    <n v="10"/>
    <s v="1280-0007"/>
    <d v="2021-10-07T00:00:00"/>
    <s v="33738 NIKOLAY"/>
    <s v="TOPALOV"/>
    <m/>
    <n v="1533"/>
    <x v="21"/>
    <n v="535"/>
    <n v="0"/>
    <n v="0"/>
    <n v="673"/>
    <n v="673"/>
    <n v="673"/>
    <m/>
    <s v="Pendiente"/>
    <s v="Activo"/>
    <s v="_x0009_F2549008-01_x0009_"/>
    <m/>
    <s v="MEDIEXCEL"/>
    <m/>
    <s v="SMAC30"/>
    <s v="v2"/>
    <s v="GASTELUM PONCE ALEJANDRA"/>
  </r>
  <r>
    <d v="2021-10-07T00:00:00"/>
    <x v="1"/>
    <s v="MEDIEXCEL"/>
    <s v="En Tiempo"/>
    <s v="EXTERNOS (240 min.)"/>
    <x v="0"/>
    <x v="7"/>
    <n v="11"/>
    <s v="1280-0007"/>
    <m/>
    <m/>
    <m/>
    <m/>
    <n v="83"/>
    <x v="6"/>
    <n v="138"/>
    <m/>
    <m/>
    <m/>
    <m/>
    <m/>
    <m/>
    <m/>
    <m/>
    <m/>
    <m/>
    <m/>
    <m/>
    <s v="EGO"/>
    <n v="127"/>
    <m/>
  </r>
  <r>
    <d v="2021-10-07T00:00:00"/>
    <x v="1"/>
    <s v="ESTUDIOS DE EMERGENCIA"/>
    <s v="En Tiempo"/>
    <s v="ESTUDIOS DE EMERGENCIA (30 Min.)"/>
    <x v="0"/>
    <x v="7"/>
    <n v="12"/>
    <s v="1280-0008"/>
    <d v="2021-10-07T00:00:00"/>
    <s v="34041 BALTAZAR"/>
    <s v="COSAIN"/>
    <s v="CHAV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7T00:00:00"/>
    <x v="1"/>
    <s v="HOSPITALIZADOS"/>
    <s v="En Tiempo"/>
    <s v="HOSPITALIZADOS (90 Min.)"/>
    <x v="0"/>
    <x v="7"/>
    <n v="13"/>
    <s v="1280-0009"/>
    <d v="2021-10-07T00:00:00"/>
    <s v="34041 BALTAZAR"/>
    <s v="COSAIN"/>
    <s v="CHAV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7T00:00:00"/>
    <x v="1"/>
    <s v="HOSPITALIZADOS"/>
    <s v="En Tiempo"/>
    <s v="HOSPITALIZADOS (90 Min.)"/>
    <x v="0"/>
    <x v="7"/>
    <n v="14"/>
    <s v="1280-0009"/>
    <m/>
    <m/>
    <m/>
    <m/>
    <n v="104"/>
    <x v="12"/>
    <n v="171"/>
    <m/>
    <m/>
    <m/>
    <m/>
    <m/>
    <m/>
    <m/>
    <m/>
    <m/>
    <m/>
    <m/>
    <m/>
    <s v="mg"/>
    <n v="157"/>
    <m/>
  </r>
  <r>
    <d v="2021-10-07T00:00:00"/>
    <x v="1"/>
    <s v="HOSPITALIZADOS"/>
    <s v="En Tiempo"/>
    <s v="HOSPITALIZADOS (90 Min.)"/>
    <x v="0"/>
    <x v="7"/>
    <n v="15"/>
    <s v="1280-0009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ESTUDIOS DE EMERGENCIA"/>
    <s v="En Tiempo"/>
    <s v="ESTUDIOS DE EMERGENCIA (30 Min.)"/>
    <x v="0"/>
    <x v="7"/>
    <n v="16"/>
    <s v="1280-0010"/>
    <d v="2021-10-07T00:00:00"/>
    <s v="34305 IRIAN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7T00:00:00"/>
    <x v="1"/>
    <s v="HOSPITALIZADOS"/>
    <s v="En Tiempo"/>
    <s v="HOSPITALIZADOS (90 Min.)"/>
    <x v="0"/>
    <x v="7"/>
    <n v="17"/>
    <s v="1280-0011"/>
    <d v="2021-10-07T00:00:00"/>
    <s v="34305 IRIANA"/>
    <s v="MACIAS"/>
    <s v="LOP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7T00:00:00"/>
    <x v="1"/>
    <s v="HOSPITALIZADOS"/>
    <s v="En Tiempo"/>
    <s v="HOSPITALIZADOS (90 Min.)"/>
    <x v="0"/>
    <x v="7"/>
    <n v="18"/>
    <s v="1280-0011"/>
    <m/>
    <m/>
    <m/>
    <m/>
    <n v="104"/>
    <x v="12"/>
    <n v="171"/>
    <m/>
    <m/>
    <m/>
    <m/>
    <m/>
    <m/>
    <m/>
    <m/>
    <m/>
    <m/>
    <m/>
    <m/>
    <s v="mg"/>
    <n v="157"/>
    <m/>
  </r>
  <r>
    <d v="2021-10-07T00:00:00"/>
    <x v="1"/>
    <s v="HOSPITALIZADOS"/>
    <s v="En Tiempo"/>
    <s v="HOSPITALIZADOS (90 Min.)"/>
    <x v="0"/>
    <x v="7"/>
    <n v="19"/>
    <s v="1280-0011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ESTUDIOS DE EMERGENCIA"/>
    <s v="En Tiempo"/>
    <s v="ESTUDIOS DE EMERGENCIA (30 Min.)"/>
    <x v="0"/>
    <x v="7"/>
    <n v="20"/>
    <s v="1280-0012"/>
    <d v="2021-10-07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7T00:00:00"/>
    <x v="1"/>
    <s v="HOSPITALIZADOS"/>
    <s v="En Tiempo"/>
    <s v="HOSPITALIZADOS (90 Min.)"/>
    <x v="0"/>
    <x v="7"/>
    <n v="21"/>
    <s v="1280-0013"/>
    <d v="2021-10-07T00:00:00"/>
    <s v="34023 FRANCISCO"/>
    <s v="JIMENEZ"/>
    <s v="VARGAS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7T00:00:00"/>
    <x v="1"/>
    <s v="HOSPITALIZADOS"/>
    <s v="En Tiempo"/>
    <s v="HOSPITALIZADOS (90 Min.)"/>
    <x v="0"/>
    <x v="7"/>
    <n v="22"/>
    <s v="1280-0013"/>
    <m/>
    <m/>
    <m/>
    <m/>
    <n v="104"/>
    <x v="12"/>
    <n v="171"/>
    <m/>
    <m/>
    <m/>
    <m/>
    <m/>
    <m/>
    <m/>
    <m/>
    <m/>
    <m/>
    <m/>
    <m/>
    <s v="mg"/>
    <n v="157"/>
    <m/>
  </r>
  <r>
    <d v="2021-10-07T00:00:00"/>
    <x v="1"/>
    <s v="HOSPITALIZADOS"/>
    <s v="En Tiempo"/>
    <s v="HOSPITALIZADOS (90 Min.)"/>
    <x v="0"/>
    <x v="7"/>
    <n v="23"/>
    <s v="1280-0013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PRIVADOS"/>
    <s v="En Tiempo"/>
    <s v="EXTERNOS (240 min.)"/>
    <x v="0"/>
    <x v="7"/>
    <n v="24"/>
    <s v="1280-0014"/>
    <d v="2021-10-07T00:00:00"/>
    <s v="2002 SOFIA"/>
    <s v="HUERTA"/>
    <s v="DOMINGUEZ"/>
    <n v="1533"/>
    <x v="21"/>
    <n v="535"/>
    <n v="0"/>
    <n v="0"/>
    <n v="1254"/>
    <n v="1254"/>
    <n v="1254"/>
    <m/>
    <s v="Pendiente"/>
    <s v="Activo"/>
    <m/>
    <m/>
    <s v="PRIVADOS"/>
    <m/>
    <s v="SMAC30"/>
    <s v="v2"/>
    <s v="HUERTA DOMINGUEZ SOFIA GUADALUPE"/>
  </r>
  <r>
    <d v="2021-10-07T00:00:00"/>
    <x v="1"/>
    <s v="PRIVADOS"/>
    <s v="En Tiempo"/>
    <s v="EXTERNOS (240 min.)"/>
    <x v="0"/>
    <x v="7"/>
    <n v="25"/>
    <s v="1280-0014"/>
    <m/>
    <m/>
    <m/>
    <m/>
    <n v="121"/>
    <x v="18"/>
    <n v="374"/>
    <m/>
    <m/>
    <m/>
    <m/>
    <m/>
    <m/>
    <m/>
    <m/>
    <m/>
    <m/>
    <m/>
    <m/>
    <s v="GLICO"/>
    <n v="137"/>
    <m/>
  </r>
  <r>
    <d v="2021-10-07T00:00:00"/>
    <x v="1"/>
    <s v="PRIVADOS"/>
    <s v="En Tiempo"/>
    <s v="EXTERNOS (240 min.)"/>
    <x v="0"/>
    <x v="7"/>
    <n v="26"/>
    <s v="1280-0014"/>
    <m/>
    <m/>
    <m/>
    <m/>
    <n v="226"/>
    <x v="3"/>
    <n v="345"/>
    <m/>
    <m/>
    <m/>
    <m/>
    <m/>
    <m/>
    <m/>
    <m/>
    <m/>
    <m/>
    <m/>
    <m/>
    <s v="PCR"/>
    <n v="183"/>
    <m/>
  </r>
  <r>
    <d v="2021-10-07T00:00:00"/>
    <x v="1"/>
    <s v="MEDIEXCEL"/>
    <s v="En Tiempo"/>
    <s v="EXTERNOS (240 min.)"/>
    <x v="0"/>
    <x v="7"/>
    <n v="27"/>
    <s v="1280-0015"/>
    <d v="2021-10-07T00:00:00"/>
    <s v="32707 MARIA E"/>
    <s v="MOLINA"/>
    <s v="ESPARRAGOZA"/>
    <n v="121"/>
    <x v="18"/>
    <n v="374"/>
    <n v="0"/>
    <n v="0"/>
    <n v="2342"/>
    <n v="2342"/>
    <n v="2342"/>
    <m/>
    <s v="Pendiente"/>
    <s v="Activo"/>
    <s v="A7459006-02"/>
    <m/>
    <s v="MEDIEXCEL"/>
    <m/>
    <s v="GLICO"/>
    <n v="137"/>
    <s v="ZECKUA DURAZO JOSE DE JESUS"/>
  </r>
  <r>
    <d v="2021-10-07T00:00:00"/>
    <x v="1"/>
    <s v="MEDIEXCEL"/>
    <s v="En Tiempo"/>
    <s v="EXTERNOS (240 min.)"/>
    <x v="0"/>
    <x v="7"/>
    <n v="28"/>
    <s v="1280-0015"/>
    <m/>
    <m/>
    <m/>
    <m/>
    <n v="838"/>
    <x v="77"/>
    <n v="400"/>
    <m/>
    <m/>
    <m/>
    <m/>
    <m/>
    <m/>
    <m/>
    <m/>
    <m/>
    <m/>
    <m/>
    <m/>
    <s v="insBas"/>
    <n v="838"/>
    <m/>
  </r>
  <r>
    <d v="2021-10-07T00:00:00"/>
    <x v="1"/>
    <s v="MEDIEXCEL"/>
    <s v="En Tiempo"/>
    <s v="EXTERNOS (240 min.)"/>
    <x v="0"/>
    <x v="7"/>
    <n v="29"/>
    <s v="1280-0015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MEDIEXCEL"/>
    <s v="En Tiempo"/>
    <s v="EXTERNOS (240 min.)"/>
    <x v="0"/>
    <x v="7"/>
    <n v="30"/>
    <s v="1280-0015"/>
    <m/>
    <m/>
    <m/>
    <m/>
    <n v="487"/>
    <x v="33"/>
    <n v="450"/>
    <m/>
    <m/>
    <m/>
    <m/>
    <m/>
    <m/>
    <m/>
    <m/>
    <m/>
    <m/>
    <m/>
    <m/>
    <s v="ANA"/>
    <n v="51"/>
    <m/>
  </r>
  <r>
    <d v="2021-10-07T00:00:00"/>
    <x v="1"/>
    <s v="MEDIEXCEL"/>
    <s v="En Tiempo"/>
    <s v="EXTERNOS (240 min.)"/>
    <x v="0"/>
    <x v="7"/>
    <n v="31"/>
    <s v="1280-0015"/>
    <m/>
    <m/>
    <m/>
    <m/>
    <n v="146"/>
    <x v="148"/>
    <n v="300"/>
    <m/>
    <m/>
    <m/>
    <m/>
    <m/>
    <m/>
    <m/>
    <m/>
    <m/>
    <m/>
    <m/>
    <m/>
    <s v="IgG"/>
    <n v="152"/>
    <m/>
  </r>
  <r>
    <d v="2021-10-07T00:00:00"/>
    <x v="1"/>
    <s v="MEDIEXCEL"/>
    <s v="En Tiempo"/>
    <s v="EXTERNOS (240 min.)"/>
    <x v="0"/>
    <x v="7"/>
    <n v="32"/>
    <s v="1280-0015"/>
    <m/>
    <m/>
    <m/>
    <m/>
    <n v="147"/>
    <x v="149"/>
    <n v="300"/>
    <m/>
    <m/>
    <m/>
    <m/>
    <m/>
    <m/>
    <m/>
    <m/>
    <m/>
    <m/>
    <m/>
    <m/>
    <s v="IgM"/>
    <m/>
    <m/>
  </r>
  <r>
    <d v="2021-10-07T00:00:00"/>
    <x v="1"/>
    <s v="MEDIEXCEL"/>
    <s v="En Tiempo"/>
    <s v="EXTERNOS (240 min.)"/>
    <x v="0"/>
    <x v="7"/>
    <n v="33"/>
    <s v="1280-0016"/>
    <d v="2021-10-07T00:00:00"/>
    <s v="32768 ALICIA"/>
    <s v="ROSALES"/>
    <s v="VILLA"/>
    <n v="692"/>
    <x v="1"/>
    <n v="184"/>
    <n v="0"/>
    <n v="0"/>
    <n v="1231"/>
    <n v="1231"/>
    <n v="1231"/>
    <m/>
    <s v="Pendiente"/>
    <s v="Activo"/>
    <s v="F2839008-02"/>
    <m/>
    <s v="MEDIEXCEL"/>
    <m/>
    <s v="BH"/>
    <s v="h1"/>
    <s v="TORRES GOMEZ JESUS"/>
  </r>
  <r>
    <d v="2021-10-07T00:00:00"/>
    <x v="1"/>
    <s v="MEDIEXCEL"/>
    <s v="En Tiempo"/>
    <s v="EXTERNOS (240 min.)"/>
    <x v="0"/>
    <x v="7"/>
    <n v="34"/>
    <s v="1280-0016"/>
    <m/>
    <m/>
    <m/>
    <m/>
    <n v="121"/>
    <x v="18"/>
    <n v="374"/>
    <m/>
    <m/>
    <m/>
    <m/>
    <m/>
    <m/>
    <m/>
    <m/>
    <m/>
    <m/>
    <m/>
    <m/>
    <s v="GLICO"/>
    <n v="137"/>
    <m/>
  </r>
  <r>
    <d v="2021-10-07T00:00:00"/>
    <x v="1"/>
    <s v="MEDIEXCEL"/>
    <s v="En Tiempo"/>
    <s v="EXTERNOS (240 min.)"/>
    <x v="0"/>
    <x v="7"/>
    <n v="35"/>
    <s v="1280-0016"/>
    <m/>
    <m/>
    <m/>
    <m/>
    <n v="1533"/>
    <x v="21"/>
    <n v="535"/>
    <m/>
    <m/>
    <m/>
    <m/>
    <m/>
    <m/>
    <m/>
    <m/>
    <m/>
    <m/>
    <m/>
    <m/>
    <s v="SMAC30"/>
    <s v="v2"/>
    <m/>
  </r>
  <r>
    <d v="2021-10-07T00:00:00"/>
    <x v="1"/>
    <s v="MEDIEXCEL"/>
    <s v="En Tiempo"/>
    <s v="EXTERNOS (240 min.)"/>
    <x v="0"/>
    <x v="7"/>
    <n v="36"/>
    <s v="1280-0016"/>
    <m/>
    <m/>
    <m/>
    <m/>
    <n v="83"/>
    <x v="6"/>
    <n v="138"/>
    <m/>
    <m/>
    <m/>
    <m/>
    <m/>
    <m/>
    <m/>
    <m/>
    <m/>
    <m/>
    <m/>
    <m/>
    <s v="EGO"/>
    <n v="127"/>
    <m/>
  </r>
  <r>
    <d v="2021-10-07T00:00:00"/>
    <x v="1"/>
    <s v=" EXTERNO"/>
    <s v="En Tiempo"/>
    <s v="EXTERNOS (240 min.)"/>
    <x v="0"/>
    <x v="7"/>
    <n v="37"/>
    <s v="1280-0017"/>
    <d v="2021-10-07T00:00:00"/>
    <s v="34324 ROBERTO"/>
    <s v="TORRES"/>
    <s v="MORENO"/>
    <n v="2458"/>
    <x v="25"/>
    <n v="500"/>
    <n v="0"/>
    <n v="0"/>
    <n v="500"/>
    <n v="500"/>
    <n v="500"/>
    <m/>
    <s v="Pendiente"/>
    <s v="Activo"/>
    <m/>
    <m/>
    <s v="CENTRO MEDICO EXCEL - EXTERNO"/>
    <m/>
    <s v="SARS"/>
    <m/>
    <s v="ARVAYO RODRIGUEZ LEZTY GABRIELA"/>
  </r>
  <r>
    <d v="2021-10-07T00:00:00"/>
    <x v="1"/>
    <s v="MEDIEXCEL"/>
    <s v="En Tiempo"/>
    <s v="EXTERNOS (240 min.)"/>
    <x v="0"/>
    <x v="7"/>
    <n v="38"/>
    <s v="1280-0018"/>
    <d v="2021-10-07T00:00:00"/>
    <s v="11305 FERNANDO"/>
    <s v="MARTINEZ"/>
    <s v="CRUZ"/>
    <n v="1297"/>
    <x v="20"/>
    <n v="265"/>
    <n v="0"/>
    <n v="0"/>
    <n v="265"/>
    <n v="265"/>
    <n v="265"/>
    <m/>
    <s v="Pendiente"/>
    <s v="Activo"/>
    <s v="A7529024-01"/>
    <m/>
    <s v="MEDIEXCEL"/>
    <m/>
    <s v="LIPIDOS"/>
    <s v="lip"/>
    <s v="DURAN PAREDES ELIO MARCIAL"/>
  </r>
  <r>
    <d v="2021-10-07T00:00:00"/>
    <x v="1"/>
    <s v=" EXTERNO"/>
    <s v="En Tiempo"/>
    <s v="EXTERNOS (240 min.)"/>
    <x v="0"/>
    <x v="7"/>
    <n v="39"/>
    <s v="1280-0019"/>
    <d v="2021-10-07T00:00:00"/>
    <s v="34325 RAUL"/>
    <s v="DIEGO"/>
    <s v="CORONA"/>
    <n v="2458"/>
    <x v="25"/>
    <n v="500"/>
    <n v="0"/>
    <n v="0"/>
    <n v="500"/>
    <n v="500"/>
    <n v="500"/>
    <m/>
    <s v="Pendiente"/>
    <s v="Activo"/>
    <m/>
    <m/>
    <s v="CENTRO MEDICO EXCEL - EXTERNO"/>
    <m/>
    <s v="SARS"/>
    <m/>
    <s v="ARVAYO RODRIGUEZ LEZTY GABRIELA"/>
  </r>
  <r>
    <d v="2021-10-07T00:00:00"/>
    <x v="1"/>
    <s v="HOSPITALIZADOS"/>
    <s v="En Tiempo"/>
    <s v="HOSPITALIZADOS (90 Min.)"/>
    <x v="0"/>
    <x v="7"/>
    <n v="40"/>
    <s v="1280-0020"/>
    <d v="2021-10-07T00:00:00"/>
    <s v="24610 ESTEBAN"/>
    <s v="PASTRANA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ONZALEZ TRASVIÑA MIGUEL FELIPE"/>
  </r>
  <r>
    <d v="2021-10-07T00:00:00"/>
    <x v="1"/>
    <s v="HOSPITALIZADOS"/>
    <s v="En Tiempo"/>
    <s v="HOSPITALIZADOS (90 Min.)"/>
    <x v="0"/>
    <x v="7"/>
    <n v="41"/>
    <s v="1280-0020"/>
    <m/>
    <m/>
    <m/>
    <m/>
    <n v="104"/>
    <x v="12"/>
    <n v="171"/>
    <m/>
    <m/>
    <m/>
    <m/>
    <m/>
    <m/>
    <m/>
    <m/>
    <m/>
    <m/>
    <m/>
    <m/>
    <s v="mg"/>
    <n v="157"/>
    <m/>
  </r>
  <r>
    <d v="2021-10-07T00:00:00"/>
    <x v="1"/>
    <s v="HOSPITALIZADOS"/>
    <s v="En Tiempo"/>
    <s v="HOSPITALIZADOS (90 Min.)"/>
    <x v="0"/>
    <x v="7"/>
    <n v="42"/>
    <s v="1280-0020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PRIVADOS"/>
    <s v="En Tiempo"/>
    <s v="EXTERNOS (240 min.)"/>
    <x v="0"/>
    <x v="7"/>
    <n v="43"/>
    <s v="1280-0021"/>
    <d v="2021-10-07T00:00:00"/>
    <s v="34326 ORALIA"/>
    <s v="RODRIGUEZ"/>
    <m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RVAYO RODRIGUEZ LEZTY GABRIELA"/>
  </r>
  <r>
    <d v="2021-10-07T00:00:00"/>
    <x v="1"/>
    <s v=" EXTERNO"/>
    <s v="En Tiempo"/>
    <s v="EXTERNOS (240 min.)"/>
    <x v="0"/>
    <x v="7"/>
    <n v="44"/>
    <s v="1280-0022"/>
    <d v="2021-10-07T00:00:00"/>
    <s v="34327 CESAR IVAN"/>
    <s v="NUÑEZ"/>
    <s v="BRINDAS"/>
    <n v="2458"/>
    <x v="25"/>
    <n v="500"/>
    <n v="0"/>
    <n v="0"/>
    <n v="500"/>
    <n v="500"/>
    <n v="500"/>
    <m/>
    <s v="Pendiente"/>
    <s v="Activo"/>
    <m/>
    <m/>
    <s v="CENTRO MEDICO EXCEL - EXTERNO"/>
    <m/>
    <s v="SARS"/>
    <m/>
    <s v="ARVAYO RODRIGUEZ LEZTY GABRIELA"/>
  </r>
  <r>
    <d v="2021-10-07T00:00:00"/>
    <x v="1"/>
    <s v="MEDIEXCEL"/>
    <s v="En Tiempo"/>
    <s v="EXTERNOS (240 min.)"/>
    <x v="0"/>
    <x v="7"/>
    <n v="45"/>
    <s v="1280-0023"/>
    <d v="2021-10-07T00:00:00"/>
    <s v="30456 MARIA"/>
    <s v="RAMOS"/>
    <m/>
    <n v="692"/>
    <x v="1"/>
    <n v="184"/>
    <n v="0"/>
    <n v="0"/>
    <n v="1611"/>
    <n v="1611"/>
    <n v="1611"/>
    <m/>
    <s v="Pendiente"/>
    <s v="Activo"/>
    <s v="F3719002-01"/>
    <m/>
    <s v="MEDIEXCEL"/>
    <m/>
    <s v="BH"/>
    <s v="h1"/>
    <s v="GONZALEZ ALVAREZ LIZBETH"/>
  </r>
  <r>
    <d v="2021-10-07T00:00:00"/>
    <x v="1"/>
    <s v="MEDIEXCEL"/>
    <s v="En Tiempo"/>
    <s v="EXTERNOS (240 min.)"/>
    <x v="0"/>
    <x v="7"/>
    <n v="46"/>
    <s v="1280-0023"/>
    <m/>
    <m/>
    <m/>
    <m/>
    <n v="109"/>
    <x v="10"/>
    <n v="115"/>
    <m/>
    <m/>
    <m/>
    <m/>
    <m/>
    <m/>
    <m/>
    <m/>
    <m/>
    <m/>
    <m/>
    <m/>
    <s v="GLU"/>
    <s v="glic"/>
    <m/>
  </r>
  <r>
    <d v="2021-10-07T00:00:00"/>
    <x v="1"/>
    <s v="MEDIEXCEL"/>
    <s v="En Tiempo"/>
    <s v="EXTERNOS (240 min.)"/>
    <x v="0"/>
    <x v="7"/>
    <n v="47"/>
    <s v="1280-0023"/>
    <m/>
    <m/>
    <m/>
    <m/>
    <n v="121"/>
    <x v="18"/>
    <n v="374"/>
    <m/>
    <m/>
    <m/>
    <m/>
    <m/>
    <m/>
    <m/>
    <m/>
    <m/>
    <m/>
    <m/>
    <m/>
    <s v="GLICO"/>
    <n v="137"/>
    <m/>
  </r>
  <r>
    <d v="2021-10-07T00:00:00"/>
    <x v="1"/>
    <s v="MEDIEXCEL"/>
    <s v="En Tiempo"/>
    <s v="EXTERNOS (240 min.)"/>
    <x v="0"/>
    <x v="7"/>
    <n v="48"/>
    <s v="1280-0023"/>
    <m/>
    <m/>
    <m/>
    <m/>
    <n v="1297"/>
    <x v="20"/>
    <n v="265"/>
    <m/>
    <m/>
    <m/>
    <m/>
    <m/>
    <m/>
    <m/>
    <m/>
    <m/>
    <m/>
    <m/>
    <m/>
    <s v="LIPIDOS"/>
    <s v="lip"/>
    <m/>
  </r>
  <r>
    <d v="2021-10-07T00:00:00"/>
    <x v="1"/>
    <s v="MEDIEXCEL"/>
    <s v="En Tiempo"/>
    <s v="EXTERNOS (240 min.)"/>
    <x v="0"/>
    <x v="7"/>
    <n v="49"/>
    <s v="1280-0023"/>
    <m/>
    <m/>
    <m/>
    <m/>
    <n v="1533"/>
    <x v="21"/>
    <n v="535"/>
    <m/>
    <m/>
    <m/>
    <m/>
    <m/>
    <m/>
    <m/>
    <m/>
    <m/>
    <m/>
    <m/>
    <m/>
    <s v="SMAC30"/>
    <s v="v2"/>
    <m/>
  </r>
  <r>
    <d v="2021-10-07T00:00:00"/>
    <x v="1"/>
    <s v="MEDIEXCEL"/>
    <s v="En Tiempo"/>
    <s v="EXTERNOS (240 min.)"/>
    <x v="0"/>
    <x v="7"/>
    <n v="50"/>
    <s v="1280-0023"/>
    <m/>
    <m/>
    <m/>
    <m/>
    <n v="83"/>
    <x v="6"/>
    <n v="138"/>
    <m/>
    <m/>
    <m/>
    <m/>
    <m/>
    <m/>
    <m/>
    <m/>
    <m/>
    <m/>
    <m/>
    <m/>
    <s v="EGO"/>
    <n v="127"/>
    <m/>
  </r>
  <r>
    <d v="2021-10-07T00:00:00"/>
    <x v="1"/>
    <s v="MEDIEXCEL"/>
    <s v="En Tiempo"/>
    <s v="EXTERNOS (240 min.)"/>
    <x v="0"/>
    <x v="7"/>
    <n v="51"/>
    <s v="1280-0024"/>
    <d v="2021-10-07T00:00:00"/>
    <s v="30457 GREGORIO"/>
    <s v="TOVAR-LANDIN"/>
    <m/>
    <n v="692"/>
    <x v="1"/>
    <n v="184"/>
    <n v="0"/>
    <n v="0"/>
    <n v="1709"/>
    <n v="1709"/>
    <n v="1709"/>
    <m/>
    <s v="Pendiente"/>
    <s v="Activo"/>
    <s v="F3719001-01"/>
    <m/>
    <s v="MEDIEXCEL"/>
    <m/>
    <s v="BH"/>
    <s v="h1"/>
    <s v="VILLANUEVA CORREA JUDITH"/>
  </r>
  <r>
    <d v="2021-10-07T00:00:00"/>
    <x v="1"/>
    <s v="MEDIEXCEL"/>
    <s v="En Tiempo"/>
    <s v="EXTERNOS (240 min.)"/>
    <x v="0"/>
    <x v="7"/>
    <n v="52"/>
    <s v="1280-0024"/>
    <m/>
    <m/>
    <m/>
    <m/>
    <n v="121"/>
    <x v="18"/>
    <n v="374"/>
    <m/>
    <m/>
    <m/>
    <m/>
    <m/>
    <m/>
    <m/>
    <m/>
    <m/>
    <m/>
    <m/>
    <m/>
    <s v="GLICO"/>
    <n v="137"/>
    <m/>
  </r>
  <r>
    <d v="2021-10-07T00:00:00"/>
    <x v="1"/>
    <s v="MEDIEXCEL"/>
    <s v="En Tiempo"/>
    <s v="EXTERNOS (240 min.)"/>
    <x v="0"/>
    <x v="7"/>
    <n v="53"/>
    <s v="1280-0024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MEDIEXCEL"/>
    <s v="En Tiempo"/>
    <s v="EXTERNOS (240 min.)"/>
    <x v="0"/>
    <x v="7"/>
    <n v="54"/>
    <s v="1280-0024"/>
    <m/>
    <m/>
    <m/>
    <m/>
    <n v="612"/>
    <x v="19"/>
    <n v="495"/>
    <m/>
    <m/>
    <m/>
    <m/>
    <m/>
    <m/>
    <m/>
    <m/>
    <m/>
    <m/>
    <m/>
    <m/>
    <s v="PSA"/>
    <n v="58"/>
    <m/>
  </r>
  <r>
    <d v="2021-10-07T00:00:00"/>
    <x v="1"/>
    <s v="MEDIEXCEL"/>
    <s v="En Tiempo"/>
    <s v="EXTERNOS (240 min.)"/>
    <x v="0"/>
    <x v="7"/>
    <n v="55"/>
    <s v="1280-0024"/>
    <m/>
    <m/>
    <m/>
    <m/>
    <n v="83"/>
    <x v="6"/>
    <n v="138"/>
    <m/>
    <m/>
    <m/>
    <m/>
    <m/>
    <m/>
    <m/>
    <m/>
    <m/>
    <m/>
    <m/>
    <m/>
    <s v="EGO"/>
    <n v="127"/>
    <m/>
  </r>
  <r>
    <d v="2021-10-07T00:00:00"/>
    <x v="1"/>
    <s v="PRIVADOS"/>
    <s v="En Tiempo"/>
    <s v="EXTERNOS (240 min.)"/>
    <x v="0"/>
    <x v="7"/>
    <n v="56"/>
    <s v="1280-0025"/>
    <d v="2021-10-07T00:00:00"/>
    <s v="34328 PARISA"/>
    <s v="GORAN"/>
    <m/>
    <n v="259"/>
    <x v="49"/>
    <n v="130"/>
    <n v="0"/>
    <n v="0"/>
    <n v="1485"/>
    <n v="1485"/>
    <n v="1485"/>
    <m/>
    <s v="Pendiente"/>
    <s v="Activo"/>
    <m/>
    <m/>
    <s v="PRIVADOS"/>
    <m/>
    <s v="TP"/>
    <n v="210"/>
    <s v="A QUIEN CORRESPONDA"/>
  </r>
  <r>
    <d v="2021-10-07T00:00:00"/>
    <x v="1"/>
    <s v="PRIVADOS"/>
    <s v="En Tiempo"/>
    <s v="EXTERNOS (240 min.)"/>
    <x v="0"/>
    <x v="7"/>
    <n v="57"/>
    <s v="1280-0025"/>
    <m/>
    <m/>
    <m/>
    <m/>
    <n v="262"/>
    <x v="50"/>
    <n v="130"/>
    <m/>
    <m/>
    <m/>
    <m/>
    <m/>
    <m/>
    <m/>
    <m/>
    <m/>
    <m/>
    <m/>
    <m/>
    <s v="TPT"/>
    <m/>
    <m/>
  </r>
  <r>
    <d v="2021-10-07T00:00:00"/>
    <x v="1"/>
    <s v="PRIVADOS"/>
    <s v="En Tiempo"/>
    <s v="EXTERNOS (240 min.)"/>
    <x v="0"/>
    <x v="7"/>
    <n v="58"/>
    <s v="1280-0025"/>
    <m/>
    <m/>
    <m/>
    <m/>
    <n v="692"/>
    <x v="1"/>
    <n v="184"/>
    <m/>
    <m/>
    <m/>
    <m/>
    <m/>
    <m/>
    <m/>
    <m/>
    <m/>
    <m/>
    <m/>
    <m/>
    <s v="BH"/>
    <s v="h1"/>
    <m/>
  </r>
  <r>
    <d v="2021-10-07T00:00:00"/>
    <x v="1"/>
    <s v="PRIVADOS"/>
    <s v="En Tiempo"/>
    <s v="EXTERNOS (240 min.)"/>
    <x v="0"/>
    <x v="7"/>
    <n v="59"/>
    <s v="1280-0025"/>
    <m/>
    <m/>
    <m/>
    <m/>
    <n v="119"/>
    <x v="24"/>
    <n v="161"/>
    <m/>
    <m/>
    <m/>
    <m/>
    <m/>
    <m/>
    <m/>
    <m/>
    <m/>
    <m/>
    <m/>
    <m/>
    <s v="ABO"/>
    <n v="213"/>
    <m/>
  </r>
  <r>
    <d v="2021-10-07T00:00:00"/>
    <x v="1"/>
    <s v="PRIVADOS"/>
    <s v="En Tiempo"/>
    <s v="EXTERNOS (240 min.)"/>
    <x v="0"/>
    <x v="7"/>
    <n v="60"/>
    <s v="1280-0025"/>
    <m/>
    <m/>
    <m/>
    <m/>
    <n v="109"/>
    <x v="10"/>
    <n v="115"/>
    <m/>
    <m/>
    <m/>
    <m/>
    <m/>
    <m/>
    <m/>
    <m/>
    <m/>
    <m/>
    <m/>
    <m/>
    <s v="GLU"/>
    <s v="glic"/>
    <m/>
  </r>
  <r>
    <d v="2021-10-07T00:00:00"/>
    <x v="1"/>
    <s v="PRIVADOS"/>
    <s v="En Tiempo"/>
    <s v="EXTERNOS (240 min.)"/>
    <x v="0"/>
    <x v="7"/>
    <n v="61"/>
    <s v="1280-0025"/>
    <m/>
    <m/>
    <m/>
    <m/>
    <n v="1297"/>
    <x v="20"/>
    <n v="265"/>
    <m/>
    <m/>
    <m/>
    <m/>
    <m/>
    <m/>
    <m/>
    <m/>
    <m/>
    <m/>
    <m/>
    <m/>
    <s v="LIPIDOS"/>
    <s v="lip"/>
    <m/>
  </r>
  <r>
    <d v="2021-10-07T00:00:00"/>
    <x v="1"/>
    <s v="PRIVADOS"/>
    <s v="En Tiempo"/>
    <s v="EXTERNOS (240 min.)"/>
    <x v="0"/>
    <x v="7"/>
    <n v="62"/>
    <s v="1280-0025"/>
    <m/>
    <m/>
    <m/>
    <m/>
    <n v="416"/>
    <x v="32"/>
    <n v="362"/>
    <m/>
    <m/>
    <m/>
    <m/>
    <m/>
    <m/>
    <m/>
    <m/>
    <m/>
    <m/>
    <m/>
    <m/>
    <s v="HIV"/>
    <n v="22"/>
    <m/>
  </r>
  <r>
    <d v="2021-10-07T00:00:00"/>
    <x v="1"/>
    <s v="PRIVADOS"/>
    <s v="En Tiempo"/>
    <s v="EXTERNOS (240 min.)"/>
    <x v="0"/>
    <x v="7"/>
    <n v="63"/>
    <s v="1280-0025"/>
    <m/>
    <m/>
    <m/>
    <m/>
    <n v="83"/>
    <x v="6"/>
    <n v="138"/>
    <m/>
    <m/>
    <m/>
    <m/>
    <m/>
    <m/>
    <m/>
    <m/>
    <m/>
    <m/>
    <m/>
    <m/>
    <s v="EGO"/>
    <n v="127"/>
    <m/>
  </r>
  <r>
    <d v="2021-10-07T00:00:00"/>
    <x v="1"/>
    <s v=" EXTERNO"/>
    <s v="En Tiempo"/>
    <s v="EXTERNOS (240 min.)"/>
    <x v="0"/>
    <x v="7"/>
    <n v="64"/>
    <s v="1280-0026"/>
    <d v="2021-10-07T00:00:00"/>
    <s v="34324 ROBERTO"/>
    <s v="TORRES"/>
    <s v="MORENO"/>
    <n v="692"/>
    <x v="1"/>
    <n v="184"/>
    <n v="0"/>
    <n v="0"/>
    <n v="1475"/>
    <n v="1475"/>
    <n v="1475"/>
    <m/>
    <s v="Pendiente"/>
    <s v="Activo"/>
    <m/>
    <m/>
    <s v="CENTRO MEDICO EXCEL - EXTERNO"/>
    <m/>
    <s v="BH"/>
    <s v="h1"/>
    <s v="ARVAYO RODRIGUEZ LEZTY GABRIELA"/>
  </r>
  <r>
    <d v="2021-10-07T00:00:00"/>
    <x v="1"/>
    <s v=" EXTERNO"/>
    <s v="En Tiempo"/>
    <s v="EXTERNOS (240 min.)"/>
    <x v="0"/>
    <x v="7"/>
    <n v="65"/>
    <s v="1280-0026"/>
    <m/>
    <m/>
    <m/>
    <m/>
    <n v="119"/>
    <x v="24"/>
    <n v="161"/>
    <m/>
    <m/>
    <m/>
    <m/>
    <m/>
    <m/>
    <m/>
    <m/>
    <m/>
    <m/>
    <m/>
    <m/>
    <s v="ABO"/>
    <n v="213"/>
    <m/>
  </r>
  <r>
    <d v="2021-10-07T00:00:00"/>
    <x v="1"/>
    <s v=" EXTERNO"/>
    <s v="En Tiempo"/>
    <s v="EXTERNOS (240 min.)"/>
    <x v="0"/>
    <x v="7"/>
    <n v="66"/>
    <s v="1280-0026"/>
    <m/>
    <m/>
    <m/>
    <m/>
    <n v="2197"/>
    <x v="40"/>
    <n v="250"/>
    <m/>
    <m/>
    <m/>
    <m/>
    <m/>
    <m/>
    <m/>
    <m/>
    <m/>
    <m/>
    <m/>
    <m/>
    <s v="QS6"/>
    <m/>
    <m/>
  </r>
  <r>
    <d v="2021-10-07T00:00:00"/>
    <x v="1"/>
    <s v=" EXTERNO"/>
    <s v="En Tiempo"/>
    <s v="EXTERNOS (240 min.)"/>
    <x v="0"/>
    <x v="7"/>
    <n v="67"/>
    <s v="1280-0026"/>
    <m/>
    <m/>
    <m/>
    <m/>
    <n v="416"/>
    <x v="32"/>
    <n v="362"/>
    <m/>
    <m/>
    <m/>
    <m/>
    <m/>
    <m/>
    <m/>
    <m/>
    <m/>
    <m/>
    <m/>
    <m/>
    <s v="HIV"/>
    <n v="22"/>
    <m/>
  </r>
  <r>
    <d v="2021-10-07T00:00:00"/>
    <x v="1"/>
    <s v=" EXTERNO"/>
    <s v="En Tiempo"/>
    <s v="EXTERNOS (240 min.)"/>
    <x v="0"/>
    <x v="7"/>
    <n v="68"/>
    <s v="1280-0026"/>
    <m/>
    <m/>
    <m/>
    <m/>
    <n v="1655"/>
    <x v="41"/>
    <n v="380"/>
    <m/>
    <m/>
    <m/>
    <m/>
    <m/>
    <m/>
    <m/>
    <m/>
    <m/>
    <m/>
    <m/>
    <m/>
    <s v="ANTIDOPING 6"/>
    <s v="DOPING"/>
    <m/>
  </r>
  <r>
    <d v="2021-10-07T00:00:00"/>
    <x v="1"/>
    <s v=" EXTERNO"/>
    <s v="En Tiempo"/>
    <s v="EXTERNOS (240 min.)"/>
    <x v="0"/>
    <x v="7"/>
    <n v="69"/>
    <s v="1280-0026"/>
    <m/>
    <m/>
    <m/>
    <m/>
    <n v="83"/>
    <x v="6"/>
    <n v="138"/>
    <m/>
    <m/>
    <m/>
    <m/>
    <m/>
    <m/>
    <m/>
    <m/>
    <m/>
    <m/>
    <m/>
    <m/>
    <s v="EGO"/>
    <n v="127"/>
    <m/>
  </r>
  <r>
    <d v="2021-10-07T00:00:00"/>
    <x v="1"/>
    <s v="HOSPITALIZADOS"/>
    <s v="En Tiempo"/>
    <s v="HOSPITALIZADOS (90 Min.)"/>
    <x v="0"/>
    <x v="7"/>
    <n v="70"/>
    <s v="1280-0027"/>
    <d v="2021-10-07T00:00:00"/>
    <s v="34287 JOSE"/>
    <s v="VALENZUELA"/>
    <s v="MONTAÑE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7T00:00:00"/>
    <x v="1"/>
    <s v="HOSPITALIZADOS"/>
    <s v="En Tiempo"/>
    <s v="HOSPITALIZADOS (90 Min.)"/>
    <x v="0"/>
    <x v="7"/>
    <n v="71"/>
    <s v="1280-0028"/>
    <d v="2021-10-07T00:00:00"/>
    <s v="34287 JOSE"/>
    <s v="VALENZUELA"/>
    <s v="MONTAÑES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7T00:00:00"/>
    <x v="1"/>
    <s v="HOSPITALIZADOS"/>
    <s v="En Tiempo"/>
    <s v="HOSPITALIZADOS (90 Min.)"/>
    <x v="0"/>
    <x v="7"/>
    <n v="72"/>
    <s v="1280-0028"/>
    <m/>
    <m/>
    <m/>
    <m/>
    <n v="104"/>
    <x v="12"/>
    <n v="171"/>
    <m/>
    <m/>
    <m/>
    <m/>
    <m/>
    <m/>
    <m/>
    <m/>
    <m/>
    <m/>
    <m/>
    <m/>
    <s v="mg"/>
    <n v="157"/>
    <m/>
  </r>
  <r>
    <d v="2021-10-07T00:00:00"/>
    <x v="1"/>
    <s v="HOSPITALIZADOS"/>
    <s v="En Tiempo"/>
    <s v="HOSPITALIZADOS (90 Min.)"/>
    <x v="0"/>
    <x v="7"/>
    <n v="73"/>
    <s v="1280-0028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HOSPITALIZADOS"/>
    <s v="En Tiempo"/>
    <s v="HOSPITALIZADOS (90 Min.)"/>
    <x v="0"/>
    <x v="7"/>
    <n v="74"/>
    <s v="1280-0029"/>
    <d v="2021-10-07T00:00:00"/>
    <s v="34322 NICHO MANUEL"/>
    <s v="MIRELES"/>
    <s v="JIMEN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07T00:00:00"/>
    <x v="1"/>
    <s v="HOSPITALIZADOS"/>
    <s v="En Tiempo"/>
    <s v="HOSPITALIZADOS (90 Min.)"/>
    <x v="0"/>
    <x v="7"/>
    <n v="75"/>
    <s v="1280-0030"/>
    <d v="2021-10-07T00:00:00"/>
    <s v="34322 NICHO MANUEL"/>
    <s v="MIRELES"/>
    <s v="JIMEN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ONZALEZ TRASVIÑA MIGUEL FELIPE"/>
  </r>
  <r>
    <d v="2021-10-07T00:00:00"/>
    <x v="1"/>
    <s v="HOSPITALIZADOS"/>
    <s v="En Tiempo"/>
    <s v="HOSPITALIZADOS (90 Min.)"/>
    <x v="0"/>
    <x v="7"/>
    <n v="76"/>
    <s v="1280-0030"/>
    <m/>
    <m/>
    <m/>
    <m/>
    <n v="104"/>
    <x v="12"/>
    <n v="171"/>
    <m/>
    <m/>
    <m/>
    <m/>
    <m/>
    <m/>
    <m/>
    <m/>
    <m/>
    <m/>
    <m/>
    <m/>
    <s v="mg"/>
    <n v="157"/>
    <m/>
  </r>
  <r>
    <d v="2021-10-07T00:00:00"/>
    <x v="1"/>
    <s v="HOSPITALIZADOS"/>
    <s v="En Tiempo"/>
    <s v="HOSPITALIZADOS (90 Min.)"/>
    <x v="0"/>
    <x v="7"/>
    <n v="77"/>
    <s v="1280-0030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 EXTERNO"/>
    <s v="En Tiempo"/>
    <s v="EXTERNOS (240 min.)"/>
    <x v="0"/>
    <x v="7"/>
    <n v="78"/>
    <s v="1280-0031"/>
    <d v="2021-10-07T00:00:00"/>
    <s v="34325 RAUL"/>
    <s v="DIEGO"/>
    <s v="CORONA"/>
    <n v="692"/>
    <x v="1"/>
    <n v="184"/>
    <n v="0"/>
    <n v="0"/>
    <n v="1475"/>
    <n v="1475"/>
    <n v="1475"/>
    <m/>
    <s v="Pendiente"/>
    <s v="Activo"/>
    <m/>
    <m/>
    <s v="CENTRO MEDICO EXCEL - EXTERNO"/>
    <m/>
    <s v="BH"/>
    <s v="h1"/>
    <s v="ARVAYO RODRIGUEZ LEZTY GABRIELA"/>
  </r>
  <r>
    <d v="2021-10-07T00:00:00"/>
    <x v="1"/>
    <s v=" EXTERNO"/>
    <s v="En Tiempo"/>
    <s v="EXTERNOS (240 min.)"/>
    <x v="0"/>
    <x v="7"/>
    <n v="79"/>
    <s v="1280-0031"/>
    <m/>
    <m/>
    <m/>
    <m/>
    <n v="119"/>
    <x v="24"/>
    <n v="161"/>
    <m/>
    <m/>
    <m/>
    <m/>
    <m/>
    <m/>
    <m/>
    <m/>
    <m/>
    <m/>
    <m/>
    <m/>
    <s v="ABO"/>
    <n v="213"/>
    <m/>
  </r>
  <r>
    <d v="2021-10-07T00:00:00"/>
    <x v="1"/>
    <s v=" EXTERNO"/>
    <s v="En Tiempo"/>
    <s v="EXTERNOS (240 min.)"/>
    <x v="0"/>
    <x v="7"/>
    <n v="80"/>
    <s v="1280-0031"/>
    <m/>
    <m/>
    <m/>
    <m/>
    <n v="2197"/>
    <x v="40"/>
    <n v="250"/>
    <m/>
    <m/>
    <m/>
    <m/>
    <m/>
    <m/>
    <m/>
    <m/>
    <m/>
    <m/>
    <m/>
    <m/>
    <s v="QS6"/>
    <m/>
    <m/>
  </r>
  <r>
    <d v="2021-10-07T00:00:00"/>
    <x v="1"/>
    <s v=" EXTERNO"/>
    <s v="En Tiempo"/>
    <s v="EXTERNOS (240 min.)"/>
    <x v="0"/>
    <x v="7"/>
    <n v="81"/>
    <s v="1280-0031"/>
    <m/>
    <m/>
    <m/>
    <m/>
    <n v="416"/>
    <x v="32"/>
    <n v="362"/>
    <m/>
    <m/>
    <m/>
    <m/>
    <m/>
    <m/>
    <m/>
    <m/>
    <m/>
    <m/>
    <m/>
    <m/>
    <s v="HIV"/>
    <n v="22"/>
    <m/>
  </r>
  <r>
    <d v="2021-10-07T00:00:00"/>
    <x v="1"/>
    <s v=" EXTERNO"/>
    <s v="En Tiempo"/>
    <s v="EXTERNOS (240 min.)"/>
    <x v="0"/>
    <x v="7"/>
    <n v="82"/>
    <s v="1280-0031"/>
    <m/>
    <m/>
    <m/>
    <m/>
    <n v="1655"/>
    <x v="41"/>
    <n v="380"/>
    <m/>
    <m/>
    <m/>
    <m/>
    <m/>
    <m/>
    <m/>
    <m/>
    <m/>
    <m/>
    <m/>
    <m/>
    <s v="ANTIDOPING 6"/>
    <s v="DOPING"/>
    <m/>
  </r>
  <r>
    <d v="2021-10-07T00:00:00"/>
    <x v="1"/>
    <s v=" EXTERNO"/>
    <s v="En Tiempo"/>
    <s v="EXTERNOS (240 min.)"/>
    <x v="0"/>
    <x v="7"/>
    <n v="83"/>
    <s v="1280-0031"/>
    <m/>
    <m/>
    <m/>
    <m/>
    <n v="83"/>
    <x v="6"/>
    <n v="138"/>
    <m/>
    <m/>
    <m/>
    <m/>
    <m/>
    <m/>
    <m/>
    <m/>
    <m/>
    <m/>
    <m/>
    <m/>
    <s v="EGO"/>
    <n v="127"/>
    <m/>
  </r>
  <r>
    <d v="2021-10-07T00:00:00"/>
    <x v="1"/>
    <s v=" EXTERNO"/>
    <s v="En Tiempo"/>
    <s v="EXTERNOS (240 min.)"/>
    <x v="0"/>
    <x v="7"/>
    <n v="84"/>
    <s v="1280-0032"/>
    <d v="2021-10-07T00:00:00"/>
    <s v="34327 CESAR IVAN"/>
    <s v="NUÑEZ"/>
    <s v="BRINDAS"/>
    <n v="692"/>
    <x v="1"/>
    <n v="184"/>
    <n v="0"/>
    <n v="0"/>
    <n v="1475"/>
    <n v="1475"/>
    <n v="1475"/>
    <m/>
    <s v="Pendiente"/>
    <s v="Activo"/>
    <m/>
    <m/>
    <s v="CENTRO MEDICO EXCEL - EXTERNO"/>
    <m/>
    <s v="BH"/>
    <s v="h1"/>
    <s v="ARVAYO RODRIGUEZ LEZTY GABRIELA"/>
  </r>
  <r>
    <d v="2021-10-07T00:00:00"/>
    <x v="1"/>
    <s v=" EXTERNO"/>
    <s v="En Tiempo"/>
    <s v="EXTERNOS (240 min.)"/>
    <x v="0"/>
    <x v="7"/>
    <n v="85"/>
    <s v="1280-0032"/>
    <m/>
    <m/>
    <m/>
    <m/>
    <n v="119"/>
    <x v="24"/>
    <n v="161"/>
    <m/>
    <m/>
    <m/>
    <m/>
    <m/>
    <m/>
    <m/>
    <m/>
    <m/>
    <m/>
    <m/>
    <m/>
    <s v="ABO"/>
    <n v="213"/>
    <m/>
  </r>
  <r>
    <d v="2021-10-07T00:00:00"/>
    <x v="1"/>
    <s v=" EXTERNO"/>
    <s v="En Tiempo"/>
    <s v="EXTERNOS (240 min.)"/>
    <x v="0"/>
    <x v="7"/>
    <n v="86"/>
    <s v="1280-0032"/>
    <m/>
    <m/>
    <m/>
    <m/>
    <n v="2197"/>
    <x v="40"/>
    <n v="250"/>
    <m/>
    <m/>
    <m/>
    <m/>
    <m/>
    <m/>
    <m/>
    <m/>
    <m/>
    <m/>
    <m/>
    <m/>
    <s v="QS6"/>
    <m/>
    <m/>
  </r>
  <r>
    <d v="2021-10-07T00:00:00"/>
    <x v="1"/>
    <s v=" EXTERNO"/>
    <s v="En Tiempo"/>
    <s v="EXTERNOS (240 min.)"/>
    <x v="0"/>
    <x v="7"/>
    <n v="87"/>
    <s v="1280-0032"/>
    <m/>
    <m/>
    <m/>
    <m/>
    <n v="416"/>
    <x v="32"/>
    <n v="362"/>
    <m/>
    <m/>
    <m/>
    <m/>
    <m/>
    <m/>
    <m/>
    <m/>
    <m/>
    <m/>
    <m/>
    <m/>
    <s v="HIV"/>
    <n v="22"/>
    <m/>
  </r>
  <r>
    <d v="2021-10-07T00:00:00"/>
    <x v="1"/>
    <s v=" EXTERNO"/>
    <s v="En Tiempo"/>
    <s v="EXTERNOS (240 min.)"/>
    <x v="0"/>
    <x v="7"/>
    <n v="88"/>
    <s v="1280-0032"/>
    <m/>
    <m/>
    <m/>
    <m/>
    <n v="1655"/>
    <x v="41"/>
    <n v="380"/>
    <m/>
    <m/>
    <m/>
    <m/>
    <m/>
    <m/>
    <m/>
    <m/>
    <m/>
    <m/>
    <m/>
    <m/>
    <s v="ANTIDOPING 6"/>
    <s v="DOPING"/>
    <m/>
  </r>
  <r>
    <d v="2021-10-07T00:00:00"/>
    <x v="1"/>
    <s v=" EXTERNO"/>
    <s v="En Tiempo"/>
    <s v="EXTERNOS (240 min.)"/>
    <x v="0"/>
    <x v="7"/>
    <n v="89"/>
    <s v="1280-0032"/>
    <m/>
    <m/>
    <m/>
    <m/>
    <n v="83"/>
    <x v="6"/>
    <n v="138"/>
    <m/>
    <m/>
    <m/>
    <m/>
    <m/>
    <m/>
    <m/>
    <m/>
    <m/>
    <m/>
    <m/>
    <m/>
    <s v="EGO"/>
    <n v="127"/>
    <m/>
  </r>
  <r>
    <d v="2021-10-07T00:00:00"/>
    <x v="1"/>
    <s v="MEDIEXCEL"/>
    <s v="Fuera de Tiempo"/>
    <s v="EXTERNOS (240 min.)"/>
    <x v="0"/>
    <x v="7"/>
    <n v="90"/>
    <s v="1280-0033"/>
    <d v="2021-10-07T00:00:00"/>
    <s v="3607 MARIA A"/>
    <s v="SANTILLAN"/>
    <m/>
    <n v="692"/>
    <x v="1"/>
    <n v="184"/>
    <n v="0"/>
    <n v="0"/>
    <n v="1214"/>
    <n v="1214"/>
    <n v="1214"/>
    <m/>
    <s v="Pendiente"/>
    <s v="Activo"/>
    <s v="A8839065-01"/>
    <m/>
    <s v="MEDIEXCEL"/>
    <m/>
    <s v="BH"/>
    <s v="h1"/>
    <s v="GALDAMEZ DOMINGUEZ PAMELA ANAHI"/>
  </r>
  <r>
    <d v="2021-10-07T00:00:00"/>
    <x v="1"/>
    <s v="MEDIEXCEL"/>
    <s v="Fuera de Tiempo"/>
    <s v="EXTERNOS (240 min.)"/>
    <x v="0"/>
    <x v="7"/>
    <n v="91"/>
    <s v="1280-0033"/>
    <m/>
    <m/>
    <m/>
    <m/>
    <n v="121"/>
    <x v="18"/>
    <n v="374"/>
    <m/>
    <m/>
    <m/>
    <m/>
    <m/>
    <m/>
    <m/>
    <m/>
    <m/>
    <m/>
    <m/>
    <m/>
    <s v="GLICO"/>
    <n v="137"/>
    <m/>
  </r>
  <r>
    <d v="2021-10-07T00:00:00"/>
    <x v="1"/>
    <s v="MEDIEXCEL"/>
    <s v="Fuera de Tiempo"/>
    <s v="EXTERNOS (240 min.)"/>
    <x v="0"/>
    <x v="7"/>
    <n v="92"/>
    <s v="1280-0033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MEDIEXCEL"/>
    <s v="Fuera de Tiempo"/>
    <s v="EXTERNOS (240 min.)"/>
    <x v="0"/>
    <x v="7"/>
    <n v="93"/>
    <s v="1280-0033"/>
    <m/>
    <m/>
    <m/>
    <m/>
    <n v="83"/>
    <x v="6"/>
    <n v="138"/>
    <m/>
    <m/>
    <m/>
    <m/>
    <m/>
    <m/>
    <m/>
    <m/>
    <m/>
    <m/>
    <m/>
    <m/>
    <s v="EGO"/>
    <n v="127"/>
    <m/>
  </r>
  <r>
    <d v="2021-10-07T00:00:00"/>
    <x v="1"/>
    <s v="MEDIEXCEL"/>
    <s v="En Tiempo"/>
    <s v="EXTERNOS (240 min.)"/>
    <x v="0"/>
    <x v="7"/>
    <n v="94"/>
    <s v="1280-0034"/>
    <d v="2021-10-07T00:00:00"/>
    <s v="34329 DAN"/>
    <s v="MAGALLANES"/>
    <m/>
    <n v="100"/>
    <x v="2"/>
    <n v="414"/>
    <n v="0"/>
    <n v="0"/>
    <n v="552"/>
    <n v="552"/>
    <n v="552"/>
    <m/>
    <s v="Pendiente"/>
    <s v="Activo"/>
    <s v="F3739004-01"/>
    <m/>
    <s v="MEDIEXCEL"/>
    <m/>
    <s v="COAGULACION"/>
    <n v="100"/>
    <s v="HERNANDEZ MANZO JOSE DAVID"/>
  </r>
  <r>
    <d v="2021-10-07T00:00:00"/>
    <x v="1"/>
    <s v="MEDIEXCEL"/>
    <s v="En Tiempo"/>
    <s v="EXTERNOS (240 min.)"/>
    <x v="0"/>
    <x v="7"/>
    <n v="95"/>
    <s v="1280-0034"/>
    <m/>
    <m/>
    <m/>
    <m/>
    <n v="83"/>
    <x v="6"/>
    <n v="138"/>
    <m/>
    <m/>
    <m/>
    <m/>
    <m/>
    <m/>
    <m/>
    <m/>
    <m/>
    <m/>
    <m/>
    <m/>
    <s v="EGO"/>
    <n v="127"/>
    <m/>
  </r>
  <r>
    <d v="2021-10-07T00:00:00"/>
    <x v="1"/>
    <s v="HOSPITALIZADOS"/>
    <s v="En Tiempo"/>
    <s v="HOSPITALIZADOS (90 Min.)"/>
    <x v="0"/>
    <x v="7"/>
    <n v="96"/>
    <s v="1280-0035"/>
    <d v="2021-10-07T00:00:00"/>
    <s v="33995 BITALIANO"/>
    <s v="PEREZ"/>
    <s v="VALDEZ"/>
    <n v="2477"/>
    <x v="42"/>
    <n v="750"/>
    <n v="0"/>
    <n v="0"/>
    <n v="750"/>
    <n v="750"/>
    <n v="750"/>
    <m/>
    <s v="Pendiente"/>
    <s v="Activo"/>
    <m/>
    <m/>
    <s v="CENTRO MEDICO EXCEL-HOSPITALIZADOS"/>
    <m/>
    <s v="Ag. SARS Cov 2"/>
    <m/>
    <s v="CAMPOLI FRANCO DAMIAN"/>
  </r>
  <r>
    <d v="2021-10-07T00:00:00"/>
    <x v="1"/>
    <s v="MEDIEXCEL"/>
    <s v="En Tiempo"/>
    <s v="EXTERNOS (240 min.)"/>
    <x v="0"/>
    <x v="7"/>
    <n v="97"/>
    <s v="1280-0036"/>
    <d v="2021-10-07T00:00:00"/>
    <s v="32570 GEORGE"/>
    <s v="MARTINEZ"/>
    <m/>
    <n v="612"/>
    <x v="19"/>
    <n v="495"/>
    <n v="0"/>
    <n v="0"/>
    <n v="495"/>
    <n v="495"/>
    <n v="495"/>
    <m/>
    <s v="Pendiente"/>
    <s v="Activo"/>
    <m/>
    <m/>
    <s v="MEDIEXCEL"/>
    <m/>
    <s v="PSA"/>
    <n v="58"/>
    <s v="GONZALEZ ALVAREZ LIZBETH"/>
  </r>
  <r>
    <d v="2021-10-07T00:00:00"/>
    <x v="1"/>
    <s v="MEDIEXCEL"/>
    <s v="En Tiempo"/>
    <s v="EXTERNOS (240 min.)"/>
    <x v="0"/>
    <x v="7"/>
    <n v="98"/>
    <s v="1280-0037"/>
    <d v="2021-10-07T00:00:00"/>
    <s v="24374 JANETTE"/>
    <s v="RAMIREZ"/>
    <m/>
    <n v="1794"/>
    <x v="81"/>
    <n v="1500"/>
    <n v="0"/>
    <n v="0"/>
    <n v="1500"/>
    <n v="1500"/>
    <n v="1500"/>
    <m/>
    <s v="Pendiente"/>
    <s v="Activo"/>
    <m/>
    <m/>
    <s v="MEDIEXCEL"/>
    <m/>
    <s v="PGinecol"/>
    <n v="171"/>
    <s v="MEZA RODRIGUEZ GISELA IVETTE"/>
  </r>
  <r>
    <d v="2021-10-07T00:00:00"/>
    <x v="1"/>
    <s v="MEDIEXCEL"/>
    <s v="En Tiempo"/>
    <s v="EXTERNOS (240 min.)"/>
    <x v="0"/>
    <x v="7"/>
    <n v="99"/>
    <s v="1280-0038"/>
    <d v="2021-10-07T00:00:00"/>
    <s v="15020 RYAN"/>
    <s v="DE LA ROSA"/>
    <m/>
    <n v="692"/>
    <x v="1"/>
    <n v="184"/>
    <n v="0"/>
    <n v="0"/>
    <n v="719"/>
    <n v="719"/>
    <n v="719"/>
    <m/>
    <s v="Pendiente"/>
    <s v="Activo"/>
    <s v="B8429001-06"/>
    <m/>
    <s v="MEDIEXCEL"/>
    <m/>
    <s v="BH"/>
    <s v="h1"/>
    <s v="SOLIS FERIA CARLOS"/>
  </r>
  <r>
    <d v="2021-10-07T00:00:00"/>
    <x v="1"/>
    <s v="MEDIEXCEL"/>
    <s v="En Tiempo"/>
    <s v="EXTERNOS (240 min.)"/>
    <x v="0"/>
    <x v="7"/>
    <n v="100"/>
    <s v="1280-0038"/>
    <m/>
    <m/>
    <m/>
    <m/>
    <n v="1533"/>
    <x v="21"/>
    <n v="535"/>
    <m/>
    <m/>
    <m/>
    <m/>
    <m/>
    <m/>
    <m/>
    <m/>
    <m/>
    <m/>
    <m/>
    <m/>
    <s v="SMAC30"/>
    <s v="v2"/>
    <m/>
  </r>
  <r>
    <d v="2021-10-07T00:00:00"/>
    <x v="1"/>
    <s v="MEDIEXCEL"/>
    <s v="En Tiempo"/>
    <s v="EXTERNOS (240 min.)"/>
    <x v="0"/>
    <x v="7"/>
    <n v="101"/>
    <s v="1280-0039"/>
    <d v="2021-10-07T00:00:00"/>
    <s v="15361 AMERICA"/>
    <s v="DE LA ROSA"/>
    <s v="DELGADO"/>
    <n v="692"/>
    <x v="1"/>
    <n v="184"/>
    <n v="0"/>
    <n v="0"/>
    <n v="1277"/>
    <n v="1277"/>
    <n v="1277"/>
    <m/>
    <s v="Pendiente"/>
    <s v="Activo"/>
    <s v="B8429001-02"/>
    <m/>
    <s v="MEDIEXCEL"/>
    <m/>
    <s v="BH"/>
    <s v="h1"/>
    <s v="PEREZ TEJEDA JOSEL"/>
  </r>
  <r>
    <d v="2021-10-07T00:00:00"/>
    <x v="1"/>
    <s v="MEDIEXCEL"/>
    <s v="En Tiempo"/>
    <s v="EXTERNOS (240 min.)"/>
    <x v="0"/>
    <x v="7"/>
    <n v="102"/>
    <s v="1280-0039"/>
    <m/>
    <m/>
    <m/>
    <m/>
    <n v="119"/>
    <x v="24"/>
    <n v="161"/>
    <m/>
    <m/>
    <m/>
    <m/>
    <m/>
    <m/>
    <m/>
    <m/>
    <m/>
    <m/>
    <m/>
    <m/>
    <s v="ABO"/>
    <n v="213"/>
    <m/>
  </r>
  <r>
    <d v="2021-10-07T00:00:00"/>
    <x v="1"/>
    <s v="MEDIEXCEL"/>
    <s v="En Tiempo"/>
    <s v="EXTERNOS (240 min.)"/>
    <x v="0"/>
    <x v="7"/>
    <n v="103"/>
    <s v="1280-0039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7T00:00:00"/>
    <x v="1"/>
    <s v="MEDIEXCEL"/>
    <s v="En Tiempo"/>
    <s v="EXTERNOS (240 min.)"/>
    <x v="0"/>
    <x v="7"/>
    <n v="104"/>
    <s v="1280-0039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PRIVADOS"/>
    <s v="Fuera de Tiempo"/>
    <s v="EXTERNOS (240 min.)"/>
    <x v="0"/>
    <x v="7"/>
    <n v="105"/>
    <s v="1280-0040"/>
    <d v="2021-10-07T00:00:00"/>
    <s v="34330 MARIA CRISTINA"/>
    <s v="ALFARO"/>
    <s v="RUIZ"/>
    <n v="692"/>
    <x v="1"/>
    <n v="184"/>
    <n v="0"/>
    <n v="0"/>
    <n v="1093"/>
    <n v="1093"/>
    <n v="1093"/>
    <m/>
    <s v="Pendiente"/>
    <s v="Activo"/>
    <m/>
    <m/>
    <s v="PRIVADOS"/>
    <m/>
    <s v="BH"/>
    <s v="h1"/>
    <s v="NICIFORE SANCHEZ ANNA CRISTINA"/>
  </r>
  <r>
    <d v="2021-10-07T00:00:00"/>
    <x v="1"/>
    <s v="PRIVADOS"/>
    <s v="Fuera de Tiempo"/>
    <s v="EXTERNOS (240 min.)"/>
    <x v="0"/>
    <x v="7"/>
    <n v="106"/>
    <s v="1280-0040"/>
    <m/>
    <m/>
    <m/>
    <m/>
    <n v="1533"/>
    <x v="21"/>
    <n v="535"/>
    <m/>
    <m/>
    <m/>
    <m/>
    <m/>
    <m/>
    <m/>
    <m/>
    <m/>
    <m/>
    <m/>
    <m/>
    <s v="SMAC30"/>
    <s v="v2"/>
    <m/>
  </r>
  <r>
    <d v="2021-10-07T00:00:00"/>
    <x v="1"/>
    <s v="PRIVADOS"/>
    <s v="Fuera de Tiempo"/>
    <s v="EXTERNOS (240 min.)"/>
    <x v="0"/>
    <x v="7"/>
    <n v="107"/>
    <s v="1280-0040"/>
    <m/>
    <m/>
    <m/>
    <m/>
    <n v="121"/>
    <x v="18"/>
    <n v="374"/>
    <m/>
    <m/>
    <m/>
    <m/>
    <m/>
    <m/>
    <m/>
    <m/>
    <m/>
    <m/>
    <m/>
    <m/>
    <s v="GLICO"/>
    <n v="137"/>
    <m/>
  </r>
  <r>
    <d v="2021-10-07T00:00:00"/>
    <x v="1"/>
    <s v="TRIAGE RESPIRATORIO"/>
    <s v="En Tiempo"/>
    <s v="TRIAGE RESPIRATORIO (90 Min.)"/>
    <x v="0"/>
    <x v="7"/>
    <n v="108"/>
    <s v="1280-0041"/>
    <d v="2021-10-07T00:00:00"/>
    <s v="34331 RAFAEL"/>
    <s v="ABURTO"/>
    <s v="SESEÑA"/>
    <n v="2477"/>
    <x v="42"/>
    <n v="750"/>
    <n v="0"/>
    <n v="0"/>
    <n v="750"/>
    <n v="750"/>
    <n v="750"/>
    <m/>
    <s v="Pendiente"/>
    <s v="Activo"/>
    <m/>
    <m/>
    <s v="CENTRO MEDICO EXCEL - TRIAGE RESPIRATORIO"/>
    <m/>
    <s v="Ag. SARS Cov 2"/>
    <m/>
    <s v="IRIBE CAMORLINGA JOSE IVAN"/>
  </r>
  <r>
    <d v="2021-10-07T00:00:00"/>
    <x v="1"/>
    <s v="MEDIEXCEL"/>
    <s v="Fuera de Tiempo"/>
    <s v="EXTERNOS (240 min.)"/>
    <x v="0"/>
    <x v="7"/>
    <n v="109"/>
    <s v="1280-0042"/>
    <d v="2021-10-07T00:00:00"/>
    <s v="25423 ESPERANZA"/>
    <s v="MONTANO"/>
    <m/>
    <n v="692"/>
    <x v="1"/>
    <n v="184"/>
    <n v="0"/>
    <n v="0"/>
    <n v="1185"/>
    <n v="1185"/>
    <n v="1185"/>
    <m/>
    <s v="Pendiente"/>
    <s v="Activo"/>
    <s v="B8929003-02"/>
    <m/>
    <s v="MEDIEXCEL"/>
    <m/>
    <s v="BH"/>
    <s v="h1"/>
    <s v="PEDRO MARTINEZ ANGEL JAVIER"/>
  </r>
  <r>
    <d v="2021-10-07T00:00:00"/>
    <x v="1"/>
    <s v="MEDIEXCEL"/>
    <s v="Fuera de Tiempo"/>
    <s v="EXTERNOS (240 min.)"/>
    <x v="0"/>
    <x v="7"/>
    <n v="110"/>
    <s v="1280-0042"/>
    <m/>
    <m/>
    <m/>
    <m/>
    <n v="226"/>
    <x v="3"/>
    <n v="345"/>
    <m/>
    <m/>
    <m/>
    <m/>
    <m/>
    <m/>
    <m/>
    <m/>
    <m/>
    <m/>
    <m/>
    <m/>
    <s v="PCR"/>
    <n v="183"/>
    <m/>
  </r>
  <r>
    <d v="2021-10-07T00:00:00"/>
    <x v="1"/>
    <s v="MEDIEXCEL"/>
    <s v="Fuera de Tiempo"/>
    <s v="EXTERNOS (240 min.)"/>
    <x v="0"/>
    <x v="7"/>
    <n v="111"/>
    <s v="1280-0042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MEDIEXCEL"/>
    <s v="Fuera de Tiempo"/>
    <s v="EXTERNOS (240 min.)"/>
    <x v="0"/>
    <x v="7"/>
    <n v="112"/>
    <s v="1280-0042"/>
    <m/>
    <m/>
    <m/>
    <m/>
    <n v="83"/>
    <x v="6"/>
    <n v="138"/>
    <m/>
    <m/>
    <m/>
    <m/>
    <m/>
    <m/>
    <m/>
    <m/>
    <m/>
    <m/>
    <m/>
    <m/>
    <s v="EGO"/>
    <n v="127"/>
    <m/>
  </r>
  <r>
    <d v="2021-10-07T00:00:00"/>
    <x v="1"/>
    <s v="MEDIEXCEL"/>
    <s v="Fuera de Tiempo"/>
    <s v="EXTERNOS (240 min.)"/>
    <x v="0"/>
    <x v="7"/>
    <n v="113"/>
    <s v="1280-0043"/>
    <d v="2021-10-07T00:00:00"/>
    <s v="8025 CYNTHIA"/>
    <s v="MADRIGAL"/>
    <s v="LARA"/>
    <n v="1429"/>
    <x v="104"/>
    <n v="92"/>
    <n v="0"/>
    <n v="0"/>
    <n v="292"/>
    <n v="292"/>
    <n v="292"/>
    <m/>
    <s v="Pendiente"/>
    <s v="Activo"/>
    <s v="B5569002-01"/>
    <m/>
    <s v="MEDIEXCEL"/>
    <m/>
    <s v="Amiba en fresco"/>
    <n v="47"/>
    <s v="GONZALEZ JAIDAR SERGIO ALBERTO"/>
  </r>
  <r>
    <d v="2021-10-07T00:00:00"/>
    <x v="1"/>
    <s v="MEDIEXCEL"/>
    <s v="Fuera de Tiempo"/>
    <s v="EXTERNOS (240 min.)"/>
    <x v="0"/>
    <x v="7"/>
    <n v="114"/>
    <s v="1280-0043"/>
    <m/>
    <m/>
    <m/>
    <m/>
    <n v="1356"/>
    <x v="45"/>
    <n v="200"/>
    <m/>
    <m/>
    <m/>
    <m/>
    <m/>
    <m/>
    <m/>
    <m/>
    <m/>
    <m/>
    <m/>
    <m/>
    <s v="Coprologico"/>
    <n v="92"/>
    <m/>
  </r>
  <r>
    <d v="2021-10-07T00:00:00"/>
    <x v="1"/>
    <s v=" EXTERNO"/>
    <s v="Fuera de Tiempo"/>
    <s v="EXTERNOS (240 min.)"/>
    <x v="0"/>
    <x v="7"/>
    <n v="115"/>
    <s v="1280-0044"/>
    <d v="2021-10-07T00:00:00"/>
    <s v="29644 JOSE HUMBERTO"/>
    <s v="VAZQUEZ"/>
    <s v="UREÑA"/>
    <n v="100"/>
    <x v="2"/>
    <n v="375"/>
    <n v="0"/>
    <n v="0"/>
    <n v="375"/>
    <n v="375"/>
    <n v="375"/>
    <m/>
    <s v="Pendiente"/>
    <s v="Activo"/>
    <m/>
    <m/>
    <s v="Tarjeta Lealtad"/>
    <m/>
    <s v="COAGULACION"/>
    <n v="100"/>
    <s v="MACIAS PEREZ CARLOS"/>
  </r>
  <r>
    <d v="2021-10-07T00:00:00"/>
    <x v="1"/>
    <s v="URGENCIAS"/>
    <s v="En Tiempo"/>
    <s v="URGENCIAS (90 Min.)"/>
    <x v="0"/>
    <x v="7"/>
    <n v="116"/>
    <s v="1280-0045"/>
    <d v="2021-10-07T00:00:00"/>
    <s v="34332 JUAN ANTONIO"/>
    <s v="ZAVALA"/>
    <s v="ARGUELLO"/>
    <n v="692"/>
    <x v="1"/>
    <n v="184"/>
    <n v="0"/>
    <n v="0"/>
    <n v="1116"/>
    <n v="1116"/>
    <n v="1116"/>
    <m/>
    <s v="Pendiente"/>
    <s v="Activo"/>
    <m/>
    <m/>
    <s v="CENTRO MEDICO EXCEL-URGENCIAS"/>
    <m/>
    <s v="BH"/>
    <s v="h1"/>
    <s v="LAMPHAR VALENZUELA JESUS MANUEL"/>
  </r>
  <r>
    <d v="2021-10-07T00:00:00"/>
    <x v="1"/>
    <s v="URGENCIAS"/>
    <s v="En Tiempo"/>
    <s v="URGENCIAS (90 Min.)"/>
    <x v="0"/>
    <x v="7"/>
    <n v="117"/>
    <s v="1280-0045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7T00:00:00"/>
    <x v="1"/>
    <s v="URGENCIAS"/>
    <s v="En Tiempo"/>
    <s v="URGENCIAS (90 Min.)"/>
    <x v="0"/>
    <x v="7"/>
    <n v="118"/>
    <s v="1280-0045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PRIVADOS"/>
    <s v="En Tiempo"/>
    <s v="EXTERNOS (240 min.)"/>
    <x v="0"/>
    <x v="7"/>
    <n v="119"/>
    <s v="1280-0046"/>
    <d v="2021-10-07T00:00:00"/>
    <s v="34333 CITLALI"/>
    <s v="HERNANDEZ"/>
    <s v="DE LA TORRE"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 QUIEN CORRESPONDA"/>
  </r>
  <r>
    <d v="2021-10-07T00:00:00"/>
    <x v="1"/>
    <s v="PRIVADOS"/>
    <s v="En Tiempo"/>
    <s v="EXTERNOS (240 min.)"/>
    <x v="0"/>
    <x v="7"/>
    <n v="120"/>
    <s v="1280-0047"/>
    <d v="2021-10-07T00:00:00"/>
    <s v="34334 ANGEL"/>
    <s v="OLEA"/>
    <m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 QUIEN CORRESPONDA"/>
  </r>
  <r>
    <d v="2021-10-07T00:00:00"/>
    <x v="1"/>
    <s v="TUNEL MEDIEXCEL"/>
    <s v="En Tiempo"/>
    <s v="EXTERNOS (240 min.)"/>
    <x v="0"/>
    <x v="7"/>
    <n v="121"/>
    <s v="1280-0048"/>
    <d v="2021-10-07T00:00:00"/>
    <s v="18903 LUIS"/>
    <s v="GONZALEZ"/>
    <m/>
    <n v="2477"/>
    <x v="42"/>
    <n v="750"/>
    <n v="0"/>
    <n v="0"/>
    <n v="750"/>
    <n v="750"/>
    <n v="750"/>
    <m/>
    <s v="Pendiente"/>
    <s v="Activo"/>
    <m/>
    <m/>
    <s v="TUNEL - MEDIEXCEL"/>
    <m/>
    <s v="Ag. SARS Cov 2"/>
    <m/>
    <s v="A QUIEN CORRESPONDA"/>
  </r>
  <r>
    <d v="2021-10-07T00:00:00"/>
    <x v="1"/>
    <s v="MEDIEXCEL"/>
    <s v="En Tiempo"/>
    <s v="EXTERNOS (240 min.)"/>
    <x v="0"/>
    <x v="7"/>
    <n v="122"/>
    <s v="1280-0049"/>
    <d v="2021-10-07T00:00:00"/>
    <s v="34335 FERNANDO"/>
    <s v="SALAZAR"/>
    <s v="DAVILA"/>
    <n v="692"/>
    <x v="1"/>
    <n v="184"/>
    <n v="0"/>
    <n v="0"/>
    <n v="2784"/>
    <n v="2784"/>
    <n v="2784"/>
    <m/>
    <s v="Pendiente"/>
    <s v="Activo"/>
    <s v="B4759016-01"/>
    <m/>
    <s v="MEDIEXCEL"/>
    <m/>
    <s v="BH"/>
    <s v="h1"/>
    <s v="NICIFORE SANCHEZ ANNA CRISTINA"/>
  </r>
  <r>
    <d v="2021-10-07T00:00:00"/>
    <x v="1"/>
    <s v="MEDIEXCEL"/>
    <s v="En Tiempo"/>
    <s v="EXTERNOS (240 min.)"/>
    <x v="0"/>
    <x v="7"/>
    <n v="123"/>
    <s v="1280-0049"/>
    <m/>
    <m/>
    <m/>
    <m/>
    <n v="121"/>
    <x v="18"/>
    <n v="374"/>
    <m/>
    <m/>
    <m/>
    <m/>
    <m/>
    <m/>
    <m/>
    <m/>
    <m/>
    <m/>
    <m/>
    <m/>
    <s v="GLICO"/>
    <n v="137"/>
    <m/>
  </r>
  <r>
    <d v="2021-10-07T00:00:00"/>
    <x v="1"/>
    <s v="MEDIEXCEL"/>
    <s v="En Tiempo"/>
    <s v="EXTERNOS (240 min.)"/>
    <x v="0"/>
    <x v="7"/>
    <n v="124"/>
    <s v="1280-0049"/>
    <m/>
    <m/>
    <m/>
    <m/>
    <n v="1297"/>
    <x v="20"/>
    <n v="265"/>
    <m/>
    <m/>
    <m/>
    <m/>
    <m/>
    <m/>
    <m/>
    <m/>
    <m/>
    <m/>
    <m/>
    <m/>
    <s v="LIPIDOS"/>
    <s v="lip"/>
    <m/>
  </r>
  <r>
    <d v="2021-10-07T00:00:00"/>
    <x v="1"/>
    <s v="MEDIEXCEL"/>
    <s v="En Tiempo"/>
    <s v="EXTERNOS (240 min.)"/>
    <x v="0"/>
    <x v="7"/>
    <n v="125"/>
    <s v="1280-0049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MEDIEXCEL"/>
    <s v="En Tiempo"/>
    <s v="EXTERNOS (240 min.)"/>
    <x v="0"/>
    <x v="7"/>
    <n v="126"/>
    <s v="1280-0049"/>
    <m/>
    <m/>
    <m/>
    <m/>
    <n v="612"/>
    <x v="19"/>
    <n v="495"/>
    <m/>
    <m/>
    <m/>
    <m/>
    <m/>
    <m/>
    <m/>
    <m/>
    <m/>
    <m/>
    <m/>
    <m/>
    <s v="PSA"/>
    <n v="58"/>
    <m/>
  </r>
  <r>
    <d v="2021-10-07T00:00:00"/>
    <x v="1"/>
    <s v="MEDIEXCEL"/>
    <s v="En Tiempo"/>
    <s v="EXTERNOS (240 min.)"/>
    <x v="0"/>
    <x v="7"/>
    <n v="127"/>
    <s v="1280-0049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7T00:00:00"/>
    <x v="1"/>
    <s v="MEDIEXCEL"/>
    <s v="En Tiempo"/>
    <s v="EXTERNOS (240 min.)"/>
    <x v="0"/>
    <x v="7"/>
    <n v="128"/>
    <s v="1280-0049"/>
    <m/>
    <m/>
    <m/>
    <m/>
    <n v="83"/>
    <x v="6"/>
    <n v="138"/>
    <m/>
    <m/>
    <m/>
    <m/>
    <m/>
    <m/>
    <m/>
    <m/>
    <m/>
    <m/>
    <m/>
    <m/>
    <s v="EGO"/>
    <n v="127"/>
    <m/>
  </r>
  <r>
    <d v="2021-10-07T00:00:00"/>
    <x v="1"/>
    <s v="MEDIEXCEL"/>
    <s v="En Tiempo"/>
    <s v="EXTERNOS (240 min.)"/>
    <x v="0"/>
    <x v="7"/>
    <n v="129"/>
    <s v="1280-0049"/>
    <m/>
    <m/>
    <m/>
    <m/>
    <n v="1356"/>
    <x v="45"/>
    <n v="200"/>
    <m/>
    <m/>
    <m/>
    <m/>
    <m/>
    <m/>
    <m/>
    <m/>
    <m/>
    <m/>
    <m/>
    <m/>
    <s v="Coprologico"/>
    <n v="92"/>
    <m/>
  </r>
  <r>
    <d v="2021-10-07T00:00:00"/>
    <x v="1"/>
    <s v="URGENCIAS"/>
    <s v="Fuera de Tiempo"/>
    <s v="URGENCIAS (90 Min.)"/>
    <x v="0"/>
    <x v="7"/>
    <n v="130"/>
    <s v="1280-0050"/>
    <d v="2021-10-07T00:00:00"/>
    <s v="32827 FLOR AIDE"/>
    <s v="PAEZ"/>
    <s v="PALOMARES"/>
    <n v="367"/>
    <x v="59"/>
    <n v="450"/>
    <n v="0"/>
    <n v="0"/>
    <n v="450"/>
    <n v="450"/>
    <n v="450"/>
    <m/>
    <s v="Pendiente"/>
    <s v="Activo"/>
    <m/>
    <m/>
    <s v="CENTRO MEDICO EXCEL-URGENCIAS"/>
    <m/>
    <s v="URO"/>
    <n v="110"/>
    <s v="PEDRO MARTINEZ ANGEL JAVIER"/>
  </r>
  <r>
    <d v="2021-10-07T00:00:00"/>
    <x v="1"/>
    <s v="MEDIEXCEL"/>
    <s v="En Tiempo"/>
    <s v="EXTERNOS (240 min.)"/>
    <x v="0"/>
    <x v="7"/>
    <n v="131"/>
    <s v="1280-0051"/>
    <d v="2021-10-07T00:00:00"/>
    <s v="32739 ADA"/>
    <s v="MORALES"/>
    <s v="OROZCO"/>
    <n v="692"/>
    <x v="1"/>
    <n v="184"/>
    <n v="0"/>
    <n v="0"/>
    <n v="702"/>
    <n v="702"/>
    <n v="702"/>
    <m/>
    <s v="Pendiente"/>
    <s v="Activo"/>
    <s v="F3699002-02"/>
    <m/>
    <s v="MEDIEXCEL"/>
    <m/>
    <s v="BH"/>
    <s v="h1"/>
    <s v="SOLIS FERIA CARLOS"/>
  </r>
  <r>
    <d v="2021-10-07T00:00:00"/>
    <x v="1"/>
    <s v="MEDIEXCEL"/>
    <s v="En Tiempo"/>
    <s v="EXTERNOS (240 min.)"/>
    <x v="0"/>
    <x v="7"/>
    <n v="132"/>
    <s v="1280-0051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EMPLEADOS"/>
    <s v="En Tiempo"/>
    <s v="EXTERNOS (240 min.)"/>
    <x v="0"/>
    <x v="7"/>
    <n v="133"/>
    <s v="1280-0052"/>
    <d v="2021-10-07T00:00:00"/>
    <s v="34336 TERESA"/>
    <s v="CRUZ"/>
    <s v="CHAVEZ"/>
    <n v="692"/>
    <x v="1"/>
    <n v="184"/>
    <n v="0"/>
    <n v="0"/>
    <n v="1845"/>
    <n v="1845"/>
    <n v="1845"/>
    <m/>
    <s v="Pendiente"/>
    <s v="Activo"/>
    <m/>
    <m/>
    <s v="CENTRO MEDICO EXCEL-(EMPLEADOS)"/>
    <m/>
    <s v="BH"/>
    <s v="h1"/>
    <s v="A QUIEN CORRESPONDA"/>
  </r>
  <r>
    <d v="2021-10-07T00:00:00"/>
    <x v="1"/>
    <s v="EMPLEADOS"/>
    <s v="En Tiempo"/>
    <s v="EXTERNOS (240 min.)"/>
    <x v="0"/>
    <x v="7"/>
    <n v="134"/>
    <s v="1280-0052"/>
    <m/>
    <m/>
    <m/>
    <m/>
    <n v="288"/>
    <x v="43"/>
    <n v="125"/>
    <m/>
    <m/>
    <m/>
    <m/>
    <m/>
    <m/>
    <m/>
    <m/>
    <m/>
    <m/>
    <m/>
    <m/>
    <s v="VSG"/>
    <n v="221"/>
    <m/>
  </r>
  <r>
    <d v="2021-10-07T00:00:00"/>
    <x v="1"/>
    <s v="EMPLEADOS"/>
    <s v="En Tiempo"/>
    <s v="EXTERNOS (240 min.)"/>
    <x v="0"/>
    <x v="7"/>
    <n v="135"/>
    <s v="1280-0052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EMPLEADOS"/>
    <s v="En Tiempo"/>
    <s v="EXTERNOS (240 min.)"/>
    <x v="0"/>
    <x v="7"/>
    <n v="136"/>
    <s v="1280-0052"/>
    <m/>
    <m/>
    <m/>
    <m/>
    <n v="226"/>
    <x v="3"/>
    <n v="345"/>
    <m/>
    <m/>
    <m/>
    <m/>
    <m/>
    <m/>
    <m/>
    <m/>
    <m/>
    <m/>
    <m/>
    <m/>
    <s v="PCR"/>
    <n v="183"/>
    <m/>
  </r>
  <r>
    <d v="2021-10-07T00:00:00"/>
    <x v="1"/>
    <s v="EMPLEADOS"/>
    <s v="En Tiempo"/>
    <s v="EXTERNOS (240 min.)"/>
    <x v="0"/>
    <x v="7"/>
    <n v="137"/>
    <s v="1280-0052"/>
    <m/>
    <m/>
    <m/>
    <m/>
    <n v="1329"/>
    <x v="52"/>
    <n v="173"/>
    <m/>
    <m/>
    <m/>
    <m/>
    <m/>
    <m/>
    <m/>
    <m/>
    <m/>
    <m/>
    <m/>
    <m/>
    <s v="PIE"/>
    <n v="187"/>
    <m/>
  </r>
  <r>
    <d v="2021-10-07T00:00:00"/>
    <x v="1"/>
    <s v="EMPLEADOS"/>
    <s v="En Tiempo"/>
    <s v="EXTERNOS (240 min.)"/>
    <x v="0"/>
    <x v="7"/>
    <n v="138"/>
    <s v="1280-0052"/>
    <m/>
    <m/>
    <m/>
    <m/>
    <n v="131"/>
    <x v="71"/>
    <n v="500"/>
    <m/>
    <m/>
    <m/>
    <m/>
    <m/>
    <m/>
    <m/>
    <m/>
    <m/>
    <m/>
    <m/>
    <m/>
    <s v="HCV"/>
    <s v="HVC"/>
    <m/>
  </r>
  <r>
    <d v="2021-10-07T00:00:00"/>
    <x v="1"/>
    <s v="TRIAGE RESPIRATORIO"/>
    <s v="Fuera de Tiempo"/>
    <s v="TRIAGE RESPIRATORIO (90 Min.)"/>
    <x v="0"/>
    <x v="7"/>
    <n v="139"/>
    <s v="1280-0053"/>
    <d v="2021-10-07T00:00:00"/>
    <s v="10160 MARIA TERESA"/>
    <s v="ALCARAZ"/>
    <s v="ACOLT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07T00:00:00"/>
    <x v="1"/>
    <s v="TRIAGE RESPIRATORIO"/>
    <s v="Fuera de Tiempo"/>
    <s v="TRIAGE RESPIRATORIO (90 Min.)"/>
    <x v="0"/>
    <x v="7"/>
    <n v="140"/>
    <s v="1280-0053"/>
    <m/>
    <m/>
    <m/>
    <m/>
    <n v="226"/>
    <x v="3"/>
    <n v="345"/>
    <m/>
    <m/>
    <m/>
    <m/>
    <m/>
    <m/>
    <m/>
    <m/>
    <m/>
    <m/>
    <m/>
    <m/>
    <s v="PCR"/>
    <n v="183"/>
    <m/>
  </r>
  <r>
    <d v="2021-10-07T00:00:00"/>
    <x v="1"/>
    <s v="TRIAGE RESPIRATORIO"/>
    <s v="Fuera de Tiempo"/>
    <s v="TRIAGE RESPIRATORIO (90 Min.)"/>
    <x v="0"/>
    <x v="7"/>
    <n v="141"/>
    <s v="1280-0053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TRIAGE RESPIRATORIO"/>
    <s v="Fuera de Tiempo"/>
    <s v="TRIAGE RESPIRATORIO (90 Min.)"/>
    <x v="0"/>
    <x v="7"/>
    <n v="142"/>
    <s v="1280-0053"/>
    <m/>
    <m/>
    <m/>
    <m/>
    <n v="2458"/>
    <x v="25"/>
    <n v="500"/>
    <m/>
    <m/>
    <m/>
    <m/>
    <m/>
    <m/>
    <m/>
    <m/>
    <m/>
    <m/>
    <m/>
    <m/>
    <s v="SARS"/>
    <m/>
    <m/>
  </r>
  <r>
    <d v="2021-10-07T00:00:00"/>
    <x v="1"/>
    <s v="TRIAGE RESPIRATORIO"/>
    <s v="Fuera de Tiempo"/>
    <s v="TRIAGE RESPIRATORIO (90 Min.)"/>
    <x v="0"/>
    <x v="7"/>
    <n v="143"/>
    <s v="1280-0053"/>
    <m/>
    <m/>
    <m/>
    <m/>
    <n v="2477"/>
    <x v="42"/>
    <n v="750"/>
    <m/>
    <m/>
    <m/>
    <m/>
    <m/>
    <m/>
    <m/>
    <m/>
    <m/>
    <m/>
    <m/>
    <m/>
    <s v="Ag. SARS Cov 2"/>
    <m/>
    <m/>
  </r>
  <r>
    <d v="2021-10-07T00:00:00"/>
    <x v="1"/>
    <s v="HOSPITALIZADOS"/>
    <s v="En Tiempo"/>
    <s v="HOSPITALIZADOS (90 Min.)"/>
    <x v="0"/>
    <x v="7"/>
    <n v="144"/>
    <s v="1280-0054"/>
    <d v="2021-10-07T00:00:00"/>
    <s v="25137 MACARIO CRISOFORO"/>
    <s v="PACHECO"/>
    <s v="TREJO"/>
    <n v="121"/>
    <x v="18"/>
    <n v="374"/>
    <n v="0"/>
    <n v="0"/>
    <n v="984"/>
    <n v="984"/>
    <n v="984"/>
    <m/>
    <s v="Pendiente"/>
    <s v="Activo"/>
    <m/>
    <m/>
    <s v="CENTRO MEDICO EXCEL-HOSPITALIZADOS"/>
    <m/>
    <s v="GLICO"/>
    <n v="137"/>
    <s v="CARABANTES GARCIA ROSA ADYLENNE"/>
  </r>
  <r>
    <d v="2021-10-07T00:00:00"/>
    <x v="1"/>
    <s v="HOSPITALIZADOS"/>
    <s v="En Tiempo"/>
    <s v="HOSPITALIZADOS (90 Min.)"/>
    <x v="0"/>
    <x v="7"/>
    <n v="145"/>
    <s v="1280-0054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7T00:00:00"/>
    <x v="1"/>
    <s v="URGENCIAS"/>
    <s v="En Tiempo"/>
    <s v="URGENCIAS (90 Min.)"/>
    <x v="0"/>
    <x v="7"/>
    <n v="146"/>
    <s v="1280-0055"/>
    <d v="2021-10-07T00:00:00"/>
    <s v="34337 OSCAR CARLOS"/>
    <s v="ORTIZ"/>
    <s v="GAMIÑO"/>
    <n v="692"/>
    <x v="1"/>
    <n v="184"/>
    <n v="0"/>
    <n v="0"/>
    <n v="1647"/>
    <n v="1647"/>
    <n v="1647"/>
    <m/>
    <s v="Pendiente"/>
    <s v="Activo"/>
    <m/>
    <m/>
    <s v="CENTRO MEDICO EXCEL-URGENCIAS"/>
    <m/>
    <s v="BH"/>
    <s v="h1"/>
    <s v="HAROS GUTIERREZ TOMAS FRANCISCO"/>
  </r>
  <r>
    <d v="2021-10-07T00:00:00"/>
    <x v="1"/>
    <s v="URGENCIAS"/>
    <s v="En Tiempo"/>
    <s v="URGENCIAS (90 Min.)"/>
    <x v="0"/>
    <x v="7"/>
    <n v="147"/>
    <s v="1280-0055"/>
    <m/>
    <m/>
    <m/>
    <m/>
    <n v="48"/>
    <x v="15"/>
    <n v="165"/>
    <m/>
    <m/>
    <m/>
    <m/>
    <m/>
    <m/>
    <m/>
    <m/>
    <m/>
    <m/>
    <m/>
    <m/>
    <s v="CPK"/>
    <n v="99"/>
    <m/>
  </r>
  <r>
    <d v="2021-10-07T00:00:00"/>
    <x v="1"/>
    <s v="URGENCIAS"/>
    <s v="En Tiempo"/>
    <s v="URGENCIAS (90 Min.)"/>
    <x v="0"/>
    <x v="7"/>
    <n v="148"/>
    <s v="1280-0055"/>
    <m/>
    <m/>
    <m/>
    <m/>
    <n v="49"/>
    <x v="14"/>
    <n v="380"/>
    <m/>
    <m/>
    <m/>
    <m/>
    <m/>
    <m/>
    <m/>
    <m/>
    <m/>
    <m/>
    <m/>
    <m/>
    <s v="CK-MB"/>
    <n v="97"/>
    <m/>
  </r>
  <r>
    <d v="2021-10-07T00:00:00"/>
    <x v="1"/>
    <s v="URGENCIAS"/>
    <s v="En Tiempo"/>
    <s v="URGENCIAS (90 Min.)"/>
    <x v="0"/>
    <x v="7"/>
    <n v="149"/>
    <s v="1280-0055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URGENCIAS"/>
    <s v="En Tiempo"/>
    <s v="URGENCIAS (90 Min.)"/>
    <x v="0"/>
    <x v="7"/>
    <n v="150"/>
    <s v="1280-0055"/>
    <m/>
    <m/>
    <m/>
    <m/>
    <n v="539"/>
    <x v="13"/>
    <n v="400"/>
    <m/>
    <m/>
    <m/>
    <m/>
    <m/>
    <m/>
    <m/>
    <m/>
    <m/>
    <m/>
    <m/>
    <m/>
    <s v="TROPONINA I"/>
    <m/>
    <m/>
  </r>
  <r>
    <d v="2021-10-07T00:00:00"/>
    <x v="1"/>
    <s v=" EXTERNO"/>
    <s v="Fuera de Tiempo"/>
    <s v="EXTERNOS (240 min.)"/>
    <x v="0"/>
    <x v="7"/>
    <n v="151"/>
    <s v="1280-0056"/>
    <d v="2021-10-07T00:00:00"/>
    <s v="1909 EFREN"/>
    <s v="MARISCAL"/>
    <s v="CHAVEZ"/>
    <n v="692"/>
    <x v="1"/>
    <n v="184"/>
    <n v="0"/>
    <n v="0"/>
    <n v="1704"/>
    <n v="1704"/>
    <n v="1704"/>
    <m/>
    <s v="Pendiente"/>
    <s v="Activo"/>
    <m/>
    <m/>
    <s v="CENTRO MEDICO EXCEL - EXTERNO"/>
    <m/>
    <s v="BH"/>
    <s v="h1"/>
    <s v="GARCIA DIAZ MIGUEL"/>
  </r>
  <r>
    <d v="2021-10-07T00:00:00"/>
    <x v="1"/>
    <s v=" EXTERNO"/>
    <s v="Fuera de Tiempo"/>
    <s v="EXTERNOS (240 min.)"/>
    <x v="0"/>
    <x v="7"/>
    <n v="152"/>
    <s v="1280-0056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7T00:00:00"/>
    <x v="1"/>
    <s v=" EXTERNO"/>
    <s v="Fuera de Tiempo"/>
    <s v="EXTERNOS (240 min.)"/>
    <x v="0"/>
    <x v="7"/>
    <n v="153"/>
    <s v="1280-0056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 EXTERNO"/>
    <s v="Fuera de Tiempo"/>
    <s v="EXTERNOS (240 min.)"/>
    <x v="0"/>
    <x v="7"/>
    <n v="154"/>
    <s v="1280-0056"/>
    <m/>
    <m/>
    <m/>
    <m/>
    <n v="367"/>
    <x v="59"/>
    <n v="450"/>
    <m/>
    <m/>
    <m/>
    <m/>
    <m/>
    <m/>
    <m/>
    <m/>
    <m/>
    <m/>
    <m/>
    <m/>
    <s v="URO"/>
    <n v="110"/>
    <m/>
  </r>
  <r>
    <d v="2021-10-07T00:00:00"/>
    <x v="1"/>
    <s v=" EXTERNO"/>
    <s v="Fuera de Tiempo"/>
    <s v="EXTERNOS (240 min.)"/>
    <x v="0"/>
    <x v="7"/>
    <n v="155"/>
    <s v="1280-0056"/>
    <m/>
    <m/>
    <m/>
    <m/>
    <n v="83"/>
    <x v="6"/>
    <n v="138"/>
    <m/>
    <m/>
    <m/>
    <m/>
    <m/>
    <m/>
    <m/>
    <m/>
    <m/>
    <m/>
    <m/>
    <m/>
    <s v="EGO"/>
    <n v="127"/>
    <m/>
  </r>
  <r>
    <d v="2021-10-07T00:00:00"/>
    <x v="1"/>
    <s v="TRIAGE RESPIRATORIO"/>
    <s v="En Tiempo"/>
    <s v="TRIAGE RESPIRATORIO (90 Min.)"/>
    <x v="0"/>
    <x v="7"/>
    <n v="156"/>
    <s v="1280-0057"/>
    <d v="2021-10-07T00:00:00"/>
    <s v="34338 DAVID FRANK"/>
    <s v="ZERMEÑO"/>
    <m/>
    <n v="692"/>
    <x v="1"/>
    <n v="184"/>
    <n v="0"/>
    <n v="0"/>
    <n v="2467"/>
    <n v="2467"/>
    <n v="2467"/>
    <m/>
    <s v="Pendiente"/>
    <s v="Activo"/>
    <m/>
    <m/>
    <s v="CENTRO MEDICO EXCEL - TRIAGE RESPIRATORIO"/>
    <m/>
    <s v="BH"/>
    <s v="h1"/>
    <s v="BERNAL MANJARREZ MANLIO CESAR"/>
  </r>
  <r>
    <d v="2021-10-07T00:00:00"/>
    <x v="1"/>
    <s v="TRIAGE RESPIRATORIO"/>
    <s v="En Tiempo"/>
    <s v="TRIAGE RESPIRATORIO (90 Min.)"/>
    <x v="0"/>
    <x v="7"/>
    <n v="157"/>
    <s v="1280-0057"/>
    <m/>
    <m/>
    <m/>
    <m/>
    <n v="226"/>
    <x v="3"/>
    <n v="345"/>
    <m/>
    <m/>
    <m/>
    <m/>
    <m/>
    <m/>
    <m/>
    <m/>
    <m/>
    <m/>
    <m/>
    <m/>
    <s v="PCR"/>
    <n v="183"/>
    <m/>
  </r>
  <r>
    <d v="2021-10-07T00:00:00"/>
    <x v="1"/>
    <s v="TRIAGE RESPIRATORIO"/>
    <s v="En Tiempo"/>
    <s v="TRIAGE RESPIRATORIO (90 Min.)"/>
    <x v="0"/>
    <x v="7"/>
    <n v="158"/>
    <s v="1280-0057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TRIAGE RESPIRATORIO"/>
    <s v="En Tiempo"/>
    <s v="TRIAGE RESPIRATORIO (90 Min.)"/>
    <x v="0"/>
    <x v="7"/>
    <n v="159"/>
    <s v="1280-0057"/>
    <m/>
    <m/>
    <m/>
    <m/>
    <n v="244"/>
    <x v="5"/>
    <n v="920"/>
    <m/>
    <m/>
    <m/>
    <m/>
    <m/>
    <m/>
    <m/>
    <m/>
    <m/>
    <m/>
    <m/>
    <m/>
    <s v="Dim D"/>
    <m/>
    <m/>
  </r>
  <r>
    <d v="2021-10-07T00:00:00"/>
    <x v="1"/>
    <s v="TRIAGE RESPIRATORIO"/>
    <s v="En Tiempo"/>
    <s v="TRIAGE RESPIRATORIO (90 Min.)"/>
    <x v="0"/>
    <x v="7"/>
    <n v="160"/>
    <s v="1280-0057"/>
    <m/>
    <m/>
    <m/>
    <m/>
    <n v="2458"/>
    <x v="25"/>
    <n v="500"/>
    <m/>
    <m/>
    <m/>
    <m/>
    <m/>
    <m/>
    <m/>
    <m/>
    <m/>
    <m/>
    <m/>
    <m/>
    <s v="SARS"/>
    <m/>
    <m/>
  </r>
  <r>
    <d v="2021-10-07T00:00:00"/>
    <x v="1"/>
    <s v="TRIAGE RESPIRATORIO"/>
    <s v="Fuera de Tiempo"/>
    <s v="TRIAGE RESPIRATORIO (90 Min.)"/>
    <x v="0"/>
    <x v="7"/>
    <n v="161"/>
    <s v="1280-0058"/>
    <d v="2021-10-07T00:00:00"/>
    <s v="34339 KARINA"/>
    <s v="MARTINEZ"/>
    <s v="MARTINEZ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07T00:00:00"/>
    <x v="1"/>
    <s v="TRIAGE RESPIRATORIO"/>
    <s v="Fuera de Tiempo"/>
    <s v="TRIAGE RESPIRATORIO (90 Min.)"/>
    <x v="0"/>
    <x v="7"/>
    <n v="162"/>
    <s v="1280-0058"/>
    <m/>
    <m/>
    <m/>
    <m/>
    <n v="226"/>
    <x v="3"/>
    <n v="345"/>
    <m/>
    <m/>
    <m/>
    <m/>
    <m/>
    <m/>
    <m/>
    <m/>
    <m/>
    <m/>
    <m/>
    <m/>
    <s v="PCR"/>
    <n v="183"/>
    <m/>
  </r>
  <r>
    <d v="2021-10-07T00:00:00"/>
    <x v="1"/>
    <s v="TRIAGE RESPIRATORIO"/>
    <s v="Fuera de Tiempo"/>
    <s v="TRIAGE RESPIRATORIO (90 Min.)"/>
    <x v="0"/>
    <x v="7"/>
    <n v="163"/>
    <s v="1280-0058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TRIAGE RESPIRATORIO"/>
    <s v="Fuera de Tiempo"/>
    <s v="TRIAGE RESPIRATORIO (90 Min.)"/>
    <x v="0"/>
    <x v="7"/>
    <n v="164"/>
    <s v="1280-0058"/>
    <m/>
    <m/>
    <m/>
    <m/>
    <n v="2458"/>
    <x v="25"/>
    <n v="500"/>
    <m/>
    <m/>
    <m/>
    <m/>
    <m/>
    <m/>
    <m/>
    <m/>
    <m/>
    <m/>
    <m/>
    <m/>
    <s v="SARS"/>
    <m/>
    <m/>
  </r>
  <r>
    <d v="2021-10-07T00:00:00"/>
    <x v="1"/>
    <s v="TRIAGE RESPIRATORIO"/>
    <s v="Fuera de Tiempo"/>
    <s v="TRIAGE RESPIRATORIO (90 Min.)"/>
    <x v="0"/>
    <x v="7"/>
    <n v="165"/>
    <s v="1280-0058"/>
    <m/>
    <m/>
    <m/>
    <m/>
    <n v="2477"/>
    <x v="42"/>
    <n v="750"/>
    <m/>
    <m/>
    <m/>
    <m/>
    <m/>
    <m/>
    <m/>
    <m/>
    <m/>
    <m/>
    <m/>
    <m/>
    <s v="Ag. SARS Cov 2"/>
    <m/>
    <m/>
  </r>
  <r>
    <d v="2021-10-07T00:00:00"/>
    <x v="1"/>
    <s v="MEDIEXCEL"/>
    <s v="No Liberados en PxLab"/>
    <s v="EXTERNOS (240 min.)"/>
    <x v="0"/>
    <x v="7"/>
    <n v="166"/>
    <s v="1280-0059"/>
    <d v="2021-10-07T00:00:00"/>
    <s v="4776 MARIA"/>
    <s v="GASTELUM"/>
    <m/>
    <n v="182"/>
    <x v="39"/>
    <n v="360"/>
    <n v="0"/>
    <n v="0"/>
    <n v="360"/>
    <n v="360"/>
    <n v="360"/>
    <m/>
    <s v="Pendiente"/>
    <s v="Activo"/>
    <s v="A7379005-02"/>
    <m/>
    <s v="MEDIEXCEL"/>
    <m/>
    <s v="Pap"/>
    <n v="163"/>
    <s v="PRADO HERNANDEZ MELANIE LIZETH"/>
  </r>
  <r>
    <d v="2021-10-07T00:00:00"/>
    <x v="1"/>
    <s v="TRIAGE RESPIRATORIO"/>
    <s v="Fuera de Tiempo"/>
    <s v="TRIAGE RESPIRATORIO (90 Min.)"/>
    <x v="0"/>
    <x v="7"/>
    <n v="167"/>
    <s v="1280-0060"/>
    <d v="2021-10-07T00:00:00"/>
    <s v="34340 RAMON FERNANDO"/>
    <s v="HERNANDEZ"/>
    <s v="RUIZ"/>
    <n v="259"/>
    <x v="49"/>
    <n v="130"/>
    <n v="0"/>
    <n v="0"/>
    <n v="7697"/>
    <n v="7697"/>
    <n v="7697"/>
    <m/>
    <s v="Pendiente"/>
    <s v="Activo"/>
    <m/>
    <m/>
    <s v="CENTRO MEDICO EXCEL - TRIAGE RESPIRATORIO"/>
    <m/>
    <s v="TP"/>
    <n v="210"/>
    <s v="BERNAL MANJARREZ MANLIO CESAR"/>
  </r>
  <r>
    <d v="2021-10-07T00:00:00"/>
    <x v="1"/>
    <s v="TRIAGE RESPIRATORIO"/>
    <s v="Fuera de Tiempo"/>
    <s v="TRIAGE RESPIRATORIO (90 Min.)"/>
    <x v="0"/>
    <x v="7"/>
    <n v="168"/>
    <s v="1280-0060"/>
    <m/>
    <m/>
    <m/>
    <m/>
    <n v="262"/>
    <x v="50"/>
    <n v="130"/>
    <m/>
    <m/>
    <m/>
    <m/>
    <m/>
    <m/>
    <m/>
    <m/>
    <m/>
    <m/>
    <m/>
    <m/>
    <s v="TPT"/>
    <m/>
    <m/>
  </r>
  <r>
    <d v="2021-10-07T00:00:00"/>
    <x v="1"/>
    <s v="TRIAGE RESPIRATORIO"/>
    <s v="Fuera de Tiempo"/>
    <s v="TRIAGE RESPIRATORIO (90 Min.)"/>
    <x v="0"/>
    <x v="7"/>
    <n v="169"/>
    <s v="1280-0060"/>
    <m/>
    <m/>
    <m/>
    <m/>
    <n v="692"/>
    <x v="1"/>
    <n v="184"/>
    <m/>
    <m/>
    <m/>
    <m/>
    <m/>
    <m/>
    <m/>
    <m/>
    <m/>
    <m/>
    <m/>
    <m/>
    <s v="BH"/>
    <s v="h1"/>
    <m/>
  </r>
  <r>
    <d v="2021-10-07T00:00:00"/>
    <x v="1"/>
    <s v="TRIAGE RESPIRATORIO"/>
    <s v="Fuera de Tiempo"/>
    <s v="TRIAGE RESPIRATORIO (90 Min.)"/>
    <x v="0"/>
    <x v="7"/>
    <n v="170"/>
    <s v="1280-0060"/>
    <m/>
    <m/>
    <m/>
    <m/>
    <n v="288"/>
    <x v="43"/>
    <n v="125"/>
    <m/>
    <m/>
    <m/>
    <m/>
    <m/>
    <m/>
    <m/>
    <m/>
    <m/>
    <m/>
    <m/>
    <m/>
    <s v="VSG"/>
    <n v="221"/>
    <m/>
  </r>
  <r>
    <d v="2021-10-07T00:00:00"/>
    <x v="1"/>
    <s v="TRIAGE RESPIRATORIO"/>
    <s v="Fuera de Tiempo"/>
    <s v="TRIAGE RESPIRATORIO (90 Min.)"/>
    <x v="0"/>
    <x v="7"/>
    <n v="171"/>
    <s v="1280-0060"/>
    <m/>
    <m/>
    <m/>
    <m/>
    <n v="226"/>
    <x v="3"/>
    <n v="345"/>
    <m/>
    <m/>
    <m/>
    <m/>
    <m/>
    <m/>
    <m/>
    <m/>
    <m/>
    <m/>
    <m/>
    <m/>
    <s v="PCR"/>
    <n v="183"/>
    <m/>
  </r>
  <r>
    <d v="2021-10-07T00:00:00"/>
    <x v="1"/>
    <s v="TRIAGE RESPIRATORIO"/>
    <s v="Fuera de Tiempo"/>
    <s v="TRIAGE RESPIRATORIO (90 Min.)"/>
    <x v="0"/>
    <x v="7"/>
    <n v="172"/>
    <s v="1280-0060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1"/>
    <s v="TRIAGE RESPIRATORIO"/>
    <s v="Fuera de Tiempo"/>
    <s v="TRIAGE RESPIRATORIO (90 Min.)"/>
    <x v="0"/>
    <x v="7"/>
    <n v="173"/>
    <s v="1280-0060"/>
    <m/>
    <m/>
    <m/>
    <m/>
    <n v="2477"/>
    <x v="42"/>
    <n v="750"/>
    <m/>
    <m/>
    <m/>
    <m/>
    <m/>
    <m/>
    <m/>
    <m/>
    <m/>
    <m/>
    <m/>
    <m/>
    <s v="Ag. SARS Cov 2"/>
    <m/>
    <m/>
  </r>
  <r>
    <d v="2021-10-07T00:00:00"/>
    <x v="1"/>
    <s v="TRIAGE RESPIRATORIO"/>
    <s v="Fuera de Tiempo"/>
    <s v="TRIAGE RESPIRATORIO (90 Min.)"/>
    <x v="0"/>
    <x v="7"/>
    <n v="174"/>
    <s v="1280-0060"/>
    <m/>
    <m/>
    <m/>
    <m/>
    <n v="244"/>
    <x v="5"/>
    <n v="920"/>
    <m/>
    <m/>
    <m/>
    <m/>
    <m/>
    <m/>
    <m/>
    <m/>
    <m/>
    <m/>
    <m/>
    <m/>
    <s v="Dim D"/>
    <m/>
    <m/>
  </r>
  <r>
    <d v="2021-10-07T00:00:00"/>
    <x v="1"/>
    <s v="TRIAGE RESPIRATORIO"/>
    <s v="Fuera de Tiempo"/>
    <s v="TRIAGE RESPIRATORIO (90 Min.)"/>
    <x v="0"/>
    <x v="7"/>
    <n v="175"/>
    <s v="1280-0060"/>
    <m/>
    <m/>
    <m/>
    <m/>
    <n v="87"/>
    <x v="85"/>
    <n v="345"/>
    <m/>
    <m/>
    <m/>
    <m/>
    <m/>
    <m/>
    <m/>
    <m/>
    <m/>
    <m/>
    <m/>
    <m/>
    <s v="Ferritina"/>
    <n v="129"/>
    <m/>
  </r>
  <r>
    <d v="2021-10-07T00:00:00"/>
    <x v="1"/>
    <s v="TRIAGE RESPIRATORIO"/>
    <s v="Fuera de Tiempo"/>
    <s v="TRIAGE RESPIRATORIO (90 Min.)"/>
    <x v="0"/>
    <x v="7"/>
    <n v="176"/>
    <s v="1280-0060"/>
    <m/>
    <m/>
    <m/>
    <m/>
    <n v="2085"/>
    <x v="96"/>
    <n v="750"/>
    <m/>
    <m/>
    <m/>
    <m/>
    <m/>
    <m/>
    <m/>
    <m/>
    <m/>
    <m/>
    <m/>
    <m/>
    <s v="INFLUENZA A Y B"/>
    <n v="189"/>
    <m/>
  </r>
  <r>
    <d v="2021-10-07T00:00:00"/>
    <x v="1"/>
    <s v="TRIAGE RESPIRATORIO"/>
    <s v="Fuera de Tiempo"/>
    <s v="TRIAGE RESPIRATORIO (90 Min.)"/>
    <x v="0"/>
    <x v="7"/>
    <n v="177"/>
    <s v="1280-0060"/>
    <m/>
    <m/>
    <m/>
    <m/>
    <n v="2452"/>
    <x v="26"/>
    <n v="3500"/>
    <m/>
    <m/>
    <m/>
    <m/>
    <m/>
    <m/>
    <m/>
    <m/>
    <m/>
    <m/>
    <m/>
    <m/>
    <s v="COVID 19"/>
    <m/>
    <m/>
  </r>
  <r>
    <d v="2021-10-07T00:00:00"/>
    <x v="1"/>
    <s v="HOSPITALIZADOS"/>
    <s v="En Tiempo"/>
    <s v="HOSPITALIZADOS (90 Min.)"/>
    <x v="0"/>
    <x v="7"/>
    <n v="178"/>
    <s v="1280-0061"/>
    <d v="2021-10-07T00:00:00"/>
    <s v="34322 NICHO MANUEL"/>
    <s v="MIRELES"/>
    <s v="JIMENEZ"/>
    <n v="226"/>
    <x v="3"/>
    <n v="345"/>
    <n v="0"/>
    <n v="0"/>
    <n v="345"/>
    <n v="345"/>
    <n v="345"/>
    <m/>
    <s v="Pendiente"/>
    <s v="Activo"/>
    <m/>
    <m/>
    <s v="CENTRO MEDICO EXCEL-HOSPITALIZADOS"/>
    <m/>
    <s v="PCR"/>
    <n v="183"/>
    <s v="CAMPOLI FRANCO DAMIAN"/>
  </r>
  <r>
    <d v="2021-10-07T00:00:00"/>
    <x v="1"/>
    <s v="TRIAGE RESPIRATORIO"/>
    <s v="En Tiempo"/>
    <s v="TRIAGE RESPIRATORIO (90 Min.)"/>
    <x v="0"/>
    <x v="7"/>
    <n v="179"/>
    <s v="1280-0062"/>
    <d v="2021-10-07T00:00:00"/>
    <s v="34340 RAMON FERNANDO"/>
    <s v="HERNANDEZ"/>
    <s v="RUIZ"/>
    <n v="102"/>
    <x v="7"/>
    <n v="1070"/>
    <n v="0"/>
    <n v="0"/>
    <n v="1070"/>
    <n v="1070"/>
    <n v="1070"/>
    <m/>
    <s v="Pendiente"/>
    <s v="Activo"/>
    <m/>
    <m/>
    <s v="CENTRO MEDICO EXCEL - TRIAGE RESPIRATORIO"/>
    <m/>
    <s v="GAS"/>
    <n v="136"/>
    <s v="BERNAL MANJARREZ MANLIO CESAR"/>
  </r>
  <r>
    <d v="2021-10-07T00:00:00"/>
    <x v="2"/>
    <s v="TRIAGE RESPIRATORIO"/>
    <s v="En Tiempo"/>
    <s v="TRIAGE RESPIRATORIO (90 Min.)"/>
    <x v="0"/>
    <x v="7"/>
    <n v="180"/>
    <s v="1280-0063"/>
    <d v="2021-10-07T00:00:00"/>
    <s v="20563 ROSA"/>
    <s v="VALDEZ"/>
    <m/>
    <n v="692"/>
    <x v="1"/>
    <n v="184"/>
    <n v="0"/>
    <n v="0"/>
    <n v="1547"/>
    <n v="1547"/>
    <n v="1547"/>
    <m/>
    <s v="Pendiente"/>
    <s v="Activo"/>
    <m/>
    <m/>
    <s v="CENTRO MEDICO EXCEL - TRIAGE RESPIRATORIO"/>
    <m/>
    <s v="BH"/>
    <s v="h1"/>
    <s v="BERNAL MANJARREZ MANLIO CESAR"/>
  </r>
  <r>
    <d v="2021-10-07T00:00:00"/>
    <x v="2"/>
    <s v="TRIAGE RESPIRATORIO"/>
    <s v="En Tiempo"/>
    <s v="TRIAGE RESPIRATORIO (90 Min.)"/>
    <x v="0"/>
    <x v="7"/>
    <n v="181"/>
    <s v="1280-0063"/>
    <m/>
    <m/>
    <m/>
    <m/>
    <n v="226"/>
    <x v="3"/>
    <n v="345"/>
    <m/>
    <m/>
    <m/>
    <m/>
    <m/>
    <m/>
    <m/>
    <m/>
    <m/>
    <m/>
    <m/>
    <m/>
    <s v="PCR"/>
    <n v="183"/>
    <m/>
  </r>
  <r>
    <d v="2021-10-07T00:00:00"/>
    <x v="2"/>
    <s v="TRIAGE RESPIRATORIO"/>
    <s v="En Tiempo"/>
    <s v="TRIAGE RESPIRATORIO (90 Min.)"/>
    <x v="0"/>
    <x v="7"/>
    <n v="182"/>
    <s v="1280-0063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2"/>
    <s v="TRIAGE RESPIRATORIO"/>
    <s v="En Tiempo"/>
    <s v="TRIAGE RESPIRATORIO (90 Min.)"/>
    <x v="0"/>
    <x v="7"/>
    <n v="183"/>
    <s v="1280-0063"/>
    <m/>
    <m/>
    <m/>
    <m/>
    <n v="2458"/>
    <x v="25"/>
    <n v="500"/>
    <m/>
    <m/>
    <m/>
    <m/>
    <m/>
    <m/>
    <m/>
    <m/>
    <m/>
    <m/>
    <m/>
    <m/>
    <s v="SARS"/>
    <m/>
    <m/>
  </r>
  <r>
    <d v="2021-10-07T00:00:00"/>
    <x v="2"/>
    <s v="HOSPITALIZADOS"/>
    <s v="Fuera de Tiempo"/>
    <s v="HOSPITALIZADOS (90 Min.)"/>
    <x v="0"/>
    <x v="7"/>
    <n v="184"/>
    <s v="1280-0064"/>
    <d v="2021-10-07T00:00:00"/>
    <s v="33997 EDHER ADRIAN"/>
    <s v="FLORES"/>
    <s v="ACOSTA"/>
    <n v="348"/>
    <x v="103"/>
    <n v="400"/>
    <n v="0"/>
    <n v="0"/>
    <n v="400"/>
    <n v="400"/>
    <n v="400"/>
    <m/>
    <s v="Pendiente"/>
    <s v="Activo"/>
    <m/>
    <m/>
    <s v="CENTRO MEDICO EXCEL-HOSPITALIZADOS"/>
    <m/>
    <s v="CulExp"/>
    <m/>
    <s v="CHAVARRIA DUARTE CARLOS MARCEL"/>
  </r>
  <r>
    <d v="2021-10-07T00:00:00"/>
    <x v="2"/>
    <s v="HOSPITALIZADOS"/>
    <s v="En Tiempo"/>
    <s v="HOSPITALIZADOS (90 Min.)"/>
    <x v="0"/>
    <x v="7"/>
    <n v="185"/>
    <s v="1280-0065"/>
    <d v="2021-10-07T00:00:00"/>
    <s v="33767 JOSE EDUARDO"/>
    <s v="SMITH"/>
    <s v="VALDEZ"/>
    <n v="692"/>
    <x v="1"/>
    <n v="184"/>
    <n v="0"/>
    <n v="0"/>
    <n v="322"/>
    <n v="322"/>
    <n v="322"/>
    <m/>
    <s v="Pendiente"/>
    <s v="Activo"/>
    <m/>
    <m/>
    <s v="CENTRO MEDICO EXCEL-HOSPITALIZADOS"/>
    <m/>
    <s v="BH"/>
    <s v="h1"/>
    <s v="CHAVEZ GARCIA ARTURO"/>
  </r>
  <r>
    <d v="2021-10-07T00:00:00"/>
    <x v="2"/>
    <s v="HOSPITALIZADOS"/>
    <s v="En Tiempo"/>
    <s v="HOSPITALIZADOS (90 Min.)"/>
    <x v="0"/>
    <x v="7"/>
    <n v="186"/>
    <s v="1280-0065"/>
    <m/>
    <m/>
    <m/>
    <m/>
    <n v="83"/>
    <x v="6"/>
    <n v="138"/>
    <m/>
    <m/>
    <m/>
    <m/>
    <m/>
    <m/>
    <m/>
    <m/>
    <m/>
    <m/>
    <m/>
    <m/>
    <s v="EGO"/>
    <n v="127"/>
    <m/>
  </r>
  <r>
    <d v="2021-10-07T00:00:00"/>
    <x v="2"/>
    <s v="TRIAGE RESPIRATORIO"/>
    <s v="En Tiempo"/>
    <s v="TRIAGE RESPIRATORIO (90 Min.)"/>
    <x v="0"/>
    <x v="7"/>
    <n v="187"/>
    <s v="1280-0066"/>
    <d v="2021-10-07T00:00:00"/>
    <s v="24867 ROSALBA"/>
    <s v="MARTINEZ"/>
    <m/>
    <n v="102"/>
    <x v="7"/>
    <n v="1070"/>
    <n v="0"/>
    <n v="0"/>
    <n v="1070"/>
    <n v="1070"/>
    <n v="1070"/>
    <m/>
    <s v="Pendiente"/>
    <s v="Activo"/>
    <s v="B8069015-02"/>
    <m/>
    <s v="CENTRO MEDICO EXCEL - TRIAGE RESPIRATORIO"/>
    <m/>
    <s v="GAS"/>
    <n v="136"/>
    <s v="BERNAL MANJARREZ MANLIO CESAR"/>
  </r>
  <r>
    <d v="2021-10-07T00:00:00"/>
    <x v="2"/>
    <s v="TRIAGE RESPIRATORIO"/>
    <s v="Fuera de Tiempo"/>
    <s v="TRIAGE RESPIRATORIO (90 Min.)"/>
    <x v="0"/>
    <x v="7"/>
    <n v="188"/>
    <s v="1280-0067"/>
    <d v="2021-10-07T00:00:00"/>
    <s v="24867 ROSALBA"/>
    <s v="MARTINEZ"/>
    <m/>
    <n v="692"/>
    <x v="1"/>
    <n v="184"/>
    <n v="0"/>
    <n v="0"/>
    <n v="7697"/>
    <n v="7697"/>
    <n v="7697"/>
    <m/>
    <s v="Pendiente"/>
    <s v="Activo"/>
    <s v="B8069015-02"/>
    <m/>
    <s v="CENTRO MEDICO EXCEL - TRIAGE RESPIRATORIO"/>
    <m/>
    <s v="BH"/>
    <s v="h1"/>
    <s v="BERNAL MANJARREZ MANLIO CESAR"/>
  </r>
  <r>
    <d v="2021-10-07T00:00:00"/>
    <x v="2"/>
    <s v="TRIAGE RESPIRATORIO"/>
    <s v="Fuera de Tiempo"/>
    <s v="TRIAGE RESPIRATORIO (90 Min.)"/>
    <x v="0"/>
    <x v="7"/>
    <n v="189"/>
    <s v="1280-0067"/>
    <m/>
    <m/>
    <m/>
    <m/>
    <n v="259"/>
    <x v="49"/>
    <n v="130"/>
    <m/>
    <m/>
    <m/>
    <m/>
    <m/>
    <m/>
    <m/>
    <m/>
    <m/>
    <m/>
    <m/>
    <m/>
    <s v="TP"/>
    <n v="210"/>
    <m/>
  </r>
  <r>
    <d v="2021-10-07T00:00:00"/>
    <x v="2"/>
    <s v="TRIAGE RESPIRATORIO"/>
    <s v="Fuera de Tiempo"/>
    <s v="TRIAGE RESPIRATORIO (90 Min.)"/>
    <x v="0"/>
    <x v="7"/>
    <n v="190"/>
    <s v="1280-0067"/>
    <m/>
    <m/>
    <m/>
    <m/>
    <n v="262"/>
    <x v="50"/>
    <n v="130"/>
    <m/>
    <m/>
    <m/>
    <m/>
    <m/>
    <m/>
    <m/>
    <m/>
    <m/>
    <m/>
    <m/>
    <m/>
    <s v="TPT"/>
    <m/>
    <m/>
  </r>
  <r>
    <d v="2021-10-07T00:00:00"/>
    <x v="2"/>
    <s v="TRIAGE RESPIRATORIO"/>
    <s v="Fuera de Tiempo"/>
    <s v="TRIAGE RESPIRATORIO (90 Min.)"/>
    <x v="0"/>
    <x v="7"/>
    <n v="191"/>
    <s v="1280-0067"/>
    <m/>
    <m/>
    <m/>
    <m/>
    <n v="288"/>
    <x v="43"/>
    <n v="125"/>
    <m/>
    <m/>
    <m/>
    <m/>
    <m/>
    <m/>
    <m/>
    <m/>
    <m/>
    <m/>
    <m/>
    <m/>
    <s v="VSG"/>
    <n v="221"/>
    <m/>
  </r>
  <r>
    <d v="2021-10-07T00:00:00"/>
    <x v="2"/>
    <s v="TRIAGE RESPIRATORIO"/>
    <s v="Fuera de Tiempo"/>
    <s v="TRIAGE RESPIRATORIO (90 Min.)"/>
    <x v="0"/>
    <x v="7"/>
    <n v="192"/>
    <s v="1280-0067"/>
    <m/>
    <m/>
    <m/>
    <m/>
    <n v="226"/>
    <x v="3"/>
    <n v="345"/>
    <m/>
    <m/>
    <m/>
    <m/>
    <m/>
    <m/>
    <m/>
    <m/>
    <m/>
    <m/>
    <m/>
    <m/>
    <s v="PCR"/>
    <n v="183"/>
    <m/>
  </r>
  <r>
    <d v="2021-10-07T00:00:00"/>
    <x v="2"/>
    <s v="TRIAGE RESPIRATORIO"/>
    <s v="Fuera de Tiempo"/>
    <s v="TRIAGE RESPIRATORIO (90 Min.)"/>
    <x v="0"/>
    <x v="7"/>
    <n v="193"/>
    <s v="1280-0067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2"/>
    <s v="TRIAGE RESPIRATORIO"/>
    <s v="Fuera de Tiempo"/>
    <s v="TRIAGE RESPIRATORIO (90 Min.)"/>
    <x v="0"/>
    <x v="7"/>
    <n v="194"/>
    <s v="1280-0067"/>
    <m/>
    <m/>
    <m/>
    <m/>
    <n v="2477"/>
    <x v="42"/>
    <n v="750"/>
    <m/>
    <m/>
    <m/>
    <m/>
    <m/>
    <m/>
    <m/>
    <m/>
    <m/>
    <m/>
    <m/>
    <m/>
    <s v="Ag. SARS Cov 2"/>
    <m/>
    <m/>
  </r>
  <r>
    <d v="2021-10-07T00:00:00"/>
    <x v="2"/>
    <s v="TRIAGE RESPIRATORIO"/>
    <s v="Fuera de Tiempo"/>
    <s v="TRIAGE RESPIRATORIO (90 Min.)"/>
    <x v="0"/>
    <x v="7"/>
    <n v="195"/>
    <s v="1280-0067"/>
    <m/>
    <m/>
    <m/>
    <m/>
    <n v="244"/>
    <x v="5"/>
    <n v="920"/>
    <m/>
    <m/>
    <m/>
    <m/>
    <m/>
    <m/>
    <m/>
    <m/>
    <m/>
    <m/>
    <m/>
    <m/>
    <s v="Dim D"/>
    <m/>
    <m/>
  </r>
  <r>
    <d v="2021-10-07T00:00:00"/>
    <x v="2"/>
    <s v="TRIAGE RESPIRATORIO"/>
    <s v="Fuera de Tiempo"/>
    <s v="TRIAGE RESPIRATORIO (90 Min.)"/>
    <x v="0"/>
    <x v="7"/>
    <n v="196"/>
    <s v="1280-0067"/>
    <m/>
    <m/>
    <m/>
    <m/>
    <n v="87"/>
    <x v="85"/>
    <n v="345"/>
    <m/>
    <m/>
    <m/>
    <m/>
    <m/>
    <m/>
    <m/>
    <m/>
    <m/>
    <m/>
    <m/>
    <m/>
    <s v="Ferritina"/>
    <n v="129"/>
    <m/>
  </r>
  <r>
    <d v="2021-10-07T00:00:00"/>
    <x v="2"/>
    <s v="TRIAGE RESPIRATORIO"/>
    <s v="Fuera de Tiempo"/>
    <s v="TRIAGE RESPIRATORIO (90 Min.)"/>
    <x v="0"/>
    <x v="7"/>
    <n v="197"/>
    <s v="1280-0067"/>
    <m/>
    <m/>
    <m/>
    <m/>
    <n v="2085"/>
    <x v="96"/>
    <n v="750"/>
    <m/>
    <m/>
    <m/>
    <m/>
    <m/>
    <m/>
    <m/>
    <m/>
    <m/>
    <m/>
    <m/>
    <m/>
    <s v="INFLUENZA A Y B"/>
    <n v="189"/>
    <m/>
  </r>
  <r>
    <d v="2021-10-07T00:00:00"/>
    <x v="2"/>
    <s v="TRIAGE RESPIRATORIO"/>
    <s v="Fuera de Tiempo"/>
    <s v="TRIAGE RESPIRATORIO (90 Min.)"/>
    <x v="0"/>
    <x v="7"/>
    <n v="198"/>
    <s v="1280-0067"/>
    <m/>
    <m/>
    <m/>
    <m/>
    <n v="2452"/>
    <x v="26"/>
    <n v="3500"/>
    <m/>
    <m/>
    <m/>
    <m/>
    <m/>
    <m/>
    <m/>
    <m/>
    <m/>
    <m/>
    <m/>
    <m/>
    <s v="COVID 19"/>
    <m/>
    <m/>
  </r>
  <r>
    <d v="2021-10-07T00:00:00"/>
    <x v="2"/>
    <s v="TRIAGE RESPIRATORIO"/>
    <s v="En Tiempo"/>
    <s v="TRIAGE RESPIRATORIO (90 Min.)"/>
    <x v="0"/>
    <x v="7"/>
    <n v="199"/>
    <s v="1280-0068"/>
    <d v="2021-10-07T00:00:00"/>
    <s v="34341 KIHARA"/>
    <s v="CAMARILLO"/>
    <m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07T00:00:00"/>
    <x v="2"/>
    <s v="TRIAGE RESPIRATORIO"/>
    <s v="En Tiempo"/>
    <s v="TRIAGE RESPIRATORIO (90 Min.)"/>
    <x v="0"/>
    <x v="7"/>
    <n v="200"/>
    <s v="1280-0068"/>
    <m/>
    <m/>
    <m/>
    <m/>
    <n v="226"/>
    <x v="3"/>
    <n v="345"/>
    <m/>
    <m/>
    <m/>
    <m/>
    <m/>
    <m/>
    <m/>
    <m/>
    <m/>
    <m/>
    <m/>
    <m/>
    <s v="PCR"/>
    <n v="183"/>
    <m/>
  </r>
  <r>
    <d v="2021-10-07T00:00:00"/>
    <x v="2"/>
    <s v="TRIAGE RESPIRATORIO"/>
    <s v="En Tiempo"/>
    <s v="TRIAGE RESPIRATORIO (90 Min.)"/>
    <x v="0"/>
    <x v="7"/>
    <n v="201"/>
    <s v="1280-0068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2"/>
    <s v="TRIAGE RESPIRATORIO"/>
    <s v="En Tiempo"/>
    <s v="TRIAGE RESPIRATORIO (90 Min.)"/>
    <x v="0"/>
    <x v="7"/>
    <n v="202"/>
    <s v="1280-0068"/>
    <m/>
    <m/>
    <m/>
    <m/>
    <n v="2477"/>
    <x v="42"/>
    <n v="750"/>
    <m/>
    <m/>
    <m/>
    <m/>
    <m/>
    <m/>
    <m/>
    <m/>
    <m/>
    <m/>
    <m/>
    <m/>
    <s v="Ag. SARS Cov 2"/>
    <m/>
    <m/>
  </r>
  <r>
    <d v="2021-10-07T00:00:00"/>
    <x v="2"/>
    <s v="TRIAGE RESPIRATORIO"/>
    <s v="En Tiempo"/>
    <s v="TRIAGE RESPIRATORIO (90 Min.)"/>
    <x v="0"/>
    <x v="7"/>
    <n v="203"/>
    <s v="1280-0068"/>
    <m/>
    <m/>
    <m/>
    <m/>
    <n v="2458"/>
    <x v="25"/>
    <n v="500"/>
    <m/>
    <m/>
    <m/>
    <m/>
    <m/>
    <m/>
    <m/>
    <m/>
    <m/>
    <m/>
    <m/>
    <m/>
    <s v="SARS"/>
    <m/>
    <m/>
  </r>
  <r>
    <d v="2021-10-07T00:00:00"/>
    <x v="2"/>
    <s v="TRIAGE RESPIRATORIO"/>
    <s v="En Tiempo"/>
    <s v="TRIAGE RESPIRATORIO (90 Min.)"/>
    <x v="0"/>
    <x v="7"/>
    <n v="204"/>
    <s v="1280-0069"/>
    <d v="2021-10-07T00:00:00"/>
    <s v="24867 ROSALBA"/>
    <s v="MARTINEZ"/>
    <m/>
    <n v="102"/>
    <x v="7"/>
    <n v="1070"/>
    <n v="0"/>
    <n v="0"/>
    <n v="1070"/>
    <n v="1070"/>
    <n v="1070"/>
    <m/>
    <s v="Pendiente"/>
    <s v="Activo"/>
    <s v="B8069015-02"/>
    <m/>
    <s v="CENTRO MEDICO EXCEL - TRIAGE RESPIRATORIO"/>
    <m/>
    <s v="GAS"/>
    <n v="136"/>
    <s v="BERNAL MANJARREZ MANLIO CESAR"/>
  </r>
  <r>
    <d v="2021-10-07T00:00:00"/>
    <x v="2"/>
    <s v="URGENCIAS"/>
    <s v="En Tiempo"/>
    <s v="URGENCIAS (90 Min.)"/>
    <x v="0"/>
    <x v="7"/>
    <n v="205"/>
    <s v="1280-0070"/>
    <d v="2021-10-07T00:00:00"/>
    <s v="34342 ERNESTO"/>
    <s v="CAMACHO"/>
    <m/>
    <n v="692"/>
    <x v="1"/>
    <n v="184"/>
    <n v="0"/>
    <n v="0"/>
    <n v="1647"/>
    <n v="1647"/>
    <n v="1647"/>
    <m/>
    <s v="Pendiente"/>
    <s v="Activo"/>
    <m/>
    <m/>
    <s v="CENTRO MEDICO EXCEL-URGENCIAS"/>
    <m/>
    <s v="BH"/>
    <s v="h1"/>
    <s v="HAROS GUTIERREZ TOMAS FRANCISCO"/>
  </r>
  <r>
    <d v="2021-10-07T00:00:00"/>
    <x v="2"/>
    <s v="URGENCIAS"/>
    <s v="En Tiempo"/>
    <s v="URGENCIAS (90 Min.)"/>
    <x v="0"/>
    <x v="7"/>
    <n v="206"/>
    <s v="1280-0070"/>
    <m/>
    <m/>
    <m/>
    <m/>
    <n v="48"/>
    <x v="15"/>
    <n v="165"/>
    <m/>
    <m/>
    <m/>
    <m/>
    <m/>
    <m/>
    <m/>
    <m/>
    <m/>
    <m/>
    <m/>
    <m/>
    <s v="CPK"/>
    <n v="99"/>
    <m/>
  </r>
  <r>
    <d v="2021-10-07T00:00:00"/>
    <x v="2"/>
    <s v="URGENCIAS"/>
    <s v="En Tiempo"/>
    <s v="URGENCIAS (90 Min.)"/>
    <x v="0"/>
    <x v="7"/>
    <n v="207"/>
    <s v="1280-0070"/>
    <m/>
    <m/>
    <m/>
    <m/>
    <n v="49"/>
    <x v="14"/>
    <n v="380"/>
    <m/>
    <m/>
    <m/>
    <m/>
    <m/>
    <m/>
    <m/>
    <m/>
    <m/>
    <m/>
    <m/>
    <m/>
    <s v="CK-MB"/>
    <n v="97"/>
    <m/>
  </r>
  <r>
    <d v="2021-10-07T00:00:00"/>
    <x v="2"/>
    <s v="URGENCIAS"/>
    <s v="En Tiempo"/>
    <s v="URGENCIAS (90 Min.)"/>
    <x v="0"/>
    <x v="7"/>
    <n v="208"/>
    <s v="1280-0070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2"/>
    <s v="URGENCIAS"/>
    <s v="En Tiempo"/>
    <s v="URGENCIAS (90 Min.)"/>
    <x v="0"/>
    <x v="7"/>
    <n v="209"/>
    <s v="1280-0070"/>
    <m/>
    <m/>
    <m/>
    <m/>
    <n v="539"/>
    <x v="13"/>
    <n v="400"/>
    <m/>
    <m/>
    <m/>
    <m/>
    <m/>
    <m/>
    <m/>
    <m/>
    <m/>
    <m/>
    <m/>
    <m/>
    <s v="TROPONINA I"/>
    <m/>
    <m/>
  </r>
  <r>
    <d v="2021-10-07T00:00:00"/>
    <x v="2"/>
    <s v="TRIAGE RESPIRATORIO"/>
    <s v="En Tiempo"/>
    <s v="TRIAGE RESPIRATORIO (90 Min.)"/>
    <x v="0"/>
    <x v="7"/>
    <n v="210"/>
    <s v="1280-0071"/>
    <d v="2021-10-07T00:00:00"/>
    <s v="15194 VERONICA"/>
    <s v="QUITERIO"/>
    <s v="FIGUEROA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07T00:00:00"/>
    <x v="2"/>
    <s v="TRIAGE RESPIRATORIO"/>
    <s v="En Tiempo"/>
    <s v="TRIAGE RESPIRATORIO (90 Min.)"/>
    <x v="0"/>
    <x v="7"/>
    <n v="211"/>
    <s v="1280-0071"/>
    <m/>
    <m/>
    <m/>
    <m/>
    <n v="226"/>
    <x v="3"/>
    <n v="345"/>
    <m/>
    <m/>
    <m/>
    <m/>
    <m/>
    <m/>
    <m/>
    <m/>
    <m/>
    <m/>
    <m/>
    <m/>
    <s v="PCR"/>
    <n v="183"/>
    <m/>
  </r>
  <r>
    <d v="2021-10-07T00:00:00"/>
    <x v="2"/>
    <s v="TRIAGE RESPIRATORIO"/>
    <s v="En Tiempo"/>
    <s v="TRIAGE RESPIRATORIO (90 Min.)"/>
    <x v="0"/>
    <x v="7"/>
    <n v="212"/>
    <s v="1280-0071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2"/>
    <s v="TRIAGE RESPIRATORIO"/>
    <s v="En Tiempo"/>
    <s v="TRIAGE RESPIRATORIO (90 Min.)"/>
    <x v="0"/>
    <x v="7"/>
    <n v="213"/>
    <s v="1280-0071"/>
    <m/>
    <m/>
    <m/>
    <m/>
    <n v="2458"/>
    <x v="25"/>
    <n v="500"/>
    <m/>
    <m/>
    <m/>
    <m/>
    <m/>
    <m/>
    <m/>
    <m/>
    <m/>
    <m/>
    <m/>
    <m/>
    <s v="SARS"/>
    <m/>
    <m/>
  </r>
  <r>
    <d v="2021-10-07T00:00:00"/>
    <x v="2"/>
    <s v="TRIAGE RESPIRATORIO"/>
    <s v="En Tiempo"/>
    <s v="TRIAGE RESPIRATORIO (90 Min.)"/>
    <x v="0"/>
    <x v="7"/>
    <n v="214"/>
    <s v="1280-0071"/>
    <m/>
    <m/>
    <m/>
    <m/>
    <n v="2477"/>
    <x v="42"/>
    <n v="750"/>
    <m/>
    <m/>
    <m/>
    <m/>
    <m/>
    <m/>
    <m/>
    <m/>
    <m/>
    <m/>
    <m/>
    <m/>
    <s v="Ag. SARS Cov 2"/>
    <m/>
    <m/>
  </r>
  <r>
    <d v="2021-10-07T00:00:00"/>
    <x v="2"/>
    <s v="URGENCIAS"/>
    <s v="En Tiempo"/>
    <s v="URGENCIAS (90 Min.)"/>
    <x v="0"/>
    <x v="7"/>
    <n v="215"/>
    <s v="1280-0072"/>
    <d v="2021-10-07T00:00:00"/>
    <s v="34343 ANYEL YANELI"/>
    <s v="CUEVAS"/>
    <s v="REYES"/>
    <n v="692"/>
    <x v="1"/>
    <n v="184"/>
    <n v="0"/>
    <n v="0"/>
    <n v="1116"/>
    <n v="1116"/>
    <n v="1116"/>
    <m/>
    <s v="Pendiente"/>
    <s v="Activo"/>
    <m/>
    <m/>
    <s v="CENTRO MEDICO EXCEL-URGENCIAS"/>
    <m/>
    <s v="BH"/>
    <s v="h1"/>
    <s v="HAROS GUTIERREZ TOMAS FRANCISCO"/>
  </r>
  <r>
    <d v="2021-10-07T00:00:00"/>
    <x v="2"/>
    <s v="URGENCIAS"/>
    <s v="En Tiempo"/>
    <s v="URGENCIAS (90 Min.)"/>
    <x v="0"/>
    <x v="7"/>
    <n v="216"/>
    <s v="1280-0072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7T00:00:00"/>
    <x v="2"/>
    <s v="URGENCIAS"/>
    <s v="En Tiempo"/>
    <s v="URGENCIAS (90 Min.)"/>
    <x v="0"/>
    <x v="7"/>
    <n v="217"/>
    <s v="1280-0072"/>
    <m/>
    <m/>
    <m/>
    <m/>
    <n v="691"/>
    <x v="4"/>
    <n v="518"/>
    <m/>
    <m/>
    <m/>
    <m/>
    <m/>
    <m/>
    <m/>
    <m/>
    <m/>
    <m/>
    <m/>
    <m/>
    <s v="QS 23"/>
    <s v="v1"/>
    <m/>
  </r>
  <r>
    <d v="2021-10-07T00:00:00"/>
    <x v="2"/>
    <s v="URGENCIAS"/>
    <s v="En Tiempo"/>
    <s v="URGENCIAS (90 Min.)"/>
    <x v="0"/>
    <x v="7"/>
    <n v="218"/>
    <s v="1280-0073"/>
    <d v="2021-10-07T00:00:00"/>
    <s v="24867 ROSALBA"/>
    <s v="MARTINEZ"/>
    <m/>
    <n v="49"/>
    <x v="14"/>
    <n v="380"/>
    <n v="0"/>
    <n v="0"/>
    <n v="1083"/>
    <n v="1083"/>
    <n v="1083"/>
    <m/>
    <s v="Pendiente"/>
    <s v="Activo"/>
    <s v="B8069015-02"/>
    <m/>
    <s v="CENTRO MEDICO EXCEL-URGENCIAS"/>
    <m/>
    <s v="CK-MB"/>
    <n v="97"/>
    <s v="HAROS GUTIERREZ TOMAS FRANCISCO"/>
  </r>
  <r>
    <d v="2021-10-07T00:00:00"/>
    <x v="2"/>
    <s v="URGENCIAS"/>
    <s v="En Tiempo"/>
    <s v="URGENCIAS (90 Min.)"/>
    <x v="0"/>
    <x v="7"/>
    <n v="219"/>
    <s v="1280-0073"/>
    <m/>
    <m/>
    <m/>
    <m/>
    <n v="48"/>
    <x v="15"/>
    <n v="165"/>
    <m/>
    <m/>
    <m/>
    <m/>
    <m/>
    <m/>
    <m/>
    <m/>
    <m/>
    <m/>
    <m/>
    <m/>
    <s v="CPK"/>
    <n v="99"/>
    <m/>
  </r>
  <r>
    <d v="2021-10-07T00:00:00"/>
    <x v="2"/>
    <s v="URGENCIAS"/>
    <s v="En Tiempo"/>
    <s v="URGENCIAS (90 Min.)"/>
    <x v="0"/>
    <x v="7"/>
    <n v="220"/>
    <s v="1280-0073"/>
    <m/>
    <m/>
    <m/>
    <m/>
    <n v="539"/>
    <x v="13"/>
    <n v="400"/>
    <m/>
    <m/>
    <m/>
    <m/>
    <m/>
    <m/>
    <m/>
    <m/>
    <m/>
    <m/>
    <m/>
    <m/>
    <s v="TROPONINA I"/>
    <m/>
    <m/>
  </r>
  <r>
    <d v="2021-10-07T00:00:00"/>
    <x v="2"/>
    <s v="URGENCIAS"/>
    <s v="En Tiempo"/>
    <s v="URGENCIAS (90 Min.)"/>
    <x v="0"/>
    <x v="7"/>
    <n v="221"/>
    <s v="1280-0073"/>
    <m/>
    <m/>
    <m/>
    <m/>
    <n v="83"/>
    <x v="6"/>
    <n v="138"/>
    <m/>
    <m/>
    <m/>
    <m/>
    <m/>
    <m/>
    <m/>
    <m/>
    <m/>
    <m/>
    <m/>
    <m/>
    <s v="EGO"/>
    <n v="127"/>
    <m/>
  </r>
  <r>
    <d v="2021-10-07T00:00:00"/>
    <x v="2"/>
    <s v="URGENCIAS"/>
    <s v="En Tiempo"/>
    <s v="URGENCIAS (90 Min.)"/>
    <x v="0"/>
    <x v="7"/>
    <n v="222"/>
    <s v="1280-0074"/>
    <d v="2021-10-07T00:00:00"/>
    <s v="34343 ANYEL YANELI"/>
    <s v="CUEVAS"/>
    <s v="REYES"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HAROS GUTIERREZ TOMAS FRANCISCO"/>
  </r>
  <r>
    <d v="2021-10-07T00:00:00"/>
    <x v="2"/>
    <s v="MEDIEXCEL"/>
    <s v="No Liberados en PxLab"/>
    <s v="EXTERNOS (240 min.)"/>
    <x v="0"/>
    <x v="7"/>
    <n v="223"/>
    <s v="1280-0075"/>
    <d v="2021-10-07T00:00:00"/>
    <s v="22456 BRISEIDA"/>
    <s v="VALDEZ"/>
    <m/>
    <n v="182"/>
    <x v="39"/>
    <n v="360"/>
    <n v="0"/>
    <n v="0"/>
    <n v="360"/>
    <n v="360"/>
    <n v="360"/>
    <m/>
    <s v="Pendiente"/>
    <s v="Activo"/>
    <m/>
    <m/>
    <s v="MEDIEXCEL"/>
    <m/>
    <s v="Pap"/>
    <n v="163"/>
    <s v="URIARTE CRUZ MAURO"/>
  </r>
  <r>
    <d v="2021-10-07T00:00:00"/>
    <x v="2"/>
    <s v="MEDIEXCEL"/>
    <s v="No Liberados en PxLab"/>
    <s v="EXTERNOS (240 min.)"/>
    <x v="0"/>
    <x v="7"/>
    <n v="224"/>
    <s v="1280-0076"/>
    <d v="2021-10-07T00:00:00"/>
    <s v="22390 ROSA"/>
    <s v="GASTELUM"/>
    <m/>
    <n v="182"/>
    <x v="39"/>
    <n v="360"/>
    <n v="0"/>
    <n v="0"/>
    <n v="360"/>
    <n v="360"/>
    <n v="360"/>
    <m/>
    <s v="Pendiente"/>
    <s v="Activo"/>
    <m/>
    <m/>
    <s v="MEDIEXCEL"/>
    <m/>
    <s v="Pap"/>
    <n v="163"/>
    <s v="CRUZ CASTAÑEDA MARIA"/>
  </r>
  <r>
    <d v="2021-10-07T00:00:00"/>
    <x v="2"/>
    <s v="MEDIEXCEL"/>
    <s v="No Liberados en PxLab"/>
    <s v="EXTERNOS (240 min.)"/>
    <x v="0"/>
    <x v="7"/>
    <n v="225"/>
    <s v="1280-0077"/>
    <d v="2021-10-07T00:00:00"/>
    <s v="33497 LAURA"/>
    <s v="BAUTISTA"/>
    <m/>
    <n v="2276"/>
    <x v="150"/>
    <n v="2700"/>
    <n v="0"/>
    <n v="0"/>
    <n v="2700"/>
    <n v="2700"/>
    <n v="2700"/>
    <m/>
    <s v="Pendiente"/>
    <s v="Activo"/>
    <s v="B8229002-03"/>
    <m/>
    <s v="MEDIEXCEL"/>
    <m/>
    <s v="BCER"/>
    <m/>
    <s v="URIARTE CRUZ MAURO"/>
  </r>
  <r>
    <d v="2021-10-07T00:00:00"/>
    <x v="0"/>
    <s v="URGENCIAS"/>
    <s v="En Tiempo"/>
    <s v="URGENCIAS (90 Min.)"/>
    <x v="0"/>
    <x v="7"/>
    <n v="226"/>
    <s v="1280-0078"/>
    <d v="2021-10-07T00:00:00"/>
    <s v="24867 ROSALBA"/>
    <s v="MARTINEZ"/>
    <m/>
    <n v="2062"/>
    <x v="53"/>
    <n v="1495"/>
    <n v="0"/>
    <n v="0"/>
    <n v="1495"/>
    <n v="1495"/>
    <n v="1495"/>
    <m/>
    <s v="Pendiente"/>
    <s v="Activo"/>
    <s v="B8069015-02"/>
    <m/>
    <s v="CENTRO MEDICO EXCEL-URGENCIAS"/>
    <m/>
    <s v="Procalcitonina"/>
    <s v="PROC"/>
    <s v="HAROS GUTIERREZ TOMAS FRANCISCO"/>
  </r>
  <r>
    <d v="2021-10-07T00:00:00"/>
    <x v="0"/>
    <s v="HOSPITALIZADOS"/>
    <s v="En Tiempo"/>
    <s v="HOSPITALIZADOS (90 Min.)"/>
    <x v="0"/>
    <x v="7"/>
    <n v="227"/>
    <s v="1280-0079"/>
    <d v="2021-10-07T00:00:00"/>
    <s v="34337 OSCAR CARLOS"/>
    <s v="ORTIZ"/>
    <s v="GAMIÑO"/>
    <n v="48"/>
    <x v="15"/>
    <n v="165"/>
    <n v="0"/>
    <n v="0"/>
    <n v="945"/>
    <n v="945"/>
    <n v="945"/>
    <m/>
    <s v="Pendiente"/>
    <s v="Activo"/>
    <m/>
    <m/>
    <s v="CENTRO MEDICO EXCEL-HOSPITALIZADOS"/>
    <m/>
    <s v="CPK"/>
    <n v="99"/>
    <s v="CHAVEZ GARCIA ARTURO"/>
  </r>
  <r>
    <d v="2021-10-07T00:00:00"/>
    <x v="0"/>
    <s v="HOSPITALIZADOS"/>
    <s v="En Tiempo"/>
    <s v="HOSPITALIZADOS (90 Min.)"/>
    <x v="0"/>
    <x v="7"/>
    <n v="228"/>
    <s v="1280-0079"/>
    <m/>
    <m/>
    <m/>
    <m/>
    <n v="49"/>
    <x v="14"/>
    <n v="380"/>
    <m/>
    <m/>
    <m/>
    <m/>
    <m/>
    <m/>
    <m/>
    <m/>
    <m/>
    <m/>
    <m/>
    <m/>
    <s v="CK-MB"/>
    <n v="97"/>
    <m/>
  </r>
  <r>
    <d v="2021-10-07T00:00:00"/>
    <x v="0"/>
    <s v="HOSPITALIZADOS"/>
    <s v="En Tiempo"/>
    <s v="HOSPITALIZADOS (90 Min.)"/>
    <x v="0"/>
    <x v="7"/>
    <n v="229"/>
    <s v="1280-0079"/>
    <m/>
    <m/>
    <m/>
    <m/>
    <n v="539"/>
    <x v="13"/>
    <n v="400"/>
    <m/>
    <m/>
    <m/>
    <m/>
    <m/>
    <m/>
    <m/>
    <m/>
    <m/>
    <m/>
    <m/>
    <m/>
    <s v="TROPONINA I"/>
    <m/>
    <m/>
  </r>
  <r>
    <d v="2021-10-07T00:00:00"/>
    <x v="0"/>
    <s v="HOSPITALIZADOS"/>
    <s v="En Tiempo"/>
    <s v="HOSPITALIZADOS (90 Min.)"/>
    <x v="0"/>
    <x v="7"/>
    <n v="230"/>
    <s v="1280-0080"/>
    <d v="2021-10-07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ALAZ GARCIA SERGIO DAVID"/>
  </r>
  <r>
    <d v="2021-10-07T00:00:00"/>
    <x v="0"/>
    <s v="URGENCIAS"/>
    <s v="En Tiempo"/>
    <s v="URGENCIAS (90 Min.)"/>
    <x v="0"/>
    <x v="7"/>
    <n v="231"/>
    <s v="1280-0081"/>
    <d v="2021-10-07T00:00:00"/>
    <s v="34343 ANYEL YANELI"/>
    <s v="CUEVAS"/>
    <s v="REYES"/>
    <n v="2477"/>
    <x v="42"/>
    <n v="750"/>
    <n v="0"/>
    <n v="0"/>
    <n v="750"/>
    <n v="750"/>
    <n v="750"/>
    <m/>
    <s v="Pendiente"/>
    <s v="Activo"/>
    <m/>
    <m/>
    <s v="CENTRO MEDICO EXCEL-URGENCIAS"/>
    <m/>
    <s v="Ag. SARS Cov 2"/>
    <m/>
    <s v="SANCHEZ RAMIREZ YOOE EDDER"/>
  </r>
  <r>
    <d v="2021-10-07T00:00:00"/>
    <x v="0"/>
    <s v="HOSPITALIZADOS"/>
    <s v="En Tiempo"/>
    <s v="HOSPITALIZADOS (90 Min.)"/>
    <x v="0"/>
    <x v="7"/>
    <n v="232"/>
    <s v="1280-0082"/>
    <d v="2021-10-07T00:00:00"/>
    <s v="34147 VERONICA"/>
    <s v="FERNANDEZ"/>
    <m/>
    <n v="44"/>
    <x v="151"/>
    <n v="165"/>
    <n v="0"/>
    <n v="0"/>
    <n v="165"/>
    <n v="165"/>
    <n v="165"/>
    <m/>
    <s v="Pendiente"/>
    <s v="Activo"/>
    <m/>
    <m/>
    <s v="CENTRO MEDICO EXCEL-HOSPITALIZADOS"/>
    <m/>
    <s v="cps3"/>
    <n v="95"/>
    <s v="ESPINO ALVAREZ JAIME FRANCISCO"/>
  </r>
  <r>
    <d v="2021-10-08T00:00:00"/>
    <x v="0"/>
    <s v="HOSPITALIZADOS"/>
    <s v="En Tiempo"/>
    <s v="HOSPITALIZADOS (90 Min.)"/>
    <x v="0"/>
    <x v="7"/>
    <n v="1"/>
    <s v="1281-0001"/>
    <d v="2021-10-08T00:00:00"/>
    <s v="34337 OSCAR CARLOS"/>
    <s v="ORTIZ"/>
    <s v="GAMIÑO"/>
    <n v="49"/>
    <x v="14"/>
    <n v="380"/>
    <n v="0"/>
    <n v="0"/>
    <n v="945"/>
    <n v="945"/>
    <n v="945"/>
    <m/>
    <s v="Pendiente"/>
    <s v="Activo"/>
    <m/>
    <m/>
    <s v="CENTRO MEDICO EXCEL-HOSPITALIZADOS"/>
    <m/>
    <s v="CK-MB"/>
    <n v="97"/>
    <s v="HAROS GUTIERREZ TOMAS FRANCISCO"/>
  </r>
  <r>
    <d v="2021-10-08T00:00:00"/>
    <x v="0"/>
    <s v="HOSPITALIZADOS"/>
    <s v="En Tiempo"/>
    <s v="HOSPITALIZADOS (90 Min.)"/>
    <x v="0"/>
    <x v="7"/>
    <n v="2"/>
    <s v="1281-0001"/>
    <m/>
    <m/>
    <m/>
    <m/>
    <n v="48"/>
    <x v="15"/>
    <n v="165"/>
    <m/>
    <m/>
    <m/>
    <m/>
    <m/>
    <m/>
    <m/>
    <m/>
    <m/>
    <m/>
    <m/>
    <m/>
    <s v="CPK"/>
    <n v="99"/>
    <m/>
  </r>
  <r>
    <d v="2021-10-08T00:00:00"/>
    <x v="0"/>
    <s v="HOSPITALIZADOS"/>
    <s v="En Tiempo"/>
    <s v="HOSPITALIZADOS (90 Min.)"/>
    <x v="0"/>
    <x v="7"/>
    <n v="3"/>
    <s v="1281-0001"/>
    <m/>
    <m/>
    <m/>
    <m/>
    <n v="539"/>
    <x v="13"/>
    <n v="400"/>
    <m/>
    <m/>
    <m/>
    <m/>
    <m/>
    <m/>
    <m/>
    <m/>
    <m/>
    <m/>
    <m/>
    <m/>
    <s v="TROPONINA I"/>
    <m/>
    <m/>
  </r>
  <r>
    <d v="2021-10-08T00:00:00"/>
    <x v="1"/>
    <s v="HOSPITALIZADOS"/>
    <s v="En Tiempo"/>
    <s v="HOSPITALIZADOS (90 Min.)"/>
    <x v="0"/>
    <x v="8"/>
    <n v="4"/>
    <s v="1281-0002"/>
    <d v="2021-10-08T00:00:00"/>
    <s v="34194 RITA"/>
    <s v="MARTINEZ"/>
    <s v="GARCIA"/>
    <n v="692"/>
    <x v="1"/>
    <n v="184"/>
    <n v="0"/>
    <n v="0"/>
    <n v="702"/>
    <n v="702"/>
    <n v="702"/>
    <m/>
    <s v="Pendiente"/>
    <s v="Activo"/>
    <m/>
    <m/>
    <s v="CENTRO MEDICO EXCEL-HOSPITALIZADOS"/>
    <m/>
    <s v="BH"/>
    <s v="h1"/>
    <s v="CHAVEZ GARCIA ARTURO"/>
  </r>
  <r>
    <d v="2021-10-08T00:00:00"/>
    <x v="1"/>
    <s v="HOSPITALIZADOS"/>
    <s v="En Tiempo"/>
    <s v="HOSPITALIZADOS (90 Min.)"/>
    <x v="0"/>
    <x v="8"/>
    <n v="5"/>
    <s v="1281-0002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HOSPITALIZADOS"/>
    <s v="En Tiempo"/>
    <s v="HOSPITALIZADOS (90 Min.)"/>
    <x v="0"/>
    <x v="8"/>
    <n v="6"/>
    <s v="1281-0003"/>
    <d v="2021-10-08T00:00:00"/>
    <s v="34323 JOSE"/>
    <s v="GONZALEZ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CARABANTES GARCIA ROSA ADYLENNE"/>
  </r>
  <r>
    <d v="2021-10-08T00:00:00"/>
    <x v="1"/>
    <s v="HOSPITALIZADOS"/>
    <s v="En Tiempo"/>
    <s v="HOSPITALIZADOS (90 Min.)"/>
    <x v="0"/>
    <x v="8"/>
    <n v="7"/>
    <s v="1281-0003"/>
    <m/>
    <m/>
    <m/>
    <m/>
    <n v="104"/>
    <x v="12"/>
    <n v="171"/>
    <m/>
    <m/>
    <m/>
    <m/>
    <m/>
    <m/>
    <m/>
    <m/>
    <m/>
    <m/>
    <m/>
    <m/>
    <s v="mg"/>
    <n v="157"/>
    <m/>
  </r>
  <r>
    <d v="2021-10-08T00:00:00"/>
    <x v="1"/>
    <s v="HOSPITALIZADOS"/>
    <s v="En Tiempo"/>
    <s v="HOSPITALIZADOS (90 Min.)"/>
    <x v="0"/>
    <x v="8"/>
    <n v="8"/>
    <s v="1281-0003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HOSPITALIZADOS"/>
    <s v="En Tiempo"/>
    <s v="HOSPITALIZADOS (90 Min.)"/>
    <x v="0"/>
    <x v="8"/>
    <n v="9"/>
    <s v="1281-0004"/>
    <d v="2021-10-08T00:00:00"/>
    <s v="18222 SERGIO IVAN"/>
    <s v="PARRA"/>
    <s v="VITE"/>
    <n v="692"/>
    <x v="1"/>
    <n v="184"/>
    <n v="0"/>
    <n v="0"/>
    <n v="529"/>
    <n v="529"/>
    <n v="529"/>
    <m/>
    <s v="Pendiente"/>
    <s v="Activo"/>
    <m/>
    <m/>
    <s v="CENTRO MEDICO EXCEL-HOSPITALIZADOS"/>
    <m/>
    <s v="BH"/>
    <s v="h1"/>
    <s v="CARABANTES GARCIA ROSA ADYLENNE"/>
  </r>
  <r>
    <d v="2021-10-08T00:00:00"/>
    <x v="1"/>
    <s v="HOSPITALIZADOS"/>
    <s v="En Tiempo"/>
    <s v="HOSPITALIZADOS (90 Min.)"/>
    <x v="0"/>
    <x v="8"/>
    <n v="10"/>
    <s v="1281-0004"/>
    <m/>
    <m/>
    <m/>
    <m/>
    <n v="226"/>
    <x v="3"/>
    <n v="345"/>
    <m/>
    <m/>
    <m/>
    <m/>
    <m/>
    <m/>
    <m/>
    <m/>
    <m/>
    <m/>
    <m/>
    <m/>
    <s v="PCR"/>
    <n v="183"/>
    <m/>
  </r>
  <r>
    <d v="2021-10-08T00:00:00"/>
    <x v="1"/>
    <s v="HOSPITALIZADOS"/>
    <s v="En Tiempo"/>
    <s v="HOSPITALIZADOS (90 Min.)"/>
    <x v="0"/>
    <x v="8"/>
    <n v="11"/>
    <s v="1281-0005"/>
    <d v="2021-10-08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RABANTES GARCIA ROSA ADYLENNE"/>
  </r>
  <r>
    <d v="2021-10-08T00:00:00"/>
    <x v="1"/>
    <s v="HOSPITALIZADOS"/>
    <s v="Fuera de Tiempo"/>
    <s v="HOSPITALIZADOS (90 Min.)"/>
    <x v="0"/>
    <x v="8"/>
    <n v="12"/>
    <s v="1281-0006"/>
    <d v="2021-10-08T00:00:00"/>
    <s v="33997 EDHER ADRIAN"/>
    <s v="FLORES"/>
    <s v="ACOST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CARABANTES GARCIA ROSA ADYLENNE"/>
  </r>
  <r>
    <d v="2021-10-08T00:00:00"/>
    <x v="1"/>
    <s v="HOSPITALIZADOS"/>
    <s v="Fuera de Tiempo"/>
    <s v="HOSPITALIZADOS (90 Min.)"/>
    <x v="0"/>
    <x v="8"/>
    <n v="13"/>
    <s v="1281-0006"/>
    <m/>
    <m/>
    <m/>
    <m/>
    <n v="104"/>
    <x v="12"/>
    <n v="171"/>
    <m/>
    <m/>
    <m/>
    <m/>
    <m/>
    <m/>
    <m/>
    <m/>
    <m/>
    <m/>
    <m/>
    <m/>
    <s v="mg"/>
    <n v="157"/>
    <m/>
  </r>
  <r>
    <d v="2021-10-08T00:00:00"/>
    <x v="1"/>
    <s v="HOSPITALIZADOS"/>
    <s v="Fuera de Tiempo"/>
    <s v="HOSPITALIZADOS (90 Min.)"/>
    <x v="0"/>
    <x v="8"/>
    <n v="14"/>
    <s v="1281-0006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HOSPITALIZADOS"/>
    <s v="En Tiempo"/>
    <s v="HOSPITALIZADOS (90 Min.)"/>
    <x v="0"/>
    <x v="8"/>
    <n v="15"/>
    <s v="1281-0007"/>
    <d v="2021-10-08T00:00:00"/>
    <s v="34041 BALTAZAR"/>
    <s v="COSAIN"/>
    <s v="CHAV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8T00:00:00"/>
    <x v="1"/>
    <s v="HOSPITALIZADOS"/>
    <s v="Fuera de Tiempo"/>
    <s v="HOSPITALIZADOS (90 Min.)"/>
    <x v="0"/>
    <x v="8"/>
    <n v="16"/>
    <s v="1281-0008"/>
    <d v="2021-10-08T00:00:00"/>
    <s v="34041 BALTAZAR"/>
    <s v="COSAIN"/>
    <s v="CHAV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8T00:00:00"/>
    <x v="1"/>
    <s v="HOSPITALIZADOS"/>
    <s v="Fuera de Tiempo"/>
    <s v="HOSPITALIZADOS (90 Min.)"/>
    <x v="0"/>
    <x v="8"/>
    <n v="17"/>
    <s v="1281-0008"/>
    <m/>
    <m/>
    <m/>
    <m/>
    <n v="104"/>
    <x v="12"/>
    <n v="171"/>
    <m/>
    <m/>
    <m/>
    <m/>
    <m/>
    <m/>
    <m/>
    <m/>
    <m/>
    <m/>
    <m/>
    <m/>
    <s v="mg"/>
    <n v="157"/>
    <m/>
  </r>
  <r>
    <d v="2021-10-08T00:00:00"/>
    <x v="1"/>
    <s v="HOSPITALIZADOS"/>
    <s v="Fuera de Tiempo"/>
    <s v="HOSPITALIZADOS (90 Min.)"/>
    <x v="0"/>
    <x v="8"/>
    <n v="18"/>
    <s v="1281-0008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HOSPITALIZADOS"/>
    <s v="No Liberados en PxLab"/>
    <s v="HOSPITALIZADOS (90 Min.)"/>
    <x v="0"/>
    <x v="8"/>
    <n v="19"/>
    <s v="1281-0009"/>
    <d v="2021-10-08T00:00:00"/>
    <s v="24867 ROSALBA"/>
    <s v="MARTINEZ"/>
    <m/>
    <n v="151"/>
    <x v="152"/>
    <n v="400"/>
    <n v="0"/>
    <n v="0"/>
    <n v="400"/>
    <n v="400"/>
    <n v="400"/>
    <m/>
    <s v="Pendiente"/>
    <s v="Activo"/>
    <s v="B8069015-02"/>
    <m/>
    <s v="CENTRO MEDICO EXCEL-HOSPITALIZADOS"/>
    <m/>
    <s v="AMONIO"/>
    <s v="AM"/>
    <s v="IRIBE CAMORLINGA JOSE IVAN"/>
  </r>
  <r>
    <d v="2021-10-08T00:00:00"/>
    <x v="1"/>
    <s v="HOSPITALIZADOS"/>
    <s v="En Tiempo"/>
    <s v="HOSPITALIZADOS (90 Min.)"/>
    <x v="0"/>
    <x v="8"/>
    <n v="20"/>
    <s v="1281-0010"/>
    <d v="2021-10-08T00:00:00"/>
    <s v="18222 SERGIO IVAN"/>
    <s v="PARRA"/>
    <s v="VITE"/>
    <n v="83"/>
    <x v="6"/>
    <n v="138"/>
    <n v="0"/>
    <n v="0"/>
    <n v="138"/>
    <n v="138"/>
    <n v="138"/>
    <m/>
    <s v="Pendiente"/>
    <s v="Activo"/>
    <m/>
    <m/>
    <s v="CENTRO MEDICO EXCEL-HOSPITALIZADOS"/>
    <m/>
    <s v="EGO"/>
    <n v="127"/>
    <s v="CARABANTES GARCIA ROSA ADYLENNE"/>
  </r>
  <r>
    <d v="2021-10-08T00:00:00"/>
    <x v="1"/>
    <s v="MEDIEXCEL"/>
    <s v="Fuera de Tiempo"/>
    <s v="EXTERNOS (240 min.)"/>
    <x v="0"/>
    <x v="8"/>
    <n v="21"/>
    <s v="1281-0011"/>
    <d v="2021-10-08T00:00:00"/>
    <s v="19160 FABIOLA"/>
    <s v="MALDONADO"/>
    <m/>
    <n v="692"/>
    <x v="1"/>
    <n v="184"/>
    <n v="0"/>
    <n v="0"/>
    <n v="1830"/>
    <n v="1830"/>
    <n v="1830"/>
    <m/>
    <s v="Pendiente"/>
    <s v="Activo"/>
    <s v="A7829012-02"/>
    <m/>
    <s v="MEDIEXCEL"/>
    <m/>
    <s v="BH"/>
    <s v="h1"/>
    <s v="ESPINO ALVAREZ JAIME FRANCISCO"/>
  </r>
  <r>
    <d v="2021-10-08T00:00:00"/>
    <x v="1"/>
    <s v="MEDIEXCEL"/>
    <s v="Fuera de Tiempo"/>
    <s v="EXTERNOS (240 min.)"/>
    <x v="0"/>
    <x v="8"/>
    <n v="22"/>
    <s v="1281-0011"/>
    <m/>
    <m/>
    <m/>
    <m/>
    <n v="10"/>
    <x v="51"/>
    <n v="100"/>
    <m/>
    <m/>
    <m/>
    <m/>
    <m/>
    <m/>
    <m/>
    <m/>
    <m/>
    <m/>
    <m/>
    <m/>
    <s v="FROTIS"/>
    <n v="134"/>
    <m/>
  </r>
  <r>
    <d v="2021-10-08T00:00:00"/>
    <x v="1"/>
    <s v="MEDIEXCEL"/>
    <s v="Fuera de Tiempo"/>
    <s v="EXTERNOS (240 min.)"/>
    <x v="0"/>
    <x v="8"/>
    <n v="23"/>
    <s v="1281-0011"/>
    <m/>
    <m/>
    <m/>
    <m/>
    <n v="1"/>
    <x v="72"/>
    <n v="110"/>
    <m/>
    <m/>
    <m/>
    <m/>
    <m/>
    <m/>
    <m/>
    <m/>
    <m/>
    <m/>
    <m/>
    <m/>
    <s v="RETIS"/>
    <n v="194"/>
    <m/>
  </r>
  <r>
    <d v="2021-10-08T00:00:00"/>
    <x v="1"/>
    <s v="MEDIEXCEL"/>
    <s v="Fuera de Tiempo"/>
    <s v="EXTERNOS (240 min.)"/>
    <x v="0"/>
    <x v="8"/>
    <n v="24"/>
    <s v="1281-0011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MEDIEXCEL"/>
    <s v="Fuera de Tiempo"/>
    <s v="EXTERNOS (240 min.)"/>
    <x v="0"/>
    <x v="8"/>
    <n v="25"/>
    <s v="1281-0011"/>
    <m/>
    <m/>
    <m/>
    <m/>
    <n v="1295"/>
    <x v="153"/>
    <n v="700"/>
    <m/>
    <m/>
    <m/>
    <m/>
    <m/>
    <m/>
    <m/>
    <m/>
    <m/>
    <m/>
    <m/>
    <m/>
    <s v="PERFIL  Fe"/>
    <n v="167"/>
    <m/>
  </r>
  <r>
    <d v="2021-10-08T00:00:00"/>
    <x v="1"/>
    <s v="MEDIEXCEL"/>
    <s v="Fuera de Tiempo"/>
    <s v="EXTERNOS (240 min.)"/>
    <x v="0"/>
    <x v="8"/>
    <n v="26"/>
    <s v="1281-0011"/>
    <m/>
    <m/>
    <m/>
    <m/>
    <n v="739"/>
    <x v="122"/>
    <n v="80"/>
    <m/>
    <m/>
    <m/>
    <m/>
    <m/>
    <m/>
    <m/>
    <m/>
    <m/>
    <m/>
    <m/>
    <m/>
    <s v="SOH"/>
    <n v="198"/>
    <m/>
  </r>
  <r>
    <d v="2021-10-08T00:00:00"/>
    <x v="1"/>
    <s v="MEDIEXCEL"/>
    <s v="Fuera de Tiempo"/>
    <s v="EXTERNOS (240 min.)"/>
    <x v="0"/>
    <x v="8"/>
    <n v="27"/>
    <s v="1281-0011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PRIVADOS"/>
    <s v="En Tiempo"/>
    <s v="EXTERNOS (240 min.)"/>
    <x v="0"/>
    <x v="8"/>
    <n v="28"/>
    <s v="1281-0012"/>
    <d v="2021-10-08T00:00:00"/>
    <s v="30596 TANNYA VANESSA"/>
    <s v="LOPEZ"/>
    <s v="MENDOZA"/>
    <n v="138"/>
    <x v="68"/>
    <n v="250"/>
    <n v="0"/>
    <n v="0"/>
    <n v="550"/>
    <n v="550"/>
    <n v="550"/>
    <m/>
    <s v="Pendiente"/>
    <s v="Activo"/>
    <m/>
    <m/>
    <s v="PRIVADOS"/>
    <m/>
    <s v="TSH"/>
    <n v="146"/>
    <s v="A QUIEN CORRESPONDA"/>
  </r>
  <r>
    <d v="2021-10-08T00:00:00"/>
    <x v="1"/>
    <s v="PRIVADOS"/>
    <s v="En Tiempo"/>
    <s v="EXTERNOS (240 min.)"/>
    <x v="0"/>
    <x v="8"/>
    <n v="29"/>
    <s v="1281-0012"/>
    <m/>
    <m/>
    <m/>
    <m/>
    <n v="1371"/>
    <x v="22"/>
    <n v="300"/>
    <m/>
    <m/>
    <m/>
    <m/>
    <m/>
    <m/>
    <m/>
    <m/>
    <m/>
    <m/>
    <m/>
    <m/>
    <s v="T4L"/>
    <n v="205"/>
    <m/>
  </r>
  <r>
    <d v="2021-10-08T00:00:00"/>
    <x v="1"/>
    <s v="MEDIEXCEL"/>
    <s v="En Tiempo"/>
    <s v="EXTERNOS (240 min.)"/>
    <x v="0"/>
    <x v="8"/>
    <n v="30"/>
    <s v="1281-0013"/>
    <d v="2021-10-08T00:00:00"/>
    <s v="14737 RAUL"/>
    <s v="VACA"/>
    <s v="RODRIGUEZ"/>
    <n v="692"/>
    <x v="1"/>
    <n v="184"/>
    <n v="0"/>
    <n v="0"/>
    <n v="857"/>
    <n v="857"/>
    <n v="857"/>
    <m/>
    <s v="Pendiente"/>
    <s v="Activo"/>
    <s v="B7639001-01"/>
    <m/>
    <s v="MEDIEXCEL"/>
    <m/>
    <s v="BH"/>
    <s v="h1"/>
    <s v="GASTELUM PONCE ALEJANDRA"/>
  </r>
  <r>
    <d v="2021-10-08T00:00:00"/>
    <x v="1"/>
    <s v="MEDIEXCEL"/>
    <s v="En Tiempo"/>
    <s v="EXTERNOS (240 min.)"/>
    <x v="0"/>
    <x v="8"/>
    <n v="31"/>
    <s v="1281-0013"/>
    <m/>
    <m/>
    <m/>
    <m/>
    <n v="1533"/>
    <x v="21"/>
    <n v="535"/>
    <m/>
    <m/>
    <m/>
    <m/>
    <m/>
    <m/>
    <m/>
    <m/>
    <m/>
    <m/>
    <m/>
    <m/>
    <s v="SMAC30"/>
    <s v="v2"/>
    <m/>
  </r>
  <r>
    <d v="2021-10-08T00:00:00"/>
    <x v="1"/>
    <s v="MEDIEXCEL"/>
    <s v="En Tiempo"/>
    <s v="EXTERNOS (240 min.)"/>
    <x v="0"/>
    <x v="8"/>
    <n v="32"/>
    <s v="1281-0013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HOSPITALIZADOS"/>
    <s v="En Tiempo"/>
    <s v="HOSPITALIZADOS (90 Min.)"/>
    <x v="0"/>
    <x v="8"/>
    <n v="33"/>
    <s v="1281-0014"/>
    <d v="2021-10-08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8T00:00:00"/>
    <x v="1"/>
    <s v="HOSPITALIZADOS"/>
    <s v="En Tiempo"/>
    <s v="HOSPITALIZADOS (90 Min.)"/>
    <x v="0"/>
    <x v="8"/>
    <n v="34"/>
    <s v="1281-0015"/>
    <d v="2021-10-08T00:00:00"/>
    <s v="34023 FRANCISCO"/>
    <s v="JIMENEZ"/>
    <s v="VARGAS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8T00:00:00"/>
    <x v="1"/>
    <s v="HOSPITALIZADOS"/>
    <s v="En Tiempo"/>
    <s v="HOSPITALIZADOS (90 Min.)"/>
    <x v="0"/>
    <x v="8"/>
    <n v="35"/>
    <s v="1281-0015"/>
    <m/>
    <m/>
    <m/>
    <m/>
    <n v="104"/>
    <x v="12"/>
    <n v="171"/>
    <m/>
    <m/>
    <m/>
    <m/>
    <m/>
    <m/>
    <m/>
    <m/>
    <m/>
    <m/>
    <m/>
    <m/>
    <s v="mg"/>
    <n v="157"/>
    <m/>
  </r>
  <r>
    <d v="2021-10-08T00:00:00"/>
    <x v="1"/>
    <s v="HOSPITALIZADOS"/>
    <s v="En Tiempo"/>
    <s v="HOSPITALIZADOS (90 Min.)"/>
    <x v="0"/>
    <x v="8"/>
    <n v="36"/>
    <s v="1281-0015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HOSPITALIZADOS"/>
    <s v="En Tiempo"/>
    <s v="HOSPITALIZADOS (90 Min.)"/>
    <x v="0"/>
    <x v="8"/>
    <n v="37"/>
    <s v="1281-0016"/>
    <d v="2021-10-08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08T00:00:00"/>
    <x v="1"/>
    <s v="MEDIEXCEL"/>
    <s v="En Tiempo"/>
    <s v="EXTERNOS (240 min.)"/>
    <x v="0"/>
    <x v="8"/>
    <n v="38"/>
    <s v="1281-0017"/>
    <d v="2021-10-08T00:00:00"/>
    <s v="31219 ALFONSO"/>
    <s v="ALFARO"/>
    <m/>
    <n v="1297"/>
    <x v="20"/>
    <n v="265"/>
    <n v="0"/>
    <n v="0"/>
    <n v="723"/>
    <n v="723"/>
    <n v="723"/>
    <m/>
    <s v="Pendiente"/>
    <s v="Activo"/>
    <s v="A7041180-02_x0009_"/>
    <m/>
    <s v="MEDIEXCEL"/>
    <m/>
    <s v="LIPIDOS"/>
    <s v="lip"/>
    <s v="GONZALEZ ALVAREZ LIZBETH"/>
  </r>
  <r>
    <d v="2021-10-08T00:00:00"/>
    <x v="1"/>
    <s v="MEDIEXCEL"/>
    <s v="En Tiempo"/>
    <s v="EXTERNOS (240 min.)"/>
    <x v="0"/>
    <x v="8"/>
    <n v="39"/>
    <s v="1281-0017"/>
    <m/>
    <m/>
    <m/>
    <m/>
    <n v="1659"/>
    <x v="74"/>
    <n v="320"/>
    <m/>
    <m/>
    <m/>
    <m/>
    <m/>
    <m/>
    <m/>
    <m/>
    <m/>
    <m/>
    <m/>
    <m/>
    <s v="QS12"/>
    <m/>
    <m/>
  </r>
  <r>
    <d v="2021-10-08T00:00:00"/>
    <x v="1"/>
    <s v="MEDIEXCEL"/>
    <s v="En Tiempo"/>
    <s v="EXTERNOS (240 min.)"/>
    <x v="0"/>
    <x v="8"/>
    <n v="40"/>
    <s v="1281-0017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HOSPITALIZADOS"/>
    <s v="En Tiempo"/>
    <s v="HOSPITALIZADOS (90 Min.)"/>
    <x v="0"/>
    <x v="8"/>
    <n v="41"/>
    <s v="1281-0018"/>
    <d v="2021-10-08T00:00:00"/>
    <s v="34288 IRANIA"/>
    <s v="MACIAS"/>
    <s v="LOP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8T00:00:00"/>
    <x v="1"/>
    <s v="HOSPITALIZADOS"/>
    <s v="En Tiempo"/>
    <s v="HOSPITALIZADOS (90 Min.)"/>
    <x v="0"/>
    <x v="8"/>
    <n v="42"/>
    <s v="1281-0018"/>
    <m/>
    <m/>
    <m/>
    <m/>
    <n v="104"/>
    <x v="12"/>
    <n v="171"/>
    <m/>
    <m/>
    <m/>
    <m/>
    <m/>
    <m/>
    <m/>
    <m/>
    <m/>
    <m/>
    <m/>
    <m/>
    <s v="mg"/>
    <n v="157"/>
    <m/>
  </r>
  <r>
    <d v="2021-10-08T00:00:00"/>
    <x v="1"/>
    <s v="HOSPITALIZADOS"/>
    <s v="En Tiempo"/>
    <s v="HOSPITALIZADOS (90 Min.)"/>
    <x v="0"/>
    <x v="8"/>
    <n v="43"/>
    <s v="1281-0018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HOSPITALIZADOS"/>
    <s v="En Tiempo"/>
    <s v="HOSPITALIZADOS (90 Min.)"/>
    <x v="0"/>
    <x v="8"/>
    <n v="44"/>
    <s v="1281-0019"/>
    <d v="2021-10-08T00:00:00"/>
    <s v="24610 ESTEBAN"/>
    <s v="PASTRANA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8T00:00:00"/>
    <x v="1"/>
    <s v="HOSPITALIZADOS"/>
    <s v="En Tiempo"/>
    <s v="HOSPITALIZADOS (90 Min.)"/>
    <x v="0"/>
    <x v="8"/>
    <n v="45"/>
    <s v="1281-0019"/>
    <m/>
    <m/>
    <m/>
    <m/>
    <n v="104"/>
    <x v="12"/>
    <n v="171"/>
    <m/>
    <m/>
    <m/>
    <m/>
    <m/>
    <m/>
    <m/>
    <m/>
    <m/>
    <m/>
    <m/>
    <m/>
    <s v="mg"/>
    <n v="157"/>
    <m/>
  </r>
  <r>
    <d v="2021-10-08T00:00:00"/>
    <x v="1"/>
    <s v="HOSPITALIZADOS"/>
    <s v="En Tiempo"/>
    <s v="HOSPITALIZADOS (90 Min.)"/>
    <x v="0"/>
    <x v="8"/>
    <n v="46"/>
    <s v="1281-0019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HOSPITALIZADOS"/>
    <s v="En Tiempo"/>
    <s v="HOSPITALIZADOS (90 Min.)"/>
    <x v="0"/>
    <x v="8"/>
    <n v="47"/>
    <s v="1281-0020"/>
    <d v="2021-10-08T00:00:00"/>
    <s v="34287 JOSE"/>
    <s v="VALENZUELA"/>
    <s v="MONTAÑES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08T00:00:00"/>
    <x v="1"/>
    <s v="HOSPITALIZADOS"/>
    <s v="En Tiempo"/>
    <s v="HOSPITALIZADOS (90 Min.)"/>
    <x v="0"/>
    <x v="8"/>
    <n v="48"/>
    <s v="1281-0020"/>
    <m/>
    <m/>
    <m/>
    <m/>
    <n v="104"/>
    <x v="12"/>
    <n v="171"/>
    <m/>
    <m/>
    <m/>
    <m/>
    <m/>
    <m/>
    <m/>
    <m/>
    <m/>
    <m/>
    <m/>
    <m/>
    <s v="mg"/>
    <n v="157"/>
    <m/>
  </r>
  <r>
    <d v="2021-10-08T00:00:00"/>
    <x v="1"/>
    <s v="HOSPITALIZADOS"/>
    <s v="En Tiempo"/>
    <s v="HOSPITALIZADOS (90 Min.)"/>
    <x v="0"/>
    <x v="8"/>
    <n v="49"/>
    <s v="1281-0020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MEDIEXCEL"/>
    <s v="En Tiempo"/>
    <s v="EXTERNOS (240 min.)"/>
    <x v="0"/>
    <x v="8"/>
    <n v="50"/>
    <s v="1281-0021"/>
    <d v="2021-10-08T00:00:00"/>
    <s v="2730 JULIA"/>
    <s v="MACOUZET"/>
    <m/>
    <n v="692"/>
    <x v="1"/>
    <n v="184"/>
    <n v="0"/>
    <n v="0"/>
    <n v="2431"/>
    <n v="2431"/>
    <n v="2431"/>
    <m/>
    <s v="Pendiente"/>
    <s v="Activo"/>
    <s v="A7039003-01"/>
    <m/>
    <s v="MEDIEXCEL"/>
    <m/>
    <s v="BH"/>
    <s v="h1"/>
    <s v="SALDIVAR HERNANDEZ KARLA YUDITH"/>
  </r>
  <r>
    <d v="2021-10-08T00:00:00"/>
    <x v="1"/>
    <s v="MEDIEXCEL"/>
    <s v="En Tiempo"/>
    <s v="EXTERNOS (240 min.)"/>
    <x v="0"/>
    <x v="8"/>
    <n v="51"/>
    <s v="1281-0021"/>
    <m/>
    <m/>
    <m/>
    <m/>
    <n v="121"/>
    <x v="18"/>
    <n v="374"/>
    <m/>
    <m/>
    <m/>
    <m/>
    <m/>
    <m/>
    <m/>
    <m/>
    <m/>
    <m/>
    <m/>
    <m/>
    <s v="GLICO"/>
    <n v="137"/>
    <m/>
  </r>
  <r>
    <d v="2021-10-08T00:00:00"/>
    <x v="1"/>
    <s v="MEDIEXCEL"/>
    <s v="En Tiempo"/>
    <s v="EXTERNOS (240 min.)"/>
    <x v="0"/>
    <x v="8"/>
    <n v="52"/>
    <s v="1281-0021"/>
    <m/>
    <m/>
    <m/>
    <m/>
    <n v="207"/>
    <x v="123"/>
    <n v="600"/>
    <m/>
    <m/>
    <m/>
    <m/>
    <m/>
    <m/>
    <m/>
    <m/>
    <m/>
    <m/>
    <m/>
    <m/>
    <s v="P.Reum"/>
    <n v="174"/>
    <m/>
  </r>
  <r>
    <d v="2021-10-08T00:00:00"/>
    <x v="1"/>
    <s v="MEDIEXCEL"/>
    <s v="En Tiempo"/>
    <s v="EXTERNOS (240 min.)"/>
    <x v="0"/>
    <x v="8"/>
    <n v="53"/>
    <s v="1281-0021"/>
    <m/>
    <m/>
    <m/>
    <m/>
    <n v="1533"/>
    <x v="21"/>
    <n v="535"/>
    <m/>
    <m/>
    <m/>
    <m/>
    <m/>
    <m/>
    <m/>
    <m/>
    <m/>
    <m/>
    <m/>
    <m/>
    <s v="SMAC30"/>
    <s v="v2"/>
    <m/>
  </r>
  <r>
    <d v="2021-10-08T00:00:00"/>
    <x v="1"/>
    <s v="MEDIEXCEL"/>
    <s v="En Tiempo"/>
    <s v="EXTERNOS (240 min.)"/>
    <x v="0"/>
    <x v="8"/>
    <n v="54"/>
    <s v="1281-0021"/>
    <m/>
    <m/>
    <m/>
    <m/>
    <n v="314"/>
    <x v="76"/>
    <n v="300"/>
    <m/>
    <m/>
    <m/>
    <m/>
    <m/>
    <m/>
    <m/>
    <m/>
    <m/>
    <m/>
    <m/>
    <m/>
    <s v="T3L"/>
    <n v="203"/>
    <m/>
  </r>
  <r>
    <d v="2021-10-08T00:00:00"/>
    <x v="1"/>
    <s v="MEDIEXCEL"/>
    <s v="En Tiempo"/>
    <s v="EXTERNOS (240 min.)"/>
    <x v="0"/>
    <x v="8"/>
    <n v="55"/>
    <s v="1281-0021"/>
    <m/>
    <m/>
    <m/>
    <m/>
    <n v="1371"/>
    <x v="22"/>
    <n v="300"/>
    <m/>
    <m/>
    <m/>
    <m/>
    <m/>
    <m/>
    <m/>
    <m/>
    <m/>
    <m/>
    <m/>
    <m/>
    <s v="T4L"/>
    <n v="205"/>
    <m/>
  </r>
  <r>
    <d v="2021-10-08T00:00:00"/>
    <x v="1"/>
    <s v="MEDIEXCEL"/>
    <s v="En Tiempo"/>
    <s v="EXTERNOS (240 min.)"/>
    <x v="0"/>
    <x v="8"/>
    <n v="56"/>
    <s v="1281-0021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MEDIEXCEL"/>
    <s v="En Tiempo"/>
    <s v="EXTERNOS (240 min.)"/>
    <x v="0"/>
    <x v="8"/>
    <n v="57"/>
    <s v="1281-0022"/>
    <d v="2021-10-08T00:00:00"/>
    <s v="17476 MARCIA YANIRA"/>
    <s v="MACEDO"/>
    <s v="BORROEL"/>
    <n v="692"/>
    <x v="1"/>
    <n v="184"/>
    <n v="0"/>
    <n v="0"/>
    <n v="1715"/>
    <n v="1715"/>
    <n v="1715"/>
    <m/>
    <s v="Pendiente"/>
    <s v="Activo"/>
    <m/>
    <m/>
    <s v="MEDIEXCEL"/>
    <m/>
    <s v="BH"/>
    <s v="h1"/>
    <s v="NICIFORE SANCHEZ ANNA CRISTINA"/>
  </r>
  <r>
    <d v="2021-10-08T00:00:00"/>
    <x v="1"/>
    <s v="MEDIEXCEL"/>
    <s v="En Tiempo"/>
    <s v="EXTERNOS (240 min.)"/>
    <x v="0"/>
    <x v="8"/>
    <n v="58"/>
    <s v="1281-0022"/>
    <m/>
    <m/>
    <m/>
    <m/>
    <n v="1297"/>
    <x v="20"/>
    <n v="265"/>
    <m/>
    <m/>
    <m/>
    <m/>
    <m/>
    <m/>
    <m/>
    <m/>
    <m/>
    <m/>
    <m/>
    <m/>
    <s v="LIPIDOS"/>
    <s v="lip"/>
    <m/>
  </r>
  <r>
    <d v="2021-10-08T00:00:00"/>
    <x v="1"/>
    <s v="MEDIEXCEL"/>
    <s v="En Tiempo"/>
    <s v="EXTERNOS (240 min.)"/>
    <x v="0"/>
    <x v="8"/>
    <n v="59"/>
    <s v="1281-0022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MEDIEXCEL"/>
    <s v="En Tiempo"/>
    <s v="EXTERNOS (240 min.)"/>
    <x v="0"/>
    <x v="8"/>
    <n v="60"/>
    <s v="1281-0022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8T00:00:00"/>
    <x v="1"/>
    <s v="MEDIEXCEL"/>
    <s v="En Tiempo"/>
    <s v="EXTERNOS (240 min.)"/>
    <x v="0"/>
    <x v="8"/>
    <n v="61"/>
    <s v="1281-0022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PRIVADOS"/>
    <s v="En Tiempo"/>
    <s v="EXTERNOS (240 min.)"/>
    <x v="0"/>
    <x v="8"/>
    <n v="62"/>
    <s v="1281-0023"/>
    <d v="2021-10-08T00:00:00"/>
    <s v="27890 MIGUEL"/>
    <s v="RODRIGUEZ"/>
    <s v="MENDOZA"/>
    <n v="692"/>
    <x v="1"/>
    <n v="184"/>
    <n v="0"/>
    <n v="0"/>
    <n v="1214"/>
    <n v="1214"/>
    <n v="1214"/>
    <m/>
    <s v="Pendiente"/>
    <s v="Activo"/>
    <m/>
    <m/>
    <s v="PRIVADOS"/>
    <m/>
    <s v="BH"/>
    <s v="h1"/>
    <s v="GUERRA LOPEZ ARTURO"/>
  </r>
  <r>
    <d v="2021-10-08T00:00:00"/>
    <x v="1"/>
    <s v="PRIVADOS"/>
    <s v="En Tiempo"/>
    <s v="EXTERNOS (240 min.)"/>
    <x v="0"/>
    <x v="8"/>
    <n v="63"/>
    <s v="1281-0023"/>
    <m/>
    <m/>
    <m/>
    <m/>
    <n v="1533"/>
    <x v="21"/>
    <n v="535"/>
    <m/>
    <m/>
    <m/>
    <m/>
    <m/>
    <m/>
    <m/>
    <m/>
    <m/>
    <m/>
    <m/>
    <m/>
    <s v="SMAC30"/>
    <s v="v2"/>
    <m/>
  </r>
  <r>
    <d v="2021-10-08T00:00:00"/>
    <x v="1"/>
    <s v="PRIVADOS"/>
    <s v="En Tiempo"/>
    <s v="EXTERNOS (240 min.)"/>
    <x v="0"/>
    <x v="8"/>
    <n v="64"/>
    <s v="1281-0023"/>
    <m/>
    <m/>
    <m/>
    <m/>
    <n v="612"/>
    <x v="19"/>
    <n v="495"/>
    <m/>
    <m/>
    <m/>
    <m/>
    <m/>
    <m/>
    <m/>
    <m/>
    <m/>
    <m/>
    <m/>
    <m/>
    <s v="PSA"/>
    <n v="58"/>
    <m/>
  </r>
  <r>
    <d v="2021-10-08T00:00:00"/>
    <x v="1"/>
    <s v="HOSPITALIZADOS"/>
    <s v="En Tiempo"/>
    <s v="HOSPITALIZADOS (90 Min.)"/>
    <x v="0"/>
    <x v="8"/>
    <n v="65"/>
    <s v="1281-0024"/>
    <d v="2021-10-08T00:00:00"/>
    <s v="34343 ANYEL YANELI"/>
    <s v="CUEVAS"/>
    <s v="REYES"/>
    <n v="692"/>
    <x v="1"/>
    <n v="184"/>
    <n v="0"/>
    <n v="0"/>
    <n v="184"/>
    <n v="184"/>
    <n v="184"/>
    <m/>
    <s v="Pendiente"/>
    <s v="Activo"/>
    <m/>
    <m/>
    <s v="CENTRO MEDICO EXCEL-HOSPITALIZADOS"/>
    <m/>
    <s v="BH"/>
    <s v="h1"/>
    <s v="TORRES RAMIREZ GIBRAN ARTURO"/>
  </r>
  <r>
    <d v="2021-10-08T00:00:00"/>
    <x v="1"/>
    <s v=" EXTERNO"/>
    <s v="En Tiempo"/>
    <s v="EXTERNOS (240 min.)"/>
    <x v="0"/>
    <x v="8"/>
    <n v="66"/>
    <s v="1281-0025"/>
    <d v="2021-10-08T00:00:00"/>
    <s v="33546 ISAU"/>
    <s v="TREVIÑO"/>
    <s v="GARZA"/>
    <n v="1533"/>
    <x v="21"/>
    <n v="480"/>
    <n v="0"/>
    <n v="0"/>
    <n v="480"/>
    <n v="480"/>
    <n v="480"/>
    <m/>
    <s v="Pendiente"/>
    <s v="Activo"/>
    <m/>
    <m/>
    <s v="Tarjeta Lealtad"/>
    <m/>
    <s v="SMAC30"/>
    <s v="v2"/>
    <s v="GASTELUM PONCE ALEJANDRA"/>
  </r>
  <r>
    <d v="2021-10-08T00:00:00"/>
    <x v="1"/>
    <s v="PRIVADOS"/>
    <s v="En Tiempo"/>
    <s v="EXTERNOS (240 min.)"/>
    <x v="0"/>
    <x v="8"/>
    <n v="67"/>
    <s v="1281-0026"/>
    <d v="2021-10-08T00:00:00"/>
    <s v="34344 EMILIO"/>
    <s v="SOLA"/>
    <s v="SANCHEZ"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 QUIEN CORRESPONDA"/>
  </r>
  <r>
    <d v="2021-10-08T00:00:00"/>
    <x v="1"/>
    <s v="ESTUDIOS DE EMERGENCIA"/>
    <s v="En Tiempo"/>
    <s v="ESTUDIOS DE EMERGENCIA (30 Min.)"/>
    <x v="0"/>
    <x v="8"/>
    <n v="68"/>
    <s v="1281-0027"/>
    <d v="2021-10-08T00:00:00"/>
    <s v="34287 JOSE"/>
    <s v="VALENZUELA"/>
    <s v="MONTAÑE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08T00:00:00"/>
    <x v="1"/>
    <s v="PRIVADOS"/>
    <s v="En Tiempo"/>
    <s v="EXTERNOS (240 min.)"/>
    <x v="0"/>
    <x v="8"/>
    <n v="69"/>
    <s v="1281-0028"/>
    <d v="2021-10-08T00:00:00"/>
    <s v="34345 MANUEL"/>
    <s v="LEON"/>
    <s v="VILLALON"/>
    <n v="2477"/>
    <x v="42"/>
    <n v="750"/>
    <n v="0"/>
    <n v="0"/>
    <n v="750"/>
    <n v="750"/>
    <n v="750"/>
    <m/>
    <s v="Pendiente"/>
    <s v="Activo"/>
    <m/>
    <m/>
    <s v="PRIVADOS"/>
    <m/>
    <s v="Ag. SARS Cov 2"/>
    <m/>
    <s v="A QUIEN CORRESPONDA"/>
  </r>
  <r>
    <d v="2021-10-08T00:00:00"/>
    <x v="1"/>
    <s v="ESTUDIOS DE EMERGENCIA"/>
    <s v="Fuera de Tiempo"/>
    <s v="ESTUDIOS DE EMERGENCIA (30 Min.)"/>
    <x v="0"/>
    <x v="8"/>
    <n v="70"/>
    <s v="1281-0029"/>
    <d v="2021-10-08T00:00:00"/>
    <s v="34322 NICHO MANUEL"/>
    <s v="MIRELES"/>
    <s v="JIMEN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08T00:00:00"/>
    <x v="1"/>
    <s v="HOSPITALIZADOS"/>
    <s v="En Tiempo"/>
    <s v="HOSPITALIZADOS (90 Min.)"/>
    <x v="0"/>
    <x v="8"/>
    <n v="71"/>
    <s v="1281-0030"/>
    <d v="2021-10-08T00:00:00"/>
    <s v="34322 NICHO MANUEL"/>
    <s v="MIRELES"/>
    <s v="JIMENEZ"/>
    <n v="692"/>
    <x v="1"/>
    <n v="184"/>
    <n v="0"/>
    <n v="0"/>
    <n v="1218"/>
    <n v="1218"/>
    <n v="1218"/>
    <m/>
    <s v="Pendiente"/>
    <s v="Activo"/>
    <m/>
    <m/>
    <s v="CENTRO MEDICO EXCEL-HOSPITALIZADOS"/>
    <m/>
    <s v="BH"/>
    <s v="h1"/>
    <s v="GONZALEZ TRASVIÑA MIGUEL FELIPE"/>
  </r>
  <r>
    <d v="2021-10-08T00:00:00"/>
    <x v="1"/>
    <s v="HOSPITALIZADOS"/>
    <s v="En Tiempo"/>
    <s v="HOSPITALIZADOS (90 Min.)"/>
    <x v="0"/>
    <x v="8"/>
    <n v="72"/>
    <s v="1281-0030"/>
    <m/>
    <m/>
    <m/>
    <m/>
    <n v="104"/>
    <x v="12"/>
    <n v="171"/>
    <m/>
    <m/>
    <m/>
    <m/>
    <m/>
    <m/>
    <m/>
    <m/>
    <m/>
    <m/>
    <m/>
    <m/>
    <s v="mg"/>
    <n v="157"/>
    <m/>
  </r>
  <r>
    <d v="2021-10-08T00:00:00"/>
    <x v="1"/>
    <s v="HOSPITALIZADOS"/>
    <s v="En Tiempo"/>
    <s v="HOSPITALIZADOS (90 Min.)"/>
    <x v="0"/>
    <x v="8"/>
    <n v="73"/>
    <s v="1281-0030"/>
    <m/>
    <m/>
    <m/>
    <m/>
    <n v="226"/>
    <x v="3"/>
    <n v="345"/>
    <m/>
    <m/>
    <m/>
    <m/>
    <m/>
    <m/>
    <m/>
    <m/>
    <m/>
    <m/>
    <m/>
    <m/>
    <s v="PCR"/>
    <n v="183"/>
    <m/>
  </r>
  <r>
    <d v="2021-10-08T00:00:00"/>
    <x v="1"/>
    <s v="HOSPITALIZADOS"/>
    <s v="En Tiempo"/>
    <s v="HOSPITALIZADOS (90 Min.)"/>
    <x v="0"/>
    <x v="8"/>
    <n v="74"/>
    <s v="1281-0030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ESTUDIOS DE EMERGENCIA"/>
    <s v="En Tiempo"/>
    <s v="ESTUDIOS DE EMERGENCIA (30 Min.)"/>
    <x v="0"/>
    <x v="8"/>
    <n v="75"/>
    <s v="1281-0031"/>
    <d v="2021-10-08T00:00:00"/>
    <s v="34340 RAMON FERNANDO"/>
    <s v="HERNANDEZ"/>
    <s v="RUI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08T00:00:00"/>
    <x v="1"/>
    <s v="HOSPITALIZADOS"/>
    <s v="En Tiempo"/>
    <s v="HOSPITALIZADOS (90 Min.)"/>
    <x v="0"/>
    <x v="8"/>
    <n v="76"/>
    <s v="1281-0032"/>
    <d v="2021-10-08T00:00:00"/>
    <s v="34340 RAMON FERNANDO"/>
    <s v="HERNANDEZ"/>
    <s v="RUIZ"/>
    <n v="692"/>
    <x v="1"/>
    <n v="184"/>
    <n v="0"/>
    <n v="0"/>
    <n v="1218"/>
    <n v="1218"/>
    <n v="1218"/>
    <m/>
    <s v="Pendiente"/>
    <s v="Activo"/>
    <m/>
    <m/>
    <s v="CENTRO MEDICO EXCEL-HOSPITALIZADOS"/>
    <m/>
    <s v="BH"/>
    <s v="h1"/>
    <s v="CAMPOLI FRANCO DAMIAN"/>
  </r>
  <r>
    <d v="2021-10-08T00:00:00"/>
    <x v="1"/>
    <s v="HOSPITALIZADOS"/>
    <s v="En Tiempo"/>
    <s v="HOSPITALIZADOS (90 Min.)"/>
    <x v="0"/>
    <x v="8"/>
    <n v="77"/>
    <s v="1281-0032"/>
    <m/>
    <m/>
    <m/>
    <m/>
    <n v="104"/>
    <x v="12"/>
    <n v="171"/>
    <m/>
    <m/>
    <m/>
    <m/>
    <m/>
    <m/>
    <m/>
    <m/>
    <m/>
    <m/>
    <m/>
    <m/>
    <s v="mg"/>
    <n v="157"/>
    <m/>
  </r>
  <r>
    <d v="2021-10-08T00:00:00"/>
    <x v="1"/>
    <s v="HOSPITALIZADOS"/>
    <s v="En Tiempo"/>
    <s v="HOSPITALIZADOS (90 Min.)"/>
    <x v="0"/>
    <x v="8"/>
    <n v="78"/>
    <s v="1281-0032"/>
    <m/>
    <m/>
    <m/>
    <m/>
    <n v="226"/>
    <x v="3"/>
    <n v="345"/>
    <m/>
    <m/>
    <m/>
    <m/>
    <m/>
    <m/>
    <m/>
    <m/>
    <m/>
    <m/>
    <m/>
    <m/>
    <s v="PCR"/>
    <n v="183"/>
    <m/>
  </r>
  <r>
    <d v="2021-10-08T00:00:00"/>
    <x v="1"/>
    <s v="HOSPITALIZADOS"/>
    <s v="En Tiempo"/>
    <s v="HOSPITALIZADOS (90 Min.)"/>
    <x v="0"/>
    <x v="8"/>
    <n v="79"/>
    <s v="1281-0032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MEDIEXCEL"/>
    <s v="En Tiempo"/>
    <s v="EXTERNOS (240 min.)"/>
    <x v="0"/>
    <x v="8"/>
    <n v="80"/>
    <s v="1281-0033"/>
    <d v="2021-10-08T00:00:00"/>
    <s v="5441 MICHELLE"/>
    <s v="IBARRA"/>
    <s v="RHOADS"/>
    <n v="692"/>
    <x v="1"/>
    <n v="184"/>
    <n v="0"/>
    <n v="0"/>
    <n v="1231"/>
    <n v="1231"/>
    <n v="1231"/>
    <m/>
    <s v="Pendiente"/>
    <s v="Activo"/>
    <s v="a7429026-01"/>
    <m/>
    <s v="MEDIEXCEL"/>
    <m/>
    <s v="BH"/>
    <s v="h1"/>
    <s v="CASTRO AVILES MERCEDES"/>
  </r>
  <r>
    <d v="2021-10-08T00:00:00"/>
    <x v="1"/>
    <s v="MEDIEXCEL"/>
    <s v="En Tiempo"/>
    <s v="EXTERNOS (240 min.)"/>
    <x v="0"/>
    <x v="8"/>
    <n v="81"/>
    <s v="1281-0033"/>
    <m/>
    <m/>
    <m/>
    <m/>
    <n v="121"/>
    <x v="18"/>
    <n v="374"/>
    <m/>
    <m/>
    <m/>
    <m/>
    <m/>
    <m/>
    <m/>
    <m/>
    <m/>
    <m/>
    <m/>
    <m/>
    <s v="GLICO"/>
    <n v="137"/>
    <m/>
  </r>
  <r>
    <d v="2021-10-08T00:00:00"/>
    <x v="1"/>
    <s v="MEDIEXCEL"/>
    <s v="En Tiempo"/>
    <s v="EXTERNOS (240 min.)"/>
    <x v="0"/>
    <x v="8"/>
    <n v="82"/>
    <s v="1281-0033"/>
    <m/>
    <m/>
    <m/>
    <m/>
    <n v="1533"/>
    <x v="21"/>
    <n v="535"/>
    <m/>
    <m/>
    <m/>
    <m/>
    <m/>
    <m/>
    <m/>
    <m/>
    <m/>
    <m/>
    <m/>
    <m/>
    <s v="SMAC30"/>
    <s v="v2"/>
    <m/>
  </r>
  <r>
    <d v="2021-10-08T00:00:00"/>
    <x v="1"/>
    <s v="MEDIEXCEL"/>
    <s v="En Tiempo"/>
    <s v="EXTERNOS (240 min.)"/>
    <x v="0"/>
    <x v="8"/>
    <n v="83"/>
    <s v="1281-0033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MEDIEXCEL"/>
    <s v="En Tiempo"/>
    <s v="EXTERNOS (240 min.)"/>
    <x v="0"/>
    <x v="8"/>
    <n v="84"/>
    <s v="1281-0034"/>
    <d v="2021-10-08T00:00:00"/>
    <s v="27671 AUSENCIO"/>
    <s v="LICONA"/>
    <m/>
    <n v="1533"/>
    <x v="21"/>
    <n v="535"/>
    <n v="0"/>
    <n v="0"/>
    <n v="1047"/>
    <n v="1047"/>
    <n v="1047"/>
    <m/>
    <s v="Pendiente"/>
    <s v="Activo"/>
    <s v="A8839164-02_x0009_"/>
    <m/>
    <s v="MEDIEXCEL"/>
    <m/>
    <s v="SMAC30"/>
    <s v="v2"/>
    <s v="BOLAÑOS PEREA JORGE IGNACIO"/>
  </r>
  <r>
    <d v="2021-10-08T00:00:00"/>
    <x v="1"/>
    <s v="MEDIEXCEL"/>
    <s v="En Tiempo"/>
    <s v="EXTERNOS (240 min.)"/>
    <x v="0"/>
    <x v="8"/>
    <n v="85"/>
    <s v="1281-0034"/>
    <m/>
    <m/>
    <m/>
    <m/>
    <n v="121"/>
    <x v="18"/>
    <n v="374"/>
    <m/>
    <m/>
    <m/>
    <m/>
    <m/>
    <m/>
    <m/>
    <m/>
    <m/>
    <m/>
    <m/>
    <m/>
    <s v="GLICO"/>
    <n v="137"/>
    <m/>
  </r>
  <r>
    <d v="2021-10-08T00:00:00"/>
    <x v="1"/>
    <s v="MEDIEXCEL"/>
    <s v="En Tiempo"/>
    <s v="EXTERNOS (240 min.)"/>
    <x v="0"/>
    <x v="8"/>
    <n v="86"/>
    <s v="1281-0034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MEDIEXCEL"/>
    <s v="En Tiempo"/>
    <s v="EXTERNOS (240 min.)"/>
    <x v="0"/>
    <x v="8"/>
    <n v="87"/>
    <s v="1281-0035"/>
    <d v="2021-10-08T00:00:00"/>
    <s v="34346 MANUELLA"/>
    <s v="ARREOLA"/>
    <m/>
    <n v="692"/>
    <x v="1"/>
    <n v="184"/>
    <n v="0"/>
    <n v="0"/>
    <n v="1415"/>
    <n v="1415"/>
    <n v="1415"/>
    <m/>
    <s v="Pendiente"/>
    <s v="Activo"/>
    <s v="a7469002-02"/>
    <n v="5"/>
    <s v="MEDIEXCEL"/>
    <m/>
    <s v="BH"/>
    <s v="h1"/>
    <s v="JUNG HA HYUN"/>
  </r>
  <r>
    <d v="2021-10-08T00:00:00"/>
    <x v="1"/>
    <s v="MEDIEXCEL"/>
    <s v="En Tiempo"/>
    <s v="EXTERNOS (240 min.)"/>
    <x v="0"/>
    <x v="8"/>
    <n v="88"/>
    <s v="1281-0035"/>
    <m/>
    <m/>
    <m/>
    <m/>
    <n v="119"/>
    <x v="24"/>
    <n v="161"/>
    <m/>
    <m/>
    <m/>
    <m/>
    <m/>
    <m/>
    <m/>
    <m/>
    <m/>
    <m/>
    <m/>
    <m/>
    <s v="ABO"/>
    <n v="213"/>
    <m/>
  </r>
  <r>
    <d v="2021-10-08T00:00:00"/>
    <x v="1"/>
    <s v="MEDIEXCEL"/>
    <s v="En Tiempo"/>
    <s v="EXTERNOS (240 min.)"/>
    <x v="0"/>
    <x v="8"/>
    <n v="89"/>
    <s v="1281-0035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8T00:00:00"/>
    <x v="1"/>
    <s v="MEDIEXCEL"/>
    <s v="En Tiempo"/>
    <s v="EXTERNOS (240 min.)"/>
    <x v="0"/>
    <x v="8"/>
    <n v="90"/>
    <s v="1281-0035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MEDIEXCEL"/>
    <s v="En Tiempo"/>
    <s v="EXTERNOS (240 min.)"/>
    <x v="0"/>
    <x v="8"/>
    <n v="91"/>
    <s v="1281-0035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MEDIEXCEL"/>
    <s v="En Tiempo"/>
    <s v="EXTERNOS (240 min.)"/>
    <x v="0"/>
    <x v="8"/>
    <n v="92"/>
    <s v="1281-0036"/>
    <d v="2021-10-08T00:00:00"/>
    <s v="19443 ABIMAEL"/>
    <s v="ARZOLA"/>
    <s v="REYNOSO"/>
    <n v="2119"/>
    <x v="141"/>
    <n v="500"/>
    <n v="0"/>
    <n v="0"/>
    <n v="500"/>
    <n v="500"/>
    <n v="500"/>
    <m/>
    <s v="Pendiente"/>
    <s v="Activo"/>
    <s v="_x0009_B1007002-01_x0009_"/>
    <m/>
    <s v="MEDIEXCEL"/>
    <m/>
    <s v="ESPERMATOBIOSCOPIA"/>
    <m/>
    <s v="BOLAÑOS PEREA JORGE IGNACIO"/>
  </r>
  <r>
    <d v="2021-10-08T00:00:00"/>
    <x v="1"/>
    <s v="MEDIEXCEL"/>
    <s v="En Tiempo"/>
    <s v="EXTERNOS (240 min.)"/>
    <x v="0"/>
    <x v="8"/>
    <n v="93"/>
    <s v="1281-0037"/>
    <d v="2021-10-08T00:00:00"/>
    <s v="32118 LAURA P"/>
    <s v="REYES"/>
    <m/>
    <n v="692"/>
    <x v="1"/>
    <n v="184"/>
    <n v="0"/>
    <n v="0"/>
    <n v="2089"/>
    <n v="2089"/>
    <n v="2089"/>
    <m/>
    <s v="Pendiente"/>
    <s v="Activo"/>
    <s v="a9389009-01"/>
    <n v="20"/>
    <s v="MEDIEXCEL"/>
    <m/>
    <s v="BH"/>
    <s v="h1"/>
    <s v="NICIFORE SANCHEZ ANNA CRISTINA"/>
  </r>
  <r>
    <d v="2021-10-08T00:00:00"/>
    <x v="1"/>
    <s v="MEDIEXCEL"/>
    <s v="En Tiempo"/>
    <s v="EXTERNOS (240 min.)"/>
    <x v="0"/>
    <x v="8"/>
    <n v="94"/>
    <s v="1281-0037"/>
    <m/>
    <m/>
    <m/>
    <m/>
    <n v="121"/>
    <x v="18"/>
    <n v="374"/>
    <m/>
    <m/>
    <m/>
    <m/>
    <m/>
    <m/>
    <m/>
    <m/>
    <m/>
    <m/>
    <m/>
    <m/>
    <s v="GLICO"/>
    <n v="137"/>
    <m/>
  </r>
  <r>
    <d v="2021-10-08T00:00:00"/>
    <x v="1"/>
    <s v="MEDIEXCEL"/>
    <s v="En Tiempo"/>
    <s v="EXTERNOS (240 min.)"/>
    <x v="0"/>
    <x v="8"/>
    <n v="95"/>
    <s v="1281-0037"/>
    <m/>
    <m/>
    <m/>
    <m/>
    <n v="1297"/>
    <x v="20"/>
    <n v="265"/>
    <m/>
    <m/>
    <m/>
    <m/>
    <m/>
    <m/>
    <m/>
    <m/>
    <m/>
    <m/>
    <m/>
    <m/>
    <s v="LIPIDOS"/>
    <s v="lip"/>
    <m/>
  </r>
  <r>
    <d v="2021-10-08T00:00:00"/>
    <x v="1"/>
    <s v="MEDIEXCEL"/>
    <s v="En Tiempo"/>
    <s v="EXTERNOS (240 min.)"/>
    <x v="0"/>
    <x v="8"/>
    <n v="96"/>
    <s v="1281-0037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MEDIEXCEL"/>
    <s v="En Tiempo"/>
    <s v="EXTERNOS (240 min.)"/>
    <x v="0"/>
    <x v="8"/>
    <n v="97"/>
    <s v="1281-0037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8T00:00:00"/>
    <x v="1"/>
    <s v="MEDIEXCEL"/>
    <s v="En Tiempo"/>
    <s v="EXTERNOS (240 min.)"/>
    <x v="0"/>
    <x v="8"/>
    <n v="98"/>
    <s v="1281-0037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MEDIEXCEL"/>
    <s v="En Tiempo"/>
    <s v="EXTERNOS (240 min.)"/>
    <x v="0"/>
    <x v="8"/>
    <n v="99"/>
    <s v="1281-0038"/>
    <d v="2021-10-08T00:00:00"/>
    <s v="21224 CARMEN GUADALUPE"/>
    <s v="MORA"/>
    <m/>
    <n v="692"/>
    <x v="1"/>
    <n v="184"/>
    <n v="0"/>
    <n v="0"/>
    <n v="1185"/>
    <n v="1185"/>
    <n v="1185"/>
    <m/>
    <s v="Pendiente"/>
    <s v="Activo"/>
    <s v="a7499028-02"/>
    <n v="0"/>
    <s v="MEDIEXCEL"/>
    <m/>
    <s v="BH"/>
    <s v="h1"/>
    <s v="PEDRO MARTINEZ ANGEL JAVIER"/>
  </r>
  <r>
    <d v="2021-10-08T00:00:00"/>
    <x v="1"/>
    <s v="MEDIEXCEL"/>
    <s v="En Tiempo"/>
    <s v="EXTERNOS (240 min.)"/>
    <x v="0"/>
    <x v="8"/>
    <n v="100"/>
    <s v="1281-0038"/>
    <m/>
    <m/>
    <m/>
    <m/>
    <n v="226"/>
    <x v="3"/>
    <n v="345"/>
    <m/>
    <m/>
    <m/>
    <m/>
    <m/>
    <m/>
    <m/>
    <m/>
    <m/>
    <m/>
    <m/>
    <m/>
    <s v="PCR"/>
    <n v="183"/>
    <m/>
  </r>
  <r>
    <d v="2021-10-08T00:00:00"/>
    <x v="1"/>
    <s v="MEDIEXCEL"/>
    <s v="En Tiempo"/>
    <s v="EXTERNOS (240 min.)"/>
    <x v="0"/>
    <x v="8"/>
    <n v="101"/>
    <s v="1281-0038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MEDIEXCEL"/>
    <s v="En Tiempo"/>
    <s v="EXTERNOS (240 min.)"/>
    <x v="0"/>
    <x v="8"/>
    <n v="102"/>
    <s v="1281-0038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MEDIEXCEL"/>
    <s v="En Tiempo"/>
    <s v="EXTERNOS (240 min.)"/>
    <x v="0"/>
    <x v="8"/>
    <n v="103"/>
    <s v="1281-0039"/>
    <d v="2021-10-08T00:00:00"/>
    <s v="18277 MARIA MONSERRAT"/>
    <s v="ROMAN"/>
    <s v="RODRIGUEZ"/>
    <n v="121"/>
    <x v="18"/>
    <n v="374"/>
    <n v="0"/>
    <n v="0"/>
    <n v="3729"/>
    <n v="3729"/>
    <n v="3729"/>
    <m/>
    <s v="Pendiente"/>
    <s v="Activo"/>
    <s v="a7989070-02"/>
    <n v="0"/>
    <s v="MEDIEXCEL"/>
    <m/>
    <s v="GLICO"/>
    <n v="137"/>
    <s v="PRADO HERNANDEZ MELANIE LIZETH"/>
  </r>
  <r>
    <d v="2021-10-08T00:00:00"/>
    <x v="1"/>
    <s v="MEDIEXCEL"/>
    <s v="En Tiempo"/>
    <s v="EXTERNOS (240 min.)"/>
    <x v="0"/>
    <x v="8"/>
    <n v="104"/>
    <s v="1281-0039"/>
    <m/>
    <m/>
    <m/>
    <m/>
    <n v="1794"/>
    <x v="81"/>
    <n v="1500"/>
    <m/>
    <m/>
    <m/>
    <m/>
    <m/>
    <m/>
    <m/>
    <m/>
    <m/>
    <m/>
    <m/>
    <m/>
    <s v="PGinecol"/>
    <n v="171"/>
    <m/>
  </r>
  <r>
    <d v="2021-10-08T00:00:00"/>
    <x v="1"/>
    <s v="MEDIEXCEL"/>
    <s v="En Tiempo"/>
    <s v="EXTERNOS (240 min.)"/>
    <x v="0"/>
    <x v="8"/>
    <n v="105"/>
    <s v="1281-0039"/>
    <m/>
    <m/>
    <m/>
    <m/>
    <n v="1539"/>
    <x v="108"/>
    <n v="352"/>
    <m/>
    <m/>
    <m/>
    <m/>
    <m/>
    <m/>
    <m/>
    <m/>
    <m/>
    <m/>
    <m/>
    <m/>
    <s v="DHEA-S"/>
    <n v="114"/>
    <m/>
  </r>
  <r>
    <d v="2021-10-08T00:00:00"/>
    <x v="1"/>
    <s v="MEDIEXCEL"/>
    <s v="En Tiempo"/>
    <s v="EXTERNOS (240 min.)"/>
    <x v="0"/>
    <x v="8"/>
    <n v="106"/>
    <s v="1281-0039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8T00:00:00"/>
    <x v="1"/>
    <s v="MEDIEXCEL"/>
    <s v="En Tiempo"/>
    <s v="EXTERNOS (240 min.)"/>
    <x v="0"/>
    <x v="8"/>
    <n v="107"/>
    <s v="1281-0039"/>
    <m/>
    <m/>
    <m/>
    <m/>
    <n v="163"/>
    <x v="80"/>
    <n v="415"/>
    <m/>
    <m/>
    <m/>
    <m/>
    <m/>
    <m/>
    <m/>
    <m/>
    <m/>
    <m/>
    <m/>
    <m/>
    <s v="Androstenediona"/>
    <m/>
    <m/>
  </r>
  <r>
    <d v="2021-10-08T00:00:00"/>
    <x v="1"/>
    <s v="MEDIEXCEL"/>
    <s v="En Tiempo"/>
    <s v="EXTERNOS (240 min.)"/>
    <x v="0"/>
    <x v="8"/>
    <n v="108"/>
    <s v="1281-0039"/>
    <m/>
    <m/>
    <m/>
    <m/>
    <n v="257"/>
    <x v="79"/>
    <n v="340"/>
    <m/>
    <m/>
    <m/>
    <m/>
    <m/>
    <m/>
    <m/>
    <m/>
    <m/>
    <m/>
    <m/>
    <m/>
    <s v="Testo-L"/>
    <n v="208"/>
    <m/>
  </r>
  <r>
    <d v="2021-10-08T00:00:00"/>
    <x v="1"/>
    <s v="MEDIEXCEL"/>
    <s v="En Tiempo"/>
    <s v="EXTERNOS (240 min.)"/>
    <x v="0"/>
    <x v="8"/>
    <n v="109"/>
    <s v="1281-0039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HOSPITALIZADOS"/>
    <s v="En Tiempo"/>
    <s v="HOSPITALIZADOS (90 Min.)"/>
    <x v="0"/>
    <x v="8"/>
    <n v="110"/>
    <s v="1281-0040"/>
    <d v="2021-10-08T00:00:00"/>
    <s v="24867 ROSALBA"/>
    <s v="MARTINEZ"/>
    <m/>
    <n v="121"/>
    <x v="18"/>
    <n v="374"/>
    <n v="0"/>
    <n v="0"/>
    <n v="984"/>
    <n v="984"/>
    <n v="984"/>
    <m/>
    <s v="Pendiente"/>
    <s v="Activo"/>
    <s v="B8069015-02"/>
    <m/>
    <s v="CENTRO MEDICO EXCEL-HOSPITALIZADOS"/>
    <m/>
    <s v="GLICO"/>
    <n v="137"/>
    <s v="CARABANTES GARCIA ROSA ADYLENNE"/>
  </r>
  <r>
    <d v="2021-10-08T00:00:00"/>
    <x v="1"/>
    <s v="HOSPITALIZADOS"/>
    <s v="En Tiempo"/>
    <s v="HOSPITALIZADOS (90 Min.)"/>
    <x v="0"/>
    <x v="8"/>
    <n v="111"/>
    <s v="1281-0040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8T00:00:00"/>
    <x v="1"/>
    <s v="VITAMEDICA"/>
    <s v="En Tiempo"/>
    <s v="EXTERNOS (240 min.)"/>
    <x v="0"/>
    <x v="8"/>
    <n v="112"/>
    <s v="1281-0041"/>
    <d v="2021-10-08T00:00:00"/>
    <s v="8550 MARIA DEL REFUGIO"/>
    <s v="LERMA"/>
    <s v="DE ALZINA"/>
    <n v="692"/>
    <x v="1"/>
    <n v="52.09"/>
    <n v="0"/>
    <n v="0"/>
    <n v="847.66"/>
    <n v="847.66"/>
    <n v="847.66"/>
    <m/>
    <s v="Pendiente"/>
    <s v="Activo"/>
    <m/>
    <m/>
    <s v="VITAMEDICA"/>
    <m/>
    <s v="BH"/>
    <s v="h1"/>
    <s v="ARZOLA CRUZ OMAR BALAM"/>
  </r>
  <r>
    <d v="2021-10-08T00:00:00"/>
    <x v="1"/>
    <s v="VITAMEDICA"/>
    <s v="En Tiempo"/>
    <s v="EXTERNOS (240 min.)"/>
    <x v="0"/>
    <x v="8"/>
    <n v="113"/>
    <s v="1281-0041"/>
    <m/>
    <m/>
    <m/>
    <m/>
    <n v="288"/>
    <x v="43"/>
    <n v="31"/>
    <m/>
    <m/>
    <m/>
    <m/>
    <m/>
    <m/>
    <m/>
    <m/>
    <m/>
    <m/>
    <m/>
    <m/>
    <s v="VSG"/>
    <n v="221"/>
    <m/>
  </r>
  <r>
    <d v="2021-10-08T00:00:00"/>
    <x v="1"/>
    <s v="VITAMEDICA"/>
    <s v="En Tiempo"/>
    <s v="EXTERNOS (240 min.)"/>
    <x v="0"/>
    <x v="8"/>
    <n v="114"/>
    <s v="1281-0041"/>
    <m/>
    <m/>
    <m/>
    <m/>
    <n v="1533"/>
    <x v="21"/>
    <n v="764.57"/>
    <m/>
    <m/>
    <m/>
    <m/>
    <m/>
    <m/>
    <m/>
    <m/>
    <m/>
    <m/>
    <m/>
    <m/>
    <s v="SMAC30"/>
    <s v="v2"/>
    <m/>
  </r>
  <r>
    <d v="2021-10-08T00:00:00"/>
    <x v="1"/>
    <s v="TUNEL MEDIEXCEL"/>
    <s v="En Tiempo"/>
    <s v="EXTERNOS (240 min.)"/>
    <x v="0"/>
    <x v="8"/>
    <n v="115"/>
    <s v="1281-0042"/>
    <d v="2021-10-08T00:00:00"/>
    <s v="34347 JANETH"/>
    <s v="ALVAREZ"/>
    <s v="NEVAREZ"/>
    <n v="2477"/>
    <x v="42"/>
    <n v="750"/>
    <n v="0"/>
    <n v="0"/>
    <n v="750"/>
    <n v="750"/>
    <n v="750"/>
    <m/>
    <s v="Pendiente"/>
    <s v="Activo"/>
    <m/>
    <m/>
    <s v="TUNEL - MEDIEXCEL"/>
    <m/>
    <s v="Ag. SARS Cov 2"/>
    <m/>
    <s v="A QUIEN CORRESPONDA"/>
  </r>
  <r>
    <d v="2021-10-08T00:00:00"/>
    <x v="1"/>
    <s v="TUNEL MEDIEXCEL"/>
    <s v="No Liberados en PxLab"/>
    <s v="EXTERNOS (240 min.)"/>
    <x v="0"/>
    <x v="8"/>
    <n v="116"/>
    <s v="1281-0043"/>
    <d v="2021-10-08T00:00:00"/>
    <s v="34347 JANETH"/>
    <s v="ALVAREZ"/>
    <s v="NEVAREZ"/>
    <n v="2452"/>
    <x v="26"/>
    <n v="3500"/>
    <n v="0"/>
    <n v="0"/>
    <n v="3500"/>
    <n v="3500"/>
    <n v="3500"/>
    <m/>
    <s v="Pendiente"/>
    <s v="Activo"/>
    <m/>
    <m/>
    <s v="TUNEL - MEDIEXCEL"/>
    <m/>
    <s v="COVID 19"/>
    <m/>
    <s v="A QUIEN CORRESPONDA"/>
  </r>
  <r>
    <d v="2021-10-08T00:00:00"/>
    <x v="1"/>
    <s v="HOSPITALIZADOS"/>
    <s v="Fuera de Tiempo"/>
    <s v="HOSPITALIZADOS (90 Min.)"/>
    <x v="0"/>
    <x v="8"/>
    <n v="117"/>
    <s v="1281-0044"/>
    <d v="2021-10-08T00:00:00"/>
    <s v="34194 RITA"/>
    <s v="MARTINEZ"/>
    <s v="GARCIA"/>
    <n v="368"/>
    <x v="46"/>
    <n v="450"/>
    <n v="0"/>
    <n v="0"/>
    <n v="450"/>
    <n v="450"/>
    <n v="450"/>
    <m/>
    <s v="Pendiente"/>
    <s v="Activo"/>
    <m/>
    <m/>
    <s v="CENTRO MEDICO EXCEL-HOSPITALIZADOS"/>
    <m/>
    <s v="CulPunCat"/>
    <m/>
    <s v="QUISPE FERNANDEZ LUIS ALBERTO"/>
  </r>
  <r>
    <d v="2021-10-08T00:00:00"/>
    <x v="1"/>
    <s v="HOSPITALIZADOS"/>
    <s v="Fuera de Tiempo"/>
    <s v="HOSPITALIZADOS (90 Min.)"/>
    <x v="0"/>
    <x v="8"/>
    <n v="118"/>
    <s v="1281-0045"/>
    <d v="2021-10-08T00:00:00"/>
    <s v="34322 NICHO MANUEL"/>
    <s v="MIRELES"/>
    <s v="JIMENEZ"/>
    <n v="348"/>
    <x v="103"/>
    <n v="400"/>
    <n v="0"/>
    <n v="0"/>
    <n v="400"/>
    <n v="400"/>
    <n v="400"/>
    <m/>
    <s v="Pendiente"/>
    <s v="Activo"/>
    <m/>
    <m/>
    <s v="CENTRO MEDICO EXCEL-HOSPITALIZADOS"/>
    <m/>
    <s v="CulExp"/>
    <m/>
    <s v="VILLAGRANA MARQUEZ SAUL ANTONIO"/>
  </r>
  <r>
    <d v="2021-10-08T00:00:00"/>
    <x v="1"/>
    <s v="PRIVADOS"/>
    <s v="Fuera de Tiempo"/>
    <s v="EXTERNOS (240 min.)"/>
    <x v="0"/>
    <x v="8"/>
    <n v="119"/>
    <s v="1281-0046"/>
    <d v="2021-10-08T00:00:00"/>
    <s v="17711 RAFAEL"/>
    <s v="CERVANTES"/>
    <s v="CRUZ"/>
    <n v="10"/>
    <x v="51"/>
    <n v="100"/>
    <n v="0"/>
    <n v="0"/>
    <n v="100"/>
    <n v="100"/>
    <n v="100"/>
    <m/>
    <s v="Pendiente"/>
    <s v="Activo"/>
    <m/>
    <m/>
    <s v="PRIVADOS"/>
    <m/>
    <s v="FROTIS"/>
    <n v="134"/>
    <s v="PLOWELLS CAVAZOS CELESTE"/>
  </r>
  <r>
    <d v="2021-10-08T00:00:00"/>
    <x v="1"/>
    <s v=" EXTERNO"/>
    <s v="En Tiempo"/>
    <s v="EXTERNOS (240 min.)"/>
    <x v="0"/>
    <x v="8"/>
    <n v="120"/>
    <s v="1281-0047"/>
    <d v="2021-10-08T00:00:00"/>
    <s v="17711 RAFAEL"/>
    <s v="CERVANTES"/>
    <s v="CRUZ"/>
    <n v="692"/>
    <x v="1"/>
    <n v="165"/>
    <n v="0"/>
    <n v="0"/>
    <n v="645"/>
    <n v="645"/>
    <n v="645"/>
    <m/>
    <s v="Pendiente"/>
    <s v="Activo"/>
    <m/>
    <m/>
    <s v="Tarjeta Lealtad"/>
    <m/>
    <s v="BH"/>
    <s v="h1"/>
    <s v="PLOWELLS CAVAZOS CELESTE"/>
  </r>
  <r>
    <d v="2021-10-08T00:00:00"/>
    <x v="1"/>
    <s v=" EXTERNO"/>
    <s v="En Tiempo"/>
    <s v="EXTERNOS (240 min.)"/>
    <x v="0"/>
    <x v="8"/>
    <n v="121"/>
    <s v="1281-0047"/>
    <m/>
    <m/>
    <m/>
    <m/>
    <n v="1533"/>
    <x v="21"/>
    <n v="480"/>
    <m/>
    <m/>
    <m/>
    <m/>
    <m/>
    <m/>
    <m/>
    <m/>
    <m/>
    <m/>
    <m/>
    <m/>
    <s v="SMAC30"/>
    <s v="v2"/>
    <m/>
  </r>
  <r>
    <d v="2021-10-08T00:00:00"/>
    <x v="1"/>
    <s v="MEDIEXCEL"/>
    <s v="En Tiempo"/>
    <s v="EXTERNOS (240 min.)"/>
    <x v="0"/>
    <x v="8"/>
    <n v="122"/>
    <s v="1281-0048"/>
    <d v="2021-10-08T00:00:00"/>
    <s v="33248 VERONICA"/>
    <s v="HUANTE"/>
    <s v="MAGANA"/>
    <n v="692"/>
    <x v="1"/>
    <n v="184"/>
    <n v="0"/>
    <n v="0"/>
    <n v="1811"/>
    <n v="1811"/>
    <n v="1811"/>
    <m/>
    <s v="Pendiente"/>
    <s v="Activo"/>
    <m/>
    <m/>
    <s v="MEDIEXCEL"/>
    <m/>
    <s v="BH"/>
    <s v="h1"/>
    <s v="ZECKUA DURAZO JOSE DE JESUS"/>
  </r>
  <r>
    <d v="2021-10-08T00:00:00"/>
    <x v="1"/>
    <s v="MEDIEXCEL"/>
    <s v="En Tiempo"/>
    <s v="EXTERNOS (240 min.)"/>
    <x v="0"/>
    <x v="8"/>
    <n v="123"/>
    <s v="1281-0048"/>
    <m/>
    <m/>
    <m/>
    <m/>
    <n v="119"/>
    <x v="24"/>
    <n v="161"/>
    <m/>
    <m/>
    <m/>
    <m/>
    <m/>
    <m/>
    <m/>
    <m/>
    <m/>
    <m/>
    <m/>
    <m/>
    <s v="ABO"/>
    <n v="213"/>
    <m/>
  </r>
  <r>
    <d v="2021-10-08T00:00:00"/>
    <x v="1"/>
    <s v="MEDIEXCEL"/>
    <s v="En Tiempo"/>
    <s v="EXTERNOS (240 min.)"/>
    <x v="0"/>
    <x v="8"/>
    <n v="124"/>
    <s v="1281-0048"/>
    <m/>
    <m/>
    <m/>
    <m/>
    <n v="1297"/>
    <x v="20"/>
    <n v="265"/>
    <m/>
    <m/>
    <m/>
    <m/>
    <m/>
    <m/>
    <m/>
    <m/>
    <m/>
    <m/>
    <m/>
    <m/>
    <s v="LIPIDOS"/>
    <s v="lip"/>
    <m/>
  </r>
  <r>
    <d v="2021-10-08T00:00:00"/>
    <x v="1"/>
    <s v="MEDIEXCEL"/>
    <s v="En Tiempo"/>
    <s v="EXTERNOS (240 min.)"/>
    <x v="0"/>
    <x v="8"/>
    <n v="125"/>
    <s v="1281-0048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MEDIEXCEL"/>
    <s v="En Tiempo"/>
    <s v="EXTERNOS (240 min.)"/>
    <x v="0"/>
    <x v="8"/>
    <n v="126"/>
    <s v="1281-0048"/>
    <m/>
    <m/>
    <m/>
    <m/>
    <n v="226"/>
    <x v="3"/>
    <n v="345"/>
    <m/>
    <m/>
    <m/>
    <m/>
    <m/>
    <m/>
    <m/>
    <m/>
    <m/>
    <m/>
    <m/>
    <m/>
    <s v="PCR"/>
    <n v="183"/>
    <m/>
  </r>
  <r>
    <d v="2021-10-08T00:00:00"/>
    <x v="1"/>
    <s v="MEDIEXCEL"/>
    <s v="En Tiempo"/>
    <s v="EXTERNOS (240 min.)"/>
    <x v="0"/>
    <x v="8"/>
    <n v="127"/>
    <s v="1281-0048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MEDIEXCEL"/>
    <s v="En Tiempo"/>
    <s v="EXTERNOS (240 min.)"/>
    <x v="0"/>
    <x v="8"/>
    <n v="128"/>
    <s v="1281-0048"/>
    <m/>
    <m/>
    <m/>
    <m/>
    <n v="1356"/>
    <x v="45"/>
    <n v="200"/>
    <m/>
    <m/>
    <m/>
    <m/>
    <m/>
    <m/>
    <m/>
    <m/>
    <m/>
    <m/>
    <m/>
    <m/>
    <s v="Coprologico"/>
    <n v="92"/>
    <m/>
  </r>
  <r>
    <d v="2021-10-08T00:00:00"/>
    <x v="1"/>
    <s v="MEDIEXCEL"/>
    <s v="En Tiempo"/>
    <s v="EXTERNOS (240 min.)"/>
    <x v="0"/>
    <x v="8"/>
    <n v="129"/>
    <s v="1281-0049"/>
    <d v="2021-10-08T00:00:00"/>
    <s v="34348 DIANA"/>
    <s v="ORTIZ"/>
    <m/>
    <n v="692"/>
    <x v="1"/>
    <n v="184"/>
    <n v="0"/>
    <n v="0"/>
    <n v="1467"/>
    <n v="1467"/>
    <n v="1467"/>
    <m/>
    <s v="Pendiente"/>
    <s v="Activo"/>
    <s v="f4089008-02"/>
    <m/>
    <s v="MEDIEXCEL"/>
    <m/>
    <s v="BH"/>
    <s v="h1"/>
    <s v="GONZALEZ ALVAREZ LIZBETH"/>
  </r>
  <r>
    <d v="2021-10-08T00:00:00"/>
    <x v="1"/>
    <s v="MEDIEXCEL"/>
    <s v="En Tiempo"/>
    <s v="EXTERNOS (240 min.)"/>
    <x v="0"/>
    <x v="8"/>
    <n v="130"/>
    <s v="1281-0049"/>
    <m/>
    <m/>
    <m/>
    <m/>
    <n v="1533"/>
    <x v="21"/>
    <n v="535"/>
    <m/>
    <m/>
    <m/>
    <m/>
    <m/>
    <m/>
    <m/>
    <m/>
    <m/>
    <m/>
    <m/>
    <m/>
    <s v="SMAC30"/>
    <s v="v2"/>
    <m/>
  </r>
  <r>
    <d v="2021-10-08T00:00:00"/>
    <x v="1"/>
    <s v="MEDIEXCEL"/>
    <s v="En Tiempo"/>
    <s v="EXTERNOS (240 min.)"/>
    <x v="0"/>
    <x v="8"/>
    <n v="131"/>
    <s v="1281-0049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8T00:00:00"/>
    <x v="1"/>
    <s v="MEDIEXCEL"/>
    <s v="En Tiempo"/>
    <s v="EXTERNOS (240 min.)"/>
    <x v="0"/>
    <x v="8"/>
    <n v="132"/>
    <s v="1281-0049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MEDIEXCEL"/>
    <s v="En Tiempo"/>
    <s v="EXTERNOS (240 min.)"/>
    <x v="0"/>
    <x v="8"/>
    <n v="133"/>
    <s v="1281-0050"/>
    <d v="2021-10-08T00:00:00"/>
    <s v="31533 ANTONIA"/>
    <s v="NAVARRO"/>
    <m/>
    <n v="692"/>
    <x v="1"/>
    <n v="184"/>
    <n v="0"/>
    <n v="0"/>
    <n v="184"/>
    <n v="184"/>
    <n v="184"/>
    <m/>
    <s v="Pendiente"/>
    <s v="Activo"/>
    <s v="A9601075-02"/>
    <m/>
    <s v="MEDIEXCEL"/>
    <m/>
    <s v="BH"/>
    <s v="h1"/>
    <s v="PRADO HERNANDEZ MELANIE LIZZETH"/>
  </r>
  <r>
    <d v="2021-10-08T00:00:00"/>
    <x v="1"/>
    <s v="MEDIEXCEL"/>
    <s v="En Tiempo"/>
    <s v="EXTERNOS (240 min.)"/>
    <x v="0"/>
    <x v="8"/>
    <n v="134"/>
    <s v="1281-0051"/>
    <d v="2021-10-08T00:00:00"/>
    <s v="22620 MARIA"/>
    <s v="HERNANDEZ"/>
    <m/>
    <n v="692"/>
    <x v="1"/>
    <n v="184"/>
    <n v="0"/>
    <n v="0"/>
    <n v="2045"/>
    <n v="2045"/>
    <n v="2045"/>
    <m/>
    <s v="Pendiente"/>
    <s v="Activo"/>
    <m/>
    <m/>
    <s v="MEDIEXCEL"/>
    <m/>
    <s v="BH"/>
    <s v="h1"/>
    <s v="PEDRO MARTINEZ ANGEL JAVIER"/>
  </r>
  <r>
    <d v="2021-10-08T00:00:00"/>
    <x v="1"/>
    <s v="MEDIEXCEL"/>
    <s v="En Tiempo"/>
    <s v="EXTERNOS (240 min.)"/>
    <x v="0"/>
    <x v="8"/>
    <n v="135"/>
    <s v="1281-0051"/>
    <m/>
    <m/>
    <m/>
    <m/>
    <n v="226"/>
    <x v="3"/>
    <n v="345"/>
    <m/>
    <m/>
    <m/>
    <m/>
    <m/>
    <m/>
    <m/>
    <m/>
    <m/>
    <m/>
    <m/>
    <m/>
    <s v="PCR"/>
    <n v="183"/>
    <m/>
  </r>
  <r>
    <d v="2021-10-08T00:00:00"/>
    <x v="1"/>
    <s v="MEDIEXCEL"/>
    <s v="En Tiempo"/>
    <s v="EXTERNOS (240 min.)"/>
    <x v="0"/>
    <x v="8"/>
    <n v="136"/>
    <s v="1281-0051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MEDIEXCEL"/>
    <s v="En Tiempo"/>
    <s v="EXTERNOS (240 min.)"/>
    <x v="0"/>
    <x v="8"/>
    <n v="137"/>
    <s v="1281-0051"/>
    <m/>
    <m/>
    <m/>
    <m/>
    <n v="2174"/>
    <x v="106"/>
    <n v="860"/>
    <m/>
    <m/>
    <m/>
    <m/>
    <m/>
    <m/>
    <m/>
    <m/>
    <m/>
    <m/>
    <m/>
    <m/>
    <s v="VD 25 HIDROXI"/>
    <s v="VIT.D"/>
    <m/>
  </r>
  <r>
    <d v="2021-10-08T00:00:00"/>
    <x v="1"/>
    <s v="MEDIEXCEL"/>
    <s v="En Tiempo"/>
    <s v="EXTERNOS (240 min.)"/>
    <x v="0"/>
    <x v="8"/>
    <n v="138"/>
    <s v="1281-0051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MEDIEXCEL"/>
    <s v="En Tiempo"/>
    <s v="EXTERNOS (240 min.)"/>
    <x v="0"/>
    <x v="8"/>
    <n v="139"/>
    <s v="1281-0052"/>
    <d v="2021-10-08T00:00:00"/>
    <s v="10100 GUIMEL"/>
    <s v="GARCIA"/>
    <m/>
    <n v="1533"/>
    <x v="21"/>
    <n v="535"/>
    <n v="0"/>
    <n v="0"/>
    <n v="535"/>
    <n v="535"/>
    <n v="535"/>
    <m/>
    <s v="Pendiente"/>
    <s v="Activo"/>
    <s v="F4559003-01"/>
    <m/>
    <s v="MEDIEXCEL"/>
    <m/>
    <s v="SMAC30"/>
    <s v="v2"/>
    <s v="TORRES GOMEZ JESUS"/>
  </r>
  <r>
    <d v="2021-10-08T00:00:00"/>
    <x v="1"/>
    <s v="MEDIEXCEL"/>
    <s v="En Tiempo"/>
    <s v="EXTERNOS (240 min.)"/>
    <x v="0"/>
    <x v="8"/>
    <n v="140"/>
    <s v="1281-0053"/>
    <d v="2021-10-08T00:00:00"/>
    <s v="31220 JOSE M"/>
    <s v="CASTRO"/>
    <s v="BALTAZAR"/>
    <n v="121"/>
    <x v="18"/>
    <n v="374"/>
    <n v="0"/>
    <n v="0"/>
    <n v="1542"/>
    <n v="1542"/>
    <n v="1542"/>
    <m/>
    <s v="Pendiente"/>
    <s v="Activo"/>
    <s v="A7649125-02"/>
    <m/>
    <s v="MEDIEXCEL"/>
    <m/>
    <s v="GLICO"/>
    <n v="137"/>
    <s v="APOLO DIAZ DE LEON CARLOS"/>
  </r>
  <r>
    <d v="2021-10-08T00:00:00"/>
    <x v="1"/>
    <s v="MEDIEXCEL"/>
    <s v="En Tiempo"/>
    <s v="EXTERNOS (240 min.)"/>
    <x v="0"/>
    <x v="8"/>
    <n v="141"/>
    <s v="1281-0053"/>
    <m/>
    <m/>
    <m/>
    <m/>
    <n v="1533"/>
    <x v="21"/>
    <n v="535"/>
    <m/>
    <m/>
    <m/>
    <m/>
    <m/>
    <m/>
    <m/>
    <m/>
    <m/>
    <m/>
    <m/>
    <m/>
    <s v="SMAC30"/>
    <s v="v2"/>
    <m/>
  </r>
  <r>
    <d v="2021-10-08T00:00:00"/>
    <x v="1"/>
    <s v="MEDIEXCEL"/>
    <s v="En Tiempo"/>
    <s v="EXTERNOS (240 min.)"/>
    <x v="0"/>
    <x v="8"/>
    <n v="142"/>
    <s v="1281-0053"/>
    <m/>
    <m/>
    <m/>
    <m/>
    <n v="612"/>
    <x v="19"/>
    <n v="495"/>
    <m/>
    <m/>
    <m/>
    <m/>
    <m/>
    <m/>
    <m/>
    <m/>
    <m/>
    <m/>
    <m/>
    <m/>
    <s v="PSA"/>
    <n v="58"/>
    <m/>
  </r>
  <r>
    <d v="2021-10-08T00:00:00"/>
    <x v="1"/>
    <s v="MEDIEXCEL"/>
    <s v="En Tiempo"/>
    <s v="EXTERNOS (240 min.)"/>
    <x v="0"/>
    <x v="8"/>
    <n v="143"/>
    <s v="1281-0053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ESTUDIOS DE EMERGENCIA"/>
    <s v="En Tiempo"/>
    <s v="ESTUDIOS DE EMERGENCIA (30 Min.)"/>
    <x v="0"/>
    <x v="8"/>
    <n v="144"/>
    <s v="1281-0054"/>
    <d v="2021-10-08T00:00:00"/>
    <s v="34349 LUIS"/>
    <s v="FLORES"/>
    <m/>
    <n v="102"/>
    <x v="7"/>
    <n v="1070"/>
    <n v="0"/>
    <n v="0"/>
    <n v="1070"/>
    <n v="1070"/>
    <n v="1070"/>
    <m/>
    <s v="Pendiente"/>
    <s v="Activo"/>
    <m/>
    <m/>
    <s v="CENTRO MEDICO EXCEL - TRIAGE RESPIRATORIO"/>
    <m/>
    <s v="GAS"/>
    <n v="136"/>
    <s v="IRIBE CAMORLINGA JOSE IVAN"/>
  </r>
  <r>
    <d v="2021-10-08T00:00:00"/>
    <x v="1"/>
    <s v="TRIAGE RESPIRATORIO"/>
    <s v="En Tiempo"/>
    <s v="TRIAGE RESPIRATORIO (90 Min.)"/>
    <x v="0"/>
    <x v="8"/>
    <n v="145"/>
    <s v="1281-0055"/>
    <d v="2021-10-08T00:00:00"/>
    <s v="34349 LUIS"/>
    <s v="FLORES"/>
    <m/>
    <n v="692"/>
    <x v="1"/>
    <n v="184"/>
    <n v="0"/>
    <n v="0"/>
    <n v="8151"/>
    <n v="8151"/>
    <n v="8151"/>
    <m/>
    <s v="Pendiente"/>
    <s v="Activo"/>
    <m/>
    <m/>
    <s v="CENTRO MEDICO EXCEL - TRIAGE RESPIRATORIO"/>
    <m/>
    <s v="BH"/>
    <s v="h1"/>
    <s v="IRIBE CAMORLINGA JOSE IVAN"/>
  </r>
  <r>
    <d v="2021-10-08T00:00:00"/>
    <x v="1"/>
    <s v="TRIAGE RESPIRATORIO"/>
    <s v="En Tiempo"/>
    <s v="TRIAGE RESPIRATORIO (90 Min.)"/>
    <x v="0"/>
    <x v="8"/>
    <n v="146"/>
    <s v="1281-0055"/>
    <m/>
    <m/>
    <m/>
    <m/>
    <n v="288"/>
    <x v="43"/>
    <n v="125"/>
    <m/>
    <m/>
    <m/>
    <m/>
    <m/>
    <m/>
    <m/>
    <m/>
    <m/>
    <m/>
    <m/>
    <m/>
    <s v="VSG"/>
    <n v="221"/>
    <m/>
  </r>
  <r>
    <d v="2021-10-08T00:00:00"/>
    <x v="1"/>
    <s v="TRIAGE RESPIRATORIO"/>
    <s v="En Tiempo"/>
    <s v="TRIAGE RESPIRATORIO (90 Min.)"/>
    <x v="0"/>
    <x v="8"/>
    <n v="147"/>
    <s v="1281-0055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8T00:00:00"/>
    <x v="1"/>
    <s v="TRIAGE RESPIRATORIO"/>
    <s v="En Tiempo"/>
    <s v="TRIAGE RESPIRATORIO (90 Min.)"/>
    <x v="0"/>
    <x v="8"/>
    <n v="148"/>
    <s v="1281-0055"/>
    <m/>
    <m/>
    <m/>
    <m/>
    <n v="226"/>
    <x v="3"/>
    <n v="345"/>
    <m/>
    <m/>
    <m/>
    <m/>
    <m/>
    <m/>
    <m/>
    <m/>
    <m/>
    <m/>
    <m/>
    <m/>
    <s v="PCR"/>
    <n v="183"/>
    <m/>
  </r>
  <r>
    <d v="2021-10-08T00:00:00"/>
    <x v="1"/>
    <s v="TRIAGE RESPIRATORIO"/>
    <s v="En Tiempo"/>
    <s v="TRIAGE RESPIRATORIO (90 Min.)"/>
    <x v="0"/>
    <x v="8"/>
    <n v="149"/>
    <s v="1281-0055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TRIAGE RESPIRATORIO"/>
    <s v="En Tiempo"/>
    <s v="TRIAGE RESPIRATORIO (90 Min.)"/>
    <x v="0"/>
    <x v="8"/>
    <n v="150"/>
    <s v="1281-0055"/>
    <m/>
    <m/>
    <m/>
    <m/>
    <n v="2477"/>
    <x v="42"/>
    <n v="750"/>
    <m/>
    <m/>
    <m/>
    <m/>
    <m/>
    <m/>
    <m/>
    <m/>
    <m/>
    <m/>
    <m/>
    <m/>
    <s v="Ag. SARS Cov 2"/>
    <m/>
    <m/>
  </r>
  <r>
    <d v="2021-10-08T00:00:00"/>
    <x v="1"/>
    <s v="TRIAGE RESPIRATORIO"/>
    <s v="En Tiempo"/>
    <s v="TRIAGE RESPIRATORIO (90 Min.)"/>
    <x v="0"/>
    <x v="8"/>
    <n v="151"/>
    <s v="1281-0055"/>
    <m/>
    <m/>
    <m/>
    <m/>
    <n v="2083"/>
    <x v="154"/>
    <n v="550"/>
    <m/>
    <m/>
    <m/>
    <m/>
    <m/>
    <m/>
    <m/>
    <m/>
    <m/>
    <m/>
    <m/>
    <m/>
    <s v="INFLUENZA A"/>
    <m/>
    <m/>
  </r>
  <r>
    <d v="2021-10-08T00:00:00"/>
    <x v="1"/>
    <s v="TRIAGE RESPIRATORIO"/>
    <s v="En Tiempo"/>
    <s v="TRIAGE RESPIRATORIO (90 Min.)"/>
    <x v="0"/>
    <x v="8"/>
    <n v="152"/>
    <s v="1281-0055"/>
    <m/>
    <m/>
    <m/>
    <m/>
    <n v="2084"/>
    <x v="155"/>
    <n v="500"/>
    <m/>
    <m/>
    <m/>
    <m/>
    <m/>
    <m/>
    <m/>
    <m/>
    <m/>
    <m/>
    <m/>
    <m/>
    <m/>
    <m/>
    <m/>
  </r>
  <r>
    <d v="2021-10-08T00:00:00"/>
    <x v="1"/>
    <s v="TRIAGE RESPIRATORIO"/>
    <s v="En Tiempo"/>
    <s v="TRIAGE RESPIRATORIO (90 Min.)"/>
    <x v="0"/>
    <x v="8"/>
    <n v="153"/>
    <s v="1281-0055"/>
    <m/>
    <m/>
    <m/>
    <m/>
    <n v="244"/>
    <x v="5"/>
    <n v="920"/>
    <m/>
    <m/>
    <m/>
    <m/>
    <m/>
    <m/>
    <m/>
    <m/>
    <m/>
    <m/>
    <m/>
    <m/>
    <s v="Dim D"/>
    <m/>
    <m/>
  </r>
  <r>
    <d v="2021-10-08T00:00:00"/>
    <x v="1"/>
    <s v="TRIAGE RESPIRATORIO"/>
    <s v="En Tiempo"/>
    <s v="TRIAGE RESPIRATORIO (90 Min.)"/>
    <x v="0"/>
    <x v="8"/>
    <n v="154"/>
    <s v="1281-0055"/>
    <m/>
    <m/>
    <m/>
    <m/>
    <n v="87"/>
    <x v="85"/>
    <n v="345"/>
    <m/>
    <m/>
    <m/>
    <m/>
    <m/>
    <m/>
    <m/>
    <m/>
    <m/>
    <m/>
    <m/>
    <m/>
    <s v="Ferritina"/>
    <n v="129"/>
    <m/>
  </r>
  <r>
    <d v="2021-10-08T00:00:00"/>
    <x v="1"/>
    <s v="TRIAGE RESPIRATORIO"/>
    <s v="En Tiempo"/>
    <s v="TRIAGE RESPIRATORIO (90 Min.)"/>
    <x v="0"/>
    <x v="8"/>
    <n v="155"/>
    <s v="1281-0055"/>
    <m/>
    <m/>
    <m/>
    <m/>
    <n v="2452"/>
    <x v="26"/>
    <n v="3500"/>
    <m/>
    <m/>
    <m/>
    <m/>
    <m/>
    <m/>
    <m/>
    <m/>
    <m/>
    <m/>
    <m/>
    <m/>
    <s v="COVID 19"/>
    <m/>
    <m/>
  </r>
  <r>
    <d v="2021-10-08T00:00:00"/>
    <x v="1"/>
    <s v="MEDIEXCEL"/>
    <s v="Fuera de Tiempo"/>
    <s v="EXTERNOS (240 min.)"/>
    <x v="0"/>
    <x v="8"/>
    <n v="156"/>
    <s v="1281-0056"/>
    <d v="2021-10-08T00:00:00"/>
    <s v="32595 MARIZA"/>
    <s v="RAMIREZ"/>
    <m/>
    <n v="367"/>
    <x v="59"/>
    <n v="450"/>
    <n v="0"/>
    <n v="0"/>
    <n v="588"/>
    <n v="588"/>
    <n v="588"/>
    <m/>
    <s v="Pendiente"/>
    <s v="Activo"/>
    <s v="F2869001-01"/>
    <m/>
    <s v="MEDIEXCEL"/>
    <m/>
    <s v="URO"/>
    <n v="110"/>
    <s v="CASTRO AVILES MERCEDES"/>
  </r>
  <r>
    <d v="2021-10-08T00:00:00"/>
    <x v="1"/>
    <s v="MEDIEXCEL"/>
    <s v="Fuera de Tiempo"/>
    <s v="EXTERNOS (240 min.)"/>
    <x v="0"/>
    <x v="8"/>
    <n v="157"/>
    <s v="1281-0056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MEDIEXCEL"/>
    <s v="En Tiempo"/>
    <s v="EXTERNOS (240 min.)"/>
    <x v="0"/>
    <x v="8"/>
    <n v="158"/>
    <s v="1281-0057"/>
    <d v="2021-10-08T00:00:00"/>
    <s v="17035 SHEILA"/>
    <s v="MEJIA"/>
    <m/>
    <n v="692"/>
    <x v="1"/>
    <n v="184"/>
    <n v="0"/>
    <n v="0"/>
    <n v="840"/>
    <n v="840"/>
    <n v="840"/>
    <m/>
    <s v="Pendiente"/>
    <s v="Activo"/>
    <s v="B5219023-01_x0009_"/>
    <m/>
    <s v="MEDIEXCEL"/>
    <m/>
    <s v="BH"/>
    <s v="h1"/>
    <s v="SOLIS FERIA CARLOS"/>
  </r>
  <r>
    <d v="2021-10-08T00:00:00"/>
    <x v="1"/>
    <s v="MEDIEXCEL"/>
    <s v="En Tiempo"/>
    <s v="EXTERNOS (240 min.)"/>
    <x v="0"/>
    <x v="8"/>
    <n v="159"/>
    <s v="1281-0057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MEDIEXCEL"/>
    <s v="En Tiempo"/>
    <s v="EXTERNOS (240 min.)"/>
    <x v="0"/>
    <x v="8"/>
    <n v="160"/>
    <s v="1281-0057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MEDIEXCEL"/>
    <s v="En Tiempo"/>
    <s v="EXTERNOS (240 min.)"/>
    <x v="0"/>
    <x v="8"/>
    <n v="161"/>
    <s v="1281-0058"/>
    <d v="2021-10-08T00:00:00"/>
    <s v="34350 MARIA LUISA"/>
    <s v="VELAZQUEZ"/>
    <m/>
    <n v="692"/>
    <x v="1"/>
    <n v="184"/>
    <n v="0"/>
    <n v="0"/>
    <n v="840"/>
    <n v="840"/>
    <n v="840"/>
    <m/>
    <s v="Pendiente"/>
    <s v="Activo"/>
    <s v="F1689010-01_x0009_"/>
    <m/>
    <s v="MEDIEXCEL"/>
    <m/>
    <s v="BH"/>
    <s v="h1"/>
    <s v="SALDAÑA CARO IGNACIO"/>
  </r>
  <r>
    <d v="2021-10-08T00:00:00"/>
    <x v="1"/>
    <s v="MEDIEXCEL"/>
    <s v="En Tiempo"/>
    <s v="EXTERNOS (240 min.)"/>
    <x v="0"/>
    <x v="8"/>
    <n v="162"/>
    <s v="1281-0058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MEDIEXCEL"/>
    <s v="En Tiempo"/>
    <s v="EXTERNOS (240 min.)"/>
    <x v="0"/>
    <x v="8"/>
    <n v="163"/>
    <s v="1281-0058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1"/>
    <s v="VITAMEDICA"/>
    <s v="En Tiempo"/>
    <s v="EXTERNOS (240 min.)"/>
    <x v="0"/>
    <x v="8"/>
    <n v="164"/>
    <s v="1281-0059"/>
    <d v="2021-10-08T00:00:00"/>
    <s v="3146 ISABEL"/>
    <s v="MORALES"/>
    <s v="ORTEGA"/>
    <n v="692"/>
    <x v="1"/>
    <n v="52.09"/>
    <n v="0"/>
    <n v="0"/>
    <n v="345.21"/>
    <n v="345.21"/>
    <n v="345.21"/>
    <m/>
    <s v="Pendiente"/>
    <s v="Activo"/>
    <m/>
    <m/>
    <s v="VITAMEDICA"/>
    <m/>
    <s v="BH"/>
    <s v="h1"/>
    <s v="FERNANDEZ VELAZQUEZ MINERVA"/>
  </r>
  <r>
    <d v="2021-10-08T00:00:00"/>
    <x v="1"/>
    <s v="VITAMEDICA"/>
    <s v="En Tiempo"/>
    <s v="EXTERNOS (240 min.)"/>
    <x v="0"/>
    <x v="8"/>
    <n v="165"/>
    <s v="1281-0059"/>
    <m/>
    <m/>
    <m/>
    <m/>
    <n v="691"/>
    <x v="4"/>
    <n v="185.12"/>
    <m/>
    <m/>
    <m/>
    <m/>
    <m/>
    <m/>
    <m/>
    <m/>
    <m/>
    <m/>
    <m/>
    <m/>
    <s v="QS 23"/>
    <s v="v1"/>
    <m/>
  </r>
  <r>
    <d v="2021-10-08T00:00:00"/>
    <x v="1"/>
    <s v="VITAMEDICA"/>
    <s v="En Tiempo"/>
    <s v="EXTERNOS (240 min.)"/>
    <x v="0"/>
    <x v="8"/>
    <n v="166"/>
    <s v="1281-0059"/>
    <m/>
    <m/>
    <m/>
    <m/>
    <n v="226"/>
    <x v="3"/>
    <n v="108"/>
    <m/>
    <m/>
    <m/>
    <m/>
    <m/>
    <m/>
    <m/>
    <m/>
    <m/>
    <m/>
    <m/>
    <m/>
    <s v="PCR"/>
    <n v="183"/>
    <m/>
  </r>
  <r>
    <d v="2021-10-08T00:00:00"/>
    <x v="1"/>
    <s v="VITAMEDICA"/>
    <s v="En Tiempo"/>
    <s v="EXTERNOS (240 min.)"/>
    <x v="0"/>
    <x v="8"/>
    <n v="167"/>
    <s v="1281-0059"/>
    <m/>
    <m/>
    <m/>
    <m/>
    <n v="244"/>
    <x v="5"/>
    <n v="0"/>
    <m/>
    <m/>
    <m/>
    <m/>
    <m/>
    <m/>
    <m/>
    <m/>
    <m/>
    <m/>
    <m/>
    <m/>
    <s v="Dim D"/>
    <m/>
    <m/>
  </r>
  <r>
    <d v="2021-10-08T00:00:00"/>
    <x v="1"/>
    <s v="VITAMEDICA"/>
    <s v="En Tiempo"/>
    <s v="EXTERNOS (240 min.)"/>
    <x v="0"/>
    <x v="8"/>
    <n v="168"/>
    <s v="1281-0059"/>
    <m/>
    <m/>
    <m/>
    <m/>
    <n v="87"/>
    <x v="85"/>
    <n v="0"/>
    <m/>
    <m/>
    <m/>
    <m/>
    <m/>
    <m/>
    <m/>
    <m/>
    <m/>
    <m/>
    <m/>
    <m/>
    <s v="Ferritina"/>
    <n v="129"/>
    <m/>
  </r>
  <r>
    <d v="2021-10-08T00:00:00"/>
    <x v="1"/>
    <s v="MEDIEXCEL"/>
    <s v="En Tiempo"/>
    <s v="EXTERNOS (240 min.)"/>
    <x v="0"/>
    <x v="8"/>
    <n v="169"/>
    <s v="1281-0060"/>
    <d v="2021-10-08T00:00:00"/>
    <s v="34351 JAIR ISAAC"/>
    <s v="RUZ"/>
    <s v="JUAREZ"/>
    <n v="692"/>
    <x v="1"/>
    <n v="184"/>
    <n v="0"/>
    <n v="0"/>
    <n v="827"/>
    <n v="827"/>
    <n v="827"/>
    <m/>
    <s v="Pendiente"/>
    <s v="Activo"/>
    <s v="A7089091-01"/>
    <n v="0"/>
    <s v="MEDIEXCEL"/>
    <m/>
    <s v="BH"/>
    <s v="h1"/>
    <s v="HERNANDEZ MANZO JOSE DAVID"/>
  </r>
  <r>
    <d v="2021-10-08T00:00:00"/>
    <x v="1"/>
    <s v="MEDIEXCEL"/>
    <s v="En Tiempo"/>
    <s v="EXTERNOS (240 min.)"/>
    <x v="0"/>
    <x v="8"/>
    <n v="170"/>
    <s v="1281-0060"/>
    <m/>
    <m/>
    <m/>
    <m/>
    <n v="288"/>
    <x v="43"/>
    <n v="125"/>
    <m/>
    <m/>
    <m/>
    <m/>
    <m/>
    <m/>
    <m/>
    <m/>
    <m/>
    <m/>
    <m/>
    <m/>
    <s v="VSG"/>
    <n v="221"/>
    <m/>
  </r>
  <r>
    <d v="2021-10-08T00:00:00"/>
    <x v="1"/>
    <s v="MEDIEXCEL"/>
    <s v="En Tiempo"/>
    <s v="EXTERNOS (240 min.)"/>
    <x v="0"/>
    <x v="8"/>
    <n v="171"/>
    <s v="1281-0060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1"/>
    <s v="ESTUDIOS DE EMERGENCIA"/>
    <s v="Fuera de Tiempo"/>
    <s v="ESTUDIOS DE EMERGENCIA (30 Min.)"/>
    <x v="0"/>
    <x v="8"/>
    <n v="172"/>
    <s v="1281-0061"/>
    <d v="2021-10-08T00:00:00"/>
    <s v="15103 CLEMENTE"/>
    <s v="BENITEZ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08T00:00:00"/>
    <x v="1"/>
    <s v="MEDIEXCEL"/>
    <s v="En Tiempo"/>
    <s v="EXTERNOS (240 min.)"/>
    <x v="0"/>
    <x v="8"/>
    <n v="173"/>
    <s v="1281-0062"/>
    <d v="2021-10-08T00:00:00"/>
    <s v="21848 NORMA"/>
    <s v="RUIZ"/>
    <s v="MENDOZA"/>
    <n v="692"/>
    <x v="1"/>
    <n v="184"/>
    <n v="0"/>
    <n v="0"/>
    <n v="184"/>
    <n v="184"/>
    <n v="184"/>
    <m/>
    <s v="Pendiente"/>
    <s v="Activo"/>
    <s v="F1139003-03"/>
    <m/>
    <s v="MEDIEXCEL"/>
    <m/>
    <s v="BH"/>
    <s v="h1"/>
    <s v="MACIAS PEREZ CARLOS"/>
  </r>
  <r>
    <d v="2021-10-08T00:00:00"/>
    <x v="1"/>
    <s v="MEDIEXCEL"/>
    <s v="No Liberados en PxLab"/>
    <s v="EXTERNOS (240 min.)"/>
    <x v="0"/>
    <x v="8"/>
    <n v="174"/>
    <s v="1281-0063"/>
    <d v="2021-10-08T00:00:00"/>
    <s v="34352 JONATHAN LEONARDO"/>
    <s v="TORRES"/>
    <s v="ISLAS"/>
    <n v="1562"/>
    <x v="138"/>
    <n v="1750"/>
    <n v="0"/>
    <n v="0"/>
    <n v="1750"/>
    <n v="1750"/>
    <n v="1750"/>
    <m/>
    <s v="Pendiente"/>
    <s v="Activo"/>
    <s v="B5839038-01"/>
    <m/>
    <s v="MEDIEXCEL"/>
    <m/>
    <s v="Tamiz Ampliado"/>
    <n v="207"/>
    <s v="CAMESELLE NICOLAS ESTEFANIA"/>
  </r>
  <r>
    <d v="2021-10-08T00:00:00"/>
    <x v="1"/>
    <s v="HOSPITALIZADOS"/>
    <s v="En Tiempo"/>
    <s v="HOSPITALIZADOS (90 Min.)"/>
    <x v="0"/>
    <x v="8"/>
    <n v="175"/>
    <s v="1281-0064"/>
    <d v="2021-10-08T00:00:00"/>
    <s v="34337 OSCAR CARLOS"/>
    <s v="ORTIZ"/>
    <s v="GAMIÑO"/>
    <n v="49"/>
    <x v="14"/>
    <n v="380"/>
    <n v="0"/>
    <n v="0"/>
    <n v="945"/>
    <n v="945"/>
    <n v="945"/>
    <m/>
    <s v="Pendiente"/>
    <s v="Activo"/>
    <m/>
    <m/>
    <s v="CENTRO MEDICO EXCEL-HOSPITALIZADOS"/>
    <m/>
    <s v="CK-MB"/>
    <n v="97"/>
    <s v="CARABANTES GARCIA ROSA ADYLENNE"/>
  </r>
  <r>
    <d v="2021-10-08T00:00:00"/>
    <x v="1"/>
    <s v="HOSPITALIZADOS"/>
    <s v="En Tiempo"/>
    <s v="HOSPITALIZADOS (90 Min.)"/>
    <x v="0"/>
    <x v="8"/>
    <n v="176"/>
    <s v="1281-0064"/>
    <m/>
    <m/>
    <m/>
    <m/>
    <n v="48"/>
    <x v="15"/>
    <n v="165"/>
    <m/>
    <m/>
    <m/>
    <m/>
    <m/>
    <m/>
    <m/>
    <m/>
    <m/>
    <m/>
    <m/>
    <m/>
    <s v="CPK"/>
    <n v="99"/>
    <m/>
  </r>
  <r>
    <d v="2021-10-08T00:00:00"/>
    <x v="1"/>
    <s v="HOSPITALIZADOS"/>
    <s v="En Tiempo"/>
    <s v="HOSPITALIZADOS (90 Min.)"/>
    <x v="0"/>
    <x v="8"/>
    <n v="177"/>
    <s v="1281-0064"/>
    <m/>
    <m/>
    <m/>
    <m/>
    <n v="539"/>
    <x v="13"/>
    <n v="400"/>
    <m/>
    <m/>
    <m/>
    <m/>
    <m/>
    <m/>
    <m/>
    <m/>
    <m/>
    <m/>
    <m/>
    <m/>
    <s v="TROPONINA I"/>
    <m/>
    <m/>
  </r>
  <r>
    <d v="2021-10-08T00:00:00"/>
    <x v="1"/>
    <s v="URGENCIAS"/>
    <s v="Fuera de Tiempo"/>
    <s v="URGENCIAS (90 Min.)"/>
    <x v="0"/>
    <x v="8"/>
    <n v="178"/>
    <s v="1281-0065"/>
    <d v="2021-10-08T00:00:00"/>
    <s v="34353 EDI"/>
    <s v="CANEDO"/>
    <m/>
    <n v="692"/>
    <x v="1"/>
    <n v="184"/>
    <n v="0"/>
    <n v="0"/>
    <n v="1116"/>
    <n v="1116"/>
    <n v="1116"/>
    <m/>
    <s v="Pendiente"/>
    <s v="Activo"/>
    <m/>
    <m/>
    <s v="CENTRO MEDICO EXCEL-URGENCIAS"/>
    <m/>
    <s v="BH"/>
    <s v="h1"/>
    <s v="LOPEZ FAVELA GLADYS MARIELA"/>
  </r>
  <r>
    <d v="2021-10-08T00:00:00"/>
    <x v="1"/>
    <s v="URGENCIAS"/>
    <s v="Fuera de Tiempo"/>
    <s v="URGENCIAS (90 Min.)"/>
    <x v="0"/>
    <x v="8"/>
    <n v="179"/>
    <s v="1281-0065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8T00:00:00"/>
    <x v="1"/>
    <s v="URGENCIAS"/>
    <s v="Fuera de Tiempo"/>
    <s v="URGENCIAS (90 Min.)"/>
    <x v="0"/>
    <x v="8"/>
    <n v="180"/>
    <s v="1281-0065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2"/>
    <s v="HOSPITALIZADOS"/>
    <s v="Fuera de Tiempo"/>
    <s v="HOSPITALIZADOS (90 Min.)"/>
    <x v="0"/>
    <x v="8"/>
    <n v="181"/>
    <s v="1281-0066"/>
    <d v="2021-10-08T00:00:00"/>
    <s v="33997 EDHER ADRIAN"/>
    <s v="FLORES"/>
    <s v="ACOSTA"/>
    <n v="358"/>
    <x v="116"/>
    <n v="400"/>
    <n v="0"/>
    <n v="0"/>
    <n v="400"/>
    <n v="400"/>
    <n v="400"/>
    <m/>
    <s v="Pendiente"/>
    <s v="Activo"/>
    <m/>
    <m/>
    <s v="CENTRO MEDICO EXCEL-HOSPITALIZADOS"/>
    <m/>
    <s v="CulLiqBron"/>
    <n v="358"/>
    <s v="CHAVARRIA DUARTE CARLOS MARCEL"/>
  </r>
  <r>
    <d v="2021-10-08T00:00:00"/>
    <x v="2"/>
    <s v="MEDIEXCEL"/>
    <s v="En Tiempo"/>
    <s v="EXTERNOS (240 min.)"/>
    <x v="0"/>
    <x v="8"/>
    <n v="182"/>
    <s v="1281-0067"/>
    <d v="2021-10-08T00:00:00"/>
    <s v="34354 MICHAEL"/>
    <s v="DELVEY JR"/>
    <m/>
    <n v="692"/>
    <x v="1"/>
    <n v="184"/>
    <n v="0"/>
    <n v="0"/>
    <n v="2441"/>
    <n v="2441"/>
    <n v="2441"/>
    <m/>
    <s v="Pendiente"/>
    <s v="Activo"/>
    <s v="F2019005-01"/>
    <m/>
    <s v="MEDIEXCEL"/>
    <m/>
    <s v="BH"/>
    <s v="h1"/>
    <s v="SALDIVAR HERNANDEZ KARLA JUDITH"/>
  </r>
  <r>
    <d v="2021-10-08T00:00:00"/>
    <x v="2"/>
    <s v="MEDIEXCEL"/>
    <s v="En Tiempo"/>
    <s v="EXTERNOS (240 min.)"/>
    <x v="0"/>
    <x v="8"/>
    <n v="183"/>
    <s v="1281-0067"/>
    <m/>
    <m/>
    <m/>
    <m/>
    <n v="121"/>
    <x v="18"/>
    <n v="374"/>
    <m/>
    <m/>
    <m/>
    <m/>
    <m/>
    <m/>
    <m/>
    <m/>
    <m/>
    <m/>
    <m/>
    <m/>
    <s v="GLICO"/>
    <n v="137"/>
    <m/>
  </r>
  <r>
    <d v="2021-10-08T00:00:00"/>
    <x v="2"/>
    <s v="MEDIEXCEL"/>
    <s v="En Tiempo"/>
    <s v="EXTERNOS (240 min.)"/>
    <x v="0"/>
    <x v="8"/>
    <n v="184"/>
    <s v="1281-0067"/>
    <m/>
    <m/>
    <m/>
    <m/>
    <n v="1533"/>
    <x v="21"/>
    <n v="535"/>
    <m/>
    <m/>
    <m/>
    <m/>
    <m/>
    <m/>
    <m/>
    <m/>
    <m/>
    <m/>
    <m/>
    <m/>
    <s v="SMAC30"/>
    <s v="v2"/>
    <m/>
  </r>
  <r>
    <d v="2021-10-08T00:00:00"/>
    <x v="2"/>
    <s v="MEDIEXCEL"/>
    <s v="En Tiempo"/>
    <s v="EXTERNOS (240 min.)"/>
    <x v="0"/>
    <x v="8"/>
    <n v="185"/>
    <s v="1281-0067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8T00:00:00"/>
    <x v="2"/>
    <s v="MEDIEXCEL"/>
    <s v="En Tiempo"/>
    <s v="EXTERNOS (240 min.)"/>
    <x v="0"/>
    <x v="8"/>
    <n v="186"/>
    <s v="1281-0067"/>
    <m/>
    <m/>
    <m/>
    <m/>
    <n v="314"/>
    <x v="76"/>
    <n v="300"/>
    <m/>
    <m/>
    <m/>
    <m/>
    <m/>
    <m/>
    <m/>
    <m/>
    <m/>
    <m/>
    <m/>
    <m/>
    <s v="T3L"/>
    <n v="203"/>
    <m/>
  </r>
  <r>
    <d v="2021-10-08T00:00:00"/>
    <x v="2"/>
    <s v="MEDIEXCEL"/>
    <s v="En Tiempo"/>
    <s v="EXTERNOS (240 min.)"/>
    <x v="0"/>
    <x v="8"/>
    <n v="187"/>
    <s v="1281-0067"/>
    <m/>
    <m/>
    <m/>
    <m/>
    <n v="1371"/>
    <x v="22"/>
    <n v="300"/>
    <m/>
    <m/>
    <m/>
    <m/>
    <m/>
    <m/>
    <m/>
    <m/>
    <m/>
    <m/>
    <m/>
    <m/>
    <s v="T4L"/>
    <n v="205"/>
    <m/>
  </r>
  <r>
    <d v="2021-10-08T00:00:00"/>
    <x v="2"/>
    <s v="MEDIEXCEL"/>
    <s v="En Tiempo"/>
    <s v="EXTERNOS (240 min.)"/>
    <x v="0"/>
    <x v="8"/>
    <n v="188"/>
    <s v="1281-0067"/>
    <m/>
    <m/>
    <m/>
    <m/>
    <n v="83"/>
    <x v="6"/>
    <n v="138"/>
    <m/>
    <m/>
    <m/>
    <m/>
    <m/>
    <m/>
    <m/>
    <m/>
    <m/>
    <m/>
    <m/>
    <m/>
    <s v="EGO"/>
    <n v="127"/>
    <m/>
  </r>
  <r>
    <d v="2021-10-08T00:00:00"/>
    <x v="2"/>
    <s v="TRIAGE RESPIRATORIO"/>
    <s v="En Tiempo"/>
    <s v="TRIAGE RESPIRATORIO (90 Min.)"/>
    <x v="0"/>
    <x v="8"/>
    <n v="189"/>
    <s v="1281-0068"/>
    <d v="2021-10-08T00:00:00"/>
    <s v="30045 AARON EVERARDO"/>
    <s v="RAMIREZ"/>
    <s v="MENDOZA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08T00:00:00"/>
    <x v="2"/>
    <s v="TRIAGE RESPIRATORIO"/>
    <s v="En Tiempo"/>
    <s v="TRIAGE RESPIRATORIO (90 Min.)"/>
    <x v="0"/>
    <x v="8"/>
    <n v="190"/>
    <s v="1281-0068"/>
    <m/>
    <m/>
    <m/>
    <m/>
    <n v="691"/>
    <x v="4"/>
    <n v="518"/>
    <m/>
    <m/>
    <m/>
    <m/>
    <m/>
    <m/>
    <m/>
    <m/>
    <m/>
    <m/>
    <m/>
    <m/>
    <s v="QS 23"/>
    <s v="v1"/>
    <m/>
  </r>
  <r>
    <d v="2021-10-08T00:00:00"/>
    <x v="2"/>
    <s v="TRIAGE RESPIRATORIO"/>
    <s v="En Tiempo"/>
    <s v="TRIAGE RESPIRATORIO (90 Min.)"/>
    <x v="0"/>
    <x v="8"/>
    <n v="191"/>
    <s v="1281-0068"/>
    <m/>
    <m/>
    <m/>
    <m/>
    <n v="226"/>
    <x v="3"/>
    <n v="345"/>
    <m/>
    <m/>
    <m/>
    <m/>
    <m/>
    <m/>
    <m/>
    <m/>
    <m/>
    <m/>
    <m/>
    <m/>
    <s v="PCR"/>
    <n v="183"/>
    <m/>
  </r>
  <r>
    <d v="2021-10-08T00:00:00"/>
    <x v="2"/>
    <s v="TRIAGE RESPIRATORIO"/>
    <s v="En Tiempo"/>
    <s v="TRIAGE RESPIRATORIO (90 Min.)"/>
    <x v="0"/>
    <x v="8"/>
    <n v="192"/>
    <s v="1281-0068"/>
    <m/>
    <m/>
    <m/>
    <m/>
    <n v="2458"/>
    <x v="25"/>
    <n v="500"/>
    <m/>
    <m/>
    <m/>
    <m/>
    <m/>
    <m/>
    <m/>
    <m/>
    <m/>
    <m/>
    <m/>
    <m/>
    <s v="SARS"/>
    <m/>
    <m/>
  </r>
  <r>
    <d v="2021-10-08T00:00:00"/>
    <x v="2"/>
    <s v="TRIAGE RESPIRATORIO"/>
    <s v="En Tiempo"/>
    <s v="TRIAGE RESPIRATORIO (90 Min.)"/>
    <x v="0"/>
    <x v="8"/>
    <n v="193"/>
    <s v="1281-0068"/>
    <m/>
    <m/>
    <m/>
    <m/>
    <n v="2477"/>
    <x v="42"/>
    <n v="750"/>
    <m/>
    <m/>
    <m/>
    <m/>
    <m/>
    <m/>
    <m/>
    <m/>
    <m/>
    <m/>
    <m/>
    <m/>
    <s v="Ag. SARS Cov 2"/>
    <m/>
    <m/>
  </r>
  <r>
    <d v="2021-10-08T00:00:00"/>
    <x v="2"/>
    <s v="MONITOREOS"/>
    <s v="No Liberados en PxLab"/>
    <s v="MONITOREOS"/>
    <x v="0"/>
    <x v="8"/>
    <n v="194"/>
    <s v="1281-0069"/>
    <d v="2021-10-08T00:00:00"/>
    <s v="228 EXCEL"/>
    <s v="CENTRO"/>
    <s v="MEDICO"/>
    <n v="374"/>
    <x v="156"/>
    <n v="700"/>
    <n v="0"/>
    <n v="0"/>
    <n v="700"/>
    <n v="700"/>
    <n v="700"/>
    <m/>
    <s v="Pendiente"/>
    <s v="Activo"/>
    <m/>
    <m/>
    <s v="CENTRO MEDICO EXCEL (MONITOREOS)"/>
    <m/>
    <s v="Cul Vibrio Cholerae"/>
    <m/>
    <s v="VINDIOLA COTA LOURDES"/>
  </r>
  <r>
    <d v="2021-10-08T00:00:00"/>
    <x v="2"/>
    <s v="MONITOREOS"/>
    <s v="Monitoreo"/>
    <s v="MONITOREOS"/>
    <x v="0"/>
    <x v="8"/>
    <n v="195"/>
    <s v="1281-0070"/>
    <d v="2021-10-08T00:00:00"/>
    <s v="228 EXCEL"/>
    <s v="CENTRO"/>
    <s v="MEDICO"/>
    <n v="549"/>
    <x v="86"/>
    <n v="380"/>
    <n v="0"/>
    <n v="0"/>
    <n v="380"/>
    <n v="380"/>
    <n v="380"/>
    <m/>
    <s v="Pendiente"/>
    <s v="Activo"/>
    <m/>
    <m/>
    <s v="CENTRO MEDICO EXCEL (MONITOREOS)"/>
    <m/>
    <s v="CLORO LIBRE"/>
    <m/>
    <s v="VINDIOLA COTA LOURDES"/>
  </r>
  <r>
    <d v="2021-10-08T00:00:00"/>
    <x v="2"/>
    <s v="HOSPITALIZADOS"/>
    <s v="En Tiempo"/>
    <s v="HOSPITALIZADOS (90 Min.)"/>
    <x v="0"/>
    <x v="8"/>
    <n v="196"/>
    <s v="1281-0071"/>
    <d v="2021-10-08T00:00:00"/>
    <s v="15103 CLEMENTE"/>
    <s v="BENITEZ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08T00:00:00"/>
    <x v="2"/>
    <s v="MONITOREOS"/>
    <s v="Monitoreo"/>
    <s v="MONITOREOS"/>
    <x v="0"/>
    <x v="8"/>
    <n v="197"/>
    <s v="1281-0072"/>
    <d v="2021-10-08T00:00:00"/>
    <s v="228 EXCEL"/>
    <s v="CENTRO"/>
    <s v="MEDICO"/>
    <n v="549"/>
    <x v="86"/>
    <n v="380"/>
    <n v="0"/>
    <n v="0"/>
    <n v="380"/>
    <n v="380"/>
    <n v="380"/>
    <m/>
    <s v="Pendiente"/>
    <s v="Activo"/>
    <m/>
    <m/>
    <s v="CENTRO MEDICO EXCEL (MONITOREOS)"/>
    <m/>
    <s v="CLORO LIBRE"/>
    <m/>
    <s v="VINDIOLA COTA LOURDES"/>
  </r>
  <r>
    <d v="2021-10-08T00:00:00"/>
    <x v="2"/>
    <s v="HOSPITALIZADOS"/>
    <s v="En Tiempo"/>
    <s v="HOSPITALIZADOS (90 Min.)"/>
    <x v="0"/>
    <x v="8"/>
    <n v="198"/>
    <s v="1281-0073"/>
    <d v="2021-10-08T00:00:00"/>
    <s v="34147 VERONICA"/>
    <s v="FERNANDEZ"/>
    <m/>
    <n v="71"/>
    <x v="157"/>
    <n v="110"/>
    <n v="0"/>
    <n v="0"/>
    <n v="110"/>
    <n v="110"/>
    <n v="110"/>
    <m/>
    <s v="Pendiente"/>
    <s v="Activo"/>
    <m/>
    <m/>
    <s v="CENTRO MEDICO EXCEL-HOSPITALIZADOS"/>
    <m/>
    <s v="cps2"/>
    <n v="94"/>
    <s v="ESPINO ALVAREZ JAIME FRANCISCO"/>
  </r>
  <r>
    <d v="2021-10-08T00:00:00"/>
    <x v="2"/>
    <s v="HOSPITALIZADOS"/>
    <s v="No Liberados en PxLab"/>
    <s v="HOSPITALIZADOS (90 Min.)"/>
    <x v="0"/>
    <x v="8"/>
    <n v="199"/>
    <s v="1281-0074"/>
    <d v="2021-10-08T00:00:00"/>
    <s v="32926 ESTHER"/>
    <s v="VAZQUEZ"/>
    <m/>
    <n v="2135"/>
    <x v="144"/>
    <n v="2200"/>
    <n v="0"/>
    <n v="0"/>
    <n v="2200"/>
    <n v="2200"/>
    <n v="2200"/>
    <m/>
    <s v="Pendiente"/>
    <s v="Activo"/>
    <m/>
    <m/>
    <s v="CENTRO MEDICO EXCEL-HOSPITALIZADOS"/>
    <m/>
    <s v="BX POLIPO"/>
    <n v="69"/>
    <s v="ZECKUA DURAZO JOSE DE JESUS"/>
  </r>
  <r>
    <d v="2021-10-08T00:00:00"/>
    <x v="2"/>
    <s v="MEDIEXCEL"/>
    <s v="No Liberados en PxLab"/>
    <s v="EXTERNOS (240 min.)"/>
    <x v="0"/>
    <x v="8"/>
    <n v="200"/>
    <s v="1281-0075"/>
    <d v="2021-10-08T00:00:00"/>
    <s v="34355 MAYRA"/>
    <s v="SENA"/>
    <m/>
    <n v="182"/>
    <x v="39"/>
    <n v="360"/>
    <n v="0"/>
    <n v="0"/>
    <n v="360"/>
    <n v="360"/>
    <n v="360"/>
    <m/>
    <s v="Pendiente"/>
    <s v="Activo"/>
    <m/>
    <m/>
    <s v="MEDIEXCEL"/>
    <m/>
    <s v="Pap"/>
    <n v="163"/>
    <s v="CRUZ CASTAÑEDA MARIA"/>
  </r>
  <r>
    <d v="2021-10-08T00:00:00"/>
    <x v="0"/>
    <s v="HOSPITALIZADOS"/>
    <s v="En Tiempo"/>
    <s v="HOSPITALIZADOS (90 Min.)"/>
    <x v="0"/>
    <x v="8"/>
    <n v="201"/>
    <s v="1281-0076"/>
    <d v="2021-10-08T00:00:00"/>
    <s v="34337 OSCAR CARLOS"/>
    <s v="ORTIZ"/>
    <s v="GAMIÑO"/>
    <n v="48"/>
    <x v="15"/>
    <n v="165"/>
    <n v="0"/>
    <n v="0"/>
    <n v="945"/>
    <n v="945"/>
    <n v="945"/>
    <m/>
    <s v="Pendiente"/>
    <s v="Activo"/>
    <m/>
    <m/>
    <s v="CENTRO MEDICO EXCEL-HOSPITALIZADOS"/>
    <m/>
    <s v="CPK"/>
    <n v="99"/>
    <s v="CARABANTES GARCIA ROSA ADYLENNE"/>
  </r>
  <r>
    <d v="2021-10-08T00:00:00"/>
    <x v="0"/>
    <s v="HOSPITALIZADOS"/>
    <s v="En Tiempo"/>
    <s v="HOSPITALIZADOS (90 Min.)"/>
    <x v="0"/>
    <x v="8"/>
    <n v="202"/>
    <s v="1281-0076"/>
    <m/>
    <m/>
    <m/>
    <m/>
    <n v="49"/>
    <x v="14"/>
    <n v="380"/>
    <m/>
    <m/>
    <m/>
    <m/>
    <m/>
    <m/>
    <m/>
    <m/>
    <m/>
    <m/>
    <m/>
    <m/>
    <s v="CK-MB"/>
    <n v="97"/>
    <m/>
  </r>
  <r>
    <d v="2021-10-08T00:00:00"/>
    <x v="0"/>
    <s v="HOSPITALIZADOS"/>
    <s v="En Tiempo"/>
    <s v="HOSPITALIZADOS (90 Min.)"/>
    <x v="0"/>
    <x v="8"/>
    <n v="203"/>
    <s v="1281-0076"/>
    <m/>
    <m/>
    <m/>
    <m/>
    <n v="539"/>
    <x v="13"/>
    <n v="400"/>
    <m/>
    <m/>
    <m/>
    <m/>
    <m/>
    <m/>
    <m/>
    <m/>
    <m/>
    <m/>
    <m/>
    <m/>
    <s v="TROPONINA I"/>
    <m/>
    <m/>
  </r>
  <r>
    <d v="2021-10-08T00:00:00"/>
    <x v="0"/>
    <s v="HOSPITALIZADOS"/>
    <s v="Fuera de Tiempo"/>
    <s v="HOSPITALIZADOS (90 Min.)"/>
    <x v="0"/>
    <x v="8"/>
    <n v="204"/>
    <s v="1281-0077"/>
    <d v="2021-10-08T00:00:00"/>
    <s v="34340 RAMON FERNANDO"/>
    <s v="HERNANDEZ"/>
    <s v="RUIZ"/>
    <n v="348"/>
    <x v="103"/>
    <n v="400"/>
    <n v="0"/>
    <n v="0"/>
    <n v="400"/>
    <n v="400"/>
    <n v="400"/>
    <m/>
    <s v="Pendiente"/>
    <s v="Activo"/>
    <m/>
    <m/>
    <s v="CENTRO MEDICO EXCEL-HOSPITALIZADOS"/>
    <m/>
    <s v="CulExp"/>
    <m/>
    <s v="VILLAGRANA MARQUEZ SAUL ANTONIO"/>
  </r>
  <r>
    <d v="2021-10-08T00:00:00"/>
    <x v="0"/>
    <s v="ESTUDIOS DE EMERGENCIA"/>
    <s v="En Tiempo"/>
    <s v="ESTUDIOS DE EMERGENCIA (30 Min.)"/>
    <x v="0"/>
    <x v="8"/>
    <n v="205"/>
    <s v="1281-0078"/>
    <d v="2021-10-08T00:00:00"/>
    <s v="34356 RN FEMENINO"/>
    <s v="NEGRETE"/>
    <s v="BAC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ALDAMEZ DOMINGUEZ PAMELA ANAHI"/>
  </r>
  <r>
    <d v="2021-10-08T00:00:00"/>
    <x v="0"/>
    <s v="HOSPITALIZADOS"/>
    <s v="En Tiempo"/>
    <s v="HOSPITALIZADOS (90 Min.)"/>
    <x v="0"/>
    <x v="8"/>
    <n v="206"/>
    <s v="1281-0079"/>
    <d v="2021-10-08T00:00:00"/>
    <s v="34356 RN FEMENINO"/>
    <s v="NEGRETE"/>
    <s v="BACA"/>
    <n v="692"/>
    <x v="1"/>
    <n v="184"/>
    <n v="0"/>
    <n v="0"/>
    <n v="2557"/>
    <n v="2557"/>
    <n v="2557"/>
    <m/>
    <s v="Pendiente"/>
    <s v="Activo"/>
    <m/>
    <m/>
    <s v="CENTRO MEDICO EXCEL-HOSPITALIZADOS"/>
    <m/>
    <s v="BH"/>
    <s v="h1"/>
    <s v="GALDAMEZ DOMINGUEZ PAMELA ANAHI"/>
  </r>
  <r>
    <d v="2021-10-08T00:00:00"/>
    <x v="0"/>
    <s v="HOSPITALIZADOS"/>
    <s v="En Tiempo"/>
    <s v="HOSPITALIZADOS (90 Min.)"/>
    <x v="0"/>
    <x v="8"/>
    <n v="207"/>
    <s v="1281-0079"/>
    <m/>
    <m/>
    <m/>
    <m/>
    <n v="119"/>
    <x v="24"/>
    <n v="161"/>
    <m/>
    <m/>
    <m/>
    <m/>
    <m/>
    <m/>
    <m/>
    <m/>
    <m/>
    <m/>
    <m/>
    <m/>
    <s v="ABO"/>
    <n v="213"/>
    <m/>
  </r>
  <r>
    <d v="2021-10-08T00:00:00"/>
    <x v="0"/>
    <s v="HOSPITALIZADOS"/>
    <s v="En Tiempo"/>
    <s v="HOSPITALIZADOS (90 Min.)"/>
    <x v="0"/>
    <x v="8"/>
    <n v="208"/>
    <s v="1281-0079"/>
    <m/>
    <m/>
    <m/>
    <m/>
    <n v="634"/>
    <x v="128"/>
    <n v="126"/>
    <m/>
    <m/>
    <m/>
    <m/>
    <m/>
    <m/>
    <m/>
    <m/>
    <m/>
    <m/>
    <m/>
    <m/>
    <s v="Ca"/>
    <s v="ca-S"/>
    <m/>
  </r>
  <r>
    <d v="2021-10-08T00:00:00"/>
    <x v="0"/>
    <s v="HOSPITALIZADOS"/>
    <s v="En Tiempo"/>
    <s v="HOSPITALIZADOS (90 Min.)"/>
    <x v="0"/>
    <x v="8"/>
    <n v="209"/>
    <s v="1281-0079"/>
    <m/>
    <m/>
    <m/>
    <m/>
    <n v="97"/>
    <x v="158"/>
    <n v="75"/>
    <m/>
    <m/>
    <m/>
    <m/>
    <m/>
    <m/>
    <m/>
    <m/>
    <m/>
    <m/>
    <m/>
    <m/>
    <s v="P"/>
    <n v="132"/>
    <m/>
  </r>
  <r>
    <d v="2021-10-08T00:00:00"/>
    <x v="0"/>
    <s v="HOSPITALIZADOS"/>
    <s v="En Tiempo"/>
    <s v="HOSPITALIZADOS (90 Min.)"/>
    <x v="0"/>
    <x v="8"/>
    <n v="210"/>
    <s v="1281-0079"/>
    <m/>
    <m/>
    <m/>
    <m/>
    <n v="226"/>
    <x v="3"/>
    <n v="345"/>
    <m/>
    <m/>
    <m/>
    <m/>
    <m/>
    <m/>
    <m/>
    <m/>
    <m/>
    <m/>
    <m/>
    <m/>
    <s v="PCR"/>
    <n v="183"/>
    <m/>
  </r>
  <r>
    <d v="2021-10-08T00:00:00"/>
    <x v="0"/>
    <s v="HOSPITALIZADOS"/>
    <s v="En Tiempo"/>
    <s v="HOSPITALIZADOS (90 Min.)"/>
    <x v="0"/>
    <x v="8"/>
    <n v="211"/>
    <s v="1281-0079"/>
    <m/>
    <m/>
    <m/>
    <m/>
    <n v="104"/>
    <x v="12"/>
    <n v="171"/>
    <m/>
    <m/>
    <m/>
    <m/>
    <m/>
    <m/>
    <m/>
    <m/>
    <m/>
    <m/>
    <m/>
    <m/>
    <s v="mg"/>
    <n v="157"/>
    <m/>
  </r>
  <r>
    <d v="2021-10-08T00:00:00"/>
    <x v="0"/>
    <s v="HOSPITALIZADOS"/>
    <s v="En Tiempo"/>
    <s v="HOSPITALIZADOS (90 Min.)"/>
    <x v="0"/>
    <x v="8"/>
    <n v="212"/>
    <s v="1281-0079"/>
    <m/>
    <m/>
    <m/>
    <m/>
    <n v="2062"/>
    <x v="53"/>
    <n v="1495"/>
    <m/>
    <m/>
    <m/>
    <m/>
    <m/>
    <m/>
    <m/>
    <m/>
    <m/>
    <m/>
    <m/>
    <m/>
    <s v="Procalcitonina"/>
    <s v="PROC"/>
    <m/>
  </r>
  <r>
    <d v="2021-10-08T00:00:00"/>
    <x v="0"/>
    <s v="ESTUDIOS DE EMERGENCIA"/>
    <s v="En Tiempo"/>
    <s v="ESTUDIOS DE EMERGENCIA (30 Min.)"/>
    <x v="0"/>
    <x v="8"/>
    <n v="213"/>
    <s v="1281-0080"/>
    <d v="2021-10-08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08T00:00:00"/>
    <x v="0"/>
    <s v="ESTUDIOS DE EMERGENCIA"/>
    <s v="En Tiempo"/>
    <s v="ESTUDIOS DE EMERGENCIA (30 Min.)"/>
    <x v="0"/>
    <x v="8"/>
    <n v="214"/>
    <s v="1281-0081"/>
    <d v="2021-10-08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08T00:00:00"/>
    <x v="0"/>
    <s v="URGENCIAS"/>
    <s v="En Tiempo"/>
    <s v="URGENCIAS (90 Min.)"/>
    <x v="0"/>
    <x v="8"/>
    <n v="215"/>
    <s v="1281-0082"/>
    <d v="2021-10-08T00:00:00"/>
    <s v="21623 IKER"/>
    <s v="LOPEZ"/>
    <m/>
    <n v="692"/>
    <x v="1"/>
    <n v="184"/>
    <n v="0"/>
    <n v="0"/>
    <n v="184"/>
    <n v="184"/>
    <n v="184"/>
    <m/>
    <s v="Pendiente"/>
    <s v="Activo"/>
    <m/>
    <m/>
    <s v="CENTRO MEDICO EXCEL-URGENCIAS"/>
    <m/>
    <s v="BH"/>
    <s v="h1"/>
    <s v="IRIBE CAMORLINGA JOSE IVAN"/>
  </r>
  <r>
    <d v="2021-10-09T00:00:00"/>
    <x v="0"/>
    <s v="URGENCIAS"/>
    <s v="En Tiempo"/>
    <s v="URGENCIAS (90 Min.)"/>
    <x v="0"/>
    <x v="8"/>
    <n v="1"/>
    <s v="1282-0001"/>
    <d v="2021-10-09T00:00:00"/>
    <s v="34357 ADELA"/>
    <s v="POMPA"/>
    <s v="VELAZQUEZ"/>
    <n v="692"/>
    <x v="1"/>
    <n v="184"/>
    <n v="0"/>
    <n v="0"/>
    <n v="702"/>
    <n v="702"/>
    <n v="702"/>
    <m/>
    <s v="Pendiente"/>
    <s v="Activo"/>
    <m/>
    <m/>
    <s v="CENTRO MEDICO EXCEL-URGENCIAS"/>
    <m/>
    <s v="BH"/>
    <s v="h1"/>
    <s v="IRIBE CAMORLINGA JOSE IVAN"/>
  </r>
  <r>
    <d v="2021-10-09T00:00:00"/>
    <x v="0"/>
    <s v="URGENCIAS"/>
    <s v="En Tiempo"/>
    <s v="URGENCIAS (90 Min.)"/>
    <x v="0"/>
    <x v="8"/>
    <n v="2"/>
    <s v="1282-0001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0"/>
    <s v="HOSPITALIZADOS"/>
    <s v="En Tiempo"/>
    <s v="HOSPITALIZADOS (90 Min.)"/>
    <x v="0"/>
    <x v="8"/>
    <n v="3"/>
    <s v="1282-0002"/>
    <d v="2021-10-09T00:00:00"/>
    <s v="33997 EDHER ADRIAN"/>
    <s v="FLORES"/>
    <s v="ACOST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VILLAGRANA MARQUEZ SAUL ANTONIO"/>
  </r>
  <r>
    <d v="2021-10-09T00:00:00"/>
    <x v="0"/>
    <s v="HOSPITALIZADOS"/>
    <s v="En Tiempo"/>
    <s v="HOSPITALIZADOS (90 Min.)"/>
    <x v="0"/>
    <x v="8"/>
    <n v="4"/>
    <s v="1282-0002"/>
    <m/>
    <m/>
    <m/>
    <m/>
    <n v="104"/>
    <x v="12"/>
    <n v="171"/>
    <m/>
    <m/>
    <m/>
    <m/>
    <m/>
    <m/>
    <m/>
    <m/>
    <m/>
    <m/>
    <m/>
    <m/>
    <s v="mg"/>
    <n v="157"/>
    <m/>
  </r>
  <r>
    <d v="2021-10-09T00:00:00"/>
    <x v="0"/>
    <s v="HOSPITALIZADOS"/>
    <s v="En Tiempo"/>
    <s v="HOSPITALIZADOS (90 Min.)"/>
    <x v="0"/>
    <x v="8"/>
    <n v="5"/>
    <s v="1282-0002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0"/>
    <s v="ESTUDIOS DE EMERGENCIA"/>
    <s v="En Tiempo"/>
    <s v="ESTUDIOS DE EMERGENCIA (30 Min.)"/>
    <x v="0"/>
    <x v="8"/>
    <n v="6"/>
    <s v="1282-0003"/>
    <d v="2021-10-09T00:00:00"/>
    <s v="34041 BALTAZAR"/>
    <s v="COSAIN"/>
    <s v="CHAV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09T00:00:00"/>
    <x v="0"/>
    <s v="ESTUDIOS DE EMERGENCIA"/>
    <s v="En Tiempo"/>
    <s v="ESTUDIOS DE EMERGENCIA (30 Min.)"/>
    <x v="0"/>
    <x v="8"/>
    <n v="7"/>
    <s v="1282-0004"/>
    <d v="2021-10-09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09T00:00:00"/>
    <x v="0"/>
    <s v="HOSPITALIZADOS"/>
    <s v="En Tiempo"/>
    <s v="HOSPITALIZADOS (90 Min.)"/>
    <x v="0"/>
    <x v="8"/>
    <n v="8"/>
    <s v="1282-0005"/>
    <d v="2021-10-09T00:00:00"/>
    <s v="34041 BALTAZAR"/>
    <s v="COSAIN"/>
    <s v="CHAV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VILLAGRANA MARQUEZ SAUL ANTONIO"/>
  </r>
  <r>
    <d v="2021-10-09T00:00:00"/>
    <x v="0"/>
    <s v="HOSPITALIZADOS"/>
    <s v="En Tiempo"/>
    <s v="HOSPITALIZADOS (90 Min.)"/>
    <x v="0"/>
    <x v="8"/>
    <n v="9"/>
    <s v="1282-0005"/>
    <m/>
    <m/>
    <m/>
    <m/>
    <n v="104"/>
    <x v="12"/>
    <n v="171"/>
    <m/>
    <m/>
    <m/>
    <m/>
    <m/>
    <m/>
    <m/>
    <m/>
    <m/>
    <m/>
    <m/>
    <m/>
    <s v="mg"/>
    <n v="157"/>
    <m/>
  </r>
  <r>
    <d v="2021-10-09T00:00:00"/>
    <x v="0"/>
    <s v="HOSPITALIZADOS"/>
    <s v="En Tiempo"/>
    <s v="HOSPITALIZADOS (90 Min.)"/>
    <x v="0"/>
    <x v="8"/>
    <n v="10"/>
    <s v="1282-0005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0"/>
    <s v="HOSPITALIZADOS"/>
    <s v="En Tiempo"/>
    <s v="HOSPITALIZADOS (90 Min.)"/>
    <x v="0"/>
    <x v="8"/>
    <n v="11"/>
    <s v="1282-0006"/>
    <d v="2021-10-09T00:00:00"/>
    <s v="34337 OSCAR CARLOS"/>
    <s v="ORTIZ"/>
    <s v="GAMIÑO"/>
    <n v="692"/>
    <x v="1"/>
    <n v="184"/>
    <n v="0"/>
    <n v="0"/>
    <n v="2021"/>
    <n v="2021"/>
    <n v="2021"/>
    <m/>
    <s v="Pendiente"/>
    <s v="Activo"/>
    <m/>
    <m/>
    <s v="CENTRO MEDICO EXCEL-HOSPITALIZADOS"/>
    <m/>
    <s v="BH"/>
    <s v="h1"/>
    <s v="YAÑEZ LOPEZ ISRAEL"/>
  </r>
  <r>
    <d v="2021-10-09T00:00:00"/>
    <x v="0"/>
    <s v="HOSPITALIZADOS"/>
    <s v="En Tiempo"/>
    <s v="HOSPITALIZADOS (90 Min.)"/>
    <x v="0"/>
    <x v="8"/>
    <n v="12"/>
    <s v="1282-0006"/>
    <m/>
    <m/>
    <m/>
    <m/>
    <n v="48"/>
    <x v="15"/>
    <n v="165"/>
    <m/>
    <m/>
    <m/>
    <m/>
    <m/>
    <m/>
    <m/>
    <m/>
    <m/>
    <m/>
    <m/>
    <m/>
    <s v="CPK"/>
    <n v="99"/>
    <m/>
  </r>
  <r>
    <d v="2021-10-09T00:00:00"/>
    <x v="0"/>
    <s v="HOSPITALIZADOS"/>
    <s v="En Tiempo"/>
    <s v="HOSPITALIZADOS (90 Min.)"/>
    <x v="0"/>
    <x v="8"/>
    <n v="13"/>
    <s v="1282-0006"/>
    <m/>
    <m/>
    <m/>
    <m/>
    <n v="49"/>
    <x v="14"/>
    <n v="380"/>
    <m/>
    <m/>
    <m/>
    <m/>
    <m/>
    <m/>
    <m/>
    <m/>
    <m/>
    <m/>
    <m/>
    <m/>
    <s v="CK-MB"/>
    <n v="97"/>
    <m/>
  </r>
  <r>
    <d v="2021-10-09T00:00:00"/>
    <x v="0"/>
    <s v="HOSPITALIZADOS"/>
    <s v="En Tiempo"/>
    <s v="HOSPITALIZADOS (90 Min.)"/>
    <x v="0"/>
    <x v="8"/>
    <n v="14"/>
    <s v="1282-0006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0"/>
    <s v="HOSPITALIZADOS"/>
    <s v="En Tiempo"/>
    <s v="HOSPITALIZADOS (90 Min.)"/>
    <x v="0"/>
    <x v="8"/>
    <n v="15"/>
    <s v="1282-0006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0"/>
    <s v="HOSPITALIZADOS"/>
    <s v="En Tiempo"/>
    <s v="HOSPITALIZADOS (90 Min.)"/>
    <x v="0"/>
    <x v="8"/>
    <n v="16"/>
    <s v="1282-0006"/>
    <m/>
    <m/>
    <m/>
    <m/>
    <n v="539"/>
    <x v="13"/>
    <n v="400"/>
    <m/>
    <m/>
    <m/>
    <m/>
    <m/>
    <m/>
    <m/>
    <m/>
    <m/>
    <m/>
    <m/>
    <m/>
    <s v="TROPONINA I"/>
    <m/>
    <m/>
  </r>
  <r>
    <d v="2021-10-09T00:00:00"/>
    <x v="0"/>
    <s v="HOSPITALIZADOS"/>
    <s v="En Tiempo"/>
    <s v="HOSPITALIZADOS (90 Min.)"/>
    <x v="0"/>
    <x v="8"/>
    <n v="17"/>
    <s v="1282-0007"/>
    <d v="2021-10-09T00:00:00"/>
    <s v="17617 GREGORIO"/>
    <s v="MACEDO"/>
    <m/>
    <n v="692"/>
    <x v="1"/>
    <n v="184"/>
    <n v="0"/>
    <n v="0"/>
    <n v="184"/>
    <n v="184"/>
    <n v="184"/>
    <m/>
    <s v="Pendiente"/>
    <s v="Activo"/>
    <m/>
    <m/>
    <s v="CENTRO MEDICO EXCEL-HOSPITALIZADOS"/>
    <m/>
    <s v="BH"/>
    <s v="h1"/>
    <s v="ESTRADA CEN JOSE RAUL"/>
  </r>
  <r>
    <d v="2021-10-09T00:00:00"/>
    <x v="0"/>
    <s v="HOSPITALIZADOS"/>
    <s v="En Tiempo"/>
    <s v="HOSPITALIZADOS (90 Min.)"/>
    <x v="0"/>
    <x v="8"/>
    <n v="18"/>
    <s v="1282-0008"/>
    <d v="2021-10-09T00:00:00"/>
    <s v="34250 ADAN YAEL"/>
    <s v="CANGA"/>
    <s v="CUEN"/>
    <n v="692"/>
    <x v="1"/>
    <n v="184"/>
    <n v="0"/>
    <n v="0"/>
    <n v="1064"/>
    <n v="1064"/>
    <n v="1064"/>
    <m/>
    <s v="Pendiente"/>
    <s v="Activo"/>
    <m/>
    <m/>
    <s v="CENTRO MEDICO EXCEL-HOSPITALIZADOS"/>
    <m/>
    <s v="BH"/>
    <s v="h1"/>
    <s v="BALDERAS MARTINEZ PERLA ESMERALDA"/>
  </r>
  <r>
    <d v="2021-10-09T00:00:00"/>
    <x v="0"/>
    <s v="HOSPITALIZADOS"/>
    <s v="En Tiempo"/>
    <s v="HOSPITALIZADOS (90 Min.)"/>
    <x v="0"/>
    <x v="8"/>
    <n v="19"/>
    <s v="1282-0008"/>
    <m/>
    <m/>
    <m/>
    <m/>
    <n v="1533"/>
    <x v="21"/>
    <n v="535"/>
    <m/>
    <m/>
    <m/>
    <m/>
    <m/>
    <m/>
    <m/>
    <m/>
    <m/>
    <m/>
    <m/>
    <m/>
    <s v="SMAC30"/>
    <s v="v2"/>
    <m/>
  </r>
  <r>
    <d v="2021-10-09T00:00:00"/>
    <x v="0"/>
    <s v="HOSPITALIZADOS"/>
    <s v="En Tiempo"/>
    <s v="HOSPITALIZADOS (90 Min.)"/>
    <x v="0"/>
    <x v="8"/>
    <n v="20"/>
    <s v="1282-0008"/>
    <m/>
    <m/>
    <m/>
    <m/>
    <n v="226"/>
    <x v="3"/>
    <n v="345"/>
    <m/>
    <m/>
    <m/>
    <m/>
    <m/>
    <m/>
    <m/>
    <m/>
    <m/>
    <m/>
    <m/>
    <m/>
    <s v="PCR"/>
    <n v="183"/>
    <m/>
  </r>
  <r>
    <d v="2021-10-09T00:00:00"/>
    <x v="1"/>
    <s v="MEDIEXCEL"/>
    <s v="En Tiempo"/>
    <s v="EXTERNOS (240 min.)"/>
    <x v="0"/>
    <x v="9"/>
    <n v="21"/>
    <s v="1282-0009"/>
    <d v="2021-10-09T00:00:00"/>
    <s v="14654 SAYDEE"/>
    <s v="CABRERA"/>
    <m/>
    <n v="1297"/>
    <x v="20"/>
    <n v="265"/>
    <n v="0"/>
    <n v="0"/>
    <n v="265"/>
    <n v="265"/>
    <n v="265"/>
    <m/>
    <s v="Pendiente"/>
    <s v="Activo"/>
    <s v="A9169019-01"/>
    <m/>
    <s v="MEDIEXCEL"/>
    <m/>
    <s v="LIPIDOS"/>
    <s v="lip"/>
    <s v="GONZALEZ ALVAREZ LIZBETH"/>
  </r>
  <r>
    <d v="2021-10-09T00:00:00"/>
    <x v="1"/>
    <s v="HOSPITALIZADOS"/>
    <s v="En Tiempo"/>
    <s v="HOSPITALIZADOS (90 Min.)"/>
    <x v="0"/>
    <x v="9"/>
    <n v="22"/>
    <s v="1282-0010"/>
    <d v="2021-10-09T00:00:00"/>
    <s v="34349 LUIS"/>
    <s v="FLORES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09T00:00:00"/>
    <x v="1"/>
    <s v="HOSPITALIZADOS"/>
    <s v="En Tiempo"/>
    <s v="HOSPITALIZADOS (90 Min.)"/>
    <x v="0"/>
    <x v="9"/>
    <n v="23"/>
    <s v="1282-0011"/>
    <d v="2021-10-09T00:00:00"/>
    <s v="34349 LUIS"/>
    <s v="FLORES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ONZALEZ TRASVIÑA MIGUEL FELIPE"/>
  </r>
  <r>
    <d v="2021-10-09T00:00:00"/>
    <x v="1"/>
    <s v="HOSPITALIZADOS"/>
    <s v="En Tiempo"/>
    <s v="HOSPITALIZADOS (90 Min.)"/>
    <x v="0"/>
    <x v="9"/>
    <n v="24"/>
    <s v="1282-0011"/>
    <m/>
    <m/>
    <m/>
    <m/>
    <n v="104"/>
    <x v="12"/>
    <n v="171"/>
    <m/>
    <m/>
    <m/>
    <m/>
    <m/>
    <m/>
    <m/>
    <m/>
    <m/>
    <m/>
    <m/>
    <m/>
    <s v="mg"/>
    <n v="157"/>
    <m/>
  </r>
  <r>
    <d v="2021-10-09T00:00:00"/>
    <x v="1"/>
    <s v="HOSPITALIZADOS"/>
    <s v="En Tiempo"/>
    <s v="HOSPITALIZADOS (90 Min.)"/>
    <x v="0"/>
    <x v="9"/>
    <n v="25"/>
    <s v="1282-0011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ESTUDIOS DE EMERGENCIA"/>
    <s v="En Tiempo"/>
    <s v="ESTUDIOS DE EMERGENCIA (30 Min.)"/>
    <x v="0"/>
    <x v="9"/>
    <n v="26"/>
    <s v="1282-0012"/>
    <d v="2021-10-09T00:00:00"/>
    <s v="34340 RAMON FERNANDO"/>
    <s v="HERNANDEZ"/>
    <s v="RUI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09T00:00:00"/>
    <x v="1"/>
    <s v="HOSPITALIZADOS"/>
    <s v="En Tiempo"/>
    <s v="HOSPITALIZADOS (90 Min.)"/>
    <x v="0"/>
    <x v="9"/>
    <n v="27"/>
    <s v="1282-0013"/>
    <d v="2021-10-09T00:00:00"/>
    <s v="34340 RAMON FERNANDO"/>
    <s v="HERNANDEZ"/>
    <s v="RUIZ"/>
    <n v="692"/>
    <x v="1"/>
    <n v="184"/>
    <n v="0"/>
    <n v="0"/>
    <n v="1218"/>
    <n v="1218"/>
    <n v="1218"/>
    <m/>
    <s v="Pendiente"/>
    <s v="Activo"/>
    <m/>
    <m/>
    <s v="CENTRO MEDICO EXCEL-HOSPITALIZADOS"/>
    <m/>
    <s v="BH"/>
    <s v="h1"/>
    <s v="VILLAGRANA MARQUEZ SAUL ANTONIO"/>
  </r>
  <r>
    <d v="2021-10-09T00:00:00"/>
    <x v="1"/>
    <s v="HOSPITALIZADOS"/>
    <s v="En Tiempo"/>
    <s v="HOSPITALIZADOS (90 Min.)"/>
    <x v="0"/>
    <x v="9"/>
    <n v="28"/>
    <s v="1282-0013"/>
    <m/>
    <m/>
    <m/>
    <m/>
    <n v="104"/>
    <x v="12"/>
    <n v="171"/>
    <m/>
    <m/>
    <m/>
    <m/>
    <m/>
    <m/>
    <m/>
    <m/>
    <m/>
    <m/>
    <m/>
    <m/>
    <s v="mg"/>
    <n v="157"/>
    <m/>
  </r>
  <r>
    <d v="2021-10-09T00:00:00"/>
    <x v="1"/>
    <s v="HOSPITALIZADOS"/>
    <s v="En Tiempo"/>
    <s v="HOSPITALIZADOS (90 Min.)"/>
    <x v="0"/>
    <x v="9"/>
    <n v="29"/>
    <s v="1282-0013"/>
    <m/>
    <m/>
    <m/>
    <m/>
    <n v="226"/>
    <x v="3"/>
    <n v="345"/>
    <m/>
    <m/>
    <m/>
    <m/>
    <m/>
    <m/>
    <m/>
    <m/>
    <m/>
    <m/>
    <m/>
    <m/>
    <s v="PCR"/>
    <n v="183"/>
    <m/>
  </r>
  <r>
    <d v="2021-10-09T00:00:00"/>
    <x v="1"/>
    <s v="HOSPITALIZADOS"/>
    <s v="En Tiempo"/>
    <s v="HOSPITALIZADOS (90 Min.)"/>
    <x v="0"/>
    <x v="9"/>
    <n v="30"/>
    <s v="1282-0013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En Tiempo"/>
    <s v="EXTERNOS (240 min.)"/>
    <x v="0"/>
    <x v="9"/>
    <n v="31"/>
    <s v="1282-0014"/>
    <d v="2021-10-09T00:00:00"/>
    <s v="34358 ARMANDO"/>
    <s v="SANTANA"/>
    <m/>
    <n v="692"/>
    <x v="1"/>
    <n v="184"/>
    <n v="0"/>
    <n v="0"/>
    <n v="1479"/>
    <n v="1479"/>
    <n v="1479"/>
    <m/>
    <s v="Pendiente"/>
    <s v="Activo"/>
    <s v="_x0009_F3729002-01"/>
    <m/>
    <s v="MEDIEXCEL"/>
    <m/>
    <s v="BH"/>
    <s v="h1"/>
    <s v="VILLANUEVA CORREA JUDITH"/>
  </r>
  <r>
    <d v="2021-10-09T00:00:00"/>
    <x v="1"/>
    <s v="MEDIEXCEL"/>
    <s v="En Tiempo"/>
    <s v="EXTERNOS (240 min.)"/>
    <x v="0"/>
    <x v="9"/>
    <n v="32"/>
    <s v="1282-0014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En Tiempo"/>
    <s v="EXTERNOS (240 min.)"/>
    <x v="0"/>
    <x v="9"/>
    <n v="33"/>
    <s v="1282-0014"/>
    <m/>
    <m/>
    <m/>
    <m/>
    <n v="1297"/>
    <x v="20"/>
    <n v="265"/>
    <m/>
    <m/>
    <m/>
    <m/>
    <m/>
    <m/>
    <m/>
    <m/>
    <m/>
    <m/>
    <m/>
    <m/>
    <s v="LIPIDOS"/>
    <s v="lip"/>
    <m/>
  </r>
  <r>
    <d v="2021-10-09T00:00:00"/>
    <x v="1"/>
    <s v="MEDIEXCEL"/>
    <s v="En Tiempo"/>
    <s v="EXTERNOS (240 min.)"/>
    <x v="0"/>
    <x v="9"/>
    <n v="34"/>
    <s v="1282-0014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En Tiempo"/>
    <s v="EXTERNOS (240 min.)"/>
    <x v="0"/>
    <x v="9"/>
    <n v="35"/>
    <s v="1282-0014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ESTUDIOS DE EMERGENCIA"/>
    <s v="En Tiempo"/>
    <s v="ESTUDIOS DE EMERGENCIA (30 Min.)"/>
    <x v="0"/>
    <x v="9"/>
    <n v="36"/>
    <s v="1282-0015"/>
    <d v="2021-10-09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09T00:00:00"/>
    <x v="1"/>
    <s v="HOSPITALIZADOS"/>
    <s v="En Tiempo"/>
    <s v="HOSPITALIZADOS (90 Min.)"/>
    <x v="0"/>
    <x v="9"/>
    <n v="37"/>
    <s v="1282-0016"/>
    <d v="2021-10-09T00:00:00"/>
    <s v="34023 FRANCISCO"/>
    <s v="JIMENEZ"/>
    <s v="VARGAS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ONZALEZ TRASVIÑA MIGUEL FELIPE"/>
  </r>
  <r>
    <d v="2021-10-09T00:00:00"/>
    <x v="1"/>
    <s v="HOSPITALIZADOS"/>
    <s v="En Tiempo"/>
    <s v="HOSPITALIZADOS (90 Min.)"/>
    <x v="0"/>
    <x v="9"/>
    <n v="38"/>
    <s v="1282-0016"/>
    <m/>
    <m/>
    <m/>
    <m/>
    <n v="104"/>
    <x v="12"/>
    <n v="171"/>
    <m/>
    <m/>
    <m/>
    <m/>
    <m/>
    <m/>
    <m/>
    <m/>
    <m/>
    <m/>
    <m/>
    <m/>
    <s v="mg"/>
    <n v="157"/>
    <m/>
  </r>
  <r>
    <d v="2021-10-09T00:00:00"/>
    <x v="1"/>
    <s v="HOSPITALIZADOS"/>
    <s v="En Tiempo"/>
    <s v="HOSPITALIZADOS (90 Min.)"/>
    <x v="0"/>
    <x v="9"/>
    <n v="39"/>
    <s v="1282-0016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En Tiempo"/>
    <s v="EXTERNOS (240 min.)"/>
    <x v="0"/>
    <x v="9"/>
    <n v="40"/>
    <s v="1282-0017"/>
    <d v="2021-10-09T00:00:00"/>
    <s v="34235 ELDRICH"/>
    <s v="SANCHEZ"/>
    <m/>
    <n v="416"/>
    <x v="32"/>
    <n v="362"/>
    <n v="0"/>
    <n v="0"/>
    <n v="2418"/>
    <n v="2418"/>
    <n v="2418"/>
    <m/>
    <s v="Pendiente"/>
    <s v="Activo"/>
    <s v="A7069286-01_x0009_"/>
    <m/>
    <s v="MEDIEXCEL"/>
    <m/>
    <s v="HIV"/>
    <n v="22"/>
    <s v="NICIFORE SANCHEZ ANNA CRISTINA"/>
  </r>
  <r>
    <d v="2021-10-09T00:00:00"/>
    <x v="1"/>
    <s v="MEDIEXCEL"/>
    <s v="En Tiempo"/>
    <s v="EXTERNOS (240 min.)"/>
    <x v="0"/>
    <x v="9"/>
    <n v="41"/>
    <s v="1282-0017"/>
    <m/>
    <m/>
    <m/>
    <m/>
    <n v="605"/>
    <x v="159"/>
    <n v="546"/>
    <m/>
    <m/>
    <m/>
    <m/>
    <m/>
    <m/>
    <m/>
    <m/>
    <m/>
    <m/>
    <m/>
    <m/>
    <s v="FTA"/>
    <m/>
    <m/>
  </r>
  <r>
    <d v="2021-10-09T00:00:00"/>
    <x v="1"/>
    <s v="MEDIEXCEL"/>
    <s v="En Tiempo"/>
    <s v="EXTERNOS (240 min.)"/>
    <x v="0"/>
    <x v="9"/>
    <n v="42"/>
    <s v="1282-0017"/>
    <m/>
    <m/>
    <m/>
    <m/>
    <n v="1441"/>
    <x v="34"/>
    <n v="1400"/>
    <m/>
    <m/>
    <m/>
    <m/>
    <m/>
    <m/>
    <m/>
    <m/>
    <m/>
    <m/>
    <m/>
    <m/>
    <s v="P. HEPATITIS"/>
    <m/>
    <m/>
  </r>
  <r>
    <d v="2021-10-09T00:00:00"/>
    <x v="1"/>
    <s v="MEDIEXCEL"/>
    <s v="En Tiempo"/>
    <s v="EXTERNOS (240 min.)"/>
    <x v="0"/>
    <x v="9"/>
    <n v="43"/>
    <s v="1282-0017"/>
    <m/>
    <m/>
    <m/>
    <m/>
    <n v="286"/>
    <x v="37"/>
    <n v="110"/>
    <m/>
    <m/>
    <m/>
    <m/>
    <m/>
    <m/>
    <m/>
    <m/>
    <m/>
    <m/>
    <m/>
    <m/>
    <s v="VDRL"/>
    <n v="220"/>
    <m/>
  </r>
  <r>
    <d v="2021-10-09T00:00:00"/>
    <x v="1"/>
    <s v=" EXTERNO"/>
    <s v="En Tiempo"/>
    <s v="EXTERNOS (240 min.)"/>
    <x v="0"/>
    <x v="9"/>
    <n v="44"/>
    <s v="1282-0018"/>
    <d v="2021-10-09T00:00:00"/>
    <s v="13688 RODOLFO"/>
    <s v="PEÑA"/>
    <s v="BRISEÑO"/>
    <n v="692"/>
    <x v="1"/>
    <n v="184"/>
    <n v="0"/>
    <n v="0"/>
    <n v="719"/>
    <n v="719"/>
    <n v="719"/>
    <m/>
    <s v="Pendiente"/>
    <s v="Activo"/>
    <m/>
    <m/>
    <s v="CENTRO MEDICO EXCEL - EXTERNO"/>
    <m/>
    <s v="BH"/>
    <s v="h1"/>
    <s v="ARZOLA CRUZ OMAR BALAM"/>
  </r>
  <r>
    <d v="2021-10-09T00:00:00"/>
    <x v="1"/>
    <s v=" EXTERNO"/>
    <s v="En Tiempo"/>
    <s v="EXTERNOS (240 min.)"/>
    <x v="0"/>
    <x v="9"/>
    <n v="45"/>
    <s v="1282-0018"/>
    <m/>
    <m/>
    <m/>
    <m/>
    <n v="1533"/>
    <x v="21"/>
    <n v="535"/>
    <m/>
    <m/>
    <m/>
    <m/>
    <m/>
    <m/>
    <m/>
    <m/>
    <m/>
    <m/>
    <m/>
    <m/>
    <s v="SMAC30"/>
    <s v="v2"/>
    <m/>
  </r>
  <r>
    <d v="2021-10-09T00:00:00"/>
    <x v="1"/>
    <s v="MEDIEXCEL"/>
    <s v="En Tiempo"/>
    <s v="EXTERNOS (240 min.)"/>
    <x v="0"/>
    <x v="9"/>
    <n v="46"/>
    <s v="1282-0019"/>
    <d v="2021-10-09T00:00:00"/>
    <s v="31339 DIOCELINA"/>
    <s v="CADENA"/>
    <m/>
    <n v="109"/>
    <x v="10"/>
    <n v="115"/>
    <n v="0"/>
    <n v="0"/>
    <n v="892"/>
    <n v="892"/>
    <n v="892"/>
    <m/>
    <s v="Pendiente"/>
    <s v="Activo"/>
    <s v="A4039011-03"/>
    <m/>
    <s v="MEDIEXCEL"/>
    <m/>
    <s v="GLU"/>
    <s v="glic"/>
    <s v="CASTRO AVILES MERCEDES"/>
  </r>
  <r>
    <d v="2021-10-09T00:00:00"/>
    <x v="1"/>
    <s v="MEDIEXCEL"/>
    <s v="En Tiempo"/>
    <s v="EXTERNOS (240 min.)"/>
    <x v="0"/>
    <x v="9"/>
    <n v="47"/>
    <s v="1282-0019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En Tiempo"/>
    <s v="EXTERNOS (240 min.)"/>
    <x v="0"/>
    <x v="9"/>
    <n v="48"/>
    <s v="1282-0019"/>
    <m/>
    <m/>
    <m/>
    <m/>
    <n v="1297"/>
    <x v="20"/>
    <n v="265"/>
    <m/>
    <m/>
    <m/>
    <m/>
    <m/>
    <m/>
    <m/>
    <m/>
    <m/>
    <m/>
    <m/>
    <m/>
    <s v="LIPIDOS"/>
    <s v="lip"/>
    <m/>
  </r>
  <r>
    <d v="2021-10-09T00:00:00"/>
    <x v="1"/>
    <s v="MEDIEXCEL"/>
    <s v="En Tiempo"/>
    <s v="EXTERNOS (240 min.)"/>
    <x v="0"/>
    <x v="9"/>
    <n v="49"/>
    <s v="1282-0019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50"/>
    <s v="1282-0020"/>
    <d v="2021-10-09T00:00:00"/>
    <s v="13685 LORENZO C"/>
    <s v="JUAREZ"/>
    <m/>
    <n v="692"/>
    <x v="1"/>
    <n v="184"/>
    <n v="0"/>
    <n v="0"/>
    <n v="184"/>
    <n v="184"/>
    <n v="184"/>
    <m/>
    <s v="Pendiente"/>
    <s v="Activo"/>
    <s v="a7829031-01"/>
    <n v="0"/>
    <s v="MEDIEXCEL"/>
    <m/>
    <s v="BH"/>
    <s v="h1"/>
    <s v="ZECKUA DURAZO JOSE DE JESUS"/>
  </r>
  <r>
    <d v="2021-10-09T00:00:00"/>
    <x v="1"/>
    <s v="MEDIEXCEL"/>
    <s v="En Tiempo"/>
    <s v="EXTERNOS (240 min.)"/>
    <x v="0"/>
    <x v="9"/>
    <n v="51"/>
    <s v="1282-0021"/>
    <d v="2021-10-09T00:00:00"/>
    <s v="19283 OSCAR"/>
    <s v="ALFARO"/>
    <m/>
    <n v="692"/>
    <x v="1"/>
    <n v="184"/>
    <n v="0"/>
    <n v="0"/>
    <n v="1105"/>
    <n v="1105"/>
    <n v="1105"/>
    <m/>
    <s v="Pendiente"/>
    <s v="Activo"/>
    <s v="A9889083-01"/>
    <m/>
    <s v="MEDIEXCEL"/>
    <m/>
    <s v="BH"/>
    <s v="h1"/>
    <s v="ORTEGA ROMERO JOSHUA ALFREDO"/>
  </r>
  <r>
    <d v="2021-10-09T00:00:00"/>
    <x v="1"/>
    <s v="MEDIEXCEL"/>
    <s v="En Tiempo"/>
    <s v="EXTERNOS (240 min.)"/>
    <x v="0"/>
    <x v="9"/>
    <n v="52"/>
    <s v="1282-0021"/>
    <m/>
    <m/>
    <m/>
    <m/>
    <n v="1297"/>
    <x v="20"/>
    <n v="265"/>
    <m/>
    <m/>
    <m/>
    <m/>
    <m/>
    <m/>
    <m/>
    <m/>
    <m/>
    <m/>
    <m/>
    <m/>
    <s v="LIPIDOS"/>
    <s v="lip"/>
    <m/>
  </r>
  <r>
    <d v="2021-10-09T00:00:00"/>
    <x v="1"/>
    <s v="MEDIEXCEL"/>
    <s v="En Tiempo"/>
    <s v="EXTERNOS (240 min.)"/>
    <x v="0"/>
    <x v="9"/>
    <n v="53"/>
    <s v="1282-0021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En Tiempo"/>
    <s v="EXTERNOS (240 min.)"/>
    <x v="0"/>
    <x v="9"/>
    <n v="54"/>
    <s v="1282-0021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55"/>
    <s v="1282-0022"/>
    <d v="2021-10-09T00:00:00"/>
    <s v="11021 SILVIA"/>
    <s v="MAYA"/>
    <m/>
    <n v="692"/>
    <x v="1"/>
    <n v="184"/>
    <n v="0"/>
    <n v="0"/>
    <n v="1795"/>
    <n v="1795"/>
    <n v="1795"/>
    <m/>
    <s v="Pendiente"/>
    <s v="Activo"/>
    <s v="A7919016-02"/>
    <m/>
    <s v="MEDIEXCEL"/>
    <m/>
    <s v="BH"/>
    <s v="h1"/>
    <s v="PEDRO MARTINEZ ANGEL JAVIER"/>
  </r>
  <r>
    <d v="2021-10-09T00:00:00"/>
    <x v="1"/>
    <s v="MEDIEXCEL"/>
    <s v="En Tiempo"/>
    <s v="EXTERNOS (240 min.)"/>
    <x v="0"/>
    <x v="9"/>
    <n v="56"/>
    <s v="1282-0022"/>
    <m/>
    <m/>
    <m/>
    <m/>
    <n v="226"/>
    <x v="3"/>
    <n v="345"/>
    <m/>
    <m/>
    <m/>
    <m/>
    <m/>
    <m/>
    <m/>
    <m/>
    <m/>
    <m/>
    <m/>
    <m/>
    <s v="PCR"/>
    <n v="183"/>
    <m/>
  </r>
  <r>
    <d v="2021-10-09T00:00:00"/>
    <x v="1"/>
    <s v="MEDIEXCEL"/>
    <s v="En Tiempo"/>
    <s v="EXTERNOS (240 min.)"/>
    <x v="0"/>
    <x v="9"/>
    <n v="57"/>
    <s v="1282-0022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En Tiempo"/>
    <s v="EXTERNOS (240 min.)"/>
    <x v="0"/>
    <x v="9"/>
    <n v="58"/>
    <s v="1282-0022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9T00:00:00"/>
    <x v="1"/>
    <s v="MEDIEXCEL"/>
    <s v="En Tiempo"/>
    <s v="EXTERNOS (240 min.)"/>
    <x v="0"/>
    <x v="9"/>
    <n v="59"/>
    <s v="1282-0022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ESTUDIOS DE EMERGENCIA"/>
    <s v="En Tiempo"/>
    <s v="ESTUDIOS DE EMERGENCIA (30 Min.)"/>
    <x v="0"/>
    <x v="9"/>
    <n v="60"/>
    <s v="1282-0023"/>
    <d v="2021-10-09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09T00:00:00"/>
    <x v="1"/>
    <s v="HOSPITALIZADOS"/>
    <s v="En Tiempo"/>
    <s v="HOSPITALIZADOS (90 Min.)"/>
    <x v="0"/>
    <x v="9"/>
    <n v="61"/>
    <s v="1282-0024"/>
    <d v="2021-10-09T00:00:00"/>
    <s v="34288 IRANIA"/>
    <s v="MACIAS"/>
    <s v="LOP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ONZALEZ TRASVIÑA MIGUEL FELIPE"/>
  </r>
  <r>
    <d v="2021-10-09T00:00:00"/>
    <x v="1"/>
    <s v="HOSPITALIZADOS"/>
    <s v="En Tiempo"/>
    <s v="HOSPITALIZADOS (90 Min.)"/>
    <x v="0"/>
    <x v="9"/>
    <n v="62"/>
    <s v="1282-0024"/>
    <m/>
    <m/>
    <m/>
    <m/>
    <n v="104"/>
    <x v="12"/>
    <n v="171"/>
    <m/>
    <m/>
    <m/>
    <m/>
    <m/>
    <m/>
    <m/>
    <m/>
    <m/>
    <m/>
    <m/>
    <m/>
    <s v="mg"/>
    <n v="157"/>
    <m/>
  </r>
  <r>
    <d v="2021-10-09T00:00:00"/>
    <x v="1"/>
    <s v="HOSPITALIZADOS"/>
    <s v="En Tiempo"/>
    <s v="HOSPITALIZADOS (90 Min.)"/>
    <x v="0"/>
    <x v="9"/>
    <n v="63"/>
    <s v="1282-0024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En Tiempo"/>
    <s v="EXTERNOS (240 min.)"/>
    <x v="0"/>
    <x v="9"/>
    <n v="64"/>
    <s v="1282-0025"/>
    <d v="2021-10-09T00:00:00"/>
    <s v="17305 LIZ"/>
    <s v="HERNANDEZ"/>
    <m/>
    <n v="692"/>
    <x v="1"/>
    <n v="184"/>
    <n v="0"/>
    <n v="0"/>
    <n v="2441"/>
    <n v="2441"/>
    <n v="2441"/>
    <m/>
    <s v="Pendiente"/>
    <s v="Activo"/>
    <s v="F2569004-01_x0009_"/>
    <m/>
    <s v="MEDIEXCEL"/>
    <m/>
    <s v="BH"/>
    <s v="h1"/>
    <s v="SALDIVAR HERNANDEZ KARLA YUDITH"/>
  </r>
  <r>
    <d v="2021-10-09T00:00:00"/>
    <x v="1"/>
    <s v="MEDIEXCEL"/>
    <s v="En Tiempo"/>
    <s v="EXTERNOS (240 min.)"/>
    <x v="0"/>
    <x v="9"/>
    <n v="65"/>
    <s v="1282-0025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En Tiempo"/>
    <s v="EXTERNOS (240 min.)"/>
    <x v="0"/>
    <x v="9"/>
    <n v="66"/>
    <s v="1282-0025"/>
    <m/>
    <m/>
    <m/>
    <m/>
    <n v="1533"/>
    <x v="21"/>
    <n v="535"/>
    <m/>
    <m/>
    <m/>
    <m/>
    <m/>
    <m/>
    <m/>
    <m/>
    <m/>
    <m/>
    <m/>
    <m/>
    <s v="SMAC30"/>
    <s v="v2"/>
    <m/>
  </r>
  <r>
    <d v="2021-10-09T00:00:00"/>
    <x v="1"/>
    <s v="MEDIEXCEL"/>
    <s v="En Tiempo"/>
    <s v="EXTERNOS (240 min.)"/>
    <x v="0"/>
    <x v="9"/>
    <n v="67"/>
    <s v="1282-0025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9T00:00:00"/>
    <x v="1"/>
    <s v="MEDIEXCEL"/>
    <s v="En Tiempo"/>
    <s v="EXTERNOS (240 min.)"/>
    <x v="0"/>
    <x v="9"/>
    <n v="68"/>
    <s v="1282-0025"/>
    <m/>
    <m/>
    <m/>
    <m/>
    <n v="314"/>
    <x v="76"/>
    <n v="300"/>
    <m/>
    <m/>
    <m/>
    <m/>
    <m/>
    <m/>
    <m/>
    <m/>
    <m/>
    <m/>
    <m/>
    <m/>
    <s v="T3L"/>
    <n v="203"/>
    <m/>
  </r>
  <r>
    <d v="2021-10-09T00:00:00"/>
    <x v="1"/>
    <s v="MEDIEXCEL"/>
    <s v="En Tiempo"/>
    <s v="EXTERNOS (240 min.)"/>
    <x v="0"/>
    <x v="9"/>
    <n v="69"/>
    <s v="1282-0025"/>
    <m/>
    <m/>
    <m/>
    <m/>
    <n v="1371"/>
    <x v="22"/>
    <n v="300"/>
    <m/>
    <m/>
    <m/>
    <m/>
    <m/>
    <m/>
    <m/>
    <m/>
    <m/>
    <m/>
    <m/>
    <m/>
    <s v="T4L"/>
    <n v="205"/>
    <m/>
  </r>
  <r>
    <d v="2021-10-09T00:00:00"/>
    <x v="1"/>
    <s v="MEDIEXCEL"/>
    <s v="En Tiempo"/>
    <s v="EXTERNOS (240 min.)"/>
    <x v="0"/>
    <x v="9"/>
    <n v="70"/>
    <s v="1282-0025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71"/>
    <s v="1282-0026"/>
    <d v="2021-10-09T00:00:00"/>
    <s v="33761 JUAN"/>
    <s v="BARRERA"/>
    <m/>
    <n v="1297"/>
    <x v="20"/>
    <n v="265"/>
    <n v="0"/>
    <n v="0"/>
    <n v="483"/>
    <n v="483"/>
    <n v="483"/>
    <m/>
    <s v="Pendiente"/>
    <s v="Activo"/>
    <s v="A9463020-01"/>
    <m/>
    <s v="MEDIEXCEL"/>
    <m/>
    <s v="LIPIDOS"/>
    <s v="lip"/>
    <s v="DIAZ DE LEON CARLOS APOLO"/>
  </r>
  <r>
    <d v="2021-10-09T00:00:00"/>
    <x v="1"/>
    <s v="MEDIEXCEL"/>
    <s v="En Tiempo"/>
    <s v="EXTERNOS (240 min.)"/>
    <x v="0"/>
    <x v="9"/>
    <n v="72"/>
    <s v="1282-0026"/>
    <m/>
    <m/>
    <m/>
    <m/>
    <n v="739"/>
    <x v="122"/>
    <n v="80"/>
    <m/>
    <m/>
    <m/>
    <m/>
    <m/>
    <m/>
    <m/>
    <m/>
    <m/>
    <m/>
    <m/>
    <m/>
    <s v="SOH"/>
    <n v="198"/>
    <m/>
  </r>
  <r>
    <d v="2021-10-09T00:00:00"/>
    <x v="1"/>
    <s v="MEDIEXCEL"/>
    <s v="En Tiempo"/>
    <s v="EXTERNOS (240 min.)"/>
    <x v="0"/>
    <x v="9"/>
    <n v="73"/>
    <s v="1282-0026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PRIVADOS"/>
    <s v="En Tiempo"/>
    <s v="EXTERNOS (240 min.)"/>
    <x v="0"/>
    <x v="9"/>
    <n v="74"/>
    <s v="1282-0027"/>
    <d v="2021-10-09T00:00:00"/>
    <s v="34359 ERICK ALEJANDRO"/>
    <s v="RAMIREZ"/>
    <m/>
    <n v="1533"/>
    <x v="21"/>
    <n v="535"/>
    <n v="0"/>
    <n v="0"/>
    <n v="535"/>
    <n v="535"/>
    <n v="535"/>
    <m/>
    <s v="Pendiente"/>
    <s v="Activo"/>
    <m/>
    <m/>
    <s v="PRIVADOS"/>
    <m/>
    <s v="SMAC30"/>
    <s v="v2"/>
    <s v="A QUIEN CORRESPONDA"/>
  </r>
  <r>
    <d v="2021-10-09T00:00:00"/>
    <x v="1"/>
    <s v="MEDIEXCEL"/>
    <s v="En Tiempo"/>
    <s v="EXTERNOS (240 min.)"/>
    <x v="0"/>
    <x v="9"/>
    <n v="75"/>
    <s v="1282-0028"/>
    <d v="2021-10-09T00:00:00"/>
    <s v="15313 ROMULO"/>
    <s v="GONZALEZ"/>
    <m/>
    <n v="692"/>
    <x v="1"/>
    <n v="184"/>
    <n v="0"/>
    <n v="0"/>
    <n v="1479"/>
    <n v="1479"/>
    <n v="1479"/>
    <m/>
    <s v="Pendiente"/>
    <s v="Activo"/>
    <s v="A9129069-01"/>
    <m/>
    <s v="MEDIEXCEL"/>
    <m/>
    <s v="BH"/>
    <s v="h1"/>
    <s v="ORTEGA ROMERO JOSHUA ALFREDO"/>
  </r>
  <r>
    <d v="2021-10-09T00:00:00"/>
    <x v="1"/>
    <s v="MEDIEXCEL"/>
    <s v="En Tiempo"/>
    <s v="EXTERNOS (240 min.)"/>
    <x v="0"/>
    <x v="9"/>
    <n v="76"/>
    <s v="1282-0028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En Tiempo"/>
    <s v="EXTERNOS (240 min.)"/>
    <x v="0"/>
    <x v="9"/>
    <n v="77"/>
    <s v="1282-0028"/>
    <m/>
    <m/>
    <m/>
    <m/>
    <n v="1297"/>
    <x v="20"/>
    <n v="265"/>
    <m/>
    <m/>
    <m/>
    <m/>
    <m/>
    <m/>
    <m/>
    <m/>
    <m/>
    <m/>
    <m/>
    <m/>
    <s v="LIPIDOS"/>
    <s v="lip"/>
    <m/>
  </r>
  <r>
    <d v="2021-10-09T00:00:00"/>
    <x v="1"/>
    <s v="MEDIEXCEL"/>
    <s v="En Tiempo"/>
    <s v="EXTERNOS (240 min.)"/>
    <x v="0"/>
    <x v="9"/>
    <n v="78"/>
    <s v="1282-0028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En Tiempo"/>
    <s v="EXTERNOS (240 min.)"/>
    <x v="0"/>
    <x v="9"/>
    <n v="79"/>
    <s v="1282-0028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80"/>
    <s v="1282-0029"/>
    <d v="2021-10-09T00:00:00"/>
    <s v="34360 JOSE ARMANDO"/>
    <s v="LUGO"/>
    <s v="SANCHEZ"/>
    <n v="692"/>
    <x v="1"/>
    <n v="184"/>
    <n v="0"/>
    <n v="0"/>
    <n v="1974"/>
    <n v="1974"/>
    <n v="1974"/>
    <m/>
    <s v="Pendiente"/>
    <s v="Activo"/>
    <s v="A8919018-01"/>
    <m/>
    <s v="MEDIEXCEL"/>
    <m/>
    <s v="BH"/>
    <s v="h1"/>
    <s v="APOLO DIAZ DE LEON CARLOS"/>
  </r>
  <r>
    <d v="2021-10-09T00:00:00"/>
    <x v="1"/>
    <s v="MEDIEXCEL"/>
    <s v="En Tiempo"/>
    <s v="EXTERNOS (240 min.)"/>
    <x v="0"/>
    <x v="9"/>
    <n v="81"/>
    <s v="1282-0029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En Tiempo"/>
    <s v="EXTERNOS (240 min.)"/>
    <x v="0"/>
    <x v="9"/>
    <n v="82"/>
    <s v="1282-0029"/>
    <m/>
    <m/>
    <m/>
    <m/>
    <n v="1297"/>
    <x v="20"/>
    <n v="265"/>
    <m/>
    <m/>
    <m/>
    <m/>
    <m/>
    <m/>
    <m/>
    <m/>
    <m/>
    <m/>
    <m/>
    <m/>
    <s v="LIPIDOS"/>
    <s v="lip"/>
    <m/>
  </r>
  <r>
    <d v="2021-10-09T00:00:00"/>
    <x v="1"/>
    <s v="MEDIEXCEL"/>
    <s v="En Tiempo"/>
    <s v="EXTERNOS (240 min.)"/>
    <x v="0"/>
    <x v="9"/>
    <n v="83"/>
    <s v="1282-0029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En Tiempo"/>
    <s v="EXTERNOS (240 min.)"/>
    <x v="0"/>
    <x v="9"/>
    <n v="84"/>
    <s v="1282-0029"/>
    <m/>
    <m/>
    <m/>
    <m/>
    <n v="612"/>
    <x v="19"/>
    <n v="495"/>
    <m/>
    <m/>
    <m/>
    <m/>
    <m/>
    <m/>
    <m/>
    <m/>
    <m/>
    <m/>
    <m/>
    <m/>
    <s v="PSA"/>
    <n v="58"/>
    <m/>
  </r>
  <r>
    <d v="2021-10-09T00:00:00"/>
    <x v="1"/>
    <s v="MEDIEXCEL"/>
    <s v="En Tiempo"/>
    <s v="EXTERNOS (240 min.)"/>
    <x v="0"/>
    <x v="9"/>
    <n v="85"/>
    <s v="1282-0029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86"/>
    <s v="1282-0030"/>
    <d v="2021-10-09T00:00:00"/>
    <s v="29419 CRYSTAL"/>
    <s v="GARCIA"/>
    <m/>
    <n v="692"/>
    <x v="1"/>
    <n v="184"/>
    <n v="0"/>
    <n v="0"/>
    <n v="840"/>
    <n v="840"/>
    <n v="840"/>
    <m/>
    <s v="Pendiente"/>
    <s v="Activo"/>
    <s v="F3609002-01"/>
    <m/>
    <s v="MEDIEXCEL"/>
    <m/>
    <s v="BH"/>
    <s v="h1"/>
    <s v="ZAMORA LUGO MARCO VINICIO"/>
  </r>
  <r>
    <d v="2021-10-09T00:00:00"/>
    <x v="1"/>
    <s v="MEDIEXCEL"/>
    <s v="En Tiempo"/>
    <s v="EXTERNOS (240 min.)"/>
    <x v="0"/>
    <x v="9"/>
    <n v="87"/>
    <s v="1282-0030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En Tiempo"/>
    <s v="EXTERNOS (240 min.)"/>
    <x v="0"/>
    <x v="9"/>
    <n v="88"/>
    <s v="1282-0030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89"/>
    <s v="1282-0031"/>
    <d v="2021-10-09T00:00:00"/>
    <s v="15312 ARACELI"/>
    <s v="CAMACHO"/>
    <m/>
    <n v="692"/>
    <x v="1"/>
    <n v="184"/>
    <n v="0"/>
    <n v="0"/>
    <n v="1841"/>
    <n v="1841"/>
    <n v="1841"/>
    <m/>
    <s v="Pendiente"/>
    <s v="Activo"/>
    <s v="A9129069-02"/>
    <m/>
    <s v="MEDIEXCEL"/>
    <m/>
    <s v="BH"/>
    <s v="h1"/>
    <s v="SALDIVAR HERNANDEZ KARLA YUDITH"/>
  </r>
  <r>
    <d v="2021-10-09T00:00:00"/>
    <x v="1"/>
    <s v="MEDIEXCEL"/>
    <s v="En Tiempo"/>
    <s v="EXTERNOS (240 min.)"/>
    <x v="0"/>
    <x v="9"/>
    <n v="90"/>
    <s v="1282-0031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En Tiempo"/>
    <s v="EXTERNOS (240 min.)"/>
    <x v="0"/>
    <x v="9"/>
    <n v="91"/>
    <s v="1282-0031"/>
    <m/>
    <m/>
    <m/>
    <m/>
    <n v="1533"/>
    <x v="21"/>
    <n v="535"/>
    <m/>
    <m/>
    <m/>
    <m/>
    <m/>
    <m/>
    <m/>
    <m/>
    <m/>
    <m/>
    <m/>
    <m/>
    <s v="SMAC30"/>
    <s v="v2"/>
    <m/>
  </r>
  <r>
    <d v="2021-10-09T00:00:00"/>
    <x v="1"/>
    <s v="MEDIEXCEL"/>
    <s v="En Tiempo"/>
    <s v="EXTERNOS (240 min.)"/>
    <x v="0"/>
    <x v="9"/>
    <n v="92"/>
    <s v="1282-0031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9T00:00:00"/>
    <x v="1"/>
    <s v="MEDIEXCEL"/>
    <s v="En Tiempo"/>
    <s v="EXTERNOS (240 min.)"/>
    <x v="0"/>
    <x v="9"/>
    <n v="93"/>
    <s v="1282-0031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94"/>
    <s v="1282-0032"/>
    <d v="2021-10-09T00:00:00"/>
    <s v="26212 CARLOS R"/>
    <s v="CORONA"/>
    <m/>
    <n v="692"/>
    <x v="1"/>
    <n v="184"/>
    <n v="0"/>
    <n v="0"/>
    <n v="840"/>
    <n v="840"/>
    <n v="840"/>
    <m/>
    <s v="Pendiente"/>
    <s v="Activo"/>
    <s v="B6799004-02"/>
    <m/>
    <s v="MEDIEXCEL"/>
    <m/>
    <s v="BH"/>
    <s v="h1"/>
    <s v="SOLIS FERIA CARLOS"/>
  </r>
  <r>
    <d v="2021-10-09T00:00:00"/>
    <x v="1"/>
    <s v="MEDIEXCEL"/>
    <s v="En Tiempo"/>
    <s v="EXTERNOS (240 min.)"/>
    <x v="0"/>
    <x v="9"/>
    <n v="95"/>
    <s v="1282-0032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En Tiempo"/>
    <s v="EXTERNOS (240 min.)"/>
    <x v="0"/>
    <x v="9"/>
    <n v="96"/>
    <s v="1282-0032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97"/>
    <s v="1282-0033"/>
    <d v="2021-10-09T00:00:00"/>
    <s v="26511 MARIA DEL CARMEN"/>
    <s v="AQUINO"/>
    <m/>
    <n v="83"/>
    <x v="6"/>
    <n v="138"/>
    <n v="0"/>
    <n v="0"/>
    <n v="138"/>
    <n v="138"/>
    <n v="138"/>
    <m/>
    <s v="Pendiente"/>
    <s v="Activo"/>
    <s v="F3349006-02"/>
    <n v="0"/>
    <s v="MEDIEXCEL"/>
    <m/>
    <s v="EGO"/>
    <n v="127"/>
    <s v="MEDRANO AHUMADA SALVADOR"/>
  </r>
  <r>
    <d v="2021-10-09T00:00:00"/>
    <x v="1"/>
    <s v="MEDIEXCEL"/>
    <s v="En Tiempo"/>
    <s v="EXTERNOS (240 min.)"/>
    <x v="0"/>
    <x v="9"/>
    <n v="98"/>
    <s v="1282-0034"/>
    <d v="2021-10-09T00:00:00"/>
    <s v="31936 ERNESTO"/>
    <s v="ESQUIVEL"/>
    <s v="VELA"/>
    <n v="692"/>
    <x v="1"/>
    <n v="184"/>
    <n v="0"/>
    <n v="0"/>
    <n v="1974"/>
    <n v="1974"/>
    <n v="1974"/>
    <m/>
    <s v="Pendiente"/>
    <s v="Activo"/>
    <s v="B8409002-02_x0009_"/>
    <m/>
    <s v="MEDIEXCEL"/>
    <m/>
    <s v="BH"/>
    <s v="h1"/>
    <s v="NICIFORE SANCHEZ ANNA CRISTINA"/>
  </r>
  <r>
    <d v="2021-10-09T00:00:00"/>
    <x v="1"/>
    <s v="MEDIEXCEL"/>
    <s v="En Tiempo"/>
    <s v="EXTERNOS (240 min.)"/>
    <x v="0"/>
    <x v="9"/>
    <n v="99"/>
    <s v="1282-0034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En Tiempo"/>
    <s v="EXTERNOS (240 min.)"/>
    <x v="0"/>
    <x v="9"/>
    <n v="100"/>
    <s v="1282-0034"/>
    <m/>
    <m/>
    <m/>
    <m/>
    <n v="1297"/>
    <x v="20"/>
    <n v="265"/>
    <m/>
    <m/>
    <m/>
    <m/>
    <m/>
    <m/>
    <m/>
    <m/>
    <m/>
    <m/>
    <m/>
    <m/>
    <s v="LIPIDOS"/>
    <s v="lip"/>
    <m/>
  </r>
  <r>
    <d v="2021-10-09T00:00:00"/>
    <x v="1"/>
    <s v="MEDIEXCEL"/>
    <s v="En Tiempo"/>
    <s v="EXTERNOS (240 min.)"/>
    <x v="0"/>
    <x v="9"/>
    <n v="101"/>
    <s v="1282-0034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En Tiempo"/>
    <s v="EXTERNOS (240 min.)"/>
    <x v="0"/>
    <x v="9"/>
    <n v="102"/>
    <s v="1282-0034"/>
    <m/>
    <m/>
    <m/>
    <m/>
    <n v="612"/>
    <x v="19"/>
    <n v="495"/>
    <m/>
    <m/>
    <m/>
    <m/>
    <m/>
    <m/>
    <m/>
    <m/>
    <m/>
    <m/>
    <m/>
    <m/>
    <s v="PSA"/>
    <n v="58"/>
    <m/>
  </r>
  <r>
    <d v="2021-10-09T00:00:00"/>
    <x v="1"/>
    <s v="MEDIEXCEL"/>
    <s v="En Tiempo"/>
    <s v="EXTERNOS (240 min.)"/>
    <x v="0"/>
    <x v="9"/>
    <n v="103"/>
    <s v="1282-0034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104"/>
    <s v="1282-0035"/>
    <d v="2021-10-09T00:00:00"/>
    <s v="34361 EDGAR"/>
    <s v="CORTEZ"/>
    <s v="CHAVEZ"/>
    <n v="692"/>
    <x v="1"/>
    <n v="184"/>
    <n v="0"/>
    <n v="0"/>
    <n v="2029"/>
    <n v="2029"/>
    <n v="2029"/>
    <m/>
    <s v="Pendiente"/>
    <s v="Activo"/>
    <s v="A8889027-01"/>
    <n v="5"/>
    <s v="MEDIEXCEL"/>
    <m/>
    <s v="BH"/>
    <s v="h1"/>
    <s v="DIAZ DE LEON CARLOS APOLO"/>
  </r>
  <r>
    <d v="2021-10-09T00:00:00"/>
    <x v="1"/>
    <s v="MEDIEXCEL"/>
    <s v="En Tiempo"/>
    <s v="EXTERNOS (240 min.)"/>
    <x v="0"/>
    <x v="9"/>
    <n v="105"/>
    <s v="1282-0035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En Tiempo"/>
    <s v="EXTERNOS (240 min.)"/>
    <x v="0"/>
    <x v="9"/>
    <n v="106"/>
    <s v="1282-0035"/>
    <m/>
    <m/>
    <m/>
    <m/>
    <n v="1297"/>
    <x v="20"/>
    <n v="265"/>
    <m/>
    <m/>
    <m/>
    <m/>
    <m/>
    <m/>
    <m/>
    <m/>
    <m/>
    <m/>
    <m/>
    <m/>
    <s v="LIPIDOS"/>
    <s v="lip"/>
    <m/>
  </r>
  <r>
    <d v="2021-10-09T00:00:00"/>
    <x v="1"/>
    <s v="MEDIEXCEL"/>
    <s v="En Tiempo"/>
    <s v="EXTERNOS (240 min.)"/>
    <x v="0"/>
    <x v="9"/>
    <n v="107"/>
    <s v="1282-0035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En Tiempo"/>
    <s v="EXTERNOS (240 min.)"/>
    <x v="0"/>
    <x v="9"/>
    <n v="108"/>
    <s v="1282-0035"/>
    <m/>
    <m/>
    <m/>
    <m/>
    <n v="138"/>
    <x v="68"/>
    <n v="250"/>
    <m/>
    <m/>
    <m/>
    <m/>
    <m/>
    <m/>
    <m/>
    <m/>
    <m/>
    <m/>
    <m/>
    <m/>
    <s v="TSH"/>
    <n v="146"/>
    <m/>
  </r>
  <r>
    <d v="2021-10-09T00:00:00"/>
    <x v="1"/>
    <s v="MEDIEXCEL"/>
    <s v="En Tiempo"/>
    <s v="EXTERNOS (240 min.)"/>
    <x v="0"/>
    <x v="9"/>
    <n v="109"/>
    <s v="1282-0035"/>
    <m/>
    <m/>
    <m/>
    <m/>
    <n v="1371"/>
    <x v="22"/>
    <n v="300"/>
    <m/>
    <m/>
    <m/>
    <m/>
    <m/>
    <m/>
    <m/>
    <m/>
    <m/>
    <m/>
    <m/>
    <m/>
    <s v="T4L"/>
    <n v="205"/>
    <m/>
  </r>
  <r>
    <d v="2021-10-09T00:00:00"/>
    <x v="1"/>
    <s v="MEDIEXCEL"/>
    <s v="En Tiempo"/>
    <s v="EXTERNOS (240 min.)"/>
    <x v="0"/>
    <x v="9"/>
    <n v="110"/>
    <s v="1282-0035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Fuera de Tiempo"/>
    <s v="EXTERNOS (240 min.)"/>
    <x v="0"/>
    <x v="9"/>
    <n v="111"/>
    <s v="1282-0036"/>
    <d v="2021-10-09T00:00:00"/>
    <s v="34351 JAIR ISAAC"/>
    <s v="RUZ"/>
    <s v="JUAREZ"/>
    <n v="367"/>
    <x v="59"/>
    <n v="450"/>
    <n v="0"/>
    <n v="0"/>
    <n v="588"/>
    <n v="588"/>
    <n v="588"/>
    <m/>
    <s v="Pendiente"/>
    <s v="Activo"/>
    <s v="A7089091-01"/>
    <m/>
    <s v="MEDIEXCEL"/>
    <m/>
    <s v="URO"/>
    <n v="110"/>
    <s v="HERNANDEZ MANZO JOSE DAVID"/>
  </r>
  <r>
    <d v="2021-10-09T00:00:00"/>
    <x v="1"/>
    <s v="MEDIEXCEL"/>
    <s v="Fuera de Tiempo"/>
    <s v="EXTERNOS (240 min.)"/>
    <x v="0"/>
    <x v="9"/>
    <n v="112"/>
    <s v="1282-0036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113"/>
    <s v="1282-0037"/>
    <d v="2021-10-09T00:00:00"/>
    <s v="34362 FRANCISCO JAVIER"/>
    <s v="SORIA"/>
    <s v="LANDUERDO"/>
    <n v="692"/>
    <x v="1"/>
    <n v="184"/>
    <n v="0"/>
    <n v="0"/>
    <n v="1231"/>
    <n v="1231"/>
    <n v="1231"/>
    <m/>
    <s v="Pendiente"/>
    <s v="Activo"/>
    <s v="A7989060-01"/>
    <m/>
    <s v="MEDIEXCEL"/>
    <m/>
    <s v="BH"/>
    <s v="h1"/>
    <s v="GASTELUM PONCE ALEJANDRA"/>
  </r>
  <r>
    <d v="2021-10-09T00:00:00"/>
    <x v="1"/>
    <s v="MEDIEXCEL"/>
    <s v="En Tiempo"/>
    <s v="EXTERNOS (240 min.)"/>
    <x v="0"/>
    <x v="9"/>
    <n v="114"/>
    <s v="1282-0037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En Tiempo"/>
    <s v="EXTERNOS (240 min.)"/>
    <x v="0"/>
    <x v="9"/>
    <n v="115"/>
    <s v="1282-0037"/>
    <m/>
    <m/>
    <m/>
    <m/>
    <n v="1533"/>
    <x v="21"/>
    <n v="535"/>
    <m/>
    <m/>
    <m/>
    <m/>
    <m/>
    <m/>
    <m/>
    <m/>
    <m/>
    <m/>
    <m/>
    <m/>
    <s v="SMAC30"/>
    <s v="v2"/>
    <m/>
  </r>
  <r>
    <d v="2021-10-09T00:00:00"/>
    <x v="1"/>
    <s v="MEDIEXCEL"/>
    <s v="En Tiempo"/>
    <s v="EXTERNOS (240 min.)"/>
    <x v="0"/>
    <x v="9"/>
    <n v="116"/>
    <s v="1282-0037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117"/>
    <s v="1282-0038"/>
    <d v="2021-10-09T00:00:00"/>
    <s v="19185 GERARDA"/>
    <s v="CORTEZ"/>
    <s v="VASQUEZ"/>
    <n v="692"/>
    <x v="1"/>
    <n v="184"/>
    <n v="0"/>
    <n v="0"/>
    <n v="1057"/>
    <n v="1057"/>
    <n v="1057"/>
    <m/>
    <s v="Pendiente"/>
    <s v="Activo"/>
    <s v="B6429001-02"/>
    <m/>
    <s v="MEDIEXCEL"/>
    <m/>
    <s v="BH"/>
    <s v="h1"/>
    <s v="GONZALEZ ALVAREZ LIZBETH"/>
  </r>
  <r>
    <d v="2021-10-09T00:00:00"/>
    <x v="1"/>
    <s v="MEDIEXCEL"/>
    <s v="En Tiempo"/>
    <s v="EXTERNOS (240 min.)"/>
    <x v="0"/>
    <x v="9"/>
    <n v="118"/>
    <s v="1282-0038"/>
    <m/>
    <m/>
    <m/>
    <m/>
    <n v="1533"/>
    <x v="21"/>
    <n v="535"/>
    <m/>
    <m/>
    <m/>
    <m/>
    <m/>
    <m/>
    <m/>
    <m/>
    <m/>
    <m/>
    <m/>
    <m/>
    <s v="SMAC30"/>
    <s v="v2"/>
    <m/>
  </r>
  <r>
    <d v="2021-10-09T00:00:00"/>
    <x v="1"/>
    <s v="MEDIEXCEL"/>
    <s v="En Tiempo"/>
    <s v="EXTERNOS (240 min.)"/>
    <x v="0"/>
    <x v="9"/>
    <n v="119"/>
    <s v="1282-0038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120"/>
    <s v="1282-0038"/>
    <m/>
    <m/>
    <m/>
    <m/>
    <n v="1356"/>
    <x v="45"/>
    <n v="200"/>
    <m/>
    <m/>
    <m/>
    <m/>
    <m/>
    <m/>
    <m/>
    <m/>
    <m/>
    <m/>
    <m/>
    <m/>
    <s v="Coprologico"/>
    <n v="92"/>
    <m/>
  </r>
  <r>
    <d v="2021-10-09T00:00:00"/>
    <x v="1"/>
    <s v="MEDIEXCEL"/>
    <s v="En Tiempo"/>
    <s v="EXTERNOS (240 min.)"/>
    <x v="0"/>
    <x v="9"/>
    <n v="121"/>
    <s v="1282-0039"/>
    <d v="2021-10-09T00:00:00"/>
    <s v="4025 AMALIA"/>
    <s v="AGUILAR"/>
    <m/>
    <n v="692"/>
    <x v="1"/>
    <n v="184"/>
    <n v="0"/>
    <n v="0"/>
    <n v="1686"/>
    <n v="1686"/>
    <n v="1686"/>
    <m/>
    <s v="Pendiente"/>
    <s v="Activo"/>
    <s v="A7259005-01"/>
    <m/>
    <s v="MEDIEXCEL"/>
    <m/>
    <s v="BH"/>
    <s v="h1"/>
    <s v="QUINTERO BELTRAN JESUS GUADALUPE"/>
  </r>
  <r>
    <d v="2021-10-09T00:00:00"/>
    <x v="1"/>
    <s v="MEDIEXCEL"/>
    <s v="En Tiempo"/>
    <s v="EXTERNOS (240 min.)"/>
    <x v="0"/>
    <x v="9"/>
    <n v="122"/>
    <s v="1282-0039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En Tiempo"/>
    <s v="EXTERNOS (240 min.)"/>
    <x v="0"/>
    <x v="9"/>
    <n v="123"/>
    <s v="1282-0039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En Tiempo"/>
    <s v="EXTERNOS (240 min.)"/>
    <x v="0"/>
    <x v="9"/>
    <n v="124"/>
    <s v="1282-0039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9T00:00:00"/>
    <x v="1"/>
    <s v="MEDIEXCEL"/>
    <s v="En Tiempo"/>
    <s v="EXTERNOS (240 min.)"/>
    <x v="0"/>
    <x v="9"/>
    <n v="125"/>
    <s v="1282-0040"/>
    <d v="2021-10-09T00:00:00"/>
    <s v="22827 ROSELIA"/>
    <s v="RIVERA"/>
    <m/>
    <n v="692"/>
    <x v="1"/>
    <n v="184"/>
    <n v="0"/>
    <n v="0"/>
    <n v="2141"/>
    <n v="2141"/>
    <n v="2141"/>
    <m/>
    <s v="Pendiente"/>
    <s v="Activo"/>
    <s v="F1549006-02"/>
    <m/>
    <s v="MEDIEXCEL"/>
    <m/>
    <s v="BH"/>
    <s v="h1"/>
    <s v="SALDIVAR HERNANDEZ KARLA YUDITH"/>
  </r>
  <r>
    <d v="2021-10-09T00:00:00"/>
    <x v="1"/>
    <s v="MEDIEXCEL"/>
    <s v="En Tiempo"/>
    <s v="EXTERNOS (240 min.)"/>
    <x v="0"/>
    <x v="9"/>
    <n v="126"/>
    <s v="1282-0040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En Tiempo"/>
    <s v="EXTERNOS (240 min.)"/>
    <x v="0"/>
    <x v="9"/>
    <n v="127"/>
    <s v="1282-0040"/>
    <m/>
    <m/>
    <m/>
    <m/>
    <n v="1533"/>
    <x v="21"/>
    <n v="535"/>
    <m/>
    <m/>
    <m/>
    <m/>
    <m/>
    <m/>
    <m/>
    <m/>
    <m/>
    <m/>
    <m/>
    <m/>
    <s v="SMAC30"/>
    <s v="v2"/>
    <m/>
  </r>
  <r>
    <d v="2021-10-09T00:00:00"/>
    <x v="1"/>
    <s v="MEDIEXCEL"/>
    <s v="En Tiempo"/>
    <s v="EXTERNOS (240 min.)"/>
    <x v="0"/>
    <x v="9"/>
    <n v="128"/>
    <s v="1282-0040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9T00:00:00"/>
    <x v="1"/>
    <s v="MEDIEXCEL"/>
    <s v="En Tiempo"/>
    <s v="EXTERNOS (240 min.)"/>
    <x v="0"/>
    <x v="9"/>
    <n v="129"/>
    <s v="1282-0040"/>
    <m/>
    <m/>
    <m/>
    <m/>
    <n v="1371"/>
    <x v="22"/>
    <n v="300"/>
    <m/>
    <m/>
    <m/>
    <m/>
    <m/>
    <m/>
    <m/>
    <m/>
    <m/>
    <m/>
    <m/>
    <m/>
    <s v="T4L"/>
    <n v="205"/>
    <m/>
  </r>
  <r>
    <d v="2021-10-09T00:00:00"/>
    <x v="1"/>
    <s v="MEDIEXCEL"/>
    <s v="En Tiempo"/>
    <s v="EXTERNOS (240 min.)"/>
    <x v="0"/>
    <x v="9"/>
    <n v="130"/>
    <s v="1282-0040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HOSPITALIZADOS"/>
    <s v="En Tiempo"/>
    <s v="HOSPITALIZADOS (90 Min.)"/>
    <x v="0"/>
    <x v="9"/>
    <n v="131"/>
    <s v="1282-0041"/>
    <d v="2021-10-09T00:00:00"/>
    <s v="34349 LUIS"/>
    <s v="FLORES"/>
    <m/>
    <n v="226"/>
    <x v="3"/>
    <n v="345"/>
    <n v="0"/>
    <n v="0"/>
    <n v="345"/>
    <n v="345"/>
    <n v="345"/>
    <m/>
    <s v="Pendiente"/>
    <s v="Activo"/>
    <m/>
    <m/>
    <s v="CENTRO MEDICO EXCEL-HOSPITALIZADOS"/>
    <m/>
    <s v="PCR"/>
    <n v="183"/>
    <s v="VILLAGRANA MARQUEZ SAUL ANTONIO"/>
  </r>
  <r>
    <d v="2021-10-09T00:00:00"/>
    <x v="1"/>
    <s v="MEDIEXCEL"/>
    <s v="Fuera de Tiempo"/>
    <s v="EXTERNOS (240 min.)"/>
    <x v="0"/>
    <x v="9"/>
    <n v="132"/>
    <s v="1282-0042"/>
    <d v="2021-10-09T00:00:00"/>
    <s v="29822 JOSE"/>
    <s v="RENTERIA"/>
    <m/>
    <n v="1229"/>
    <x v="17"/>
    <n v="300"/>
    <n v="0"/>
    <n v="0"/>
    <n v="300"/>
    <n v="300"/>
    <n v="300"/>
    <m/>
    <s v="Pendiente"/>
    <s v="Activo"/>
    <s v="A9799043-01"/>
    <m/>
    <s v="MEDIEXCEL"/>
    <m/>
    <s v="Curva"/>
    <n v="112"/>
    <s v="ZECKUA DURAZO JOSE DE JESUS"/>
  </r>
  <r>
    <d v="2021-10-09T00:00:00"/>
    <x v="1"/>
    <s v="MEDIEXCEL"/>
    <s v="En Tiempo"/>
    <s v="EXTERNOS (240 min.)"/>
    <x v="0"/>
    <x v="9"/>
    <n v="133"/>
    <s v="1282-0043"/>
    <d v="2021-10-09T00:00:00"/>
    <s v="21344 MONICA"/>
    <s v="SEPULVEDA"/>
    <m/>
    <n v="692"/>
    <x v="1"/>
    <n v="184"/>
    <n v="0"/>
    <n v="0"/>
    <n v="2141"/>
    <n v="2141"/>
    <n v="2141"/>
    <m/>
    <s v="Pendiente"/>
    <s v="Activo"/>
    <s v="B7139017-02"/>
    <n v="5"/>
    <s v="MEDIEXCEL"/>
    <m/>
    <s v="BH"/>
    <s v="h1"/>
    <s v="SALDIVAR HERNANDEZ KARLA YUDITH"/>
  </r>
  <r>
    <d v="2021-10-09T00:00:00"/>
    <x v="1"/>
    <s v="MEDIEXCEL"/>
    <s v="En Tiempo"/>
    <s v="EXTERNOS (240 min.)"/>
    <x v="0"/>
    <x v="9"/>
    <n v="134"/>
    <s v="1282-0043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En Tiempo"/>
    <s v="EXTERNOS (240 min.)"/>
    <x v="0"/>
    <x v="9"/>
    <n v="135"/>
    <s v="1282-0043"/>
    <m/>
    <m/>
    <m/>
    <m/>
    <n v="1533"/>
    <x v="21"/>
    <n v="535"/>
    <m/>
    <m/>
    <m/>
    <m/>
    <m/>
    <m/>
    <m/>
    <m/>
    <m/>
    <m/>
    <m/>
    <m/>
    <s v="SMAC30"/>
    <s v="v2"/>
    <m/>
  </r>
  <r>
    <d v="2021-10-09T00:00:00"/>
    <x v="1"/>
    <s v="MEDIEXCEL"/>
    <s v="En Tiempo"/>
    <s v="EXTERNOS (240 min.)"/>
    <x v="0"/>
    <x v="9"/>
    <n v="136"/>
    <s v="1282-0043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9T00:00:00"/>
    <x v="1"/>
    <s v="MEDIEXCEL"/>
    <s v="En Tiempo"/>
    <s v="EXTERNOS (240 min.)"/>
    <x v="0"/>
    <x v="9"/>
    <n v="137"/>
    <s v="1282-0043"/>
    <m/>
    <m/>
    <m/>
    <m/>
    <n v="1371"/>
    <x v="22"/>
    <n v="300"/>
    <m/>
    <m/>
    <m/>
    <m/>
    <m/>
    <m/>
    <m/>
    <m/>
    <m/>
    <m/>
    <m/>
    <m/>
    <s v="T4L"/>
    <n v="205"/>
    <m/>
  </r>
  <r>
    <d v="2021-10-09T00:00:00"/>
    <x v="1"/>
    <s v="MEDIEXCEL"/>
    <s v="En Tiempo"/>
    <s v="EXTERNOS (240 min.)"/>
    <x v="0"/>
    <x v="9"/>
    <n v="138"/>
    <s v="1282-0043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139"/>
    <s v="1282-0044"/>
    <d v="2021-10-09T00:00:00"/>
    <s v="15133 RIGOBERTO"/>
    <s v="RODRIGUEZ"/>
    <m/>
    <n v="692"/>
    <x v="1"/>
    <n v="184"/>
    <n v="0"/>
    <n v="0"/>
    <n v="2584"/>
    <n v="2584"/>
    <n v="2584"/>
    <m/>
    <s v="Pendiente"/>
    <s v="Activo"/>
    <s v="B7759009-02"/>
    <n v="25"/>
    <s v="MEDIEXCEL"/>
    <m/>
    <s v="BH"/>
    <s v="h1"/>
    <s v="NICIFORE SANCHEZ ANNA CRISTINA"/>
  </r>
  <r>
    <d v="2021-10-09T00:00:00"/>
    <x v="1"/>
    <s v="MEDIEXCEL"/>
    <s v="En Tiempo"/>
    <s v="EXTERNOS (240 min.)"/>
    <x v="0"/>
    <x v="9"/>
    <n v="140"/>
    <s v="1282-0044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En Tiempo"/>
    <s v="EXTERNOS (240 min.)"/>
    <x v="0"/>
    <x v="9"/>
    <n v="141"/>
    <s v="1282-0044"/>
    <m/>
    <m/>
    <m/>
    <m/>
    <n v="1297"/>
    <x v="20"/>
    <n v="265"/>
    <m/>
    <m/>
    <m/>
    <m/>
    <m/>
    <m/>
    <m/>
    <m/>
    <m/>
    <m/>
    <m/>
    <m/>
    <s v="LIPIDOS"/>
    <s v="lip"/>
    <m/>
  </r>
  <r>
    <d v="2021-10-09T00:00:00"/>
    <x v="1"/>
    <s v="MEDIEXCEL"/>
    <s v="En Tiempo"/>
    <s v="EXTERNOS (240 min.)"/>
    <x v="0"/>
    <x v="9"/>
    <n v="142"/>
    <s v="1282-0044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En Tiempo"/>
    <s v="EXTERNOS (240 min.)"/>
    <x v="0"/>
    <x v="9"/>
    <n v="143"/>
    <s v="1282-0044"/>
    <m/>
    <m/>
    <m/>
    <m/>
    <n v="612"/>
    <x v="19"/>
    <n v="495"/>
    <m/>
    <m/>
    <m/>
    <m/>
    <m/>
    <m/>
    <m/>
    <m/>
    <m/>
    <m/>
    <m/>
    <m/>
    <s v="PSA"/>
    <n v="58"/>
    <m/>
  </r>
  <r>
    <d v="2021-10-09T00:00:00"/>
    <x v="1"/>
    <s v="MEDIEXCEL"/>
    <s v="En Tiempo"/>
    <s v="EXTERNOS (240 min.)"/>
    <x v="0"/>
    <x v="9"/>
    <n v="144"/>
    <s v="1282-0044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9T00:00:00"/>
    <x v="1"/>
    <s v="MEDIEXCEL"/>
    <s v="En Tiempo"/>
    <s v="EXTERNOS (240 min.)"/>
    <x v="0"/>
    <x v="9"/>
    <n v="145"/>
    <s v="1282-0044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146"/>
    <s v="1282-0045"/>
    <d v="2021-10-09T00:00:00"/>
    <s v="23912 HECTOR"/>
    <s v="SANCHEZ"/>
    <m/>
    <n v="121"/>
    <x v="18"/>
    <n v="374"/>
    <n v="0"/>
    <n v="0"/>
    <n v="869"/>
    <n v="869"/>
    <n v="869"/>
    <m/>
    <s v="Pendiente"/>
    <s v="Activo"/>
    <s v="F1929003-01_x0009_"/>
    <m/>
    <s v="MEDIEXCEL"/>
    <m/>
    <s v="GLICO"/>
    <n v="137"/>
    <s v="CASTRO AVILES MERCEDES"/>
  </r>
  <r>
    <d v="2021-10-09T00:00:00"/>
    <x v="1"/>
    <s v="MEDIEXCEL"/>
    <s v="En Tiempo"/>
    <s v="EXTERNOS (240 min.)"/>
    <x v="0"/>
    <x v="9"/>
    <n v="147"/>
    <s v="1282-0045"/>
    <m/>
    <m/>
    <m/>
    <m/>
    <n v="612"/>
    <x v="19"/>
    <n v="495"/>
    <m/>
    <m/>
    <m/>
    <m/>
    <m/>
    <m/>
    <m/>
    <m/>
    <m/>
    <m/>
    <m/>
    <m/>
    <s v="PSA"/>
    <n v="58"/>
    <m/>
  </r>
  <r>
    <d v="2021-10-09T00:00:00"/>
    <x v="1"/>
    <s v="MEDIEXCEL"/>
    <s v="Fuera de Tiempo"/>
    <s v="EXTERNOS (240 min.)"/>
    <x v="0"/>
    <x v="9"/>
    <n v="148"/>
    <s v="1282-0046"/>
    <d v="2021-10-09T00:00:00"/>
    <s v="22127 ANTONIO"/>
    <s v="HERNANDEZ"/>
    <m/>
    <n v="692"/>
    <x v="1"/>
    <n v="184"/>
    <n v="0"/>
    <n v="0"/>
    <n v="1891"/>
    <n v="1891"/>
    <n v="1891"/>
    <m/>
    <s v="Pendiente"/>
    <s v="Activo"/>
    <s v="B8829008-01"/>
    <m/>
    <s v="MEDIEXCEL"/>
    <m/>
    <s v="BH"/>
    <s v="h1"/>
    <s v="CASTRO AVILES MERCEDES"/>
  </r>
  <r>
    <d v="2021-10-09T00:00:00"/>
    <x v="1"/>
    <s v="MEDIEXCEL"/>
    <s v="Fuera de Tiempo"/>
    <s v="EXTERNOS (240 min.)"/>
    <x v="0"/>
    <x v="9"/>
    <n v="149"/>
    <s v="1282-0046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Fuera de Tiempo"/>
    <s v="EXTERNOS (240 min.)"/>
    <x v="0"/>
    <x v="9"/>
    <n v="150"/>
    <s v="1282-0046"/>
    <m/>
    <m/>
    <m/>
    <m/>
    <n v="1533"/>
    <x v="21"/>
    <n v="535"/>
    <m/>
    <m/>
    <m/>
    <m/>
    <m/>
    <m/>
    <m/>
    <m/>
    <m/>
    <m/>
    <m/>
    <m/>
    <s v="SMAC30"/>
    <s v="v2"/>
    <m/>
  </r>
  <r>
    <d v="2021-10-09T00:00:00"/>
    <x v="1"/>
    <s v="MEDIEXCEL"/>
    <s v="Fuera de Tiempo"/>
    <s v="EXTERNOS (240 min.)"/>
    <x v="0"/>
    <x v="9"/>
    <n v="151"/>
    <s v="1282-0046"/>
    <m/>
    <m/>
    <m/>
    <m/>
    <n v="612"/>
    <x v="19"/>
    <n v="495"/>
    <m/>
    <m/>
    <m/>
    <m/>
    <m/>
    <m/>
    <m/>
    <m/>
    <m/>
    <m/>
    <m/>
    <m/>
    <s v="PSA"/>
    <n v="58"/>
    <m/>
  </r>
  <r>
    <d v="2021-10-09T00:00:00"/>
    <x v="1"/>
    <s v="MEDIEXCEL"/>
    <s v="Fuera de Tiempo"/>
    <s v="EXTERNOS (240 min.)"/>
    <x v="0"/>
    <x v="9"/>
    <n v="152"/>
    <s v="1282-0046"/>
    <m/>
    <m/>
    <m/>
    <m/>
    <n v="44"/>
    <x v="151"/>
    <n v="165"/>
    <m/>
    <m/>
    <m/>
    <m/>
    <m/>
    <m/>
    <m/>
    <m/>
    <m/>
    <m/>
    <m/>
    <m/>
    <s v="cps3"/>
    <n v="95"/>
    <m/>
  </r>
  <r>
    <d v="2021-10-09T00:00:00"/>
    <x v="1"/>
    <s v="MEDIEXCEL"/>
    <s v="Fuera de Tiempo"/>
    <s v="EXTERNOS (240 min.)"/>
    <x v="0"/>
    <x v="9"/>
    <n v="153"/>
    <s v="1282-0046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154"/>
    <s v="1282-0047"/>
    <d v="2021-10-09T00:00:00"/>
    <s v="17790 MARIO"/>
    <s v="ARTEAGA"/>
    <s v="CAMPOS"/>
    <n v="692"/>
    <x v="1"/>
    <n v="184"/>
    <n v="0"/>
    <n v="0"/>
    <n v="1536"/>
    <n v="1536"/>
    <n v="1536"/>
    <m/>
    <s v="Pendiente"/>
    <s v="Activo"/>
    <s v="B5169005-05"/>
    <m/>
    <s v="MEDIEXCEL"/>
    <m/>
    <s v="BH"/>
    <s v="h1"/>
    <s v="MIGUEL GARCIA DIAZ"/>
  </r>
  <r>
    <d v="2021-10-09T00:00:00"/>
    <x v="1"/>
    <s v="MEDIEXCEL"/>
    <s v="En Tiempo"/>
    <s v="EXTERNOS (240 min.)"/>
    <x v="0"/>
    <x v="9"/>
    <n v="155"/>
    <s v="1282-0047"/>
    <m/>
    <m/>
    <m/>
    <m/>
    <n v="88"/>
    <x v="120"/>
    <n v="420"/>
    <m/>
    <m/>
    <m/>
    <m/>
    <m/>
    <m/>
    <m/>
    <m/>
    <m/>
    <m/>
    <m/>
    <m/>
    <s v="Fibrinogeno"/>
    <s v="Factor I Funcional"/>
    <m/>
  </r>
  <r>
    <d v="2021-10-09T00:00:00"/>
    <x v="1"/>
    <s v="MEDIEXCEL"/>
    <s v="En Tiempo"/>
    <s v="EXTERNOS (240 min.)"/>
    <x v="0"/>
    <x v="9"/>
    <n v="156"/>
    <s v="1282-0047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9T00:00:00"/>
    <x v="1"/>
    <s v="MEDIEXCEL"/>
    <s v="En Tiempo"/>
    <s v="EXTERNOS (240 min.)"/>
    <x v="0"/>
    <x v="9"/>
    <n v="157"/>
    <s v="1282-0047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No Liberados en PxLab"/>
    <s v="EXTERNOS (240 min.)"/>
    <x v="0"/>
    <x v="9"/>
    <n v="158"/>
    <s v="1282-0048"/>
    <d v="2021-10-09T00:00:00"/>
    <s v="32917 RENATA"/>
    <s v="RIOS"/>
    <m/>
    <n v="621"/>
    <x v="160"/>
    <n v="395"/>
    <n v="0"/>
    <n v="0"/>
    <n v="395"/>
    <n v="395"/>
    <n v="395"/>
    <m/>
    <s v="Pendiente"/>
    <s v="Activo"/>
    <s v="E1009004-04"/>
    <n v="5"/>
    <s v="MEDIEXCEL"/>
    <m/>
    <s v="AcValpro"/>
    <n v="40"/>
    <s v="CERVANTES FLORES RICARDO"/>
  </r>
  <r>
    <d v="2021-10-09T00:00:00"/>
    <x v="1"/>
    <s v="MEDIEXCEL"/>
    <s v="En Tiempo"/>
    <s v="EXTERNOS (240 min.)"/>
    <x v="0"/>
    <x v="9"/>
    <n v="159"/>
    <s v="1282-0049"/>
    <d v="2021-10-09T00:00:00"/>
    <s v="29411 ALEJANDRO"/>
    <s v="ROJAS"/>
    <m/>
    <n v="692"/>
    <x v="1"/>
    <n v="184"/>
    <n v="0"/>
    <n v="0"/>
    <n v="1340"/>
    <n v="1340"/>
    <n v="1340"/>
    <m/>
    <s v="Pendiente"/>
    <s v="Activo"/>
    <m/>
    <m/>
    <s v="MEDIEXCEL"/>
    <m/>
    <s v="BH"/>
    <s v="h1"/>
    <s v="GONZALEZ ALVARES LIZBETH"/>
  </r>
  <r>
    <d v="2021-10-09T00:00:00"/>
    <x v="1"/>
    <s v="MEDIEXCEL"/>
    <s v="En Tiempo"/>
    <s v="EXTERNOS (240 min.)"/>
    <x v="0"/>
    <x v="9"/>
    <n v="160"/>
    <s v="1282-0049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En Tiempo"/>
    <s v="EXTERNOS (240 min.)"/>
    <x v="0"/>
    <x v="9"/>
    <n v="161"/>
    <s v="1282-0049"/>
    <m/>
    <m/>
    <m/>
    <m/>
    <n v="2119"/>
    <x v="141"/>
    <n v="500"/>
    <m/>
    <m/>
    <m/>
    <m/>
    <m/>
    <m/>
    <m/>
    <m/>
    <m/>
    <m/>
    <m/>
    <m/>
    <s v="ESPERMATOBIOSCOPIA"/>
    <m/>
    <m/>
  </r>
  <r>
    <d v="2021-10-09T00:00:00"/>
    <x v="1"/>
    <s v="MEDIEXCEL"/>
    <s v="En Tiempo"/>
    <s v="EXTERNOS (240 min.)"/>
    <x v="0"/>
    <x v="9"/>
    <n v="162"/>
    <s v="1282-0049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Fuera de Tiempo"/>
    <s v="EXTERNOS (240 min.)"/>
    <x v="0"/>
    <x v="9"/>
    <n v="163"/>
    <s v="1282-0050"/>
    <d v="2021-10-09T00:00:00"/>
    <s v="34363 ANDREA BASILISA"/>
    <s v="PEREZ"/>
    <s v="LOPEZ"/>
    <n v="692"/>
    <x v="1"/>
    <n v="184"/>
    <n v="0"/>
    <n v="0"/>
    <n v="863"/>
    <n v="863"/>
    <n v="863"/>
    <m/>
    <s v="Pendiente"/>
    <s v="Activo"/>
    <s v="A7039090-05"/>
    <m/>
    <s v="MEDIEXCEL"/>
    <m/>
    <s v="BH"/>
    <s v="h1"/>
    <s v="ORTEGA MORENO ANETTE"/>
  </r>
  <r>
    <d v="2021-10-09T00:00:00"/>
    <x v="1"/>
    <s v="MEDIEXCEL"/>
    <s v="Fuera de Tiempo"/>
    <s v="EXTERNOS (240 min.)"/>
    <x v="0"/>
    <x v="9"/>
    <n v="164"/>
    <s v="1282-0050"/>
    <m/>
    <m/>
    <m/>
    <m/>
    <n v="119"/>
    <x v="24"/>
    <n v="161"/>
    <m/>
    <m/>
    <m/>
    <m/>
    <m/>
    <m/>
    <m/>
    <m/>
    <m/>
    <m/>
    <m/>
    <m/>
    <s v="ABO"/>
    <n v="213"/>
    <m/>
  </r>
  <r>
    <d v="2021-10-09T00:00:00"/>
    <x v="1"/>
    <s v="MEDIEXCEL"/>
    <s v="Fuera de Tiempo"/>
    <s v="EXTERNOS (240 min.)"/>
    <x v="0"/>
    <x v="9"/>
    <n v="165"/>
    <s v="1282-0050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Fuera de Tiempo"/>
    <s v="EXTERNOS (240 min.)"/>
    <x v="0"/>
    <x v="9"/>
    <n v="166"/>
    <s v="1282-0051"/>
    <d v="2021-10-09T00:00:00"/>
    <s v="14586 ALMA"/>
    <s v="BUELNA"/>
    <m/>
    <n v="692"/>
    <x v="1"/>
    <n v="184"/>
    <n v="0"/>
    <n v="0"/>
    <n v="2089"/>
    <n v="2089"/>
    <n v="2089"/>
    <m/>
    <s v="Pendiente"/>
    <s v="Activo"/>
    <s v="A7979027-02"/>
    <m/>
    <s v="MEDIEXCEL"/>
    <m/>
    <s v="BH"/>
    <s v="h1"/>
    <s v="NICIFORE SANCHEZ ANNA CRISTINA"/>
  </r>
  <r>
    <d v="2021-10-09T00:00:00"/>
    <x v="1"/>
    <s v="MEDIEXCEL"/>
    <s v="Fuera de Tiempo"/>
    <s v="EXTERNOS (240 min.)"/>
    <x v="0"/>
    <x v="9"/>
    <n v="167"/>
    <s v="1282-0051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Fuera de Tiempo"/>
    <s v="EXTERNOS (240 min.)"/>
    <x v="0"/>
    <x v="9"/>
    <n v="168"/>
    <s v="1282-0051"/>
    <m/>
    <m/>
    <m/>
    <m/>
    <n v="1297"/>
    <x v="20"/>
    <n v="265"/>
    <m/>
    <m/>
    <m/>
    <m/>
    <m/>
    <m/>
    <m/>
    <m/>
    <m/>
    <m/>
    <m/>
    <m/>
    <s v="LIPIDOS"/>
    <s v="lip"/>
    <m/>
  </r>
  <r>
    <d v="2021-10-09T00:00:00"/>
    <x v="1"/>
    <s v="MEDIEXCEL"/>
    <s v="Fuera de Tiempo"/>
    <s v="EXTERNOS (240 min.)"/>
    <x v="0"/>
    <x v="9"/>
    <n v="169"/>
    <s v="1282-0051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Fuera de Tiempo"/>
    <s v="EXTERNOS (240 min.)"/>
    <x v="0"/>
    <x v="9"/>
    <n v="170"/>
    <s v="1282-0051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9T00:00:00"/>
    <x v="1"/>
    <s v="MEDIEXCEL"/>
    <s v="Fuera de Tiempo"/>
    <s v="EXTERNOS (240 min.)"/>
    <x v="0"/>
    <x v="9"/>
    <n v="171"/>
    <s v="1282-0051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172"/>
    <s v="1282-0052"/>
    <d v="2021-10-09T00:00:00"/>
    <s v="26511 MARIA DEL CARMEN"/>
    <s v="AQUINO"/>
    <m/>
    <n v="692"/>
    <x v="1"/>
    <n v="184"/>
    <n v="0"/>
    <n v="0"/>
    <n v="1185"/>
    <n v="1185"/>
    <n v="1185"/>
    <m/>
    <s v="Pendiente"/>
    <s v="Activo"/>
    <s v="F3349006-02"/>
    <m/>
    <s v="MEDIEXCEL"/>
    <m/>
    <s v="BH"/>
    <s v="h1"/>
    <s v="PEDRO MARTINEZ ANGEL JAVIER"/>
  </r>
  <r>
    <d v="2021-10-09T00:00:00"/>
    <x v="1"/>
    <s v="MEDIEXCEL"/>
    <s v="En Tiempo"/>
    <s v="EXTERNOS (240 min.)"/>
    <x v="0"/>
    <x v="9"/>
    <n v="173"/>
    <s v="1282-0052"/>
    <m/>
    <m/>
    <m/>
    <m/>
    <n v="226"/>
    <x v="3"/>
    <n v="345"/>
    <m/>
    <m/>
    <m/>
    <m/>
    <m/>
    <m/>
    <m/>
    <m/>
    <m/>
    <m/>
    <m/>
    <m/>
    <s v="PCR"/>
    <n v="183"/>
    <m/>
  </r>
  <r>
    <d v="2021-10-09T00:00:00"/>
    <x v="1"/>
    <s v="MEDIEXCEL"/>
    <s v="En Tiempo"/>
    <s v="EXTERNOS (240 min.)"/>
    <x v="0"/>
    <x v="9"/>
    <n v="174"/>
    <s v="1282-0052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En Tiempo"/>
    <s v="EXTERNOS (240 min.)"/>
    <x v="0"/>
    <x v="9"/>
    <n v="175"/>
    <s v="1282-0052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176"/>
    <s v="1282-0053"/>
    <d v="2021-10-09T00:00:00"/>
    <s v="34131 ADRIANA NIBET"/>
    <s v="ALVARADO"/>
    <s v="SIFUENTES"/>
    <n v="100"/>
    <x v="2"/>
    <n v="414"/>
    <n v="0"/>
    <n v="0"/>
    <n v="414"/>
    <n v="414"/>
    <n v="414"/>
    <m/>
    <s v="Pendiente"/>
    <s v="Activo"/>
    <s v="F5029001-02"/>
    <n v="20"/>
    <s v="MEDIEXCEL"/>
    <m/>
    <s v="COAGULACION"/>
    <n v="100"/>
    <s v="PEREZ TEJADA JOSEL"/>
  </r>
  <r>
    <d v="2021-10-09T00:00:00"/>
    <x v="1"/>
    <s v="VITAMEDICA"/>
    <s v="En Tiempo"/>
    <s v="EXTERNOS (240 min.)"/>
    <x v="0"/>
    <x v="9"/>
    <n v="177"/>
    <s v="1282-0054"/>
    <d v="2021-10-09T00:00:00"/>
    <s v="299 VICTORIA"/>
    <s v="MARTINEZ"/>
    <s v="REYES"/>
    <n v="692"/>
    <x v="1"/>
    <n v="52.09"/>
    <n v="0"/>
    <n v="0"/>
    <n v="2065.66"/>
    <n v="2065.66"/>
    <n v="2065.66"/>
    <m/>
    <s v="Pendiente"/>
    <s v="Activo"/>
    <m/>
    <m/>
    <s v="VITAMEDICA"/>
    <m/>
    <s v="BH"/>
    <s v="h1"/>
    <s v="A QUIEN CORRESPONDA"/>
  </r>
  <r>
    <d v="2021-10-09T00:00:00"/>
    <x v="1"/>
    <s v="VITAMEDICA"/>
    <s v="En Tiempo"/>
    <s v="EXTERNOS (240 min.)"/>
    <x v="0"/>
    <x v="9"/>
    <n v="178"/>
    <s v="1282-0054"/>
    <m/>
    <m/>
    <m/>
    <m/>
    <n v="288"/>
    <x v="43"/>
    <n v="31"/>
    <m/>
    <m/>
    <m/>
    <m/>
    <m/>
    <m/>
    <m/>
    <m/>
    <m/>
    <m/>
    <m/>
    <m/>
    <s v="VSG"/>
    <n v="221"/>
    <m/>
  </r>
  <r>
    <d v="2021-10-09T00:00:00"/>
    <x v="1"/>
    <s v="VITAMEDICA"/>
    <s v="En Tiempo"/>
    <s v="EXTERNOS (240 min.)"/>
    <x v="0"/>
    <x v="9"/>
    <n v="179"/>
    <s v="1282-0054"/>
    <m/>
    <m/>
    <m/>
    <m/>
    <n v="48"/>
    <x v="15"/>
    <n v="95"/>
    <m/>
    <m/>
    <m/>
    <m/>
    <m/>
    <m/>
    <m/>
    <m/>
    <m/>
    <m/>
    <m/>
    <m/>
    <s v="CPK"/>
    <n v="99"/>
    <m/>
  </r>
  <r>
    <d v="2021-10-09T00:00:00"/>
    <x v="1"/>
    <s v="VITAMEDICA"/>
    <s v="En Tiempo"/>
    <s v="EXTERNOS (240 min.)"/>
    <x v="0"/>
    <x v="9"/>
    <n v="180"/>
    <s v="1282-0054"/>
    <m/>
    <m/>
    <m/>
    <m/>
    <n v="49"/>
    <x v="14"/>
    <n v="237"/>
    <m/>
    <m/>
    <m/>
    <m/>
    <m/>
    <m/>
    <m/>
    <m/>
    <m/>
    <m/>
    <m/>
    <m/>
    <s v="CK-MB"/>
    <n v="97"/>
    <m/>
  </r>
  <r>
    <d v="2021-10-09T00:00:00"/>
    <x v="1"/>
    <s v="VITAMEDICA"/>
    <s v="En Tiempo"/>
    <s v="EXTERNOS (240 min.)"/>
    <x v="0"/>
    <x v="9"/>
    <n v="181"/>
    <s v="1282-0054"/>
    <m/>
    <m/>
    <m/>
    <m/>
    <n v="1533"/>
    <x v="21"/>
    <n v="764.57"/>
    <m/>
    <m/>
    <m/>
    <m/>
    <m/>
    <m/>
    <m/>
    <m/>
    <m/>
    <m/>
    <m/>
    <m/>
    <s v="SMAC30"/>
    <s v="v2"/>
    <m/>
  </r>
  <r>
    <d v="2021-10-09T00:00:00"/>
    <x v="1"/>
    <s v="VITAMEDICA"/>
    <s v="En Tiempo"/>
    <s v="EXTERNOS (240 min.)"/>
    <x v="0"/>
    <x v="9"/>
    <n v="182"/>
    <s v="1282-0054"/>
    <m/>
    <m/>
    <m/>
    <m/>
    <n v="4125"/>
    <x v="161"/>
    <n v="0"/>
    <m/>
    <m/>
    <m/>
    <m/>
    <m/>
    <m/>
    <m/>
    <m/>
    <m/>
    <m/>
    <m/>
    <m/>
    <s v="MIOGLOBINA EN SANGRE"/>
    <s v="MIOGLOBINA SERICA"/>
    <m/>
  </r>
  <r>
    <d v="2021-10-09T00:00:00"/>
    <x v="1"/>
    <s v="VITAMEDICA"/>
    <s v="En Tiempo"/>
    <s v="EXTERNOS (240 min.)"/>
    <x v="0"/>
    <x v="9"/>
    <n v="183"/>
    <s v="1282-0054"/>
    <m/>
    <m/>
    <m/>
    <m/>
    <n v="539"/>
    <x v="13"/>
    <n v="0"/>
    <m/>
    <m/>
    <m/>
    <m/>
    <m/>
    <m/>
    <m/>
    <m/>
    <m/>
    <m/>
    <m/>
    <m/>
    <s v="TROPONINA I"/>
    <m/>
    <m/>
  </r>
  <r>
    <d v="2021-10-09T00:00:00"/>
    <x v="1"/>
    <s v="VITAMEDICA"/>
    <s v="En Tiempo"/>
    <s v="EXTERNOS (240 min.)"/>
    <x v="0"/>
    <x v="9"/>
    <n v="184"/>
    <s v="1282-0054"/>
    <m/>
    <m/>
    <m/>
    <m/>
    <n v="1794"/>
    <x v="81"/>
    <n v="886"/>
    <m/>
    <m/>
    <m/>
    <m/>
    <m/>
    <m/>
    <m/>
    <m/>
    <m/>
    <m/>
    <m/>
    <m/>
    <s v="PGinecol"/>
    <n v="171"/>
    <m/>
  </r>
  <r>
    <d v="2021-10-09T00:00:00"/>
    <x v="1"/>
    <s v="MEDIEXCEL"/>
    <s v="En Tiempo"/>
    <s v="EXTERNOS (240 min.)"/>
    <x v="0"/>
    <x v="9"/>
    <n v="185"/>
    <s v="1282-0055"/>
    <d v="2021-10-09T00:00:00"/>
    <s v="3308 MARIA"/>
    <s v="GUZMAN"/>
    <m/>
    <n v="121"/>
    <x v="18"/>
    <n v="374"/>
    <n v="0"/>
    <n v="0"/>
    <n v="909"/>
    <n v="909"/>
    <n v="909"/>
    <m/>
    <s v="Pendiente"/>
    <s v="Activo"/>
    <s v="A4039026-02_x0009_"/>
    <m/>
    <s v="MEDIEXCEL"/>
    <m/>
    <s v="GLICO"/>
    <n v="137"/>
    <s v="GASTELUM PONCE ALEJANDRA"/>
  </r>
  <r>
    <d v="2021-10-09T00:00:00"/>
    <x v="1"/>
    <s v="MEDIEXCEL"/>
    <s v="En Tiempo"/>
    <s v="EXTERNOS (240 min.)"/>
    <x v="0"/>
    <x v="9"/>
    <n v="186"/>
    <s v="1282-0055"/>
    <m/>
    <m/>
    <m/>
    <m/>
    <n v="1533"/>
    <x v="21"/>
    <n v="535"/>
    <m/>
    <m/>
    <m/>
    <m/>
    <m/>
    <m/>
    <m/>
    <m/>
    <m/>
    <m/>
    <m/>
    <m/>
    <s v="SMAC30"/>
    <s v="v2"/>
    <m/>
  </r>
  <r>
    <d v="2021-10-09T00:00:00"/>
    <x v="1"/>
    <s v="MEDIEXCEL"/>
    <s v="En Tiempo"/>
    <s v="EXTERNOS (240 min.)"/>
    <x v="0"/>
    <x v="9"/>
    <n v="187"/>
    <s v="1282-0056"/>
    <d v="2021-10-09T00:00:00"/>
    <s v="27183 ABRAM"/>
    <s v="ISIORDIA"/>
    <m/>
    <n v="692"/>
    <x v="1"/>
    <n v="184"/>
    <n v="0"/>
    <n v="0"/>
    <n v="1277"/>
    <n v="1277"/>
    <n v="1277"/>
    <m/>
    <s v="Pendiente"/>
    <s v="Activo"/>
    <s v="A9359003-04"/>
    <n v="0"/>
    <s v="MEDIEXCEL"/>
    <m/>
    <s v="BH"/>
    <s v="h1"/>
    <s v="PEREZ TEJADA JOSEL"/>
  </r>
  <r>
    <d v="2021-10-09T00:00:00"/>
    <x v="1"/>
    <s v="MEDIEXCEL"/>
    <s v="En Tiempo"/>
    <s v="EXTERNOS (240 min.)"/>
    <x v="0"/>
    <x v="9"/>
    <n v="188"/>
    <s v="1282-0056"/>
    <m/>
    <m/>
    <m/>
    <m/>
    <n v="119"/>
    <x v="24"/>
    <n v="161"/>
    <m/>
    <m/>
    <m/>
    <m/>
    <m/>
    <m/>
    <m/>
    <m/>
    <m/>
    <m/>
    <m/>
    <m/>
    <s v="ABO"/>
    <n v="213"/>
    <m/>
  </r>
  <r>
    <d v="2021-10-09T00:00:00"/>
    <x v="1"/>
    <s v="MEDIEXCEL"/>
    <s v="En Tiempo"/>
    <s v="EXTERNOS (240 min.)"/>
    <x v="0"/>
    <x v="9"/>
    <n v="189"/>
    <s v="1282-0056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9T00:00:00"/>
    <x v="1"/>
    <s v="MEDIEXCEL"/>
    <s v="En Tiempo"/>
    <s v="EXTERNOS (240 min.)"/>
    <x v="0"/>
    <x v="9"/>
    <n v="190"/>
    <s v="1282-0056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Fuera de Tiempo"/>
    <s v="EXTERNOS (240 min.)"/>
    <x v="0"/>
    <x v="9"/>
    <n v="191"/>
    <s v="1282-0057"/>
    <d v="2021-10-09T00:00:00"/>
    <s v="34364 DENISSE"/>
    <s v="RIVERA"/>
    <m/>
    <n v="692"/>
    <x v="1"/>
    <n v="184"/>
    <n v="0"/>
    <n v="0"/>
    <n v="2641"/>
    <n v="2641"/>
    <n v="2641"/>
    <m/>
    <s v="Pendiente"/>
    <s v="Activo"/>
    <s v="A9629020-04"/>
    <m/>
    <s v="MEDIEXCEL"/>
    <m/>
    <s v="BH"/>
    <s v="h1"/>
    <s v="SALDIVAR HERNANDEZ KARLA YUDITH"/>
  </r>
  <r>
    <d v="2021-10-09T00:00:00"/>
    <x v="1"/>
    <s v="MEDIEXCEL"/>
    <s v="Fuera de Tiempo"/>
    <s v="EXTERNOS (240 min.)"/>
    <x v="0"/>
    <x v="9"/>
    <n v="192"/>
    <s v="1282-0057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Fuera de Tiempo"/>
    <s v="EXTERNOS (240 min.)"/>
    <x v="0"/>
    <x v="9"/>
    <n v="193"/>
    <s v="1282-0057"/>
    <m/>
    <m/>
    <m/>
    <m/>
    <n v="1533"/>
    <x v="21"/>
    <n v="535"/>
    <m/>
    <m/>
    <m/>
    <m/>
    <m/>
    <m/>
    <m/>
    <m/>
    <m/>
    <m/>
    <m/>
    <m/>
    <s v="SMAC30"/>
    <s v="v2"/>
    <m/>
  </r>
  <r>
    <d v="2021-10-09T00:00:00"/>
    <x v="1"/>
    <s v="MEDIEXCEL"/>
    <s v="Fuera de Tiempo"/>
    <s v="EXTERNOS (240 min.)"/>
    <x v="0"/>
    <x v="9"/>
    <n v="194"/>
    <s v="1282-0057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9T00:00:00"/>
    <x v="1"/>
    <s v="MEDIEXCEL"/>
    <s v="Fuera de Tiempo"/>
    <s v="EXTERNOS (240 min.)"/>
    <x v="0"/>
    <x v="9"/>
    <n v="195"/>
    <s v="1282-0057"/>
    <m/>
    <m/>
    <m/>
    <m/>
    <n v="314"/>
    <x v="76"/>
    <n v="300"/>
    <m/>
    <m/>
    <m/>
    <m/>
    <m/>
    <m/>
    <m/>
    <m/>
    <m/>
    <m/>
    <m/>
    <m/>
    <s v="T3L"/>
    <n v="203"/>
    <m/>
  </r>
  <r>
    <d v="2021-10-09T00:00:00"/>
    <x v="1"/>
    <s v="MEDIEXCEL"/>
    <s v="Fuera de Tiempo"/>
    <s v="EXTERNOS (240 min.)"/>
    <x v="0"/>
    <x v="9"/>
    <n v="196"/>
    <s v="1282-0057"/>
    <m/>
    <m/>
    <m/>
    <m/>
    <n v="2012"/>
    <x v="162"/>
    <n v="300"/>
    <m/>
    <m/>
    <m/>
    <m/>
    <m/>
    <m/>
    <m/>
    <m/>
    <m/>
    <m/>
    <m/>
    <m/>
    <s v="T4"/>
    <n v="206"/>
    <m/>
  </r>
  <r>
    <d v="2021-10-09T00:00:00"/>
    <x v="1"/>
    <s v="MEDIEXCEL"/>
    <s v="Fuera de Tiempo"/>
    <s v="EXTERNOS (240 min.)"/>
    <x v="0"/>
    <x v="9"/>
    <n v="197"/>
    <s v="1282-0057"/>
    <m/>
    <m/>
    <m/>
    <m/>
    <n v="1356"/>
    <x v="45"/>
    <n v="200"/>
    <m/>
    <m/>
    <m/>
    <m/>
    <m/>
    <m/>
    <m/>
    <m/>
    <m/>
    <m/>
    <m/>
    <m/>
    <s v="Coprologico"/>
    <n v="92"/>
    <m/>
  </r>
  <r>
    <d v="2021-10-09T00:00:00"/>
    <x v="1"/>
    <s v="MEDIEXCEL"/>
    <s v="Fuera de Tiempo"/>
    <s v="EXTERNOS (240 min.)"/>
    <x v="0"/>
    <x v="9"/>
    <n v="198"/>
    <s v="1282-0057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HOSPITALIZADOS"/>
    <s v="Fuera de Tiempo"/>
    <s v="HOSPITALIZADOS (90 Min.)"/>
    <x v="0"/>
    <x v="9"/>
    <n v="199"/>
    <s v="1282-0058"/>
    <d v="2021-10-09T00:00:00"/>
    <s v="34224 ADAN YAEL"/>
    <s v="CANGA"/>
    <s v="CUEN"/>
    <n v="270"/>
    <x v="63"/>
    <n v="150"/>
    <n v="0"/>
    <n v="0"/>
    <n v="150"/>
    <n v="150"/>
    <n v="150"/>
    <m/>
    <s v="Pendiente"/>
    <s v="Activo"/>
    <m/>
    <m/>
    <s v="CENTRO MEDICO EXCEL-HOSPITALIZADOS"/>
    <m/>
    <s v="Ziehl Neelsen"/>
    <n v="270"/>
    <s v="BALDERAS MARTINEZ PAMELA ESMERALDA"/>
  </r>
  <r>
    <d v="2021-10-09T00:00:00"/>
    <x v="1"/>
    <s v="MEDIEXCEL"/>
    <s v="Fuera de Tiempo"/>
    <s v="EXTERNOS (240 min.)"/>
    <x v="0"/>
    <x v="9"/>
    <n v="200"/>
    <s v="1282-0059"/>
    <d v="2021-10-09T00:00:00"/>
    <s v="25366 NIBIA"/>
    <s v="ROMERO"/>
    <s v="GUTIERREZ"/>
    <n v="692"/>
    <x v="1"/>
    <n v="184"/>
    <n v="0"/>
    <n v="0"/>
    <n v="1116"/>
    <n v="1116"/>
    <n v="1116"/>
    <m/>
    <s v="Pendiente"/>
    <s v="Activo"/>
    <s v="F2829007-02"/>
    <m/>
    <s v="MEDIEXCEL"/>
    <m/>
    <s v="BH"/>
    <s v="h1"/>
    <s v="PEREZ TEJEDA JOSEL"/>
  </r>
  <r>
    <d v="2021-10-09T00:00:00"/>
    <x v="1"/>
    <s v="MEDIEXCEL"/>
    <s v="Fuera de Tiempo"/>
    <s v="EXTERNOS (240 min.)"/>
    <x v="0"/>
    <x v="9"/>
    <n v="201"/>
    <s v="1282-0059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9T00:00:00"/>
    <x v="1"/>
    <s v="MEDIEXCEL"/>
    <s v="Fuera de Tiempo"/>
    <s v="EXTERNOS (240 min.)"/>
    <x v="0"/>
    <x v="9"/>
    <n v="202"/>
    <s v="1282-0059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HOSPITALIZADOS"/>
    <s v="Fuera de Tiempo"/>
    <s v="HOSPITALIZADOS (90 Min.)"/>
    <x v="0"/>
    <x v="9"/>
    <n v="203"/>
    <s v="1282-0060"/>
    <d v="2021-10-09T00:00:00"/>
    <s v="34224 ADAN YAEL"/>
    <s v="CANGA"/>
    <s v="CUEN"/>
    <n v="270"/>
    <x v="63"/>
    <n v="150"/>
    <n v="0"/>
    <n v="0"/>
    <n v="150"/>
    <n v="150"/>
    <n v="150"/>
    <m/>
    <s v="Pendiente"/>
    <s v="Activo"/>
    <m/>
    <m/>
    <s v="CENTRO MEDICO EXCEL-HOSPITALIZADOS"/>
    <m/>
    <s v="Ziehl Neelsen"/>
    <n v="270"/>
    <s v="BALDERAS MARTINEZ PAMELA ESMERALDA"/>
  </r>
  <r>
    <d v="2021-10-09T00:00:00"/>
    <x v="1"/>
    <s v="MEDIEXCEL"/>
    <s v="Fuera de Tiempo"/>
    <s v="EXTERNOS (240 min.)"/>
    <x v="0"/>
    <x v="9"/>
    <n v="204"/>
    <s v="1282-0061"/>
    <d v="2021-10-09T00:00:00"/>
    <s v="13620 JASSIEL"/>
    <s v="BARRAZA"/>
    <m/>
    <n v="692"/>
    <x v="1"/>
    <n v="184"/>
    <n v="0"/>
    <n v="0"/>
    <n v="1974"/>
    <n v="1974"/>
    <n v="1974"/>
    <m/>
    <s v="Pendiente"/>
    <s v="Activo"/>
    <s v="A7499036-01"/>
    <n v="0"/>
    <s v="MEDIEXCEL"/>
    <m/>
    <s v="BH"/>
    <s v="h1"/>
    <s v="GALDAMEZ DOMINGUEZ PAMELA ANAHI"/>
  </r>
  <r>
    <d v="2021-10-09T00:00:00"/>
    <x v="1"/>
    <s v="MEDIEXCEL"/>
    <s v="Fuera de Tiempo"/>
    <s v="EXTERNOS (240 min.)"/>
    <x v="0"/>
    <x v="9"/>
    <n v="205"/>
    <s v="1282-0061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Fuera de Tiempo"/>
    <s v="EXTERNOS (240 min.)"/>
    <x v="0"/>
    <x v="9"/>
    <n v="206"/>
    <s v="1282-0061"/>
    <m/>
    <m/>
    <m/>
    <m/>
    <n v="1297"/>
    <x v="20"/>
    <n v="265"/>
    <m/>
    <m/>
    <m/>
    <m/>
    <m/>
    <m/>
    <m/>
    <m/>
    <m/>
    <m/>
    <m/>
    <m/>
    <s v="LIPIDOS"/>
    <s v="lip"/>
    <m/>
  </r>
  <r>
    <d v="2021-10-09T00:00:00"/>
    <x v="1"/>
    <s v="MEDIEXCEL"/>
    <s v="Fuera de Tiempo"/>
    <s v="EXTERNOS (240 min.)"/>
    <x v="0"/>
    <x v="9"/>
    <n v="207"/>
    <s v="1282-0061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Fuera de Tiempo"/>
    <s v="EXTERNOS (240 min.)"/>
    <x v="0"/>
    <x v="9"/>
    <n v="208"/>
    <s v="1282-0061"/>
    <m/>
    <m/>
    <m/>
    <m/>
    <n v="612"/>
    <x v="19"/>
    <n v="495"/>
    <m/>
    <m/>
    <m/>
    <m/>
    <m/>
    <m/>
    <m/>
    <m/>
    <m/>
    <m/>
    <m/>
    <m/>
    <s v="PSA"/>
    <n v="58"/>
    <m/>
  </r>
  <r>
    <d v="2021-10-09T00:00:00"/>
    <x v="1"/>
    <s v="MEDIEXCEL"/>
    <s v="Fuera de Tiempo"/>
    <s v="EXTERNOS (240 min.)"/>
    <x v="0"/>
    <x v="9"/>
    <n v="209"/>
    <s v="1282-0061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Fuera de Tiempo"/>
    <s v="EXTERNOS (240 min.)"/>
    <x v="0"/>
    <x v="9"/>
    <n v="210"/>
    <s v="1282-0062"/>
    <d v="2021-10-09T00:00:00"/>
    <s v="14113 SANDRA"/>
    <s v="DIAZ"/>
    <m/>
    <n v="692"/>
    <x v="1"/>
    <n v="184"/>
    <n v="0"/>
    <n v="0"/>
    <n v="857"/>
    <n v="857"/>
    <n v="857"/>
    <m/>
    <s v="Pendiente"/>
    <s v="Activo"/>
    <s v="B7259014-02"/>
    <m/>
    <s v="MEDIEXCEL"/>
    <m/>
    <s v="BH"/>
    <s v="h1"/>
    <s v="GASTELUM PONCE ALEJANDRA"/>
  </r>
  <r>
    <d v="2021-10-09T00:00:00"/>
    <x v="1"/>
    <s v="MEDIEXCEL"/>
    <s v="Fuera de Tiempo"/>
    <s v="EXTERNOS (240 min.)"/>
    <x v="0"/>
    <x v="9"/>
    <n v="211"/>
    <s v="1282-0062"/>
    <m/>
    <m/>
    <m/>
    <m/>
    <n v="1533"/>
    <x v="21"/>
    <n v="535"/>
    <m/>
    <m/>
    <m/>
    <m/>
    <m/>
    <m/>
    <m/>
    <m/>
    <m/>
    <m/>
    <m/>
    <m/>
    <s v="SMAC30"/>
    <s v="v2"/>
    <m/>
  </r>
  <r>
    <d v="2021-10-09T00:00:00"/>
    <x v="1"/>
    <s v="MEDIEXCEL"/>
    <s v="Fuera de Tiempo"/>
    <s v="EXTERNOS (240 min.)"/>
    <x v="0"/>
    <x v="9"/>
    <n v="212"/>
    <s v="1282-0062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Fuera de Tiempo"/>
    <s v="EXTERNOS (240 min.)"/>
    <x v="0"/>
    <x v="9"/>
    <n v="213"/>
    <s v="1282-0063"/>
    <d v="2021-10-09T00:00:00"/>
    <s v="34366 NORMA"/>
    <s v="ROJAS"/>
    <s v="DE RUESGA"/>
    <n v="692"/>
    <x v="1"/>
    <n v="184"/>
    <n v="0"/>
    <n v="0"/>
    <n v="1290"/>
    <n v="1290"/>
    <n v="1290"/>
    <m/>
    <s v="Pendiente"/>
    <s v="Activo"/>
    <s v="A9589012-02"/>
    <m/>
    <s v="MEDIEXCEL"/>
    <m/>
    <s v="BH"/>
    <s v="h1"/>
    <s v="VILLANUEVA CORREA JUDITH"/>
  </r>
  <r>
    <d v="2021-10-09T00:00:00"/>
    <x v="1"/>
    <s v="MEDIEXCEL"/>
    <s v="Fuera de Tiempo"/>
    <s v="EXTERNOS (240 min.)"/>
    <x v="0"/>
    <x v="9"/>
    <n v="214"/>
    <s v="1282-0063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Fuera de Tiempo"/>
    <s v="EXTERNOS (240 min.)"/>
    <x v="0"/>
    <x v="9"/>
    <n v="215"/>
    <s v="1282-0063"/>
    <m/>
    <m/>
    <m/>
    <m/>
    <n v="367"/>
    <x v="59"/>
    <n v="450"/>
    <m/>
    <m/>
    <m/>
    <m/>
    <m/>
    <m/>
    <m/>
    <m/>
    <m/>
    <m/>
    <m/>
    <m/>
    <s v="URO"/>
    <n v="110"/>
    <m/>
  </r>
  <r>
    <d v="2021-10-09T00:00:00"/>
    <x v="1"/>
    <s v="MEDIEXCEL"/>
    <s v="Fuera de Tiempo"/>
    <s v="EXTERNOS (240 min.)"/>
    <x v="0"/>
    <x v="9"/>
    <n v="216"/>
    <s v="1282-0063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Fuera de Tiempo"/>
    <s v="EXTERNOS (240 min.)"/>
    <x v="0"/>
    <x v="9"/>
    <n v="217"/>
    <s v="1282-0064"/>
    <d v="2021-10-09T00:00:00"/>
    <s v="7457 JAIME"/>
    <s v="TORRES"/>
    <m/>
    <n v="121"/>
    <x v="18"/>
    <n v="374"/>
    <n v="0"/>
    <n v="0"/>
    <n v="1327"/>
    <n v="1327"/>
    <n v="1327"/>
    <m/>
    <s v="Pendiente"/>
    <s v="Activo"/>
    <s v="A7309116-01"/>
    <m/>
    <s v="MEDIEXCEL"/>
    <m/>
    <s v="GLICO"/>
    <n v="137"/>
    <s v="RUIZ PELAEZ PEDRO"/>
  </r>
  <r>
    <d v="2021-10-09T00:00:00"/>
    <x v="1"/>
    <s v="MEDIEXCEL"/>
    <s v="Fuera de Tiempo"/>
    <s v="EXTERNOS (240 min.)"/>
    <x v="0"/>
    <x v="9"/>
    <n v="218"/>
    <s v="1282-0064"/>
    <m/>
    <m/>
    <m/>
    <m/>
    <n v="1659"/>
    <x v="74"/>
    <n v="320"/>
    <m/>
    <m/>
    <m/>
    <m/>
    <m/>
    <m/>
    <m/>
    <m/>
    <m/>
    <m/>
    <m/>
    <m/>
    <s v="QS12"/>
    <m/>
    <m/>
  </r>
  <r>
    <d v="2021-10-09T00:00:00"/>
    <x v="1"/>
    <s v="MEDIEXCEL"/>
    <s v="Fuera de Tiempo"/>
    <s v="EXTERNOS (240 min.)"/>
    <x v="0"/>
    <x v="9"/>
    <n v="219"/>
    <s v="1282-0064"/>
    <m/>
    <m/>
    <m/>
    <m/>
    <n v="612"/>
    <x v="19"/>
    <n v="495"/>
    <m/>
    <m/>
    <m/>
    <m/>
    <m/>
    <m/>
    <m/>
    <m/>
    <m/>
    <m/>
    <m/>
    <m/>
    <s v="PSA"/>
    <n v="58"/>
    <m/>
  </r>
  <r>
    <d v="2021-10-09T00:00:00"/>
    <x v="1"/>
    <s v="MEDIEXCEL"/>
    <s v="Fuera de Tiempo"/>
    <s v="EXTERNOS (240 min.)"/>
    <x v="0"/>
    <x v="9"/>
    <n v="220"/>
    <s v="1282-0064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EMPLEADOS"/>
    <s v="Fuera de Tiempo"/>
    <s v="EXTERNOS (240 min.)"/>
    <x v="0"/>
    <x v="9"/>
    <n v="221"/>
    <s v="1282-0065"/>
    <d v="2021-10-09T00:00:00"/>
    <s v="34367 JAVIER OSWALDO"/>
    <s v="SIERRA"/>
    <s v="GARCIA"/>
    <n v="692"/>
    <x v="1"/>
    <n v="184"/>
    <n v="0"/>
    <n v="0"/>
    <n v="1172"/>
    <n v="1172"/>
    <n v="1172"/>
    <m/>
    <s v="Pendiente"/>
    <s v="Activo"/>
    <m/>
    <m/>
    <s v="CENTRO MEDICO EXCEL-(EMPLEADOS)"/>
    <m/>
    <s v="BH"/>
    <s v="h1"/>
    <s v="A QUIEN CORRESPONDA"/>
  </r>
  <r>
    <d v="2021-10-09T00:00:00"/>
    <x v="1"/>
    <s v="EMPLEADOS"/>
    <s v="Fuera de Tiempo"/>
    <s v="EXTERNOS (240 min.)"/>
    <x v="0"/>
    <x v="9"/>
    <n v="222"/>
    <s v="1282-0065"/>
    <m/>
    <m/>
    <m/>
    <m/>
    <n v="288"/>
    <x v="43"/>
    <n v="125"/>
    <m/>
    <m/>
    <m/>
    <m/>
    <m/>
    <m/>
    <m/>
    <m/>
    <m/>
    <m/>
    <m/>
    <m/>
    <s v="VSG"/>
    <n v="221"/>
    <m/>
  </r>
  <r>
    <d v="2021-10-09T00:00:00"/>
    <x v="1"/>
    <s v="EMPLEADOS"/>
    <s v="Fuera de Tiempo"/>
    <s v="EXTERNOS (240 min.)"/>
    <x v="0"/>
    <x v="9"/>
    <n v="223"/>
    <s v="1282-0065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EMPLEADOS"/>
    <s v="Fuera de Tiempo"/>
    <s v="EXTERNOS (240 min.)"/>
    <x v="0"/>
    <x v="9"/>
    <n v="224"/>
    <s v="1282-0065"/>
    <m/>
    <m/>
    <m/>
    <m/>
    <n v="226"/>
    <x v="3"/>
    <n v="345"/>
    <m/>
    <m/>
    <m/>
    <m/>
    <m/>
    <m/>
    <m/>
    <m/>
    <m/>
    <m/>
    <m/>
    <m/>
    <s v="PCR"/>
    <n v="183"/>
    <m/>
  </r>
  <r>
    <d v="2021-10-09T00:00:00"/>
    <x v="1"/>
    <s v="EMPLEADOS"/>
    <s v="Fuera de Tiempo"/>
    <s v="EXTERNOS (240 min.)"/>
    <x v="0"/>
    <x v="9"/>
    <n v="225"/>
    <s v="1282-0066"/>
    <d v="2021-10-09T00:00:00"/>
    <s v="34368 ANA ELVIRA"/>
    <s v="MEXICA"/>
    <s v="CHAVEZ"/>
    <n v="692"/>
    <x v="1"/>
    <n v="184"/>
    <n v="0"/>
    <n v="0"/>
    <n v="1345"/>
    <n v="1345"/>
    <n v="1345"/>
    <m/>
    <s v="Pendiente"/>
    <s v="Activo"/>
    <m/>
    <m/>
    <s v="CENTRO MEDICO EXCEL-(EMPLEADOS)"/>
    <m/>
    <s v="BH"/>
    <s v="h1"/>
    <s v="A QUIEN CORRESPONDA"/>
  </r>
  <r>
    <d v="2021-10-09T00:00:00"/>
    <x v="1"/>
    <s v="EMPLEADOS"/>
    <s v="Fuera de Tiempo"/>
    <s v="EXTERNOS (240 min.)"/>
    <x v="0"/>
    <x v="9"/>
    <n v="226"/>
    <s v="1282-0066"/>
    <m/>
    <m/>
    <m/>
    <m/>
    <n v="288"/>
    <x v="43"/>
    <n v="125"/>
    <m/>
    <m/>
    <m/>
    <m/>
    <m/>
    <m/>
    <m/>
    <m/>
    <m/>
    <m/>
    <m/>
    <m/>
    <s v="VSG"/>
    <n v="221"/>
    <m/>
  </r>
  <r>
    <d v="2021-10-09T00:00:00"/>
    <x v="1"/>
    <s v="EMPLEADOS"/>
    <s v="Fuera de Tiempo"/>
    <s v="EXTERNOS (240 min.)"/>
    <x v="0"/>
    <x v="9"/>
    <n v="227"/>
    <s v="1282-0066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EMPLEADOS"/>
    <s v="Fuera de Tiempo"/>
    <s v="EXTERNOS (240 min.)"/>
    <x v="0"/>
    <x v="9"/>
    <n v="228"/>
    <s v="1282-0066"/>
    <m/>
    <m/>
    <m/>
    <m/>
    <n v="226"/>
    <x v="3"/>
    <n v="345"/>
    <m/>
    <m/>
    <m/>
    <m/>
    <m/>
    <m/>
    <m/>
    <m/>
    <m/>
    <m/>
    <m/>
    <m/>
    <s v="PCR"/>
    <n v="183"/>
    <m/>
  </r>
  <r>
    <d v="2021-10-09T00:00:00"/>
    <x v="1"/>
    <s v="EMPLEADOS"/>
    <s v="Fuera de Tiempo"/>
    <s v="EXTERNOS (240 min.)"/>
    <x v="0"/>
    <x v="9"/>
    <n v="229"/>
    <s v="1282-0066"/>
    <m/>
    <m/>
    <m/>
    <m/>
    <n v="1329"/>
    <x v="52"/>
    <n v="173"/>
    <m/>
    <m/>
    <m/>
    <m/>
    <m/>
    <m/>
    <m/>
    <m/>
    <m/>
    <m/>
    <m/>
    <m/>
    <s v="PIE"/>
    <n v="187"/>
    <m/>
  </r>
  <r>
    <d v="2021-10-09T00:00:00"/>
    <x v="1"/>
    <s v="MEDIEXCEL"/>
    <s v="Fuera de Tiempo"/>
    <s v="EXTERNOS (240 min.)"/>
    <x v="0"/>
    <x v="9"/>
    <n v="230"/>
    <s v="1282-0067"/>
    <d v="2021-10-09T00:00:00"/>
    <s v="34369 CRISTIAN"/>
    <s v="MARTINEZ"/>
    <m/>
    <n v="692"/>
    <x v="1"/>
    <n v="184"/>
    <n v="0"/>
    <n v="0"/>
    <n v="1040"/>
    <n v="1040"/>
    <n v="1040"/>
    <m/>
    <s v="Pendiente"/>
    <s v="Activo"/>
    <s v="A9239004-05"/>
    <m/>
    <s v="MEDIEXCEL"/>
    <m/>
    <s v="BH"/>
    <s v="h1"/>
    <s v="CHAVEZ GARCIA ARTURO"/>
  </r>
  <r>
    <d v="2021-10-09T00:00:00"/>
    <x v="1"/>
    <s v="MEDIEXCEL"/>
    <s v="Fuera de Tiempo"/>
    <s v="EXTERNOS (240 min.)"/>
    <x v="0"/>
    <x v="9"/>
    <n v="231"/>
    <s v="1282-0067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Fuera de Tiempo"/>
    <s v="EXTERNOS (240 min.)"/>
    <x v="0"/>
    <x v="9"/>
    <n v="232"/>
    <s v="1282-0067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Fuera de Tiempo"/>
    <s v="EXTERNOS (240 min.)"/>
    <x v="0"/>
    <x v="9"/>
    <n v="233"/>
    <s v="1282-0067"/>
    <m/>
    <m/>
    <m/>
    <m/>
    <n v="1356"/>
    <x v="45"/>
    <n v="200"/>
    <m/>
    <m/>
    <m/>
    <m/>
    <m/>
    <m/>
    <m/>
    <m/>
    <m/>
    <m/>
    <m/>
    <m/>
    <s v="Coprologico"/>
    <n v="92"/>
    <m/>
  </r>
  <r>
    <d v="2021-10-09T00:00:00"/>
    <x v="1"/>
    <s v="MEDIEXCEL"/>
    <s v="Fuera de Tiempo"/>
    <s v="EXTERNOS (240 min.)"/>
    <x v="0"/>
    <x v="9"/>
    <n v="234"/>
    <s v="1282-0068"/>
    <d v="2021-10-09T00:00:00"/>
    <s v="30506 PABLO"/>
    <s v="JIMENEZ"/>
    <s v="HERNANDEZ"/>
    <n v="121"/>
    <x v="18"/>
    <n v="374"/>
    <n v="0"/>
    <n v="0"/>
    <n v="1047"/>
    <n v="1047"/>
    <n v="1047"/>
    <m/>
    <s v="Pendiente"/>
    <s v="Activo"/>
    <s v="A9419068-01"/>
    <m/>
    <s v="MEDIEXCEL"/>
    <m/>
    <s v="GLICO"/>
    <n v="137"/>
    <s v="SALDIVAR HERNANDEZ KARLA YUDITH"/>
  </r>
  <r>
    <d v="2021-10-09T00:00:00"/>
    <x v="1"/>
    <s v="MEDIEXCEL"/>
    <s v="Fuera de Tiempo"/>
    <s v="EXTERNOS (240 min.)"/>
    <x v="0"/>
    <x v="9"/>
    <n v="235"/>
    <s v="1282-0068"/>
    <m/>
    <m/>
    <m/>
    <m/>
    <n v="1533"/>
    <x v="21"/>
    <n v="535"/>
    <m/>
    <m/>
    <m/>
    <m/>
    <m/>
    <m/>
    <m/>
    <m/>
    <m/>
    <m/>
    <m/>
    <m/>
    <s v="SMAC30"/>
    <s v="v2"/>
    <m/>
  </r>
  <r>
    <d v="2021-10-09T00:00:00"/>
    <x v="1"/>
    <s v="MEDIEXCEL"/>
    <s v="Fuera de Tiempo"/>
    <s v="EXTERNOS (240 min.)"/>
    <x v="0"/>
    <x v="9"/>
    <n v="236"/>
    <s v="1282-0068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Fuera de Tiempo"/>
    <s v="EXTERNOS (240 min.)"/>
    <x v="0"/>
    <x v="9"/>
    <n v="237"/>
    <s v="1282-0069"/>
    <d v="2021-10-09T00:00:00"/>
    <s v="28635 RAUL"/>
    <s v="ARREDONDO"/>
    <m/>
    <n v="692"/>
    <x v="1"/>
    <n v="184"/>
    <n v="0"/>
    <n v="0"/>
    <n v="1611"/>
    <n v="1611"/>
    <n v="1611"/>
    <m/>
    <s v="Pendiente"/>
    <s v="Activo"/>
    <s v="B6469017-01_x0009_"/>
    <m/>
    <s v="MEDIEXCEL"/>
    <m/>
    <s v="BH"/>
    <s v="h1"/>
    <s v="BOLAÑOS PEREA JORGE IGNACIO"/>
  </r>
  <r>
    <d v="2021-10-09T00:00:00"/>
    <x v="1"/>
    <s v="MEDIEXCEL"/>
    <s v="Fuera de Tiempo"/>
    <s v="EXTERNOS (240 min.)"/>
    <x v="0"/>
    <x v="9"/>
    <n v="238"/>
    <s v="1282-0069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9T00:00:00"/>
    <x v="1"/>
    <s v="MEDIEXCEL"/>
    <s v="Fuera de Tiempo"/>
    <s v="EXTERNOS (240 min.)"/>
    <x v="0"/>
    <x v="9"/>
    <n v="239"/>
    <s v="1282-0069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Fuera de Tiempo"/>
    <s v="EXTERNOS (240 min.)"/>
    <x v="0"/>
    <x v="9"/>
    <n v="240"/>
    <s v="1282-0069"/>
    <m/>
    <m/>
    <m/>
    <m/>
    <n v="612"/>
    <x v="19"/>
    <n v="495"/>
    <m/>
    <m/>
    <m/>
    <m/>
    <m/>
    <m/>
    <m/>
    <m/>
    <m/>
    <m/>
    <m/>
    <m/>
    <s v="PSA"/>
    <n v="58"/>
    <m/>
  </r>
  <r>
    <d v="2021-10-09T00:00:00"/>
    <x v="1"/>
    <s v="MEDIEXCEL"/>
    <s v="En Tiempo"/>
    <s v="EXTERNOS (240 min.)"/>
    <x v="0"/>
    <x v="9"/>
    <n v="241"/>
    <s v="1282-0070"/>
    <d v="2021-10-09T00:00:00"/>
    <s v="25148 ALICIA"/>
    <s v="LEDESMA"/>
    <m/>
    <n v="692"/>
    <x v="1"/>
    <n v="184"/>
    <n v="0"/>
    <n v="0"/>
    <n v="1185"/>
    <n v="1185"/>
    <n v="1185"/>
    <m/>
    <s v="Pendiente"/>
    <s v="Activo"/>
    <s v="A7099110-06"/>
    <n v="5"/>
    <s v="MEDIEXCEL"/>
    <m/>
    <s v="BH"/>
    <s v="h1"/>
    <s v="SALDAÑA CARO IGNACIO"/>
  </r>
  <r>
    <d v="2021-10-09T00:00:00"/>
    <x v="1"/>
    <s v="MEDIEXCEL"/>
    <s v="En Tiempo"/>
    <s v="EXTERNOS (240 min.)"/>
    <x v="0"/>
    <x v="9"/>
    <n v="242"/>
    <s v="1282-0070"/>
    <m/>
    <m/>
    <m/>
    <m/>
    <n v="119"/>
    <x v="24"/>
    <n v="161"/>
    <m/>
    <m/>
    <m/>
    <m/>
    <m/>
    <m/>
    <m/>
    <m/>
    <m/>
    <m/>
    <m/>
    <m/>
    <s v="ABO"/>
    <n v="213"/>
    <m/>
  </r>
  <r>
    <d v="2021-10-09T00:00:00"/>
    <x v="1"/>
    <s v="MEDIEXCEL"/>
    <s v="En Tiempo"/>
    <s v="EXTERNOS (240 min.)"/>
    <x v="0"/>
    <x v="9"/>
    <n v="243"/>
    <s v="1282-0070"/>
    <m/>
    <m/>
    <m/>
    <m/>
    <n v="1319"/>
    <x v="23"/>
    <n v="230"/>
    <m/>
    <m/>
    <m/>
    <m/>
    <m/>
    <m/>
    <m/>
    <m/>
    <m/>
    <m/>
    <m/>
    <m/>
    <s v="QS3"/>
    <n v="192"/>
    <m/>
  </r>
  <r>
    <d v="2021-10-09T00:00:00"/>
    <x v="1"/>
    <s v="MEDIEXCEL"/>
    <s v="En Tiempo"/>
    <s v="EXTERNOS (240 min.)"/>
    <x v="0"/>
    <x v="9"/>
    <n v="244"/>
    <s v="1282-0070"/>
    <m/>
    <m/>
    <m/>
    <m/>
    <n v="416"/>
    <x v="32"/>
    <n v="362"/>
    <m/>
    <m/>
    <m/>
    <m/>
    <m/>
    <m/>
    <m/>
    <m/>
    <m/>
    <m/>
    <m/>
    <m/>
    <s v="HIV"/>
    <n v="22"/>
    <m/>
  </r>
  <r>
    <d v="2021-10-09T00:00:00"/>
    <x v="1"/>
    <s v="MEDIEXCEL"/>
    <s v="En Tiempo"/>
    <s v="EXTERNOS (240 min.)"/>
    <x v="0"/>
    <x v="9"/>
    <n v="245"/>
    <s v="1282-0070"/>
    <m/>
    <m/>
    <m/>
    <m/>
    <n v="286"/>
    <x v="37"/>
    <n v="110"/>
    <m/>
    <m/>
    <m/>
    <m/>
    <m/>
    <m/>
    <m/>
    <m/>
    <m/>
    <m/>
    <m/>
    <m/>
    <s v="VDRL"/>
    <n v="220"/>
    <m/>
  </r>
  <r>
    <d v="2021-10-09T00:00:00"/>
    <x v="1"/>
    <s v="MEDIEXCEL"/>
    <s v="En Tiempo"/>
    <s v="EXTERNOS (240 min.)"/>
    <x v="0"/>
    <x v="9"/>
    <n v="246"/>
    <s v="1282-0070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Fuera de Tiempo"/>
    <s v="EXTERNOS (240 min.)"/>
    <x v="0"/>
    <x v="9"/>
    <n v="247"/>
    <s v="1282-0071"/>
    <d v="2021-10-09T00:00:00"/>
    <s v="30529 MIGUEL"/>
    <s v="CARDIEL JR"/>
    <m/>
    <n v="692"/>
    <x v="1"/>
    <n v="184"/>
    <n v="0"/>
    <n v="0"/>
    <n v="1231"/>
    <n v="1231"/>
    <n v="1231"/>
    <m/>
    <s v="Pendiente"/>
    <s v="Activo"/>
    <s v="A9859114-01"/>
    <n v="30"/>
    <s v="MEDIEXCEL"/>
    <m/>
    <s v="BH"/>
    <s v="h1"/>
    <s v="SALDIVAR HERNANDEZ KARLA YUDITH"/>
  </r>
  <r>
    <d v="2021-10-09T00:00:00"/>
    <x v="1"/>
    <s v="MEDIEXCEL"/>
    <s v="Fuera de Tiempo"/>
    <s v="EXTERNOS (240 min.)"/>
    <x v="0"/>
    <x v="9"/>
    <n v="248"/>
    <s v="1282-0071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Fuera de Tiempo"/>
    <s v="EXTERNOS (240 min.)"/>
    <x v="0"/>
    <x v="9"/>
    <n v="249"/>
    <s v="1282-0071"/>
    <m/>
    <m/>
    <m/>
    <m/>
    <n v="1533"/>
    <x v="21"/>
    <n v="535"/>
    <m/>
    <m/>
    <m/>
    <m/>
    <m/>
    <m/>
    <m/>
    <m/>
    <m/>
    <m/>
    <m/>
    <m/>
    <s v="SMAC30"/>
    <s v="v2"/>
    <m/>
  </r>
  <r>
    <d v="2021-10-09T00:00:00"/>
    <x v="1"/>
    <s v="MEDIEXCEL"/>
    <s v="Fuera de Tiempo"/>
    <s v="EXTERNOS (240 min.)"/>
    <x v="0"/>
    <x v="9"/>
    <n v="250"/>
    <s v="1282-0071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251"/>
    <s v="1282-0072"/>
    <d v="2021-10-09T00:00:00"/>
    <s v="23754 SANDRA"/>
    <s v="ANGELES"/>
    <s v="ALCALA"/>
    <n v="100"/>
    <x v="2"/>
    <n v="414"/>
    <n v="0"/>
    <n v="0"/>
    <n v="664"/>
    <n v="664"/>
    <n v="664"/>
    <m/>
    <s v="Pendiente"/>
    <s v="Activo"/>
    <s v="F1769004-01"/>
    <m/>
    <s v="MEDIEXCEL"/>
    <m/>
    <s v="COAGULACION"/>
    <n v="100"/>
    <s v="MEDRANO AHUMADA SALVADOR"/>
  </r>
  <r>
    <d v="2021-10-09T00:00:00"/>
    <x v="1"/>
    <s v="MEDIEXCEL"/>
    <s v="En Tiempo"/>
    <s v="EXTERNOS (240 min.)"/>
    <x v="0"/>
    <x v="9"/>
    <n v="252"/>
    <s v="1282-0072"/>
    <m/>
    <m/>
    <m/>
    <m/>
    <n v="138"/>
    <x v="68"/>
    <n v="250"/>
    <m/>
    <m/>
    <m/>
    <m/>
    <m/>
    <m/>
    <m/>
    <m/>
    <m/>
    <m/>
    <m/>
    <m/>
    <s v="TSH"/>
    <n v="146"/>
    <m/>
  </r>
  <r>
    <d v="2021-10-09T00:00:00"/>
    <x v="1"/>
    <s v="MEDIEXCEL"/>
    <s v="En Tiempo"/>
    <s v="EXTERNOS (240 min.)"/>
    <x v="0"/>
    <x v="9"/>
    <n v="253"/>
    <s v="1282-0073"/>
    <d v="2021-10-09T00:00:00"/>
    <s v="20713 JAIME"/>
    <s v="VEGA"/>
    <m/>
    <n v="1297"/>
    <x v="20"/>
    <n v="265"/>
    <n v="0"/>
    <n v="0"/>
    <n v="265"/>
    <n v="265"/>
    <n v="265"/>
    <m/>
    <s v="Pendiente"/>
    <s v="Activo"/>
    <m/>
    <m/>
    <s v="MEDIEXCEL"/>
    <m/>
    <s v="LIPIDOS"/>
    <s v="lip"/>
    <s v="DIAZ DE LEON CARLOS APOLO"/>
  </r>
  <r>
    <d v="2021-10-09T00:00:00"/>
    <x v="1"/>
    <s v="MEDIEXCEL"/>
    <s v="Fuera de Tiempo"/>
    <s v="EXTERNOS (240 min.)"/>
    <x v="0"/>
    <x v="9"/>
    <n v="254"/>
    <s v="1282-0074"/>
    <d v="2021-10-09T00:00:00"/>
    <s v="15381 ADOLFO"/>
    <s v="GARDUNO"/>
    <m/>
    <n v="692"/>
    <x v="1"/>
    <n v="184"/>
    <n v="0"/>
    <n v="0"/>
    <n v="857"/>
    <n v="857"/>
    <n v="857"/>
    <m/>
    <s v="Pendiente"/>
    <s v="Activo"/>
    <s v="B7689002-01"/>
    <m/>
    <s v="MEDIEXCEL"/>
    <m/>
    <s v="BH"/>
    <s v="h1"/>
    <s v="CASTRO AVILES MERCEDES"/>
  </r>
  <r>
    <d v="2021-10-09T00:00:00"/>
    <x v="1"/>
    <s v="MEDIEXCEL"/>
    <s v="Fuera de Tiempo"/>
    <s v="EXTERNOS (240 min.)"/>
    <x v="0"/>
    <x v="9"/>
    <n v="255"/>
    <s v="1282-0074"/>
    <m/>
    <m/>
    <m/>
    <m/>
    <n v="1533"/>
    <x v="21"/>
    <n v="535"/>
    <m/>
    <m/>
    <m/>
    <m/>
    <m/>
    <m/>
    <m/>
    <m/>
    <m/>
    <m/>
    <m/>
    <m/>
    <s v="SMAC30"/>
    <s v="v2"/>
    <m/>
  </r>
  <r>
    <d v="2021-10-09T00:00:00"/>
    <x v="1"/>
    <s v="MEDIEXCEL"/>
    <s v="Fuera de Tiempo"/>
    <s v="EXTERNOS (240 min.)"/>
    <x v="0"/>
    <x v="9"/>
    <n v="256"/>
    <s v="1282-0074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Fuera de Tiempo"/>
    <s v="EXTERNOS (240 min.)"/>
    <x v="0"/>
    <x v="9"/>
    <n v="257"/>
    <s v="1282-0075"/>
    <d v="2021-10-09T00:00:00"/>
    <s v="34370 MATA"/>
    <s v="JESUS"/>
    <m/>
    <n v="692"/>
    <x v="1"/>
    <n v="184"/>
    <n v="0"/>
    <n v="0"/>
    <n v="840"/>
    <n v="840"/>
    <n v="840"/>
    <m/>
    <s v="Pendiente"/>
    <s v="Activo"/>
    <m/>
    <m/>
    <s v="MEDIEXCEL"/>
    <m/>
    <s v="BH"/>
    <s v="h1"/>
    <s v="VILLANUEVA CORREA JUDITH"/>
  </r>
  <r>
    <d v="2021-10-09T00:00:00"/>
    <x v="1"/>
    <s v="MEDIEXCEL"/>
    <s v="Fuera de Tiempo"/>
    <s v="EXTERNOS (240 min.)"/>
    <x v="0"/>
    <x v="9"/>
    <n v="258"/>
    <s v="1282-0075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Fuera de Tiempo"/>
    <s v="EXTERNOS (240 min.)"/>
    <x v="0"/>
    <x v="9"/>
    <n v="259"/>
    <s v="1282-0075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Fuera de Tiempo"/>
    <s v="EXTERNOS (240 min.)"/>
    <x v="0"/>
    <x v="9"/>
    <n v="260"/>
    <s v="1282-0076"/>
    <d v="2021-10-09T00:00:00"/>
    <s v="20712 NELY"/>
    <s v="VEGA"/>
    <m/>
    <n v="692"/>
    <x v="1"/>
    <n v="184"/>
    <n v="0"/>
    <n v="0"/>
    <n v="1450"/>
    <n v="1450"/>
    <n v="1450"/>
    <m/>
    <s v="Pendiente"/>
    <s v="Activo"/>
    <s v="B1064002-01"/>
    <n v="5"/>
    <s v="MEDIEXCEL"/>
    <m/>
    <s v="BH"/>
    <s v="h1"/>
    <s v="ZAMORA LUGO MARCO VINICIO"/>
  </r>
  <r>
    <d v="2021-10-09T00:00:00"/>
    <x v="1"/>
    <s v="MEDIEXCEL"/>
    <s v="Fuera de Tiempo"/>
    <s v="EXTERNOS (240 min.)"/>
    <x v="0"/>
    <x v="9"/>
    <n v="261"/>
    <s v="1282-0076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Fuera de Tiempo"/>
    <s v="EXTERNOS (240 min.)"/>
    <x v="0"/>
    <x v="9"/>
    <n v="262"/>
    <s v="1282-0076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9T00:00:00"/>
    <x v="1"/>
    <s v="MEDIEXCEL"/>
    <s v="Fuera de Tiempo"/>
    <s v="EXTERNOS (240 min.)"/>
    <x v="0"/>
    <x v="9"/>
    <n v="263"/>
    <s v="1282-0076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Fuera de Tiempo"/>
    <s v="EXTERNOS (240 min.)"/>
    <x v="0"/>
    <x v="9"/>
    <n v="264"/>
    <s v="1282-0077"/>
    <d v="2021-10-09T00:00:00"/>
    <s v="15786 ANDREA"/>
    <s v="SANCHEZ"/>
    <m/>
    <n v="692"/>
    <x v="1"/>
    <n v="184"/>
    <n v="0"/>
    <n v="0"/>
    <n v="2141"/>
    <n v="2141"/>
    <n v="2141"/>
    <m/>
    <s v="Pendiente"/>
    <s v="Activo"/>
    <s v="B7599008-02_x0009_"/>
    <m/>
    <s v="MEDIEXCEL"/>
    <m/>
    <s v="BH"/>
    <s v="h1"/>
    <s v="SALDIVAR HERNANDEZ KARLA YUDITH"/>
  </r>
  <r>
    <d v="2021-10-09T00:00:00"/>
    <x v="1"/>
    <s v="MEDIEXCEL"/>
    <s v="Fuera de Tiempo"/>
    <s v="EXTERNOS (240 min.)"/>
    <x v="0"/>
    <x v="9"/>
    <n v="265"/>
    <s v="1282-0077"/>
    <m/>
    <m/>
    <m/>
    <m/>
    <n v="121"/>
    <x v="18"/>
    <n v="374"/>
    <m/>
    <m/>
    <m/>
    <m/>
    <m/>
    <m/>
    <m/>
    <m/>
    <m/>
    <m/>
    <m/>
    <m/>
    <s v="GLICO"/>
    <n v="137"/>
    <m/>
  </r>
  <r>
    <d v="2021-10-09T00:00:00"/>
    <x v="1"/>
    <s v="MEDIEXCEL"/>
    <s v="Fuera de Tiempo"/>
    <s v="EXTERNOS (240 min.)"/>
    <x v="0"/>
    <x v="9"/>
    <n v="266"/>
    <s v="1282-0077"/>
    <m/>
    <m/>
    <m/>
    <m/>
    <n v="1533"/>
    <x v="21"/>
    <n v="535"/>
    <m/>
    <m/>
    <m/>
    <m/>
    <m/>
    <m/>
    <m/>
    <m/>
    <m/>
    <m/>
    <m/>
    <m/>
    <s v="SMAC30"/>
    <s v="v2"/>
    <m/>
  </r>
  <r>
    <d v="2021-10-09T00:00:00"/>
    <x v="1"/>
    <s v="MEDIEXCEL"/>
    <s v="Fuera de Tiempo"/>
    <s v="EXTERNOS (240 min.)"/>
    <x v="0"/>
    <x v="9"/>
    <n v="267"/>
    <s v="1282-0077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9T00:00:00"/>
    <x v="1"/>
    <s v="MEDIEXCEL"/>
    <s v="Fuera de Tiempo"/>
    <s v="EXTERNOS (240 min.)"/>
    <x v="0"/>
    <x v="9"/>
    <n v="268"/>
    <s v="1282-0077"/>
    <m/>
    <m/>
    <m/>
    <m/>
    <n v="1371"/>
    <x v="22"/>
    <n v="300"/>
    <m/>
    <m/>
    <m/>
    <m/>
    <m/>
    <m/>
    <m/>
    <m/>
    <m/>
    <m/>
    <m/>
    <m/>
    <s v="T4L"/>
    <n v="205"/>
    <m/>
  </r>
  <r>
    <d v="2021-10-09T00:00:00"/>
    <x v="1"/>
    <s v="MEDIEXCEL"/>
    <s v="Fuera de Tiempo"/>
    <s v="EXTERNOS (240 min.)"/>
    <x v="0"/>
    <x v="9"/>
    <n v="269"/>
    <s v="1282-0077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270"/>
    <s v="1282-0078"/>
    <d v="2021-10-09T00:00:00"/>
    <s v="24308 FERNANDO"/>
    <s v="LARRAGUIBEL"/>
    <m/>
    <n v="1580"/>
    <x v="16"/>
    <n v="610"/>
    <n v="0"/>
    <n v="0"/>
    <n v="610"/>
    <n v="610"/>
    <n v="610"/>
    <m/>
    <s v="Pendiente"/>
    <s v="Activo"/>
    <s v="B7599008-01"/>
    <m/>
    <s v="MEDIEXCEL"/>
    <m/>
    <s v="TSH-T3-T4"/>
    <s v="TIR"/>
    <s v="TOVAR GONZALEZ MONICA"/>
  </r>
  <r>
    <d v="2021-10-09T00:00:00"/>
    <x v="1"/>
    <s v="PRIVADOS"/>
    <s v="Fuera de Tiempo"/>
    <s v="EXTERNOS (240 min.)"/>
    <x v="0"/>
    <x v="9"/>
    <n v="271"/>
    <s v="1282-0079"/>
    <d v="2021-10-09T00:00:00"/>
    <s v="34371 KARLA STEPHANIE"/>
    <s v="LOPEZ"/>
    <s v="RUBALCABA"/>
    <n v="692"/>
    <x v="1"/>
    <n v="184"/>
    <n v="0"/>
    <n v="0"/>
    <n v="2950"/>
    <n v="2950"/>
    <n v="2950"/>
    <m/>
    <s v="Pendiente"/>
    <s v="Activo"/>
    <m/>
    <m/>
    <s v="PRIVADOS"/>
    <m/>
    <s v="BH"/>
    <s v="h1"/>
    <s v="CRUZ CASTAÑEDA MARIA"/>
  </r>
  <r>
    <d v="2021-10-09T00:00:00"/>
    <x v="1"/>
    <s v="PRIVADOS"/>
    <s v="Fuera de Tiempo"/>
    <s v="EXTERNOS (240 min.)"/>
    <x v="0"/>
    <x v="9"/>
    <n v="272"/>
    <s v="1282-0079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PRIVADOS"/>
    <s v="Fuera de Tiempo"/>
    <s v="EXTERNOS (240 min.)"/>
    <x v="0"/>
    <x v="9"/>
    <n v="273"/>
    <s v="1282-0079"/>
    <m/>
    <m/>
    <m/>
    <m/>
    <n v="1794"/>
    <x v="81"/>
    <n v="1500"/>
    <m/>
    <m/>
    <m/>
    <m/>
    <m/>
    <m/>
    <m/>
    <m/>
    <m/>
    <m/>
    <m/>
    <m/>
    <s v="PGinecol"/>
    <n v="171"/>
    <m/>
  </r>
  <r>
    <d v="2021-10-09T00:00:00"/>
    <x v="1"/>
    <s v="PRIVADOS"/>
    <s v="Fuera de Tiempo"/>
    <s v="EXTERNOS (240 min.)"/>
    <x v="0"/>
    <x v="9"/>
    <n v="274"/>
    <s v="1282-0079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9T00:00:00"/>
    <x v="1"/>
    <s v="PRIVADOS"/>
    <s v="Fuera de Tiempo"/>
    <s v="EXTERNOS (240 min.)"/>
    <x v="0"/>
    <x v="9"/>
    <n v="275"/>
    <s v="1282-0079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Fuera de Tiempo"/>
    <s v="EXTERNOS (240 min.)"/>
    <x v="0"/>
    <x v="9"/>
    <n v="276"/>
    <s v="1282-0080"/>
    <d v="2021-10-09T00:00:00"/>
    <s v="34372 EDUARDO"/>
    <s v="MORALES"/>
    <m/>
    <n v="692"/>
    <x v="1"/>
    <n v="184"/>
    <n v="0"/>
    <n v="0"/>
    <n v="1277"/>
    <n v="1277"/>
    <n v="1277"/>
    <m/>
    <s v="Pendiente"/>
    <s v="Activo"/>
    <m/>
    <m/>
    <s v="MEDIEXCEL"/>
    <m/>
    <s v="BH"/>
    <s v="h1"/>
    <s v="DURAN PAREDES ELIO MARCIAL"/>
  </r>
  <r>
    <d v="2021-10-09T00:00:00"/>
    <x v="1"/>
    <s v="MEDIEXCEL"/>
    <s v="Fuera de Tiempo"/>
    <s v="EXTERNOS (240 min.)"/>
    <x v="0"/>
    <x v="9"/>
    <n v="277"/>
    <s v="1282-0080"/>
    <m/>
    <m/>
    <m/>
    <m/>
    <n v="288"/>
    <x v="43"/>
    <n v="125"/>
    <m/>
    <m/>
    <m/>
    <m/>
    <m/>
    <m/>
    <m/>
    <m/>
    <m/>
    <m/>
    <m/>
    <m/>
    <s v="VSG"/>
    <n v="221"/>
    <m/>
  </r>
  <r>
    <d v="2021-10-09T00:00:00"/>
    <x v="1"/>
    <s v="MEDIEXCEL"/>
    <s v="Fuera de Tiempo"/>
    <s v="EXTERNOS (240 min.)"/>
    <x v="0"/>
    <x v="9"/>
    <n v="278"/>
    <s v="1282-0080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Fuera de Tiempo"/>
    <s v="EXTERNOS (240 min.)"/>
    <x v="0"/>
    <x v="9"/>
    <n v="279"/>
    <s v="1282-0080"/>
    <m/>
    <m/>
    <m/>
    <m/>
    <n v="487"/>
    <x v="33"/>
    <n v="450"/>
    <m/>
    <m/>
    <m/>
    <m/>
    <m/>
    <m/>
    <m/>
    <m/>
    <m/>
    <m/>
    <m/>
    <m/>
    <s v="ANA"/>
    <n v="51"/>
    <m/>
  </r>
  <r>
    <d v="2021-10-09T00:00:00"/>
    <x v="1"/>
    <s v="PRIVADOS"/>
    <s v="En Tiempo"/>
    <s v="EXTERNOS (240 min.)"/>
    <x v="0"/>
    <x v="9"/>
    <n v="280"/>
    <s v="1282-0081"/>
    <d v="2021-10-09T00:00:00"/>
    <s v="34330 MARIA CRISTINA"/>
    <s v="ALFARO"/>
    <s v="RUIZ"/>
    <n v="83"/>
    <x v="6"/>
    <n v="138"/>
    <n v="0"/>
    <n v="0"/>
    <n v="138"/>
    <n v="138"/>
    <n v="138"/>
    <m/>
    <s v="Pendiente"/>
    <s v="Activo"/>
    <m/>
    <m/>
    <s v="PRIVADOS"/>
    <m/>
    <s v="EGO"/>
    <n v="127"/>
    <s v="NICIFORE SANCHEZ ANNA CRISTINA"/>
  </r>
  <r>
    <d v="2021-10-09T00:00:00"/>
    <x v="1"/>
    <s v="EMPLEADOS"/>
    <s v="En Tiempo"/>
    <s v="EXTERNOS (240 min.)"/>
    <x v="0"/>
    <x v="9"/>
    <n v="281"/>
    <s v="1282-0082"/>
    <d v="2021-10-09T00:00:00"/>
    <s v="5639 JESUS OCTAVIO"/>
    <s v="MARTINEZ"/>
    <s v="ZAVALA"/>
    <n v="2458"/>
    <x v="25"/>
    <n v="500"/>
    <n v="0"/>
    <n v="0"/>
    <n v="500"/>
    <n v="500"/>
    <n v="500"/>
    <m/>
    <s v="Pendiente"/>
    <s v="Activo"/>
    <m/>
    <m/>
    <s v="CENTRO MEDICO EXCEL-(EMPLEADOS)"/>
    <m/>
    <s v="SARS"/>
    <m/>
    <s v="A QUIEN CORRESPONDA"/>
  </r>
  <r>
    <d v="2021-10-09T00:00:00"/>
    <x v="1"/>
    <s v="MEDIEXCEL"/>
    <s v="Fuera de Tiempo"/>
    <s v="EXTERNOS (240 min.)"/>
    <x v="0"/>
    <x v="9"/>
    <n v="282"/>
    <s v="1282-0083"/>
    <d v="2021-10-09T00:00:00"/>
    <s v="20962 JESUS"/>
    <s v="LOPEZ"/>
    <m/>
    <n v="692"/>
    <x v="1"/>
    <n v="184"/>
    <n v="0"/>
    <n v="0"/>
    <n v="1750"/>
    <n v="1750"/>
    <n v="1750"/>
    <m/>
    <s v="Pendiente"/>
    <s v="Activo"/>
    <s v="B8179016-01"/>
    <m/>
    <s v="MEDIEXCEL"/>
    <m/>
    <s v="BH"/>
    <s v="h1"/>
    <s v="APOLO DIAZ DE LEON CARLOS"/>
  </r>
  <r>
    <d v="2021-10-09T00:00:00"/>
    <x v="1"/>
    <s v="MEDIEXCEL"/>
    <s v="Fuera de Tiempo"/>
    <s v="EXTERNOS (240 min.)"/>
    <x v="0"/>
    <x v="9"/>
    <n v="283"/>
    <s v="1282-0083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Fuera de Tiempo"/>
    <s v="EXTERNOS (240 min.)"/>
    <x v="0"/>
    <x v="9"/>
    <n v="284"/>
    <s v="1282-0083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9T00:00:00"/>
    <x v="1"/>
    <s v="MEDIEXCEL"/>
    <s v="Fuera de Tiempo"/>
    <s v="EXTERNOS (240 min.)"/>
    <x v="0"/>
    <x v="9"/>
    <n v="285"/>
    <s v="1282-0083"/>
    <m/>
    <m/>
    <m/>
    <m/>
    <n v="1371"/>
    <x v="22"/>
    <n v="300"/>
    <m/>
    <m/>
    <m/>
    <m/>
    <m/>
    <m/>
    <m/>
    <m/>
    <m/>
    <m/>
    <m/>
    <m/>
    <s v="T4L"/>
    <n v="205"/>
    <m/>
  </r>
  <r>
    <d v="2021-10-09T00:00:00"/>
    <x v="1"/>
    <s v="MEDIEXCEL"/>
    <s v="Fuera de Tiempo"/>
    <s v="EXTERNOS (240 min.)"/>
    <x v="0"/>
    <x v="9"/>
    <n v="286"/>
    <s v="1282-0083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EMPLEADOS"/>
    <s v="Fuera de Tiempo"/>
    <s v="EXTERNOS (240 min.)"/>
    <x v="0"/>
    <x v="9"/>
    <n v="287"/>
    <s v="1282-0084"/>
    <d v="2021-10-09T00:00:00"/>
    <s v="34373 JOSE CARLOS"/>
    <s v="PEÑA"/>
    <s v="LOPEZ"/>
    <n v="692"/>
    <x v="1"/>
    <n v="184"/>
    <n v="0"/>
    <n v="0"/>
    <n v="1172"/>
    <n v="1172"/>
    <n v="1172"/>
    <m/>
    <s v="Pendiente"/>
    <s v="Activo"/>
    <m/>
    <m/>
    <s v="CENTRO MEDICO EXCEL-(EMPLEADOS)"/>
    <m/>
    <s v="BH"/>
    <s v="h1"/>
    <s v="A QUIEN CORRESPONDA"/>
  </r>
  <r>
    <d v="2021-10-09T00:00:00"/>
    <x v="1"/>
    <s v="EMPLEADOS"/>
    <s v="Fuera de Tiempo"/>
    <s v="EXTERNOS (240 min.)"/>
    <x v="0"/>
    <x v="9"/>
    <n v="288"/>
    <s v="1282-0084"/>
    <m/>
    <m/>
    <m/>
    <m/>
    <n v="288"/>
    <x v="43"/>
    <n v="125"/>
    <m/>
    <m/>
    <m/>
    <m/>
    <m/>
    <m/>
    <m/>
    <m/>
    <m/>
    <m/>
    <m/>
    <m/>
    <s v="VSG"/>
    <n v="221"/>
    <m/>
  </r>
  <r>
    <d v="2021-10-09T00:00:00"/>
    <x v="1"/>
    <s v="EMPLEADOS"/>
    <s v="Fuera de Tiempo"/>
    <s v="EXTERNOS (240 min.)"/>
    <x v="0"/>
    <x v="9"/>
    <n v="289"/>
    <s v="1282-0084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EMPLEADOS"/>
    <s v="Fuera de Tiempo"/>
    <s v="EXTERNOS (240 min.)"/>
    <x v="0"/>
    <x v="9"/>
    <n v="290"/>
    <s v="1282-0084"/>
    <m/>
    <m/>
    <m/>
    <m/>
    <n v="226"/>
    <x v="3"/>
    <n v="345"/>
    <m/>
    <m/>
    <m/>
    <m/>
    <m/>
    <m/>
    <m/>
    <m/>
    <m/>
    <m/>
    <m/>
    <m/>
    <s v="PCR"/>
    <n v="183"/>
    <m/>
  </r>
  <r>
    <d v="2021-10-09T00:00:00"/>
    <x v="1"/>
    <s v="MEDIEXCEL"/>
    <s v="Fuera de Tiempo"/>
    <s v="EXTERNOS (240 min.)"/>
    <x v="0"/>
    <x v="9"/>
    <n v="291"/>
    <s v="1282-0085"/>
    <d v="2021-10-09T00:00:00"/>
    <s v="31967 GABRIELA"/>
    <s v="FLORES"/>
    <m/>
    <n v="692"/>
    <x v="1"/>
    <n v="184"/>
    <n v="0"/>
    <n v="0"/>
    <n v="857"/>
    <n v="857"/>
    <n v="857"/>
    <m/>
    <s v="Pendiente"/>
    <s v="Activo"/>
    <s v="F4029031-01"/>
    <n v="5"/>
    <s v="MEDIEXCEL"/>
    <m/>
    <s v="BH"/>
    <s v="h1"/>
    <s v="SALDIVAR HERNANDEZ KARLA YUDITH"/>
  </r>
  <r>
    <d v="2021-10-09T00:00:00"/>
    <x v="1"/>
    <s v="MEDIEXCEL"/>
    <s v="Fuera de Tiempo"/>
    <s v="EXTERNOS (240 min.)"/>
    <x v="0"/>
    <x v="9"/>
    <n v="292"/>
    <s v="1282-0085"/>
    <m/>
    <m/>
    <m/>
    <m/>
    <n v="1533"/>
    <x v="21"/>
    <n v="535"/>
    <m/>
    <m/>
    <m/>
    <m/>
    <m/>
    <m/>
    <m/>
    <m/>
    <m/>
    <m/>
    <m/>
    <m/>
    <s v="SMAC30"/>
    <s v="v2"/>
    <m/>
  </r>
  <r>
    <d v="2021-10-09T00:00:00"/>
    <x v="1"/>
    <s v="MEDIEXCEL"/>
    <s v="Fuera de Tiempo"/>
    <s v="EXTERNOS (240 min.)"/>
    <x v="0"/>
    <x v="9"/>
    <n v="293"/>
    <s v="1282-0085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Fuera de Tiempo"/>
    <s v="EXTERNOS (240 min.)"/>
    <x v="0"/>
    <x v="9"/>
    <n v="294"/>
    <s v="1282-0086"/>
    <d v="2021-10-09T00:00:00"/>
    <s v="34374 FAVIOLA"/>
    <s v="AGUILAR"/>
    <m/>
    <n v="692"/>
    <x v="1"/>
    <n v="184"/>
    <n v="0"/>
    <n v="0"/>
    <n v="1450"/>
    <n v="1450"/>
    <n v="1450"/>
    <m/>
    <s v="Pendiente"/>
    <s v="Activo"/>
    <s v="A7039296-01"/>
    <m/>
    <s v="MEDIEXCEL"/>
    <m/>
    <s v="BH"/>
    <s v="h1"/>
    <s v="SOLIS FERIA CARLOS"/>
  </r>
  <r>
    <d v="2021-10-09T00:00:00"/>
    <x v="1"/>
    <s v="MEDIEXCEL"/>
    <s v="Fuera de Tiempo"/>
    <s v="EXTERNOS (240 min.)"/>
    <x v="0"/>
    <x v="9"/>
    <n v="295"/>
    <s v="1282-0086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Fuera de Tiempo"/>
    <s v="EXTERNOS (240 min.)"/>
    <x v="0"/>
    <x v="9"/>
    <n v="296"/>
    <s v="1282-0086"/>
    <m/>
    <m/>
    <m/>
    <m/>
    <n v="1580"/>
    <x v="16"/>
    <n v="610"/>
    <m/>
    <m/>
    <m/>
    <m/>
    <m/>
    <m/>
    <m/>
    <m/>
    <m/>
    <m/>
    <m/>
    <m/>
    <s v="TSH-T3-T4"/>
    <s v="TIR"/>
    <m/>
  </r>
  <r>
    <d v="2021-10-09T00:00:00"/>
    <x v="1"/>
    <s v="MEDIEXCEL"/>
    <s v="Fuera de Tiempo"/>
    <s v="EXTERNOS (240 min.)"/>
    <x v="0"/>
    <x v="9"/>
    <n v="297"/>
    <s v="1282-0086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En Tiempo"/>
    <s v="EXTERNOS (240 min.)"/>
    <x v="0"/>
    <x v="9"/>
    <n v="298"/>
    <s v="1282-0087"/>
    <d v="2021-10-09T00:00:00"/>
    <s v="31145 JESSICA"/>
    <s v="GARCIA"/>
    <m/>
    <n v="138"/>
    <x v="68"/>
    <n v="250"/>
    <n v="0"/>
    <n v="0"/>
    <n v="550"/>
    <n v="550"/>
    <n v="550"/>
    <m/>
    <s v="Pendiente"/>
    <s v="Activo"/>
    <s v="B4609011-01"/>
    <m/>
    <s v="MEDIEXCEL"/>
    <m/>
    <s v="TSH"/>
    <n v="146"/>
    <s v="ESPINO ALVAREZ JAIME FRANCISCO"/>
  </r>
  <r>
    <d v="2021-10-09T00:00:00"/>
    <x v="1"/>
    <s v="MEDIEXCEL"/>
    <s v="En Tiempo"/>
    <s v="EXTERNOS (240 min.)"/>
    <x v="0"/>
    <x v="9"/>
    <n v="299"/>
    <s v="1282-0087"/>
    <m/>
    <m/>
    <m/>
    <m/>
    <n v="1371"/>
    <x v="22"/>
    <n v="300"/>
    <m/>
    <m/>
    <m/>
    <m/>
    <m/>
    <m/>
    <m/>
    <m/>
    <m/>
    <m/>
    <m/>
    <m/>
    <s v="T4L"/>
    <n v="205"/>
    <m/>
  </r>
  <r>
    <d v="2021-10-09T00:00:00"/>
    <x v="1"/>
    <s v="TUNEL MEDIEXCEL"/>
    <s v="En Tiempo"/>
    <s v="EXTERNOS (240 min.)"/>
    <x v="0"/>
    <x v="9"/>
    <n v="300"/>
    <s v="1282-0088"/>
    <d v="2021-10-09T00:00:00"/>
    <s v="34375 ADOLFO"/>
    <s v="GOMEZ"/>
    <m/>
    <n v="2477"/>
    <x v="42"/>
    <n v="750"/>
    <n v="0"/>
    <n v="0"/>
    <n v="750"/>
    <n v="750"/>
    <n v="750"/>
    <m/>
    <s v="Pendiente"/>
    <s v="Activo"/>
    <s v="A8769018-01"/>
    <m/>
    <s v="TUNEL - MEDIEXCEL"/>
    <m/>
    <s v="Ag. SARS Cov 2"/>
    <m/>
    <s v="A QUIEN CORRESPONDA"/>
  </r>
  <r>
    <d v="2021-10-09T00:00:00"/>
    <x v="1"/>
    <s v="TUNEL MEDIEXCEL"/>
    <s v="En Tiempo"/>
    <s v="EXTERNOS (240 min.)"/>
    <x v="0"/>
    <x v="9"/>
    <n v="301"/>
    <s v="1282-0089"/>
    <d v="2021-10-09T00:00:00"/>
    <s v="20481 MELISSA"/>
    <s v="CORDERO"/>
    <m/>
    <n v="2477"/>
    <x v="42"/>
    <n v="750"/>
    <n v="0"/>
    <n v="0"/>
    <n v="750"/>
    <n v="750"/>
    <n v="750"/>
    <m/>
    <s v="Pendiente"/>
    <s v="Activo"/>
    <s v="A8769018-02"/>
    <m/>
    <s v="TUNEL - MEDIEXCEL"/>
    <m/>
    <s v="Ag. SARS Cov 2"/>
    <m/>
    <s v="A QUIEN CORRESPONDA"/>
  </r>
  <r>
    <d v="2021-10-09T00:00:00"/>
    <x v="1"/>
    <s v="MEDIEXCEL"/>
    <s v="En Tiempo"/>
    <s v="EXTERNOS (240 min.)"/>
    <x v="0"/>
    <x v="9"/>
    <n v="302"/>
    <s v="1282-0090"/>
    <d v="2021-10-09T00:00:00"/>
    <s v="3308 MARIA"/>
    <s v="GUZMAN"/>
    <m/>
    <n v="83"/>
    <x v="6"/>
    <n v="138"/>
    <n v="0"/>
    <n v="0"/>
    <n v="138"/>
    <n v="138"/>
    <n v="138"/>
    <m/>
    <s v="Pendiente"/>
    <s v="Activo"/>
    <s v="A4039026-02_x0009_"/>
    <m/>
    <s v="MEDIEXCEL"/>
    <m/>
    <s v="EGO"/>
    <n v="127"/>
    <s v="GASTELUM PONCE ALEJANDRA"/>
  </r>
  <r>
    <d v="2021-10-09T00:00:00"/>
    <x v="1"/>
    <s v="TUNEL MEDIEXCEL"/>
    <s v="En Tiempo"/>
    <s v="EXTERNOS (240 min.)"/>
    <x v="0"/>
    <x v="9"/>
    <n v="303"/>
    <s v="1282-0091"/>
    <d v="2021-10-09T00:00:00"/>
    <s v="34376 BRIANA"/>
    <s v="GOMEZ"/>
    <m/>
    <n v="2477"/>
    <x v="42"/>
    <n v="750"/>
    <n v="0"/>
    <n v="0"/>
    <n v="750"/>
    <n v="750"/>
    <n v="750"/>
    <m/>
    <s v="Pendiente"/>
    <s v="Activo"/>
    <s v="A8769018-04"/>
    <m/>
    <s v="TUNEL - MEDIEXCEL"/>
    <m/>
    <s v="Ag. SARS Cov 2"/>
    <m/>
    <s v="A QUIEN CORRESPONDA"/>
  </r>
  <r>
    <d v="2021-10-09T00:00:00"/>
    <x v="1"/>
    <s v="TUNEL MEDIEXCEL"/>
    <s v="En Tiempo"/>
    <s v="EXTERNOS (240 min.)"/>
    <x v="0"/>
    <x v="9"/>
    <n v="304"/>
    <s v="1282-0092"/>
    <d v="2021-10-09T00:00:00"/>
    <s v="34377 MAXIMILIANO"/>
    <s v="GOMEZ"/>
    <m/>
    <n v="2477"/>
    <x v="42"/>
    <n v="750"/>
    <n v="0"/>
    <n v="0"/>
    <n v="750"/>
    <n v="750"/>
    <n v="750"/>
    <m/>
    <s v="Pendiente"/>
    <s v="Activo"/>
    <s v="a8769018-05"/>
    <m/>
    <s v="TUNEL - MEDIEXCEL"/>
    <m/>
    <s v="Ag. SARS Cov 2"/>
    <m/>
    <s v="A QUIEN CORRESPONDA"/>
  </r>
  <r>
    <d v="2021-10-09T00:00:00"/>
    <x v="1"/>
    <s v="MEDIEXCEL"/>
    <s v="Fuera de Tiempo"/>
    <s v="EXTERNOS (240 min.)"/>
    <x v="0"/>
    <x v="9"/>
    <n v="305"/>
    <s v="1282-0093"/>
    <d v="2021-10-09T00:00:00"/>
    <s v="34378 AMERICA"/>
    <s v="ALGANDAR"/>
    <m/>
    <n v="692"/>
    <x v="1"/>
    <n v="184"/>
    <n v="0"/>
    <n v="0"/>
    <n v="840"/>
    <n v="840"/>
    <n v="840"/>
    <m/>
    <s v="Pendiente"/>
    <s v="Activo"/>
    <s v="A7499036-02"/>
    <m/>
    <s v="MEDIEXCEL"/>
    <m/>
    <s v="BH"/>
    <s v="h1"/>
    <s v="ORTEGA GONZALEZ ALFREDO"/>
  </r>
  <r>
    <d v="2021-10-09T00:00:00"/>
    <x v="1"/>
    <s v="MEDIEXCEL"/>
    <s v="Fuera de Tiempo"/>
    <s v="EXTERNOS (240 min.)"/>
    <x v="0"/>
    <x v="9"/>
    <n v="306"/>
    <s v="1282-0093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Fuera de Tiempo"/>
    <s v="EXTERNOS (240 min.)"/>
    <x v="0"/>
    <x v="9"/>
    <n v="307"/>
    <s v="1282-0093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HOSPITALIZADOS"/>
    <s v="Fuera de Tiempo"/>
    <s v="HOSPITALIZADOS (90 Min.)"/>
    <x v="0"/>
    <x v="9"/>
    <n v="308"/>
    <s v="1282-0094"/>
    <d v="2021-10-09T00:00:00"/>
    <s v="34147 VERONICA"/>
    <s v="FERNANDEZ"/>
    <m/>
    <n v="43"/>
    <x v="82"/>
    <n v="55"/>
    <n v="0"/>
    <n v="0"/>
    <n v="55"/>
    <n v="55"/>
    <n v="55"/>
    <m/>
    <s v="Pendiente"/>
    <s v="Activo"/>
    <m/>
    <m/>
    <s v="CENTRO MEDICO EXCEL-HOSPITALIZADOS"/>
    <m/>
    <s v="CPS1"/>
    <n v="93"/>
    <s v="ESPINO ALVAREZ JAIME FRANCISCO"/>
  </r>
  <r>
    <d v="2021-10-09T00:00:00"/>
    <x v="1"/>
    <s v="URGENCIAS"/>
    <s v="En Tiempo"/>
    <s v="URGENCIAS (90 Min.)"/>
    <x v="0"/>
    <x v="9"/>
    <n v="309"/>
    <s v="1282-0095"/>
    <d v="2021-10-09T00:00:00"/>
    <s v="34379 OMAR"/>
    <s v="TRUJILLO"/>
    <s v="HERNANDEZ"/>
    <n v="692"/>
    <x v="1"/>
    <n v="184"/>
    <n v="0"/>
    <n v="0"/>
    <n v="1200"/>
    <n v="1200"/>
    <n v="1200"/>
    <m/>
    <s v="Pendiente"/>
    <s v="Activo"/>
    <m/>
    <m/>
    <s v="CENTRO MEDICO EXCEL-URGENCIAS"/>
    <m/>
    <s v="BH"/>
    <s v="h1"/>
    <s v="QUINTERO BELTRAN JESUS GUADALUPE"/>
  </r>
  <r>
    <d v="2021-10-09T00:00:00"/>
    <x v="1"/>
    <s v="URGENCIAS"/>
    <s v="En Tiempo"/>
    <s v="URGENCIAS (90 Min.)"/>
    <x v="0"/>
    <x v="9"/>
    <n v="310"/>
    <s v="1282-0095"/>
    <m/>
    <m/>
    <m/>
    <m/>
    <n v="259"/>
    <x v="49"/>
    <n v="130"/>
    <m/>
    <m/>
    <m/>
    <m/>
    <m/>
    <m/>
    <m/>
    <m/>
    <m/>
    <m/>
    <m/>
    <m/>
    <s v="TP"/>
    <n v="210"/>
    <m/>
  </r>
  <r>
    <d v="2021-10-09T00:00:00"/>
    <x v="1"/>
    <s v="URGENCIAS"/>
    <s v="En Tiempo"/>
    <s v="URGENCIAS (90 Min.)"/>
    <x v="0"/>
    <x v="9"/>
    <n v="311"/>
    <s v="1282-0095"/>
    <m/>
    <m/>
    <m/>
    <m/>
    <n v="262"/>
    <x v="50"/>
    <n v="130"/>
    <m/>
    <m/>
    <m/>
    <m/>
    <m/>
    <m/>
    <m/>
    <m/>
    <m/>
    <m/>
    <m/>
    <m/>
    <s v="TPT"/>
    <m/>
    <m/>
  </r>
  <r>
    <d v="2021-10-09T00:00:00"/>
    <x v="1"/>
    <s v="URGENCIAS"/>
    <s v="En Tiempo"/>
    <s v="URGENCIAS (90 Min.)"/>
    <x v="0"/>
    <x v="9"/>
    <n v="312"/>
    <s v="1282-0095"/>
    <m/>
    <m/>
    <m/>
    <m/>
    <n v="1009"/>
    <x v="87"/>
    <n v="100"/>
    <m/>
    <m/>
    <m/>
    <m/>
    <m/>
    <m/>
    <m/>
    <m/>
    <m/>
    <m/>
    <m/>
    <m/>
    <s v="INR"/>
    <n v="150"/>
    <m/>
  </r>
  <r>
    <d v="2021-10-09T00:00:00"/>
    <x v="1"/>
    <s v="URGENCIAS"/>
    <s v="En Tiempo"/>
    <s v="URGENCIAS (90 Min.)"/>
    <x v="0"/>
    <x v="9"/>
    <n v="313"/>
    <s v="1282-0095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URGENCIAS"/>
    <s v="En Tiempo"/>
    <s v="URGENCIAS (90 Min.)"/>
    <x v="0"/>
    <x v="9"/>
    <n v="314"/>
    <s v="1282-0095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TUNEL MEDIEXCEL"/>
    <s v="En Tiempo"/>
    <s v="EXTERNOS (240 min.)"/>
    <x v="0"/>
    <x v="9"/>
    <n v="315"/>
    <s v="1282-0096"/>
    <d v="2021-10-09T00:00:00"/>
    <s v="29987 SCARLETT"/>
    <s v="GALLEGOS"/>
    <m/>
    <n v="2477"/>
    <x v="42"/>
    <n v="750"/>
    <n v="0"/>
    <n v="0"/>
    <n v="750"/>
    <n v="750"/>
    <n v="750"/>
    <m/>
    <s v="Pendiente"/>
    <s v="Activo"/>
    <s v="B6959012-01"/>
    <m/>
    <s v="TUNEL - MEDIEXCEL"/>
    <m/>
    <s v="Ag. SARS Cov 2"/>
    <m/>
    <s v="A QUIEN CORRESPONDA"/>
  </r>
  <r>
    <d v="2021-10-09T00:00:00"/>
    <x v="1"/>
    <s v="TUNEL MEDIEXCEL"/>
    <s v="En Tiempo"/>
    <s v="EXTERNOS (240 min.)"/>
    <x v="0"/>
    <x v="9"/>
    <n v="316"/>
    <s v="1282-0097"/>
    <d v="2021-10-09T00:00:00"/>
    <s v="30023 MATBIEI"/>
    <s v="SAMARIN"/>
    <m/>
    <n v="2477"/>
    <x v="42"/>
    <n v="750"/>
    <n v="0"/>
    <n v="0"/>
    <n v="750"/>
    <n v="750"/>
    <n v="750"/>
    <m/>
    <s v="Pendiente"/>
    <s v="Activo"/>
    <s v="B6959012-02"/>
    <m/>
    <s v="TUNEL - MEDIEXCEL"/>
    <m/>
    <s v="Ag. SARS Cov 2"/>
    <m/>
    <s v="A QUIEN CORRESPONDA"/>
  </r>
  <r>
    <d v="2021-10-09T00:00:00"/>
    <x v="1"/>
    <s v="MEDIEXCEL"/>
    <s v="Fuera de Tiempo"/>
    <s v="EXTERNOS (240 min.)"/>
    <x v="0"/>
    <x v="9"/>
    <n v="317"/>
    <s v="1282-0098"/>
    <d v="2021-10-09T00:00:00"/>
    <s v="25060 JESUS S"/>
    <s v="MATA"/>
    <m/>
    <n v="692"/>
    <x v="1"/>
    <n v="184"/>
    <n v="0"/>
    <n v="0"/>
    <n v="840"/>
    <n v="840"/>
    <n v="840"/>
    <m/>
    <s v="Pendiente"/>
    <s v="Activo"/>
    <s v="F2829013-04"/>
    <m/>
    <s v="MEDIEXCEL"/>
    <m/>
    <s v="BH"/>
    <s v="h1"/>
    <s v="CARLOS ROMERO DIANA MARIA"/>
  </r>
  <r>
    <d v="2021-10-09T00:00:00"/>
    <x v="1"/>
    <s v="MEDIEXCEL"/>
    <s v="Fuera de Tiempo"/>
    <s v="EXTERNOS (240 min.)"/>
    <x v="0"/>
    <x v="9"/>
    <n v="318"/>
    <s v="1282-0098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Fuera de Tiempo"/>
    <s v="EXTERNOS (240 min.)"/>
    <x v="0"/>
    <x v="9"/>
    <n v="319"/>
    <s v="1282-0098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MEDIEXCEL"/>
    <s v="Fuera de Tiempo"/>
    <s v="EXTERNOS (240 min.)"/>
    <x v="0"/>
    <x v="9"/>
    <n v="320"/>
    <s v="1282-0099"/>
    <d v="2021-10-09T00:00:00"/>
    <s v="20702 JUAN CARLOS"/>
    <s v="GARFIAS"/>
    <s v="TALAVERA"/>
    <n v="357"/>
    <x v="147"/>
    <n v="400"/>
    <n v="0"/>
    <n v="0"/>
    <n v="1200"/>
    <n v="1200"/>
    <n v="1200"/>
    <m/>
    <s v="Pendiente"/>
    <s v="Activo"/>
    <s v="A9601111-01"/>
    <m/>
    <s v="MEDIEXCEL"/>
    <m/>
    <s v="CulLes"/>
    <m/>
    <s v="ORTEGA GONZALEZ ALFREDO"/>
  </r>
  <r>
    <d v="2021-10-09T00:00:00"/>
    <x v="1"/>
    <s v="MEDIEXCEL"/>
    <s v="Fuera de Tiempo"/>
    <s v="EXTERNOS (240 min.)"/>
    <x v="0"/>
    <x v="9"/>
    <n v="321"/>
    <s v="1282-0099"/>
    <m/>
    <m/>
    <m/>
    <m/>
    <n v="376"/>
    <x v="95"/>
    <n v="800"/>
    <m/>
    <m/>
    <m/>
    <m/>
    <m/>
    <m/>
    <m/>
    <m/>
    <m/>
    <m/>
    <m/>
    <m/>
    <s v="MICOLOGICO"/>
    <m/>
    <m/>
  </r>
  <r>
    <d v="2021-10-09T00:00:00"/>
    <x v="1"/>
    <s v="MEDIEXCEL"/>
    <s v="No Liberados en PxLab"/>
    <s v="EXTERNOS (240 min.)"/>
    <x v="0"/>
    <x v="9"/>
    <n v="322"/>
    <s v="1282-0100"/>
    <d v="2021-10-09T00:00:00"/>
    <s v="24909 MA ESTELA"/>
    <s v="SANDOVAL"/>
    <s v="MONTANEZ"/>
    <n v="2135"/>
    <x v="144"/>
    <n v="2200"/>
    <n v="0"/>
    <n v="0"/>
    <n v="2200"/>
    <n v="2200"/>
    <n v="2200"/>
    <m/>
    <s v="Pendiente"/>
    <s v="Activo"/>
    <s v="B8829008-02"/>
    <m/>
    <s v="MEDIEXCEL"/>
    <m/>
    <s v="BX POLIPO"/>
    <n v="69"/>
    <s v="SALDAÑA CARO IGNACIO"/>
  </r>
  <r>
    <d v="2021-10-09T00:00:00"/>
    <x v="1"/>
    <s v="MEDIEXCEL"/>
    <s v="No Liberados en PxLab"/>
    <s v="EXTERNOS (240 min.)"/>
    <x v="0"/>
    <x v="9"/>
    <n v="323"/>
    <s v="1282-0101"/>
    <d v="2021-10-09T00:00:00"/>
    <s v="34380 MARIA"/>
    <s v="SHUAIBU"/>
    <m/>
    <n v="182"/>
    <x v="39"/>
    <n v="360"/>
    <n v="0"/>
    <n v="0"/>
    <n v="360"/>
    <n v="360"/>
    <n v="360"/>
    <m/>
    <s v="Pendiente"/>
    <s v="Activo"/>
    <s v="A9619100-01"/>
    <m/>
    <s v="MEDIEXCEL"/>
    <m/>
    <s v="Pap"/>
    <n v="163"/>
    <s v="PRADO HERNANDEZ MELANIE LIZETH"/>
  </r>
  <r>
    <d v="2021-10-09T00:00:00"/>
    <x v="1"/>
    <s v="MEDIEXCEL"/>
    <s v="No Liberados en PxLab"/>
    <s v="EXTERNOS (240 min.)"/>
    <x v="0"/>
    <x v="9"/>
    <n v="324"/>
    <s v="1282-0102"/>
    <d v="2021-10-09T00:00:00"/>
    <s v="24909 MA ESTELA"/>
    <s v="SANDOVAL"/>
    <s v="MONTANEZ"/>
    <n v="182"/>
    <x v="39"/>
    <n v="360"/>
    <n v="0"/>
    <n v="0"/>
    <n v="360"/>
    <n v="360"/>
    <n v="360"/>
    <m/>
    <s v="Pendiente"/>
    <s v="Activo"/>
    <s v="B8829008-02"/>
    <m/>
    <s v="MEDIEXCEL"/>
    <m/>
    <s v="Pap"/>
    <n v="163"/>
    <s v="SALDAÑA CARO IGNACIO"/>
  </r>
  <r>
    <d v="2021-10-09T00:00:00"/>
    <x v="1"/>
    <s v="MEDIEXCEL"/>
    <s v="No Liberados en PxLab"/>
    <s v="EXTERNOS (240 min.)"/>
    <x v="0"/>
    <x v="9"/>
    <n v="325"/>
    <s v="1282-0103"/>
    <d v="2021-10-09T00:00:00"/>
    <s v="34185 MARIA"/>
    <s v="LOPEZ"/>
    <m/>
    <n v="182"/>
    <x v="39"/>
    <n v="360"/>
    <n v="0"/>
    <n v="0"/>
    <n v="360"/>
    <n v="360"/>
    <n v="360"/>
    <m/>
    <s v="Pendiente"/>
    <s v="Activo"/>
    <m/>
    <m/>
    <s v="MEDIEXCEL"/>
    <m/>
    <s v="Pap"/>
    <n v="163"/>
    <s v="CRUZ CASTAÑEDA MARIA"/>
  </r>
  <r>
    <d v="2021-10-09T00:00:00"/>
    <x v="1"/>
    <s v="MEDIEXCEL"/>
    <s v="No Liberados en PxLab"/>
    <s v="EXTERNOS (240 min.)"/>
    <x v="0"/>
    <x v="9"/>
    <n v="326"/>
    <s v="1282-0104"/>
    <d v="2021-10-09T00:00:00"/>
    <s v="33662 FERNANDA MARIA"/>
    <s v="TOVAR"/>
    <m/>
    <n v="182"/>
    <x v="39"/>
    <n v="360"/>
    <n v="0"/>
    <n v="0"/>
    <n v="360"/>
    <n v="360"/>
    <n v="360"/>
    <m/>
    <s v="Pendiente"/>
    <s v="Activo"/>
    <s v="p2119039-04"/>
    <m/>
    <s v="MEDIEXCEL"/>
    <m/>
    <s v="Pap"/>
    <n v="163"/>
    <s v="PRADO HERNANDEZ MELANIE LIZETH"/>
  </r>
  <r>
    <d v="2021-10-09T00:00:00"/>
    <x v="1"/>
    <s v="MEDIEXCEL"/>
    <s v="No Liberados en PxLab"/>
    <s v="EXTERNOS (240 min.)"/>
    <x v="0"/>
    <x v="9"/>
    <n v="327"/>
    <s v="1282-0105"/>
    <d v="2021-10-09T00:00:00"/>
    <s v="16607 KENIA"/>
    <s v="MARTINEZ"/>
    <m/>
    <n v="182"/>
    <x v="39"/>
    <n v="360"/>
    <n v="0"/>
    <n v="0"/>
    <n v="360"/>
    <n v="360"/>
    <n v="360"/>
    <m/>
    <s v="Pendiente"/>
    <s v="Activo"/>
    <m/>
    <m/>
    <s v="MEDIEXCEL"/>
    <m/>
    <s v="Pap"/>
    <n v="163"/>
    <s v="SALDAÑA CARO IGNACIO"/>
  </r>
  <r>
    <d v="2021-10-09T00:00:00"/>
    <x v="1"/>
    <s v="MEDIEXCEL"/>
    <s v="No Liberados en PxLab"/>
    <s v="EXTERNOS (240 min.)"/>
    <x v="0"/>
    <x v="9"/>
    <n v="328"/>
    <s v="1282-0106"/>
    <d v="2021-10-09T00:00:00"/>
    <s v="20965 ROSA"/>
    <s v="LOPEZ"/>
    <m/>
    <n v="182"/>
    <x v="39"/>
    <n v="360"/>
    <n v="0"/>
    <n v="0"/>
    <n v="360"/>
    <n v="360"/>
    <n v="360"/>
    <m/>
    <s v="Pendiente"/>
    <s v="Activo"/>
    <m/>
    <m/>
    <s v="MEDIEXCEL"/>
    <m/>
    <s v="Pap"/>
    <n v="163"/>
    <s v="SALDAÑA CARO IGNACIO"/>
  </r>
  <r>
    <d v="2021-10-09T00:00:00"/>
    <x v="1"/>
    <s v="MEDIEXCEL"/>
    <s v="No Liberados en PxLab"/>
    <s v="EXTERNOS (240 min.)"/>
    <x v="0"/>
    <x v="9"/>
    <n v="329"/>
    <s v="1282-0107"/>
    <d v="2021-10-09T00:00:00"/>
    <s v="12018 CINDY"/>
    <s v="LLAMAS"/>
    <m/>
    <n v="182"/>
    <x v="39"/>
    <n v="360"/>
    <n v="0"/>
    <n v="0"/>
    <n v="360"/>
    <n v="360"/>
    <n v="360"/>
    <m/>
    <s v="Pendiente"/>
    <s v="Activo"/>
    <m/>
    <m/>
    <s v="MEDIEXCEL"/>
    <m/>
    <s v="Pap"/>
    <n v="163"/>
    <s v="PRADO HERNANDEZ MELANIE LIZZETH"/>
  </r>
  <r>
    <d v="2021-10-09T00:00:00"/>
    <x v="1"/>
    <s v="URGENCIAS"/>
    <s v="Fuera de Tiempo"/>
    <s v="URGENCIAS (90 Min.)"/>
    <x v="0"/>
    <x v="9"/>
    <n v="330"/>
    <s v="1282-0108"/>
    <d v="2021-10-09T00:00:00"/>
    <s v="34381 GABRIEL EDUARDO"/>
    <s v="GARCIA"/>
    <s v="GUITRON"/>
    <n v="100"/>
    <x v="2"/>
    <n v="414"/>
    <n v="0"/>
    <n v="0"/>
    <n v="2222"/>
    <n v="2222"/>
    <n v="2222"/>
    <m/>
    <s v="Pendiente"/>
    <s v="Activo"/>
    <m/>
    <m/>
    <s v="CENTRO MEDICO EXCEL-URGENCIAS"/>
    <m/>
    <s v="COAGULACION"/>
    <n v="100"/>
    <s v="QUINTERO BELTRAN JESUS GUADALUPE"/>
  </r>
  <r>
    <d v="2021-10-09T00:00:00"/>
    <x v="1"/>
    <s v="URGENCIAS"/>
    <s v="Fuera de Tiempo"/>
    <s v="URGENCIAS (90 Min.)"/>
    <x v="0"/>
    <x v="9"/>
    <n v="331"/>
    <s v="1282-0108"/>
    <m/>
    <m/>
    <m/>
    <m/>
    <n v="692"/>
    <x v="1"/>
    <n v="184"/>
    <m/>
    <m/>
    <m/>
    <m/>
    <m/>
    <m/>
    <m/>
    <m/>
    <m/>
    <m/>
    <m/>
    <m/>
    <s v="BH"/>
    <s v="h1"/>
    <m/>
  </r>
  <r>
    <d v="2021-10-09T00:00:00"/>
    <x v="1"/>
    <s v="URGENCIAS"/>
    <s v="Fuera de Tiempo"/>
    <s v="URGENCIAS (90 Min.)"/>
    <x v="0"/>
    <x v="9"/>
    <n v="332"/>
    <s v="1282-0108"/>
    <m/>
    <m/>
    <m/>
    <m/>
    <n v="119"/>
    <x v="24"/>
    <n v="161"/>
    <m/>
    <m/>
    <m/>
    <m/>
    <m/>
    <m/>
    <m/>
    <m/>
    <m/>
    <m/>
    <m/>
    <m/>
    <s v="ABO"/>
    <n v="213"/>
    <m/>
  </r>
  <r>
    <d v="2021-10-09T00:00:00"/>
    <x v="1"/>
    <s v="URGENCIAS"/>
    <s v="Fuera de Tiempo"/>
    <s v="URGENCIAS (90 Min.)"/>
    <x v="0"/>
    <x v="9"/>
    <n v="333"/>
    <s v="1282-0108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URGENCIAS"/>
    <s v="Fuera de Tiempo"/>
    <s v="URGENCIAS (90 Min.)"/>
    <x v="0"/>
    <x v="9"/>
    <n v="334"/>
    <s v="1282-0108"/>
    <m/>
    <m/>
    <m/>
    <m/>
    <n v="48"/>
    <x v="15"/>
    <n v="165"/>
    <m/>
    <m/>
    <m/>
    <m/>
    <m/>
    <m/>
    <m/>
    <m/>
    <m/>
    <m/>
    <m/>
    <m/>
    <s v="CPK"/>
    <n v="99"/>
    <m/>
  </r>
  <r>
    <d v="2021-10-09T00:00:00"/>
    <x v="1"/>
    <s v="URGENCIAS"/>
    <s v="Fuera de Tiempo"/>
    <s v="URGENCIAS (90 Min.)"/>
    <x v="0"/>
    <x v="9"/>
    <n v="335"/>
    <s v="1282-0108"/>
    <m/>
    <m/>
    <m/>
    <m/>
    <n v="49"/>
    <x v="14"/>
    <n v="380"/>
    <m/>
    <m/>
    <m/>
    <m/>
    <m/>
    <m/>
    <m/>
    <m/>
    <m/>
    <m/>
    <m/>
    <m/>
    <s v="CK-MB"/>
    <n v="97"/>
    <m/>
  </r>
  <r>
    <d v="2021-10-09T00:00:00"/>
    <x v="1"/>
    <s v="URGENCIAS"/>
    <s v="Fuera de Tiempo"/>
    <s v="URGENCIAS (90 Min.)"/>
    <x v="0"/>
    <x v="9"/>
    <n v="336"/>
    <s v="1282-0108"/>
    <m/>
    <m/>
    <m/>
    <m/>
    <n v="539"/>
    <x v="13"/>
    <n v="400"/>
    <m/>
    <m/>
    <m/>
    <m/>
    <m/>
    <m/>
    <m/>
    <m/>
    <m/>
    <m/>
    <m/>
    <m/>
    <s v="TROPONINA I"/>
    <m/>
    <m/>
  </r>
  <r>
    <d v="2021-10-09T00:00:00"/>
    <x v="1"/>
    <s v="ESTUDIOS DE EMERGENCIA"/>
    <s v="En Tiempo"/>
    <s v="ESTUDIOS DE EMERGENCIA (30 Min.)"/>
    <x v="0"/>
    <x v="9"/>
    <n v="337"/>
    <s v="1282-0109"/>
    <d v="2021-10-09T00:00:00"/>
    <s v="15103 CLEMENTE"/>
    <s v="BENITEZ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09T00:00:00"/>
    <x v="1"/>
    <s v="MEDIEXCEL"/>
    <s v="En Tiempo"/>
    <s v="EXTERNOS (240 min.)"/>
    <x v="0"/>
    <x v="9"/>
    <n v="338"/>
    <s v="1282-0110"/>
    <d v="2021-10-09T00:00:00"/>
    <s v="18424 JUAN M."/>
    <s v="DEL RIO"/>
    <m/>
    <n v="692"/>
    <x v="1"/>
    <n v="184"/>
    <n v="0"/>
    <n v="0"/>
    <n v="1335"/>
    <n v="1335"/>
    <n v="1335"/>
    <m/>
    <s v="Pendiente"/>
    <s v="Activo"/>
    <s v="B8249021-01"/>
    <m/>
    <s v="MEDIEXCEL"/>
    <m/>
    <s v="BH"/>
    <s v="h1"/>
    <s v="VILLANUEVA CORREA JUDITH"/>
  </r>
  <r>
    <d v="2021-10-09T00:00:00"/>
    <x v="1"/>
    <s v="MEDIEXCEL"/>
    <s v="En Tiempo"/>
    <s v="EXTERNOS (240 min.)"/>
    <x v="0"/>
    <x v="9"/>
    <n v="339"/>
    <s v="1282-0110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1"/>
    <s v="MEDIEXCEL"/>
    <s v="En Tiempo"/>
    <s v="EXTERNOS (240 min.)"/>
    <x v="0"/>
    <x v="9"/>
    <n v="340"/>
    <s v="1282-0110"/>
    <m/>
    <m/>
    <m/>
    <m/>
    <n v="612"/>
    <x v="19"/>
    <n v="495"/>
    <m/>
    <m/>
    <m/>
    <m/>
    <m/>
    <m/>
    <m/>
    <m/>
    <m/>
    <m/>
    <m/>
    <m/>
    <s v="PSA"/>
    <n v="58"/>
    <m/>
  </r>
  <r>
    <d v="2021-10-09T00:00:00"/>
    <x v="1"/>
    <s v="MEDIEXCEL"/>
    <s v="En Tiempo"/>
    <s v="EXTERNOS (240 min.)"/>
    <x v="0"/>
    <x v="9"/>
    <n v="341"/>
    <s v="1282-0110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1"/>
    <s v=" EXTERNO"/>
    <s v="En Tiempo"/>
    <s v="EXTERNOS (240 min.)"/>
    <x v="0"/>
    <x v="9"/>
    <n v="342"/>
    <s v="1282-0111"/>
    <d v="2021-10-09T00:00:00"/>
    <s v="13688 RODOLFO"/>
    <s v="PEÑA"/>
    <s v="BRISEÑO"/>
    <n v="83"/>
    <x v="6"/>
    <n v="138"/>
    <n v="0"/>
    <n v="0"/>
    <n v="138"/>
    <n v="138"/>
    <n v="138"/>
    <m/>
    <s v="Pendiente"/>
    <s v="Activo"/>
    <m/>
    <m/>
    <s v="CENTRO MEDICO EXCEL - EXTERNO"/>
    <m/>
    <s v="EGO"/>
    <n v="127"/>
    <s v="ARZOLA CRUZ OMAR BALAM"/>
  </r>
  <r>
    <d v="2021-10-09T00:00:00"/>
    <x v="1"/>
    <s v="ESTUDIOS DE EMERGENCIA"/>
    <s v="En Tiempo"/>
    <s v="ESTUDIOS DE EMERGENCIA (30 Min.)"/>
    <x v="0"/>
    <x v="9"/>
    <n v="343"/>
    <s v="1282-0112"/>
    <d v="2021-10-09T00:00:00"/>
    <s v="34349 LUIS"/>
    <s v="FLORES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09T00:00:00"/>
    <x v="2"/>
    <s v="MEDIEXCEL"/>
    <s v="En Tiempo"/>
    <s v="EXTERNOS (240 min.)"/>
    <x v="0"/>
    <x v="9"/>
    <n v="344"/>
    <s v="1282-0113"/>
    <d v="2021-10-09T00:00:00"/>
    <s v="34164 OLIVIA"/>
    <s v="LOPEZ"/>
    <m/>
    <n v="1580"/>
    <x v="16"/>
    <n v="610"/>
    <n v="0"/>
    <n v="0"/>
    <n v="610"/>
    <n v="610"/>
    <n v="610"/>
    <m/>
    <s v="Pendiente"/>
    <s v="Activo"/>
    <m/>
    <m/>
    <s v="MEDIEXCEL"/>
    <m/>
    <s v="TSH-T3-T4"/>
    <s v="TIR"/>
    <s v="VILLANUEVA CORREA JUDITH"/>
  </r>
  <r>
    <d v="2021-10-09T00:00:00"/>
    <x v="2"/>
    <s v="MEDIEXCEL"/>
    <s v="Fuera de Tiempo"/>
    <s v="EXTERNOS (240 min.)"/>
    <x v="0"/>
    <x v="9"/>
    <n v="345"/>
    <s v="1282-0114"/>
    <d v="2021-10-09T00:00:00"/>
    <s v="32874 ROSA ELIANA"/>
    <s v="SOLIS"/>
    <m/>
    <n v="692"/>
    <x v="1"/>
    <n v="184"/>
    <n v="0"/>
    <n v="0"/>
    <n v="772"/>
    <n v="772"/>
    <n v="772"/>
    <m/>
    <s v="Pendiente"/>
    <s v="Activo"/>
    <s v="F4289001-01"/>
    <m/>
    <s v="MEDIEXCEL"/>
    <m/>
    <s v="BH"/>
    <s v="h1"/>
    <s v="CHAVEZ GARCIA ARTURO"/>
  </r>
  <r>
    <d v="2021-10-09T00:00:00"/>
    <x v="2"/>
    <s v="MEDIEXCEL"/>
    <s v="Fuera de Tiempo"/>
    <s v="EXTERNOS (240 min.)"/>
    <x v="0"/>
    <x v="9"/>
    <n v="346"/>
    <s v="1282-0114"/>
    <m/>
    <m/>
    <m/>
    <m/>
    <n v="367"/>
    <x v="59"/>
    <n v="450"/>
    <m/>
    <m/>
    <m/>
    <m/>
    <m/>
    <m/>
    <m/>
    <m/>
    <m/>
    <m/>
    <m/>
    <m/>
    <s v="URO"/>
    <n v="110"/>
    <m/>
  </r>
  <r>
    <d v="2021-10-09T00:00:00"/>
    <x v="2"/>
    <s v="MEDIEXCEL"/>
    <s v="Fuera de Tiempo"/>
    <s v="EXTERNOS (240 min.)"/>
    <x v="0"/>
    <x v="9"/>
    <n v="347"/>
    <s v="1282-0114"/>
    <m/>
    <m/>
    <m/>
    <m/>
    <n v="83"/>
    <x v="6"/>
    <n v="138"/>
    <m/>
    <m/>
    <m/>
    <m/>
    <m/>
    <m/>
    <m/>
    <m/>
    <m/>
    <m/>
    <m/>
    <m/>
    <s v="EGO"/>
    <n v="127"/>
    <m/>
  </r>
  <r>
    <d v="2021-10-09T00:00:00"/>
    <x v="2"/>
    <s v="HOSPITALIZADOS"/>
    <s v="No Liberados en PxLab"/>
    <s v="HOSPITALIZADOS (90 Min.)"/>
    <x v="0"/>
    <x v="9"/>
    <n v="348"/>
    <s v="1282-0115"/>
    <d v="2021-10-09T00:00:00"/>
    <s v="34382 MARIA ANTONIA"/>
    <s v="JUAREZ"/>
    <s v="HERNANDEZ"/>
    <n v="2328"/>
    <x v="163"/>
    <n v="3500"/>
    <n v="0"/>
    <n v="0"/>
    <n v="3500"/>
    <n v="3500"/>
    <n v="3500"/>
    <m/>
    <s v="Pendiente"/>
    <s v="Activo"/>
    <m/>
    <m/>
    <s v="CENTRO MEDICO EXCEL-HOSPITALIZADOS"/>
    <m/>
    <s v="PUTERINO"/>
    <m/>
    <s v="CRUZ CASTAÑEDA MARIA"/>
  </r>
  <r>
    <d v="2021-10-09T00:00:00"/>
    <x v="2"/>
    <s v="HOSPITALIZADOS"/>
    <s v="No Liberados en PxLab"/>
    <s v="HOSPITALIZADOS (90 Min.)"/>
    <x v="0"/>
    <x v="9"/>
    <n v="349"/>
    <s v="1282-0116"/>
    <d v="2021-10-09T00:00:00"/>
    <s v="34379 OMAR"/>
    <s v="TRUJILLO"/>
    <s v="HERNANDEZ"/>
    <n v="2335"/>
    <x v="164"/>
    <n v="2500"/>
    <n v="0"/>
    <n v="0"/>
    <n v="2500"/>
    <n v="2500"/>
    <n v="2500"/>
    <m/>
    <s v="Pendiente"/>
    <s v="Activo"/>
    <m/>
    <m/>
    <s v="CENTRO MEDICO EXCEL-HOSPITALIZADOS"/>
    <m/>
    <s v="PAPENDICECE"/>
    <m/>
    <s v="ESTOLANO OJEDA GUSTAVO"/>
  </r>
  <r>
    <d v="2021-10-09T00:00:00"/>
    <x v="2"/>
    <s v="HOSPITALIZADOS"/>
    <s v="En Tiempo"/>
    <s v="HOSPITALIZADOS (90 Min.)"/>
    <x v="0"/>
    <x v="9"/>
    <n v="350"/>
    <s v="1282-0117"/>
    <d v="2021-10-09T00:00:00"/>
    <s v="34041 BALTAZAR"/>
    <s v="COSAIN"/>
    <s v="CHAVEZ"/>
    <n v="1916"/>
    <x v="165"/>
    <n v="2000"/>
    <n v="0"/>
    <n v="0"/>
    <n v="2200"/>
    <n v="2200"/>
    <n v="2200"/>
    <m/>
    <s v="Pendiente"/>
    <s v="Activo"/>
    <m/>
    <m/>
    <s v="CENTRO MEDICO EXCEL-HOSPITALIZADOS"/>
    <m/>
    <s v="TOXCD"/>
    <n v="85"/>
    <s v="GALAZ GARCIA SERGIO DAVID"/>
  </r>
  <r>
    <d v="2021-10-09T00:00:00"/>
    <x v="2"/>
    <s v="HOSPITALIZADOS"/>
    <s v="En Tiempo"/>
    <s v="HOSPITALIZADOS (90 Min.)"/>
    <x v="0"/>
    <x v="9"/>
    <n v="351"/>
    <s v="1282-0117"/>
    <m/>
    <m/>
    <m/>
    <m/>
    <n v="1356"/>
    <x v="45"/>
    <n v="200"/>
    <m/>
    <m/>
    <m/>
    <m/>
    <m/>
    <m/>
    <m/>
    <m/>
    <m/>
    <m/>
    <m/>
    <m/>
    <s v="Coprologico"/>
    <n v="92"/>
    <m/>
  </r>
  <r>
    <d v="2021-10-09T00:00:00"/>
    <x v="0"/>
    <s v="MEDIEXCEL"/>
    <s v="No Liberados en PxLab"/>
    <s v="EXTERNOS (240 min.)"/>
    <x v="0"/>
    <x v="9"/>
    <n v="352"/>
    <s v="1282-0118"/>
    <d v="2021-10-09T00:00:00"/>
    <s v="19970 MARIA GUADALUPE"/>
    <s v="GARCIA"/>
    <m/>
    <n v="182"/>
    <x v="39"/>
    <n v="360"/>
    <n v="0"/>
    <n v="0"/>
    <n v="360"/>
    <n v="360"/>
    <n v="360"/>
    <m/>
    <s v="Pendiente"/>
    <s v="Activo"/>
    <m/>
    <m/>
    <s v="MEDIEXCEL"/>
    <m/>
    <s v="Pap"/>
    <n v="163"/>
    <s v="MEZA RODRIGUEZ GISELA IVETTE"/>
  </r>
  <r>
    <d v="2021-10-09T00:00:00"/>
    <x v="0"/>
    <s v="MEDIEXCEL"/>
    <s v="No Liberados en PxLab"/>
    <s v="EXTERNOS (240 min.)"/>
    <x v="0"/>
    <x v="9"/>
    <n v="353"/>
    <s v="1282-0119"/>
    <d v="2021-10-09T00:00:00"/>
    <s v="19160 FABIOLA"/>
    <s v="MALDONADO"/>
    <m/>
    <n v="182"/>
    <x v="39"/>
    <n v="360"/>
    <n v="0"/>
    <n v="0"/>
    <n v="360"/>
    <n v="360"/>
    <n v="360"/>
    <m/>
    <s v="Pendiente"/>
    <s v="Activo"/>
    <m/>
    <m/>
    <s v="MEDIEXCEL"/>
    <m/>
    <s v="Pap"/>
    <n v="163"/>
    <s v="URIARTE CRUZ MAURO"/>
  </r>
  <r>
    <d v="2021-10-09T00:00:00"/>
    <x v="0"/>
    <s v="MEDIEXCEL"/>
    <s v="No Liberados en PxLab"/>
    <s v="EXTERNOS (240 min.)"/>
    <x v="0"/>
    <x v="9"/>
    <n v="354"/>
    <s v="1282-0120"/>
    <d v="2021-10-09T00:00:00"/>
    <s v="20969 LORENA"/>
    <s v="DIAZ"/>
    <m/>
    <n v="182"/>
    <x v="39"/>
    <n v="360"/>
    <n v="0"/>
    <n v="0"/>
    <n v="360"/>
    <n v="360"/>
    <n v="360"/>
    <m/>
    <s v="Pendiente"/>
    <s v="Activo"/>
    <s v="B4819008-02"/>
    <m/>
    <s v="MEDIEXCEL"/>
    <m/>
    <s v="Pap"/>
    <n v="163"/>
    <s v="MEZA RODRIGUEZ GISELA IVETTE"/>
  </r>
  <r>
    <d v="2021-10-09T00:00:00"/>
    <x v="0"/>
    <s v="URGENCIAS"/>
    <s v="En Tiempo"/>
    <s v="URGENCIAS (90 Min.)"/>
    <x v="0"/>
    <x v="9"/>
    <n v="355"/>
    <s v="1282-0121"/>
    <d v="2021-10-09T00:00:00"/>
    <s v="34383 ISABEL"/>
    <s v="MARTINEZ"/>
    <s v="RODRIGUEZ"/>
    <n v="692"/>
    <x v="1"/>
    <n v="184"/>
    <n v="0"/>
    <n v="0"/>
    <n v="2437"/>
    <n v="2437"/>
    <n v="2437"/>
    <m/>
    <s v="Pendiente"/>
    <s v="Activo"/>
    <m/>
    <m/>
    <s v="CENTRO MEDICO EXCEL-URGENCIAS"/>
    <m/>
    <s v="BH"/>
    <s v="h1"/>
    <s v="QUINTERO BELTRAN JESUS GUADALUPE"/>
  </r>
  <r>
    <d v="2021-10-09T00:00:00"/>
    <x v="0"/>
    <s v="URGENCIAS"/>
    <s v="En Tiempo"/>
    <s v="URGENCIAS (90 Min.)"/>
    <x v="0"/>
    <x v="9"/>
    <n v="356"/>
    <s v="1282-0121"/>
    <m/>
    <m/>
    <m/>
    <m/>
    <n v="288"/>
    <x v="43"/>
    <n v="125"/>
    <m/>
    <m/>
    <m/>
    <m/>
    <m/>
    <m/>
    <m/>
    <m/>
    <m/>
    <m/>
    <m/>
    <m/>
    <s v="VSG"/>
    <n v="221"/>
    <m/>
  </r>
  <r>
    <d v="2021-10-09T00:00:00"/>
    <x v="0"/>
    <s v="URGENCIAS"/>
    <s v="En Tiempo"/>
    <s v="URGENCIAS (90 Min.)"/>
    <x v="0"/>
    <x v="9"/>
    <n v="357"/>
    <s v="1282-0121"/>
    <m/>
    <m/>
    <m/>
    <m/>
    <n v="226"/>
    <x v="3"/>
    <n v="345"/>
    <m/>
    <m/>
    <m/>
    <m/>
    <m/>
    <m/>
    <m/>
    <m/>
    <m/>
    <m/>
    <m/>
    <m/>
    <s v="PCR"/>
    <n v="183"/>
    <m/>
  </r>
  <r>
    <d v="2021-10-09T00:00:00"/>
    <x v="0"/>
    <s v="URGENCIAS"/>
    <s v="En Tiempo"/>
    <s v="URGENCIAS (90 Min.)"/>
    <x v="0"/>
    <x v="9"/>
    <n v="358"/>
    <s v="1282-0121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0"/>
    <s v="URGENCIAS"/>
    <s v="En Tiempo"/>
    <s v="URGENCIAS (90 Min.)"/>
    <x v="0"/>
    <x v="9"/>
    <n v="359"/>
    <s v="1282-0121"/>
    <m/>
    <m/>
    <m/>
    <m/>
    <n v="244"/>
    <x v="5"/>
    <n v="920"/>
    <m/>
    <m/>
    <m/>
    <m/>
    <m/>
    <m/>
    <m/>
    <m/>
    <m/>
    <m/>
    <m/>
    <m/>
    <s v="Dim D"/>
    <m/>
    <m/>
  </r>
  <r>
    <d v="2021-10-09T00:00:00"/>
    <x v="0"/>
    <s v="URGENCIAS"/>
    <s v="En Tiempo"/>
    <s v="URGENCIAS (90 Min.)"/>
    <x v="0"/>
    <x v="9"/>
    <n v="360"/>
    <s v="1282-0121"/>
    <m/>
    <m/>
    <m/>
    <m/>
    <n v="87"/>
    <x v="85"/>
    <n v="345"/>
    <m/>
    <m/>
    <m/>
    <m/>
    <m/>
    <m/>
    <m/>
    <m/>
    <m/>
    <m/>
    <m/>
    <m/>
    <s v="Ferritina"/>
    <n v="129"/>
    <m/>
  </r>
  <r>
    <d v="2021-10-09T00:00:00"/>
    <x v="0"/>
    <s v="TRIAGE RESPIRATORIO"/>
    <s v="En Tiempo"/>
    <s v="TRIAGE RESPIRATORIO (90 Min.)"/>
    <x v="0"/>
    <x v="9"/>
    <n v="361"/>
    <s v="1282-0122"/>
    <d v="2021-10-09T00:00:00"/>
    <s v="33764 JUAN"/>
    <s v="ARENAS"/>
    <s v="GALINDO"/>
    <n v="2477"/>
    <x v="42"/>
    <n v="750"/>
    <n v="0"/>
    <n v="0"/>
    <n v="750"/>
    <n v="750"/>
    <n v="750"/>
    <m/>
    <s v="Pendiente"/>
    <s v="Activo"/>
    <m/>
    <m/>
    <s v="CENTRO MEDICO EXCEL - TRIAGE RESPIRATORIO"/>
    <m/>
    <s v="Ag. SARS Cov 2"/>
    <m/>
    <s v="NAVARRO DE LA GARZA ERICK FABIAN"/>
  </r>
  <r>
    <d v="2021-10-09T00:00:00"/>
    <x v="0"/>
    <s v="URGENCIAS"/>
    <s v="En Tiempo"/>
    <s v="URGENCIAS (90 Min.)"/>
    <x v="0"/>
    <x v="9"/>
    <n v="362"/>
    <s v="1282-0123"/>
    <d v="2021-10-09T00:00:00"/>
    <s v="34384 STEPHANIE ALIA"/>
    <s v="VIZCARRA"/>
    <s v="BAZUA"/>
    <n v="692"/>
    <x v="1"/>
    <n v="184"/>
    <n v="0"/>
    <n v="0"/>
    <n v="1277"/>
    <n v="1277"/>
    <n v="1277"/>
    <m/>
    <s v="Pendiente"/>
    <s v="Activo"/>
    <m/>
    <m/>
    <s v="CENTRO MEDICO EXCEL-URGENCIAS"/>
    <m/>
    <s v="BH"/>
    <s v="h1"/>
    <s v="QUINTERO BELTRAN JESUS GUADALUPE"/>
  </r>
  <r>
    <d v="2021-10-09T00:00:00"/>
    <x v="0"/>
    <s v="URGENCIAS"/>
    <s v="En Tiempo"/>
    <s v="URGENCIAS (90 Min.)"/>
    <x v="0"/>
    <x v="9"/>
    <n v="363"/>
    <s v="1282-0123"/>
    <m/>
    <m/>
    <m/>
    <m/>
    <n v="119"/>
    <x v="24"/>
    <n v="161"/>
    <m/>
    <m/>
    <m/>
    <m/>
    <m/>
    <m/>
    <m/>
    <m/>
    <m/>
    <m/>
    <m/>
    <m/>
    <s v="ABO"/>
    <n v="213"/>
    <m/>
  </r>
  <r>
    <d v="2021-10-09T00:00:00"/>
    <x v="0"/>
    <s v="URGENCIAS"/>
    <s v="En Tiempo"/>
    <s v="URGENCIAS (90 Min.)"/>
    <x v="0"/>
    <x v="9"/>
    <n v="364"/>
    <s v="1282-0123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9T00:00:00"/>
    <x v="0"/>
    <s v="URGENCIAS"/>
    <s v="En Tiempo"/>
    <s v="URGENCIAS (90 Min.)"/>
    <x v="0"/>
    <x v="9"/>
    <n v="365"/>
    <s v="1282-0123"/>
    <m/>
    <m/>
    <m/>
    <m/>
    <n v="691"/>
    <x v="4"/>
    <n v="518"/>
    <m/>
    <m/>
    <m/>
    <m/>
    <m/>
    <m/>
    <m/>
    <m/>
    <m/>
    <m/>
    <m/>
    <m/>
    <s v="QS 23"/>
    <s v="v1"/>
    <m/>
  </r>
  <r>
    <d v="2021-10-09T00:00:00"/>
    <x v="0"/>
    <s v="URGENCIAS"/>
    <s v="En Tiempo"/>
    <s v="URGENCIAS (90 Min.)"/>
    <x v="0"/>
    <x v="9"/>
    <n v="366"/>
    <s v="1282-0124"/>
    <d v="2021-10-09T00:00:00"/>
    <s v="34385 DIANA"/>
    <s v="OSUNA"/>
    <s v="HERNANDEZ"/>
    <n v="692"/>
    <x v="1"/>
    <n v="184"/>
    <n v="0"/>
    <n v="0"/>
    <n v="1277"/>
    <n v="1277"/>
    <n v="1277"/>
    <m/>
    <s v="Pendiente"/>
    <s v="Activo"/>
    <m/>
    <m/>
    <s v="CENTRO MEDICO EXCEL-URGENCIAS"/>
    <m/>
    <s v="BH"/>
    <s v="h1"/>
    <s v="QUINTERO BELTRAN JESUS GUADALUPE"/>
  </r>
  <r>
    <d v="2021-10-09T00:00:00"/>
    <x v="0"/>
    <s v="URGENCIAS"/>
    <s v="En Tiempo"/>
    <s v="URGENCIAS (90 Min.)"/>
    <x v="0"/>
    <x v="9"/>
    <n v="367"/>
    <s v="1282-0124"/>
    <m/>
    <m/>
    <m/>
    <m/>
    <n v="119"/>
    <x v="24"/>
    <n v="161"/>
    <m/>
    <m/>
    <m/>
    <m/>
    <m/>
    <m/>
    <m/>
    <m/>
    <m/>
    <m/>
    <m/>
    <m/>
    <s v="ABO"/>
    <n v="213"/>
    <m/>
  </r>
  <r>
    <d v="2021-10-09T00:00:00"/>
    <x v="0"/>
    <s v="URGENCIAS"/>
    <s v="En Tiempo"/>
    <s v="URGENCIAS (90 Min.)"/>
    <x v="0"/>
    <x v="9"/>
    <n v="368"/>
    <s v="1282-0124"/>
    <m/>
    <m/>
    <m/>
    <m/>
    <n v="100"/>
    <x v="2"/>
    <n v="414"/>
    <m/>
    <m/>
    <m/>
    <m/>
    <m/>
    <m/>
    <m/>
    <m/>
    <m/>
    <m/>
    <m/>
    <m/>
    <s v="COAGULACION"/>
    <n v="100"/>
    <m/>
  </r>
  <r>
    <d v="2021-10-09T00:00:00"/>
    <x v="0"/>
    <s v="URGENCIAS"/>
    <s v="En Tiempo"/>
    <s v="URGENCIAS (90 Min.)"/>
    <x v="0"/>
    <x v="9"/>
    <n v="369"/>
    <s v="1282-0124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0"/>
    <s v="URGENCIAS"/>
    <s v="En Tiempo"/>
    <s v="URGENCIAS (90 Min.)"/>
    <x v="0"/>
    <x v="9"/>
    <n v="1"/>
    <s v="1283-0001"/>
    <d v="2021-10-10T00:00:00"/>
    <s v="34386 ANAHI"/>
    <s v="FIGUEROA"/>
    <s v="GASTELUM"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YAÑEZ LOPEZ ISRAEL"/>
  </r>
  <r>
    <d v="2021-10-10T00:00:00"/>
    <x v="0"/>
    <s v="ESTUDIOS DE EMERGENCIA"/>
    <s v="En Tiempo"/>
    <s v="ESTUDIOS DE EMERGENCIA (30 Min.)"/>
    <x v="0"/>
    <x v="9"/>
    <n v="2"/>
    <s v="1283-0002"/>
    <d v="2021-10-10T00:00:00"/>
    <s v="34041 BALTAZAR"/>
    <s v="COSAIN"/>
    <s v="CHAV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RABANTES GARCIA ROSA ADYLENNE"/>
  </r>
  <r>
    <d v="2021-10-10T00:00:00"/>
    <x v="0"/>
    <s v="HOSPITALIZADOS"/>
    <s v="En Tiempo"/>
    <s v="HOSPITALIZADOS (90 Min.)"/>
    <x v="0"/>
    <x v="9"/>
    <n v="3"/>
    <s v="1283-0003"/>
    <d v="2021-10-10T00:00:00"/>
    <s v="34323 JOSE"/>
    <s v="GONZALEZ"/>
    <m/>
    <n v="288"/>
    <x v="43"/>
    <n v="125"/>
    <n v="0"/>
    <n v="0"/>
    <n v="988"/>
    <n v="988"/>
    <n v="988"/>
    <m/>
    <s v="Pendiente"/>
    <s v="Activo"/>
    <m/>
    <m/>
    <s v="CENTRO MEDICO EXCEL-HOSPITALIZADOS"/>
    <m/>
    <s v="VSG"/>
    <n v="221"/>
    <s v="TORRES GOMEZ JESUS"/>
  </r>
  <r>
    <d v="2021-10-10T00:00:00"/>
    <x v="0"/>
    <s v="HOSPITALIZADOS"/>
    <s v="En Tiempo"/>
    <s v="HOSPITALIZADOS (90 Min.)"/>
    <x v="0"/>
    <x v="9"/>
    <n v="4"/>
    <s v="1283-0003"/>
    <m/>
    <m/>
    <m/>
    <m/>
    <n v="226"/>
    <x v="3"/>
    <n v="345"/>
    <m/>
    <m/>
    <m/>
    <m/>
    <m/>
    <m/>
    <m/>
    <m/>
    <m/>
    <m/>
    <m/>
    <m/>
    <s v="PCR"/>
    <n v="183"/>
    <m/>
  </r>
  <r>
    <d v="2021-10-10T00:00:00"/>
    <x v="0"/>
    <s v="HOSPITALIZADOS"/>
    <s v="En Tiempo"/>
    <s v="HOSPITALIZADOS (90 Min.)"/>
    <x v="0"/>
    <x v="9"/>
    <n v="5"/>
    <s v="1283-0003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0"/>
    <s v="ESTUDIOS DE EMERGENCIA"/>
    <s v="En Tiempo"/>
    <s v="ESTUDIOS DE EMERGENCIA (30 Min.)"/>
    <x v="0"/>
    <x v="9"/>
    <n v="6"/>
    <s v="1283-0004"/>
    <d v="2021-10-10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ALAZ GARCIA SERGIO DAVID"/>
  </r>
  <r>
    <d v="2021-10-10T00:00:00"/>
    <x v="0"/>
    <s v="HOSPITALIZADOS"/>
    <s v="En Tiempo"/>
    <s v="HOSPITALIZADOS (90 Min.)"/>
    <x v="0"/>
    <x v="9"/>
    <n v="7"/>
    <s v="1283-0005"/>
    <d v="2021-10-10T00:00:00"/>
    <s v="33997 EDHER ADRIAN"/>
    <s v="FLORES"/>
    <s v="ACOST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ALAZ GARCIA SERGIO DAVID"/>
  </r>
  <r>
    <d v="2021-10-10T00:00:00"/>
    <x v="0"/>
    <s v="HOSPITALIZADOS"/>
    <s v="En Tiempo"/>
    <s v="HOSPITALIZADOS (90 Min.)"/>
    <x v="0"/>
    <x v="9"/>
    <n v="8"/>
    <s v="1283-0005"/>
    <m/>
    <m/>
    <m/>
    <m/>
    <n v="104"/>
    <x v="12"/>
    <n v="171"/>
    <m/>
    <m/>
    <m/>
    <m/>
    <m/>
    <m/>
    <m/>
    <m/>
    <m/>
    <m/>
    <m/>
    <m/>
    <s v="mg"/>
    <n v="157"/>
    <m/>
  </r>
  <r>
    <d v="2021-10-10T00:00:00"/>
    <x v="0"/>
    <s v="HOSPITALIZADOS"/>
    <s v="En Tiempo"/>
    <s v="HOSPITALIZADOS (90 Min.)"/>
    <x v="0"/>
    <x v="9"/>
    <n v="9"/>
    <s v="1283-0005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1"/>
    <s v="HOSPITALIZADOS"/>
    <s v="Fuera de Tiempo"/>
    <s v="HOSPITALIZADOS (90 Min.)"/>
    <x v="0"/>
    <x v="10"/>
    <n v="10"/>
    <s v="1283-0006"/>
    <d v="2021-10-10T00:00:00"/>
    <s v="24867 ROSALBA"/>
    <s v="MARTINEZ"/>
    <m/>
    <n v="692"/>
    <x v="1"/>
    <n v="184"/>
    <n v="0"/>
    <n v="0"/>
    <n v="1093"/>
    <n v="1093"/>
    <n v="1093"/>
    <m/>
    <s v="Pendiente"/>
    <s v="Activo"/>
    <s v="B8069015-02"/>
    <m/>
    <s v="CENTRO MEDICO EXCEL-HOSPITALIZADOS"/>
    <m/>
    <s v="BH"/>
    <s v="h1"/>
    <s v="AVALOS MOLINA JORGE MISAEL"/>
  </r>
  <r>
    <d v="2021-10-10T00:00:00"/>
    <x v="1"/>
    <s v="HOSPITALIZADOS"/>
    <s v="Fuera de Tiempo"/>
    <s v="HOSPITALIZADOS (90 Min.)"/>
    <x v="0"/>
    <x v="10"/>
    <n v="11"/>
    <s v="1283-0006"/>
    <m/>
    <m/>
    <m/>
    <m/>
    <n v="1533"/>
    <x v="21"/>
    <n v="535"/>
    <m/>
    <m/>
    <m/>
    <m/>
    <m/>
    <m/>
    <m/>
    <m/>
    <m/>
    <m/>
    <m/>
    <m/>
    <s v="SMAC30"/>
    <s v="v2"/>
    <m/>
  </r>
  <r>
    <d v="2021-10-10T00:00:00"/>
    <x v="1"/>
    <s v="HOSPITALIZADOS"/>
    <s v="Fuera de Tiempo"/>
    <s v="HOSPITALIZADOS (90 Min.)"/>
    <x v="0"/>
    <x v="10"/>
    <n v="12"/>
    <s v="1283-0006"/>
    <m/>
    <m/>
    <m/>
    <m/>
    <n v="121"/>
    <x v="18"/>
    <n v="374"/>
    <m/>
    <m/>
    <m/>
    <m/>
    <m/>
    <m/>
    <m/>
    <m/>
    <m/>
    <m/>
    <m/>
    <m/>
    <s v="GLICO"/>
    <n v="137"/>
    <m/>
  </r>
  <r>
    <d v="2021-10-10T00:00:00"/>
    <x v="1"/>
    <s v="HOSPITALIZADOS"/>
    <s v="En Tiempo"/>
    <s v="HOSPITALIZADOS (90 Min.)"/>
    <x v="0"/>
    <x v="10"/>
    <n v="13"/>
    <s v="1283-0007"/>
    <d v="2021-10-10T00:00:00"/>
    <s v="34041 BALTAZAR"/>
    <s v="COSAIN"/>
    <s v="CHAV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CARABANTES GARCIA ROSA ADYLENNE"/>
  </r>
  <r>
    <d v="2021-10-10T00:00:00"/>
    <x v="1"/>
    <s v="HOSPITALIZADOS"/>
    <s v="En Tiempo"/>
    <s v="HOSPITALIZADOS (90 Min.)"/>
    <x v="0"/>
    <x v="10"/>
    <n v="14"/>
    <s v="1283-0007"/>
    <m/>
    <m/>
    <m/>
    <m/>
    <n v="104"/>
    <x v="12"/>
    <n v="171"/>
    <m/>
    <m/>
    <m/>
    <m/>
    <m/>
    <m/>
    <m/>
    <m/>
    <m/>
    <m/>
    <m/>
    <m/>
    <s v="mg"/>
    <n v="157"/>
    <m/>
  </r>
  <r>
    <d v="2021-10-10T00:00:00"/>
    <x v="1"/>
    <s v="HOSPITALIZADOS"/>
    <s v="En Tiempo"/>
    <s v="HOSPITALIZADOS (90 Min.)"/>
    <x v="0"/>
    <x v="10"/>
    <n v="15"/>
    <s v="1283-0007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1"/>
    <s v="ESTUDIOS DE EMERGENCIA"/>
    <s v="En Tiempo"/>
    <s v="ESTUDIOS DE EMERGENCIA (30 Min.)"/>
    <x v="0"/>
    <x v="10"/>
    <n v="16"/>
    <s v="1283-0008"/>
    <d v="2021-10-10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ALAZ GARCIA SERGIO DAVID"/>
  </r>
  <r>
    <d v="2021-10-10T00:00:00"/>
    <x v="1"/>
    <s v="HOSPITALIZADOS"/>
    <s v="Fuera de Tiempo"/>
    <s v="HOSPITALIZADOS (90 Min.)"/>
    <x v="0"/>
    <x v="10"/>
    <n v="17"/>
    <s v="1283-0009"/>
    <d v="2021-10-10T00:00:00"/>
    <s v="34023 FRANCISCO"/>
    <s v="JIMENEZ"/>
    <s v="VARGAS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ALAZ GARCIA SERGIO DAVID"/>
  </r>
  <r>
    <d v="2021-10-10T00:00:00"/>
    <x v="1"/>
    <s v="HOSPITALIZADOS"/>
    <s v="Fuera de Tiempo"/>
    <s v="HOSPITALIZADOS (90 Min.)"/>
    <x v="0"/>
    <x v="10"/>
    <n v="18"/>
    <s v="1283-0009"/>
    <m/>
    <m/>
    <m/>
    <m/>
    <n v="104"/>
    <x v="12"/>
    <n v="171"/>
    <m/>
    <m/>
    <m/>
    <m/>
    <m/>
    <m/>
    <m/>
    <m/>
    <m/>
    <m/>
    <m/>
    <m/>
    <s v="mg"/>
    <n v="157"/>
    <m/>
  </r>
  <r>
    <d v="2021-10-10T00:00:00"/>
    <x v="1"/>
    <s v="HOSPITALIZADOS"/>
    <s v="Fuera de Tiempo"/>
    <s v="HOSPITALIZADOS (90 Min.)"/>
    <x v="0"/>
    <x v="10"/>
    <n v="19"/>
    <s v="1283-0009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1"/>
    <s v="ESTUDIOS DE EMERGENCIA"/>
    <s v="En Tiempo"/>
    <s v="ESTUDIOS DE EMERGENCIA (30 Min.)"/>
    <x v="0"/>
    <x v="10"/>
    <n v="20"/>
    <s v="1283-0010"/>
    <d v="2021-10-10T00:00:00"/>
    <s v="34349 LUIS"/>
    <s v="FLORES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ALAZ GARCIA SERGIO DAVID"/>
  </r>
  <r>
    <d v="2021-10-10T00:00:00"/>
    <x v="1"/>
    <s v="HOSPITALIZADOS"/>
    <s v="En Tiempo"/>
    <s v="HOSPITALIZADOS (90 Min.)"/>
    <x v="0"/>
    <x v="10"/>
    <n v="21"/>
    <s v="1283-0011"/>
    <d v="2021-10-10T00:00:00"/>
    <s v="34349 LUIS"/>
    <s v="FLORES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ALAZ GARCIA SERGIO DAVID"/>
  </r>
  <r>
    <d v="2021-10-10T00:00:00"/>
    <x v="1"/>
    <s v="HOSPITALIZADOS"/>
    <s v="En Tiempo"/>
    <s v="HOSPITALIZADOS (90 Min.)"/>
    <x v="0"/>
    <x v="10"/>
    <n v="22"/>
    <s v="1283-0011"/>
    <m/>
    <m/>
    <m/>
    <m/>
    <n v="104"/>
    <x v="12"/>
    <n v="171"/>
    <m/>
    <m/>
    <m/>
    <m/>
    <m/>
    <m/>
    <m/>
    <m/>
    <m/>
    <m/>
    <m/>
    <m/>
    <s v="mg"/>
    <n v="157"/>
    <m/>
  </r>
  <r>
    <d v="2021-10-10T00:00:00"/>
    <x v="1"/>
    <s v="HOSPITALIZADOS"/>
    <s v="En Tiempo"/>
    <s v="HOSPITALIZADOS (90 Min.)"/>
    <x v="0"/>
    <x v="10"/>
    <n v="23"/>
    <s v="1283-0011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1"/>
    <s v="MEDIEXCEL"/>
    <s v="En Tiempo"/>
    <s v="EXTERNOS (240 min.)"/>
    <x v="0"/>
    <x v="10"/>
    <n v="24"/>
    <s v="1283-0012"/>
    <d v="2021-10-10T00:00:00"/>
    <s v="6464 NISHMETH"/>
    <s v="GUEVARA"/>
    <m/>
    <n v="692"/>
    <x v="1"/>
    <n v="184"/>
    <n v="0"/>
    <n v="0"/>
    <n v="2050"/>
    <n v="2050"/>
    <n v="2050"/>
    <m/>
    <s v="Pendiente"/>
    <s v="Activo"/>
    <m/>
    <m/>
    <s v="MEDIEXCEL"/>
    <m/>
    <s v="BH"/>
    <s v="h1"/>
    <s v="VILLANUEVA CORREA JUDITH"/>
  </r>
  <r>
    <d v="2021-10-10T00:00:00"/>
    <x v="1"/>
    <s v="MEDIEXCEL"/>
    <s v="En Tiempo"/>
    <s v="EXTERNOS (240 min.)"/>
    <x v="0"/>
    <x v="10"/>
    <n v="25"/>
    <s v="1283-0012"/>
    <m/>
    <m/>
    <m/>
    <m/>
    <n v="207"/>
    <x v="123"/>
    <n v="600"/>
    <m/>
    <m/>
    <m/>
    <m/>
    <m/>
    <m/>
    <m/>
    <m/>
    <m/>
    <m/>
    <m/>
    <m/>
    <s v="P.Reum"/>
    <n v="174"/>
    <m/>
  </r>
  <r>
    <d v="2021-10-10T00:00:00"/>
    <x v="1"/>
    <s v="MEDIEXCEL"/>
    <s v="En Tiempo"/>
    <s v="EXTERNOS (240 min.)"/>
    <x v="0"/>
    <x v="10"/>
    <n v="26"/>
    <s v="1283-0012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1"/>
    <s v="MEDIEXCEL"/>
    <s v="En Tiempo"/>
    <s v="EXTERNOS (240 min.)"/>
    <x v="0"/>
    <x v="10"/>
    <n v="27"/>
    <s v="1283-0012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0T00:00:00"/>
    <x v="1"/>
    <s v="MEDIEXCEL"/>
    <s v="En Tiempo"/>
    <s v="EXTERNOS (240 min.)"/>
    <x v="0"/>
    <x v="10"/>
    <n v="28"/>
    <s v="1283-0012"/>
    <m/>
    <m/>
    <m/>
    <m/>
    <n v="83"/>
    <x v="6"/>
    <n v="138"/>
    <m/>
    <m/>
    <m/>
    <m/>
    <m/>
    <m/>
    <m/>
    <m/>
    <m/>
    <m/>
    <m/>
    <m/>
    <s v="EGO"/>
    <n v="127"/>
    <m/>
  </r>
  <r>
    <d v="2021-10-10T00:00:00"/>
    <x v="1"/>
    <s v="ESTUDIOS DE EMERGENCIA"/>
    <s v="En Tiempo"/>
    <s v="ESTUDIOS DE EMERGENCIA (30 Min.)"/>
    <x v="0"/>
    <x v="10"/>
    <n v="29"/>
    <s v="1283-0013"/>
    <d v="2021-10-10T00:00:00"/>
    <s v="34340 RAMON FERNANDO"/>
    <s v="HERNANDEZ"/>
    <s v="RUI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ALAZ GARCIA SERGIO DAVID"/>
  </r>
  <r>
    <d v="2021-10-10T00:00:00"/>
    <x v="1"/>
    <s v="ESTUDIOS DE EMERGENCIA"/>
    <s v="En Tiempo"/>
    <s v="ESTUDIOS DE EMERGENCIA (30 Min.)"/>
    <x v="0"/>
    <x v="10"/>
    <n v="30"/>
    <s v="1283-0014"/>
    <d v="2021-10-10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ALAZ GARCIA SERGIO DAVID"/>
  </r>
  <r>
    <d v="2021-10-10T00:00:00"/>
    <x v="1"/>
    <s v="MEDIEXCEL"/>
    <s v="Fuera de Tiempo"/>
    <s v="EXTERNOS (240 min.)"/>
    <x v="0"/>
    <x v="10"/>
    <n v="31"/>
    <s v="1283-0015"/>
    <d v="2021-10-10T00:00:00"/>
    <s v="15445 MARIA"/>
    <s v="SHUAIBU"/>
    <m/>
    <n v="1580"/>
    <x v="16"/>
    <n v="610"/>
    <n v="0"/>
    <n v="0"/>
    <n v="4260"/>
    <n v="4260"/>
    <n v="4260"/>
    <m/>
    <s v="Pendiente"/>
    <s v="Activo"/>
    <s v="A9619100-01"/>
    <m/>
    <s v="MEDIEXCEL"/>
    <m/>
    <s v="TSH-T3-T4"/>
    <s v="TIR"/>
    <s v="PRADO HERNANDEZ MELANIE LIZETH"/>
  </r>
  <r>
    <d v="2021-10-10T00:00:00"/>
    <x v="1"/>
    <s v="MEDIEXCEL"/>
    <s v="Fuera de Tiempo"/>
    <s v="EXTERNOS (240 min.)"/>
    <x v="0"/>
    <x v="10"/>
    <n v="32"/>
    <s v="1283-0015"/>
    <m/>
    <m/>
    <m/>
    <m/>
    <n v="2131"/>
    <x v="109"/>
    <n v="3200"/>
    <m/>
    <m/>
    <m/>
    <m/>
    <m/>
    <m/>
    <m/>
    <m/>
    <m/>
    <m/>
    <m/>
    <m/>
    <s v="muleriana"/>
    <n v="2131"/>
    <m/>
  </r>
  <r>
    <d v="2021-10-10T00:00:00"/>
    <x v="1"/>
    <s v="MEDIEXCEL"/>
    <s v="Fuera de Tiempo"/>
    <s v="EXTERNOS (240 min.)"/>
    <x v="0"/>
    <x v="10"/>
    <n v="33"/>
    <s v="1283-0015"/>
    <m/>
    <m/>
    <m/>
    <m/>
    <n v="367"/>
    <x v="59"/>
    <n v="450"/>
    <m/>
    <m/>
    <m/>
    <m/>
    <m/>
    <m/>
    <m/>
    <m/>
    <m/>
    <m/>
    <m/>
    <m/>
    <s v="URO"/>
    <n v="110"/>
    <m/>
  </r>
  <r>
    <d v="2021-10-10T00:00:00"/>
    <x v="1"/>
    <s v="HOSPITALIZADOS"/>
    <s v="En Tiempo"/>
    <s v="HOSPITALIZADOS (90 Min.)"/>
    <x v="0"/>
    <x v="10"/>
    <n v="34"/>
    <s v="1283-0016"/>
    <d v="2021-10-10T00:00:00"/>
    <s v="34288 IRANIA"/>
    <s v="MACIAS"/>
    <s v="LOP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ALAZ GARCIA SERGIO DAVID"/>
  </r>
  <r>
    <d v="2021-10-10T00:00:00"/>
    <x v="1"/>
    <s v="HOSPITALIZADOS"/>
    <s v="En Tiempo"/>
    <s v="HOSPITALIZADOS (90 Min.)"/>
    <x v="0"/>
    <x v="10"/>
    <n v="35"/>
    <s v="1283-0016"/>
    <m/>
    <m/>
    <m/>
    <m/>
    <n v="104"/>
    <x v="12"/>
    <n v="171"/>
    <m/>
    <m/>
    <m/>
    <m/>
    <m/>
    <m/>
    <m/>
    <m/>
    <m/>
    <m/>
    <m/>
    <m/>
    <s v="mg"/>
    <n v="157"/>
    <m/>
  </r>
  <r>
    <d v="2021-10-10T00:00:00"/>
    <x v="1"/>
    <s v="HOSPITALIZADOS"/>
    <s v="En Tiempo"/>
    <s v="HOSPITALIZADOS (90 Min.)"/>
    <x v="0"/>
    <x v="10"/>
    <n v="36"/>
    <s v="1283-0016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1"/>
    <s v="HOSPITALIZADOS"/>
    <s v="En Tiempo"/>
    <s v="HOSPITALIZADOS (90 Min.)"/>
    <x v="0"/>
    <x v="10"/>
    <n v="37"/>
    <s v="1283-0017"/>
    <d v="2021-10-10T00:00:00"/>
    <s v="34340 RAMON FERNANDO"/>
    <s v="HERNANDEZ"/>
    <s v="RUI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ALAZ GARCIA SERGIO DAVID"/>
  </r>
  <r>
    <d v="2021-10-10T00:00:00"/>
    <x v="1"/>
    <s v="HOSPITALIZADOS"/>
    <s v="En Tiempo"/>
    <s v="HOSPITALIZADOS (90 Min.)"/>
    <x v="0"/>
    <x v="10"/>
    <n v="38"/>
    <s v="1283-0017"/>
    <m/>
    <m/>
    <m/>
    <m/>
    <n v="104"/>
    <x v="12"/>
    <n v="171"/>
    <m/>
    <m/>
    <m/>
    <m/>
    <m/>
    <m/>
    <m/>
    <m/>
    <m/>
    <m/>
    <m/>
    <m/>
    <s v="mg"/>
    <n v="157"/>
    <m/>
  </r>
  <r>
    <d v="2021-10-10T00:00:00"/>
    <x v="1"/>
    <s v="HOSPITALIZADOS"/>
    <s v="En Tiempo"/>
    <s v="HOSPITALIZADOS (90 Min.)"/>
    <x v="0"/>
    <x v="10"/>
    <n v="39"/>
    <s v="1283-0017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1"/>
    <s v="MEDIEXCEL"/>
    <s v="En Tiempo"/>
    <s v="EXTERNOS (240 min.)"/>
    <x v="0"/>
    <x v="10"/>
    <n v="40"/>
    <s v="1283-0018"/>
    <d v="2021-10-10T00:00:00"/>
    <s v="34387 IRENE"/>
    <s v="PAEZ"/>
    <s v="ALVAREZ"/>
    <n v="692"/>
    <x v="1"/>
    <n v="184"/>
    <n v="0"/>
    <n v="0"/>
    <n v="857"/>
    <n v="857"/>
    <n v="857"/>
    <m/>
    <s v="Pendiente"/>
    <s v="Activo"/>
    <m/>
    <m/>
    <s v="MEDIEXCEL"/>
    <m/>
    <s v="BH"/>
    <s v="h1"/>
    <s v="GONZALEZ ALVARES LIZBETH"/>
  </r>
  <r>
    <d v="2021-10-10T00:00:00"/>
    <x v="1"/>
    <s v="MEDIEXCEL"/>
    <s v="En Tiempo"/>
    <s v="EXTERNOS (240 min.)"/>
    <x v="0"/>
    <x v="10"/>
    <n v="41"/>
    <s v="1283-0018"/>
    <m/>
    <m/>
    <m/>
    <m/>
    <n v="1533"/>
    <x v="21"/>
    <n v="535"/>
    <m/>
    <m/>
    <m/>
    <m/>
    <m/>
    <m/>
    <m/>
    <m/>
    <m/>
    <m/>
    <m/>
    <m/>
    <s v="SMAC30"/>
    <s v="v2"/>
    <m/>
  </r>
  <r>
    <d v="2021-10-10T00:00:00"/>
    <x v="1"/>
    <s v="MEDIEXCEL"/>
    <s v="En Tiempo"/>
    <s v="EXTERNOS (240 min.)"/>
    <x v="0"/>
    <x v="10"/>
    <n v="42"/>
    <s v="1283-0018"/>
    <m/>
    <m/>
    <m/>
    <m/>
    <n v="83"/>
    <x v="6"/>
    <n v="138"/>
    <m/>
    <m/>
    <m/>
    <m/>
    <m/>
    <m/>
    <m/>
    <m/>
    <m/>
    <m/>
    <m/>
    <m/>
    <s v="EGO"/>
    <n v="127"/>
    <m/>
  </r>
  <r>
    <d v="2021-10-10T00:00:00"/>
    <x v="1"/>
    <s v="VITAMEDICA"/>
    <s v="En Tiempo"/>
    <s v="EXTERNOS (240 min.)"/>
    <x v="0"/>
    <x v="10"/>
    <n v="43"/>
    <s v="1283-0019"/>
    <d v="2021-10-10T00:00:00"/>
    <s v="24918 MELANY JOSELYN"/>
    <s v="DELGADO"/>
    <s v="ECHEVERRIA"/>
    <n v="692"/>
    <x v="1"/>
    <n v="52.09"/>
    <n v="0"/>
    <n v="0"/>
    <n v="816.66"/>
    <n v="816.66"/>
    <n v="816.66"/>
    <m/>
    <s v="Pendiente"/>
    <s v="Activo"/>
    <m/>
    <m/>
    <s v="VITAMEDICA"/>
    <m/>
    <s v="BH"/>
    <s v="h1"/>
    <s v="GAITAN MORAN JOSE LUIS"/>
  </r>
  <r>
    <d v="2021-10-10T00:00:00"/>
    <x v="1"/>
    <s v="VITAMEDICA"/>
    <s v="En Tiempo"/>
    <s v="EXTERNOS (240 min.)"/>
    <x v="0"/>
    <x v="10"/>
    <n v="44"/>
    <s v="1283-0019"/>
    <m/>
    <m/>
    <m/>
    <m/>
    <n v="1533"/>
    <x v="21"/>
    <n v="764.57"/>
    <m/>
    <m/>
    <m/>
    <m/>
    <m/>
    <m/>
    <m/>
    <m/>
    <m/>
    <m/>
    <m/>
    <m/>
    <s v="SMAC30"/>
    <s v="v2"/>
    <m/>
  </r>
  <r>
    <d v="2021-10-10T00:00:00"/>
    <x v="1"/>
    <s v="MEDIEXCEL"/>
    <s v="En Tiempo"/>
    <s v="EXTERNOS (240 min.)"/>
    <x v="0"/>
    <x v="10"/>
    <n v="45"/>
    <s v="1283-0020"/>
    <d v="2021-10-10T00:00:00"/>
    <s v="6430 GERMAN"/>
    <s v="CABALLERO"/>
    <m/>
    <n v="692"/>
    <x v="1"/>
    <n v="184"/>
    <n v="0"/>
    <n v="0"/>
    <n v="1214"/>
    <n v="1214"/>
    <n v="1214"/>
    <m/>
    <s v="Pendiente"/>
    <s v="Activo"/>
    <m/>
    <m/>
    <s v="MEDIEXCEL"/>
    <m/>
    <s v="BH"/>
    <s v="h1"/>
    <s v="TORRES GOMEZ JESUS"/>
  </r>
  <r>
    <d v="2021-10-10T00:00:00"/>
    <x v="1"/>
    <s v="MEDIEXCEL"/>
    <s v="En Tiempo"/>
    <s v="EXTERNOS (240 min.)"/>
    <x v="0"/>
    <x v="10"/>
    <n v="46"/>
    <s v="1283-0020"/>
    <m/>
    <m/>
    <m/>
    <m/>
    <n v="121"/>
    <x v="18"/>
    <n v="374"/>
    <m/>
    <m/>
    <m/>
    <m/>
    <m/>
    <m/>
    <m/>
    <m/>
    <m/>
    <m/>
    <m/>
    <m/>
    <s v="GLICO"/>
    <n v="137"/>
    <m/>
  </r>
  <r>
    <d v="2021-10-10T00:00:00"/>
    <x v="1"/>
    <s v="MEDIEXCEL"/>
    <s v="En Tiempo"/>
    <s v="EXTERNOS (240 min.)"/>
    <x v="0"/>
    <x v="10"/>
    <n v="47"/>
    <s v="1283-0020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1"/>
    <s v="MEDIEXCEL"/>
    <s v="En Tiempo"/>
    <s v="EXTERNOS (240 min.)"/>
    <x v="0"/>
    <x v="10"/>
    <n v="48"/>
    <s v="1283-0020"/>
    <m/>
    <m/>
    <m/>
    <m/>
    <n v="83"/>
    <x v="6"/>
    <n v="138"/>
    <m/>
    <m/>
    <m/>
    <m/>
    <m/>
    <m/>
    <m/>
    <m/>
    <m/>
    <m/>
    <m/>
    <m/>
    <s v="EGO"/>
    <n v="127"/>
    <m/>
  </r>
  <r>
    <d v="2021-10-10T00:00:00"/>
    <x v="1"/>
    <s v="HOSPITALIZADOS"/>
    <s v="En Tiempo"/>
    <s v="HOSPITALIZADOS (90 Min.)"/>
    <x v="0"/>
    <x v="10"/>
    <n v="49"/>
    <s v="1283-0021"/>
    <d v="2021-10-10T00:00:00"/>
    <s v="34197 EMMA"/>
    <s v="NAVARRO"/>
    <s v="PORTUGAL"/>
    <n v="692"/>
    <x v="1"/>
    <n v="184"/>
    <n v="0"/>
    <n v="0"/>
    <n v="2024"/>
    <n v="2024"/>
    <n v="2024"/>
    <m/>
    <s v="Pendiente"/>
    <s v="Activo"/>
    <m/>
    <m/>
    <s v="CENTRO MEDICO EXCEL-HOSPITALIZADOS"/>
    <m/>
    <s v="BH"/>
    <s v="h1"/>
    <s v="BAUTISTA VICTORIA MARIA GUADALUPE"/>
  </r>
  <r>
    <d v="2021-10-10T00:00:00"/>
    <x v="1"/>
    <s v="HOSPITALIZADOS"/>
    <s v="En Tiempo"/>
    <s v="HOSPITALIZADOS (90 Min.)"/>
    <x v="0"/>
    <x v="10"/>
    <n v="50"/>
    <s v="1283-0021"/>
    <m/>
    <m/>
    <m/>
    <m/>
    <n v="226"/>
    <x v="3"/>
    <n v="345"/>
    <m/>
    <m/>
    <m/>
    <m/>
    <m/>
    <m/>
    <m/>
    <m/>
    <m/>
    <m/>
    <m/>
    <m/>
    <s v="PCR"/>
    <n v="183"/>
    <m/>
  </r>
  <r>
    <d v="2021-10-10T00:00:00"/>
    <x v="1"/>
    <s v="HOSPITALIZADOS"/>
    <s v="En Tiempo"/>
    <s v="HOSPITALIZADOS (90 Min.)"/>
    <x v="0"/>
    <x v="10"/>
    <n v="51"/>
    <s v="1283-0021"/>
    <m/>
    <m/>
    <m/>
    <m/>
    <n v="2062"/>
    <x v="53"/>
    <n v="1495"/>
    <m/>
    <m/>
    <m/>
    <m/>
    <m/>
    <m/>
    <m/>
    <m/>
    <m/>
    <m/>
    <m/>
    <m/>
    <s v="Procalcitonina"/>
    <s v="PROC"/>
    <m/>
  </r>
  <r>
    <d v="2021-10-10T00:00:00"/>
    <x v="1"/>
    <s v="MEDIEXCEL"/>
    <s v="En Tiempo"/>
    <s v="EXTERNOS (240 min.)"/>
    <x v="0"/>
    <x v="10"/>
    <n v="52"/>
    <s v="1283-0022"/>
    <d v="2021-10-10T00:00:00"/>
    <s v="20778 MICAELA"/>
    <s v="BOCANEGRA"/>
    <m/>
    <n v="692"/>
    <x v="1"/>
    <n v="184"/>
    <n v="0"/>
    <n v="0"/>
    <n v="1214"/>
    <n v="1214"/>
    <n v="1214"/>
    <m/>
    <s v="Pendiente"/>
    <s v="Activo"/>
    <s v="B9449002-01"/>
    <m/>
    <s v="MEDIEXCEL"/>
    <m/>
    <s v="BH"/>
    <s v="h1"/>
    <s v="SOLIS FERIA CARLOS"/>
  </r>
  <r>
    <d v="2021-10-10T00:00:00"/>
    <x v="1"/>
    <s v="MEDIEXCEL"/>
    <s v="En Tiempo"/>
    <s v="EXTERNOS (240 min.)"/>
    <x v="0"/>
    <x v="10"/>
    <n v="53"/>
    <s v="1283-0022"/>
    <m/>
    <m/>
    <m/>
    <m/>
    <n v="121"/>
    <x v="18"/>
    <n v="374"/>
    <m/>
    <m/>
    <m/>
    <m/>
    <m/>
    <m/>
    <m/>
    <m/>
    <m/>
    <m/>
    <m/>
    <m/>
    <s v="GLICO"/>
    <n v="137"/>
    <m/>
  </r>
  <r>
    <d v="2021-10-10T00:00:00"/>
    <x v="1"/>
    <s v="MEDIEXCEL"/>
    <s v="En Tiempo"/>
    <s v="EXTERNOS (240 min.)"/>
    <x v="0"/>
    <x v="10"/>
    <n v="54"/>
    <s v="1283-0022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1"/>
    <s v="MEDIEXCEL"/>
    <s v="En Tiempo"/>
    <s v="EXTERNOS (240 min.)"/>
    <x v="0"/>
    <x v="10"/>
    <n v="55"/>
    <s v="1283-0022"/>
    <m/>
    <m/>
    <m/>
    <m/>
    <n v="83"/>
    <x v="6"/>
    <n v="138"/>
    <m/>
    <m/>
    <m/>
    <m/>
    <m/>
    <m/>
    <m/>
    <m/>
    <m/>
    <m/>
    <m/>
    <m/>
    <s v="EGO"/>
    <n v="127"/>
    <m/>
  </r>
  <r>
    <d v="2021-10-10T00:00:00"/>
    <x v="1"/>
    <s v="MEDIEXCEL"/>
    <s v="En Tiempo"/>
    <s v="EXTERNOS (240 min.)"/>
    <x v="0"/>
    <x v="10"/>
    <n v="56"/>
    <s v="1283-0023"/>
    <d v="2021-10-10T00:00:00"/>
    <s v="27072 BLANCA"/>
    <s v="HIGUERA"/>
    <m/>
    <n v="692"/>
    <x v="1"/>
    <n v="184"/>
    <n v="0"/>
    <n v="0"/>
    <n v="1611"/>
    <n v="1611"/>
    <n v="1611"/>
    <m/>
    <s v="Pendiente"/>
    <s v="Activo"/>
    <s v="F3379002-01"/>
    <m/>
    <s v="MEDIEXCEL"/>
    <m/>
    <s v="BH"/>
    <s v="h1"/>
    <s v="PRADO HERNANDEZ MELANIE LIZZETH"/>
  </r>
  <r>
    <d v="2021-10-10T00:00:00"/>
    <x v="1"/>
    <s v="MEDIEXCEL"/>
    <s v="En Tiempo"/>
    <s v="EXTERNOS (240 min.)"/>
    <x v="0"/>
    <x v="10"/>
    <n v="57"/>
    <s v="1283-0023"/>
    <m/>
    <m/>
    <m/>
    <m/>
    <n v="119"/>
    <x v="24"/>
    <n v="161"/>
    <m/>
    <m/>
    <m/>
    <m/>
    <m/>
    <m/>
    <m/>
    <m/>
    <m/>
    <m/>
    <m/>
    <m/>
    <s v="ABO"/>
    <n v="213"/>
    <m/>
  </r>
  <r>
    <d v="2021-10-10T00:00:00"/>
    <x v="1"/>
    <s v="MEDIEXCEL"/>
    <s v="En Tiempo"/>
    <s v="EXTERNOS (240 min.)"/>
    <x v="0"/>
    <x v="10"/>
    <n v="58"/>
    <s v="1283-0023"/>
    <m/>
    <m/>
    <m/>
    <m/>
    <n v="259"/>
    <x v="49"/>
    <n v="130"/>
    <m/>
    <m/>
    <m/>
    <m/>
    <m/>
    <m/>
    <m/>
    <m/>
    <m/>
    <m/>
    <m/>
    <m/>
    <s v="TP"/>
    <n v="210"/>
    <m/>
  </r>
  <r>
    <d v="2021-10-10T00:00:00"/>
    <x v="1"/>
    <s v="MEDIEXCEL"/>
    <s v="En Tiempo"/>
    <s v="EXTERNOS (240 min.)"/>
    <x v="0"/>
    <x v="10"/>
    <n v="59"/>
    <s v="1283-0023"/>
    <m/>
    <m/>
    <m/>
    <m/>
    <n v="262"/>
    <x v="50"/>
    <n v="130"/>
    <m/>
    <m/>
    <m/>
    <m/>
    <m/>
    <m/>
    <m/>
    <m/>
    <m/>
    <m/>
    <m/>
    <m/>
    <s v="TPT"/>
    <m/>
    <m/>
  </r>
  <r>
    <d v="2021-10-10T00:00:00"/>
    <x v="1"/>
    <s v="MEDIEXCEL"/>
    <s v="En Tiempo"/>
    <s v="EXTERNOS (240 min.)"/>
    <x v="0"/>
    <x v="10"/>
    <n v="60"/>
    <s v="1283-0023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1"/>
    <s v="MEDIEXCEL"/>
    <s v="En Tiempo"/>
    <s v="EXTERNOS (240 min.)"/>
    <x v="0"/>
    <x v="10"/>
    <n v="61"/>
    <s v="1283-0023"/>
    <m/>
    <m/>
    <m/>
    <m/>
    <n v="225"/>
    <x v="139"/>
    <n v="350"/>
    <m/>
    <m/>
    <m/>
    <m/>
    <m/>
    <m/>
    <m/>
    <m/>
    <m/>
    <m/>
    <m/>
    <m/>
    <s v="Prolactina"/>
    <s v="Prol Ser"/>
    <m/>
  </r>
  <r>
    <d v="2021-10-10T00:00:00"/>
    <x v="1"/>
    <s v="MEDIEXCEL"/>
    <s v="En Tiempo"/>
    <s v="EXTERNOS (240 min.)"/>
    <x v="0"/>
    <x v="10"/>
    <n v="62"/>
    <s v="1283-0023"/>
    <m/>
    <m/>
    <m/>
    <m/>
    <n v="83"/>
    <x v="6"/>
    <n v="138"/>
    <m/>
    <m/>
    <m/>
    <m/>
    <m/>
    <m/>
    <m/>
    <m/>
    <m/>
    <m/>
    <m/>
    <m/>
    <s v="EGO"/>
    <n v="127"/>
    <m/>
  </r>
  <r>
    <d v="2021-10-10T00:00:00"/>
    <x v="1"/>
    <s v="URGENCIAS"/>
    <s v="En Tiempo"/>
    <s v="URGENCIAS (90 Min.)"/>
    <x v="0"/>
    <x v="10"/>
    <n v="63"/>
    <s v="1283-0024"/>
    <d v="2021-10-10T00:00:00"/>
    <s v="14394 AYUMARA"/>
    <s v="HUERTA"/>
    <s v="QUEVEDO"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QUINTERO BELTRAN JESUS GUADALUPE"/>
  </r>
  <r>
    <d v="2021-10-10T00:00:00"/>
    <x v="1"/>
    <s v="MEDIEXCEL"/>
    <s v="En Tiempo"/>
    <s v="EXTERNOS (240 min.)"/>
    <x v="0"/>
    <x v="10"/>
    <n v="64"/>
    <s v="1283-0025"/>
    <d v="2021-10-10T00:00:00"/>
    <s v="34388 MARIA ISABEL"/>
    <s v="MONROY"/>
    <m/>
    <n v="692"/>
    <x v="1"/>
    <n v="184"/>
    <n v="0"/>
    <n v="0"/>
    <n v="587"/>
    <n v="587"/>
    <n v="587"/>
    <m/>
    <s v="Pendiente"/>
    <s v="Activo"/>
    <m/>
    <m/>
    <s v="MEDIEXCEL"/>
    <m/>
    <s v="BH"/>
    <s v="h1"/>
    <s v="CASTRO AVILES MERCEDES"/>
  </r>
  <r>
    <d v="2021-10-10T00:00:00"/>
    <x v="1"/>
    <s v="MEDIEXCEL"/>
    <s v="En Tiempo"/>
    <s v="EXTERNOS (240 min.)"/>
    <x v="0"/>
    <x v="10"/>
    <n v="65"/>
    <s v="1283-0025"/>
    <m/>
    <m/>
    <m/>
    <m/>
    <n v="1297"/>
    <x v="20"/>
    <n v="265"/>
    <m/>
    <m/>
    <m/>
    <m/>
    <m/>
    <m/>
    <m/>
    <m/>
    <m/>
    <m/>
    <m/>
    <m/>
    <s v="LIPIDOS"/>
    <s v="lip"/>
    <m/>
  </r>
  <r>
    <d v="2021-10-10T00:00:00"/>
    <x v="1"/>
    <s v="MEDIEXCEL"/>
    <s v="En Tiempo"/>
    <s v="EXTERNOS (240 min.)"/>
    <x v="0"/>
    <x v="10"/>
    <n v="66"/>
    <s v="1283-0025"/>
    <m/>
    <m/>
    <m/>
    <m/>
    <n v="83"/>
    <x v="6"/>
    <n v="138"/>
    <m/>
    <m/>
    <m/>
    <m/>
    <m/>
    <m/>
    <m/>
    <m/>
    <m/>
    <m/>
    <m/>
    <m/>
    <s v="EGO"/>
    <n v="127"/>
    <m/>
  </r>
  <r>
    <d v="2021-10-10T00:00:00"/>
    <x v="1"/>
    <s v="MEDIEXCEL"/>
    <s v="En Tiempo"/>
    <s v="EXTERNOS (240 min.)"/>
    <x v="0"/>
    <x v="10"/>
    <n v="67"/>
    <s v="1283-0026"/>
    <d v="2021-10-10T00:00:00"/>
    <s v="7726 BETZADIA"/>
    <s v="MACIAS"/>
    <s v="GARCIA"/>
    <n v="692"/>
    <x v="1"/>
    <n v="184"/>
    <n v="0"/>
    <n v="0"/>
    <n v="2141"/>
    <n v="2141"/>
    <n v="2141"/>
    <m/>
    <s v="Pendiente"/>
    <s v="Activo"/>
    <s v="A7229028-02"/>
    <m/>
    <s v="MEDIEXCEL"/>
    <m/>
    <s v="BH"/>
    <s v="h1"/>
    <s v="SALDIVAR HERNANDEZ KARLA YUDITH"/>
  </r>
  <r>
    <d v="2021-10-10T00:00:00"/>
    <x v="1"/>
    <s v="MEDIEXCEL"/>
    <s v="En Tiempo"/>
    <s v="EXTERNOS (240 min.)"/>
    <x v="0"/>
    <x v="10"/>
    <n v="68"/>
    <s v="1283-0026"/>
    <m/>
    <m/>
    <m/>
    <m/>
    <n v="121"/>
    <x v="18"/>
    <n v="374"/>
    <m/>
    <m/>
    <m/>
    <m/>
    <m/>
    <m/>
    <m/>
    <m/>
    <m/>
    <m/>
    <m/>
    <m/>
    <s v="GLICO"/>
    <n v="137"/>
    <m/>
  </r>
  <r>
    <d v="2021-10-10T00:00:00"/>
    <x v="1"/>
    <s v="MEDIEXCEL"/>
    <s v="En Tiempo"/>
    <s v="EXTERNOS (240 min.)"/>
    <x v="0"/>
    <x v="10"/>
    <n v="69"/>
    <s v="1283-0026"/>
    <m/>
    <m/>
    <m/>
    <m/>
    <n v="1533"/>
    <x v="21"/>
    <n v="535"/>
    <m/>
    <m/>
    <m/>
    <m/>
    <m/>
    <m/>
    <m/>
    <m/>
    <m/>
    <m/>
    <m/>
    <m/>
    <s v="SMAC30"/>
    <s v="v2"/>
    <m/>
  </r>
  <r>
    <d v="2021-10-10T00:00:00"/>
    <x v="1"/>
    <s v="MEDIEXCEL"/>
    <s v="En Tiempo"/>
    <s v="EXTERNOS (240 min.)"/>
    <x v="0"/>
    <x v="10"/>
    <n v="70"/>
    <s v="1283-0026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0T00:00:00"/>
    <x v="1"/>
    <s v="MEDIEXCEL"/>
    <s v="En Tiempo"/>
    <s v="EXTERNOS (240 min.)"/>
    <x v="0"/>
    <x v="10"/>
    <n v="71"/>
    <s v="1283-0026"/>
    <m/>
    <m/>
    <m/>
    <m/>
    <n v="1371"/>
    <x v="22"/>
    <n v="300"/>
    <m/>
    <m/>
    <m/>
    <m/>
    <m/>
    <m/>
    <m/>
    <m/>
    <m/>
    <m/>
    <m/>
    <m/>
    <s v="T4L"/>
    <n v="205"/>
    <m/>
  </r>
  <r>
    <d v="2021-10-10T00:00:00"/>
    <x v="1"/>
    <s v="MEDIEXCEL"/>
    <s v="En Tiempo"/>
    <s v="EXTERNOS (240 min.)"/>
    <x v="0"/>
    <x v="10"/>
    <n v="72"/>
    <s v="1283-0026"/>
    <m/>
    <m/>
    <m/>
    <m/>
    <n v="83"/>
    <x v="6"/>
    <n v="138"/>
    <m/>
    <m/>
    <m/>
    <m/>
    <m/>
    <m/>
    <m/>
    <m/>
    <m/>
    <m/>
    <m/>
    <m/>
    <s v="EGO"/>
    <n v="127"/>
    <m/>
  </r>
  <r>
    <d v="2021-10-10T00:00:00"/>
    <x v="1"/>
    <s v="MEDIEXCEL"/>
    <s v="En Tiempo"/>
    <s v="EXTERNOS (240 min.)"/>
    <x v="0"/>
    <x v="10"/>
    <n v="73"/>
    <s v="1283-0027"/>
    <d v="2021-10-10T00:00:00"/>
    <s v="6086 OSCAR"/>
    <s v="RIVERA"/>
    <m/>
    <n v="121"/>
    <x v="18"/>
    <n v="374"/>
    <n v="0"/>
    <n v="0"/>
    <n v="2202"/>
    <n v="2202"/>
    <n v="2202"/>
    <m/>
    <s v="Pendiente"/>
    <s v="Activo"/>
    <m/>
    <m/>
    <s v="MEDIEXCEL"/>
    <m/>
    <s v="GLICO"/>
    <n v="137"/>
    <s v="RUIZ PELAEZ PEDRO"/>
  </r>
  <r>
    <d v="2021-10-10T00:00:00"/>
    <x v="1"/>
    <s v="MEDIEXCEL"/>
    <s v="En Tiempo"/>
    <s v="EXTERNOS (240 min.)"/>
    <x v="0"/>
    <x v="10"/>
    <n v="74"/>
    <s v="1283-0027"/>
    <m/>
    <m/>
    <m/>
    <m/>
    <n v="1297"/>
    <x v="20"/>
    <n v="265"/>
    <m/>
    <m/>
    <m/>
    <m/>
    <m/>
    <m/>
    <m/>
    <m/>
    <m/>
    <m/>
    <m/>
    <m/>
    <s v="LIPIDOS"/>
    <s v="lip"/>
    <m/>
  </r>
  <r>
    <d v="2021-10-10T00:00:00"/>
    <x v="1"/>
    <s v="MEDIEXCEL"/>
    <s v="En Tiempo"/>
    <s v="EXTERNOS (240 min.)"/>
    <x v="0"/>
    <x v="10"/>
    <n v="75"/>
    <s v="1283-0027"/>
    <m/>
    <m/>
    <m/>
    <m/>
    <n v="1659"/>
    <x v="74"/>
    <n v="320"/>
    <m/>
    <m/>
    <m/>
    <m/>
    <m/>
    <m/>
    <m/>
    <m/>
    <m/>
    <m/>
    <m/>
    <m/>
    <s v="QS12"/>
    <m/>
    <m/>
  </r>
  <r>
    <d v="2021-10-10T00:00:00"/>
    <x v="1"/>
    <s v="MEDIEXCEL"/>
    <s v="En Tiempo"/>
    <s v="EXTERNOS (240 min.)"/>
    <x v="0"/>
    <x v="10"/>
    <n v="76"/>
    <s v="1283-0027"/>
    <m/>
    <m/>
    <m/>
    <m/>
    <n v="612"/>
    <x v="19"/>
    <n v="495"/>
    <m/>
    <m/>
    <m/>
    <m/>
    <m/>
    <m/>
    <m/>
    <m/>
    <m/>
    <m/>
    <m/>
    <m/>
    <s v="PSA"/>
    <n v="58"/>
    <m/>
  </r>
  <r>
    <d v="2021-10-10T00:00:00"/>
    <x v="1"/>
    <s v="MEDIEXCEL"/>
    <s v="En Tiempo"/>
    <s v="EXTERNOS (240 min.)"/>
    <x v="0"/>
    <x v="10"/>
    <n v="77"/>
    <s v="1283-0027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0T00:00:00"/>
    <x v="1"/>
    <s v="MEDIEXCEL"/>
    <s v="En Tiempo"/>
    <s v="EXTERNOS (240 min.)"/>
    <x v="0"/>
    <x v="10"/>
    <n v="78"/>
    <s v="1283-0027"/>
    <m/>
    <m/>
    <m/>
    <m/>
    <n v="83"/>
    <x v="6"/>
    <n v="138"/>
    <m/>
    <m/>
    <m/>
    <m/>
    <m/>
    <m/>
    <m/>
    <m/>
    <m/>
    <m/>
    <m/>
    <m/>
    <s v="EGO"/>
    <n v="127"/>
    <m/>
  </r>
  <r>
    <d v="2021-10-10T00:00:00"/>
    <x v="1"/>
    <s v="VITAMEDICA"/>
    <s v="Fuera de Tiempo"/>
    <s v="EXTERNOS (240 min.)"/>
    <x v="0"/>
    <x v="10"/>
    <n v="79"/>
    <s v="1283-0028"/>
    <d v="2021-10-10T00:00:00"/>
    <s v="11939 ANA MARTHA"/>
    <s v="CORONA"/>
    <s v="MORA"/>
    <n v="259"/>
    <x v="49"/>
    <n v="130"/>
    <n v="0"/>
    <n v="0"/>
    <n v="335.49"/>
    <n v="335.49"/>
    <n v="335.49"/>
    <m/>
    <s v="Pendiente"/>
    <s v="Activo"/>
    <m/>
    <m/>
    <s v="VITAMEDICA"/>
    <m/>
    <s v="TP"/>
    <n v="210"/>
    <s v="ARZOLA CRUZ OMAR BALAM"/>
  </r>
  <r>
    <d v="2021-10-10T00:00:00"/>
    <x v="1"/>
    <s v="VITAMEDICA"/>
    <s v="Fuera de Tiempo"/>
    <s v="EXTERNOS (240 min.)"/>
    <x v="0"/>
    <x v="10"/>
    <n v="80"/>
    <s v="1283-0028"/>
    <m/>
    <m/>
    <m/>
    <m/>
    <n v="262"/>
    <x v="50"/>
    <n v="60"/>
    <m/>
    <m/>
    <m/>
    <m/>
    <m/>
    <m/>
    <m/>
    <m/>
    <m/>
    <m/>
    <m/>
    <m/>
    <s v="TPT"/>
    <m/>
    <m/>
  </r>
  <r>
    <d v="2021-10-10T00:00:00"/>
    <x v="1"/>
    <s v="VITAMEDICA"/>
    <s v="Fuera de Tiempo"/>
    <s v="EXTERNOS (240 min.)"/>
    <x v="0"/>
    <x v="10"/>
    <n v="81"/>
    <s v="1283-0028"/>
    <m/>
    <m/>
    <m/>
    <m/>
    <n v="692"/>
    <x v="1"/>
    <n v="52.09"/>
    <m/>
    <m/>
    <m/>
    <m/>
    <m/>
    <m/>
    <m/>
    <m/>
    <m/>
    <m/>
    <m/>
    <m/>
    <s v="BH"/>
    <s v="h1"/>
    <m/>
  </r>
  <r>
    <d v="2021-10-10T00:00:00"/>
    <x v="1"/>
    <s v="VITAMEDICA"/>
    <s v="Fuera de Tiempo"/>
    <s v="EXTERNOS (240 min.)"/>
    <x v="0"/>
    <x v="10"/>
    <n v="82"/>
    <s v="1283-0028"/>
    <m/>
    <m/>
    <m/>
    <m/>
    <n v="288"/>
    <x v="43"/>
    <n v="31"/>
    <m/>
    <m/>
    <m/>
    <m/>
    <m/>
    <m/>
    <m/>
    <m/>
    <m/>
    <m/>
    <m/>
    <m/>
    <s v="VSG"/>
    <n v="221"/>
    <m/>
  </r>
  <r>
    <d v="2021-10-10T00:00:00"/>
    <x v="1"/>
    <s v="VITAMEDICA"/>
    <s v="Fuera de Tiempo"/>
    <s v="EXTERNOS (240 min.)"/>
    <x v="0"/>
    <x v="10"/>
    <n v="83"/>
    <s v="1283-0028"/>
    <m/>
    <m/>
    <m/>
    <m/>
    <n v="2197"/>
    <x v="40"/>
    <n v="0"/>
    <m/>
    <m/>
    <m/>
    <m/>
    <m/>
    <m/>
    <m/>
    <m/>
    <m/>
    <m/>
    <m/>
    <m/>
    <s v="QS6"/>
    <m/>
    <m/>
  </r>
  <r>
    <d v="2021-10-10T00:00:00"/>
    <x v="1"/>
    <s v="VITAMEDICA"/>
    <s v="Fuera de Tiempo"/>
    <s v="EXTERNOS (240 min.)"/>
    <x v="0"/>
    <x v="10"/>
    <n v="84"/>
    <s v="1283-0028"/>
    <m/>
    <m/>
    <m/>
    <m/>
    <n v="83"/>
    <x v="6"/>
    <n v="62.4"/>
    <m/>
    <m/>
    <m/>
    <m/>
    <m/>
    <m/>
    <m/>
    <m/>
    <m/>
    <m/>
    <m/>
    <m/>
    <s v="EGO"/>
    <n v="127"/>
    <m/>
  </r>
  <r>
    <d v="2021-10-10T00:00:00"/>
    <x v="1"/>
    <s v="MEDIEXCEL"/>
    <s v="En Tiempo"/>
    <s v="EXTERNOS (240 min.)"/>
    <x v="0"/>
    <x v="10"/>
    <n v="85"/>
    <s v="1283-0029"/>
    <d v="2021-10-10T00:00:00"/>
    <s v="30661 VICTOR"/>
    <s v="ESCARENO"/>
    <m/>
    <n v="1658"/>
    <x v="166"/>
    <n v="240"/>
    <n v="0"/>
    <n v="0"/>
    <n v="240"/>
    <n v="240"/>
    <n v="240"/>
    <m/>
    <s v="Pendiente"/>
    <s v="Activo"/>
    <s v="A9799036-01"/>
    <m/>
    <s v="MEDIEXCEL"/>
    <m/>
    <s v="QS5"/>
    <m/>
    <s v="GASTELUM PONCE ALEJANDRA"/>
  </r>
  <r>
    <d v="2021-10-10T00:00:00"/>
    <x v="1"/>
    <s v="MEDIEXCEL"/>
    <s v="En Tiempo"/>
    <s v="EXTERNOS (240 min.)"/>
    <x v="0"/>
    <x v="10"/>
    <n v="86"/>
    <s v="1283-0030"/>
    <d v="2021-10-10T00:00:00"/>
    <s v="24275 HECTOR"/>
    <s v="GONZALEZ"/>
    <m/>
    <n v="83"/>
    <x v="6"/>
    <n v="138"/>
    <n v="0"/>
    <n v="0"/>
    <n v="138"/>
    <n v="138"/>
    <n v="138"/>
    <m/>
    <s v="Pendiente"/>
    <s v="Activo"/>
    <s v="B5019002-01"/>
    <m/>
    <s v="MEDIEXCEL"/>
    <m/>
    <s v="EGO"/>
    <n v="127"/>
    <s v="SALDIVAR HERNANDEZ KARLA YUDITH"/>
  </r>
  <r>
    <d v="2021-10-10T00:00:00"/>
    <x v="1"/>
    <s v="MEDIEXCEL"/>
    <s v="En Tiempo"/>
    <s v="EXTERNOS (240 min.)"/>
    <x v="0"/>
    <x v="10"/>
    <n v="87"/>
    <s v="1283-0031"/>
    <d v="2021-10-10T00:00:00"/>
    <s v="10242 MARISA"/>
    <s v="ROMERO"/>
    <m/>
    <n v="692"/>
    <x v="1"/>
    <n v="184"/>
    <n v="0"/>
    <n v="0"/>
    <n v="1093"/>
    <n v="1093"/>
    <n v="1093"/>
    <m/>
    <s v="Pendiente"/>
    <s v="Activo"/>
    <s v="A7829050-01"/>
    <m/>
    <s v="MEDIEXCEL"/>
    <m/>
    <s v="BH"/>
    <s v="h1"/>
    <s v="GASTELUM PONCE ALEJANDRA"/>
  </r>
  <r>
    <d v="2021-10-10T00:00:00"/>
    <x v="1"/>
    <s v="MEDIEXCEL"/>
    <s v="En Tiempo"/>
    <s v="EXTERNOS (240 min.)"/>
    <x v="0"/>
    <x v="10"/>
    <n v="88"/>
    <s v="1283-0031"/>
    <m/>
    <m/>
    <m/>
    <m/>
    <n v="121"/>
    <x v="18"/>
    <n v="374"/>
    <m/>
    <m/>
    <m/>
    <m/>
    <m/>
    <m/>
    <m/>
    <m/>
    <m/>
    <m/>
    <m/>
    <m/>
    <s v="GLICO"/>
    <n v="137"/>
    <m/>
  </r>
  <r>
    <d v="2021-10-10T00:00:00"/>
    <x v="1"/>
    <s v="MEDIEXCEL"/>
    <s v="En Tiempo"/>
    <s v="EXTERNOS (240 min.)"/>
    <x v="0"/>
    <x v="10"/>
    <n v="89"/>
    <s v="1283-0031"/>
    <m/>
    <m/>
    <m/>
    <m/>
    <n v="1533"/>
    <x v="21"/>
    <n v="535"/>
    <m/>
    <m/>
    <m/>
    <m/>
    <m/>
    <m/>
    <m/>
    <m/>
    <m/>
    <m/>
    <m/>
    <m/>
    <s v="SMAC30"/>
    <s v="v2"/>
    <m/>
  </r>
  <r>
    <d v="2021-10-10T00:00:00"/>
    <x v="1"/>
    <s v="MEDIEXCEL"/>
    <s v="En Tiempo"/>
    <s v="EXTERNOS (240 min.)"/>
    <x v="0"/>
    <x v="10"/>
    <n v="90"/>
    <s v="1283-0032"/>
    <d v="2021-10-10T00:00:00"/>
    <s v="23045 ERENDIRA"/>
    <s v="SANCHEZ"/>
    <m/>
    <n v="692"/>
    <x v="1"/>
    <n v="184"/>
    <n v="0"/>
    <n v="0"/>
    <n v="2950"/>
    <n v="2950"/>
    <n v="2950"/>
    <m/>
    <s v="Pendiente"/>
    <s v="Activo"/>
    <m/>
    <m/>
    <s v="MEDIEXCEL"/>
    <m/>
    <s v="BH"/>
    <s v="h1"/>
    <s v="URIARTE CRUZ MAURO"/>
  </r>
  <r>
    <d v="2021-10-10T00:00:00"/>
    <x v="1"/>
    <s v="MEDIEXCEL"/>
    <s v="En Tiempo"/>
    <s v="EXTERNOS (240 min.)"/>
    <x v="0"/>
    <x v="10"/>
    <n v="91"/>
    <s v="1283-0032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1"/>
    <s v="MEDIEXCEL"/>
    <s v="En Tiempo"/>
    <s v="EXTERNOS (240 min.)"/>
    <x v="0"/>
    <x v="10"/>
    <n v="92"/>
    <s v="1283-0032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0T00:00:00"/>
    <x v="1"/>
    <s v="MEDIEXCEL"/>
    <s v="En Tiempo"/>
    <s v="EXTERNOS (240 min.)"/>
    <x v="0"/>
    <x v="10"/>
    <n v="93"/>
    <s v="1283-0032"/>
    <m/>
    <m/>
    <m/>
    <m/>
    <n v="1794"/>
    <x v="81"/>
    <n v="1500"/>
    <m/>
    <m/>
    <m/>
    <m/>
    <m/>
    <m/>
    <m/>
    <m/>
    <m/>
    <m/>
    <m/>
    <m/>
    <s v="PGinecol"/>
    <n v="171"/>
    <m/>
  </r>
  <r>
    <d v="2021-10-10T00:00:00"/>
    <x v="1"/>
    <s v="MEDIEXCEL"/>
    <s v="En Tiempo"/>
    <s v="EXTERNOS (240 min.)"/>
    <x v="0"/>
    <x v="10"/>
    <n v="94"/>
    <s v="1283-0032"/>
    <m/>
    <m/>
    <m/>
    <m/>
    <n v="83"/>
    <x v="6"/>
    <n v="138"/>
    <m/>
    <m/>
    <m/>
    <m/>
    <m/>
    <m/>
    <m/>
    <m/>
    <m/>
    <m/>
    <m/>
    <m/>
    <s v="EGO"/>
    <n v="127"/>
    <m/>
  </r>
  <r>
    <d v="2021-10-10T00:00:00"/>
    <x v="1"/>
    <s v=" EXTERNO"/>
    <s v="En Tiempo"/>
    <s v="EXTERNOS (240 min.)"/>
    <x v="0"/>
    <x v="10"/>
    <n v="95"/>
    <s v="1283-0033"/>
    <d v="2021-10-10T00:00:00"/>
    <s v="34389 ERIKA"/>
    <s v="GALLARDO"/>
    <s v="MISPAS"/>
    <n v="692"/>
    <x v="1"/>
    <n v="184"/>
    <n v="0"/>
    <n v="0"/>
    <n v="840"/>
    <n v="840"/>
    <n v="840"/>
    <m/>
    <s v="Pendiente"/>
    <s v="Activo"/>
    <m/>
    <m/>
    <s v="CENTRO MEDICO EXCEL - EXTERNO"/>
    <m/>
    <s v="BH"/>
    <s v="h1"/>
    <s v="ZAMORA LUGO MARCO VINICIO"/>
  </r>
  <r>
    <d v="2021-10-10T00:00:00"/>
    <x v="1"/>
    <s v=" EXTERNO"/>
    <s v="En Tiempo"/>
    <s v="EXTERNOS (240 min.)"/>
    <x v="0"/>
    <x v="10"/>
    <n v="96"/>
    <s v="1283-0033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1"/>
    <s v=" EXTERNO"/>
    <s v="En Tiempo"/>
    <s v="EXTERNOS (240 min.)"/>
    <x v="0"/>
    <x v="10"/>
    <n v="97"/>
    <s v="1283-0033"/>
    <m/>
    <m/>
    <m/>
    <m/>
    <n v="83"/>
    <x v="6"/>
    <n v="138"/>
    <m/>
    <m/>
    <m/>
    <m/>
    <m/>
    <m/>
    <m/>
    <m/>
    <m/>
    <m/>
    <m/>
    <m/>
    <s v="EGO"/>
    <n v="127"/>
    <m/>
  </r>
  <r>
    <d v="2021-10-10T00:00:00"/>
    <x v="1"/>
    <s v="MEDIEXCEL"/>
    <s v="Fuera de Tiempo"/>
    <s v="EXTERNOS (240 min.)"/>
    <x v="0"/>
    <x v="10"/>
    <n v="98"/>
    <s v="1283-0034"/>
    <d v="2021-10-10T00:00:00"/>
    <s v="32245 MARIO GILBERTO"/>
    <s v="COTA"/>
    <m/>
    <n v="1533"/>
    <x v="21"/>
    <n v="535"/>
    <n v="0"/>
    <n v="0"/>
    <n v="1030"/>
    <n v="1030"/>
    <n v="1030"/>
    <m/>
    <s v="Pendiente"/>
    <s v="Activo"/>
    <m/>
    <m/>
    <s v="MEDIEXCEL"/>
    <m/>
    <s v="SMAC30"/>
    <s v="v2"/>
    <s v="MACIAS PEREZ CARLOS"/>
  </r>
  <r>
    <d v="2021-10-10T00:00:00"/>
    <x v="1"/>
    <s v="MEDIEXCEL"/>
    <s v="Fuera de Tiempo"/>
    <s v="EXTERNOS (240 min.)"/>
    <x v="0"/>
    <x v="10"/>
    <n v="99"/>
    <s v="1283-0034"/>
    <m/>
    <m/>
    <m/>
    <m/>
    <n v="612"/>
    <x v="19"/>
    <n v="495"/>
    <m/>
    <m/>
    <m/>
    <m/>
    <m/>
    <m/>
    <m/>
    <m/>
    <m/>
    <m/>
    <m/>
    <m/>
    <s v="PSA"/>
    <n v="58"/>
    <m/>
  </r>
  <r>
    <d v="2021-10-10T00:00:00"/>
    <x v="1"/>
    <s v="MEDIEXCEL"/>
    <s v="En Tiempo"/>
    <s v="EXTERNOS (240 min.)"/>
    <x v="0"/>
    <x v="10"/>
    <n v="100"/>
    <s v="1283-0035"/>
    <d v="2021-10-10T00:00:00"/>
    <s v="32477 KARLA"/>
    <s v="DIAZ"/>
    <m/>
    <n v="692"/>
    <x v="1"/>
    <n v="184"/>
    <n v="0"/>
    <n v="0"/>
    <n v="1116"/>
    <n v="1116"/>
    <n v="1116"/>
    <m/>
    <s v="Pendiente"/>
    <s v="Activo"/>
    <m/>
    <m/>
    <s v="MEDIEXCEL"/>
    <m/>
    <s v="BH"/>
    <s v="h1"/>
    <s v="QUISPE FERNANDEZ LUIS ALBERTO"/>
  </r>
  <r>
    <d v="2021-10-10T00:00:00"/>
    <x v="1"/>
    <s v="MEDIEXCEL"/>
    <s v="En Tiempo"/>
    <s v="EXTERNOS (240 min.)"/>
    <x v="0"/>
    <x v="10"/>
    <n v="101"/>
    <s v="1283-0035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0T00:00:00"/>
    <x v="1"/>
    <s v="MEDIEXCEL"/>
    <s v="En Tiempo"/>
    <s v="EXTERNOS (240 min.)"/>
    <x v="0"/>
    <x v="10"/>
    <n v="102"/>
    <s v="1283-0035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1"/>
    <s v="MEDIEXCEL"/>
    <s v="En Tiempo"/>
    <s v="EXTERNOS (240 min.)"/>
    <x v="0"/>
    <x v="10"/>
    <n v="103"/>
    <s v="1283-0036"/>
    <d v="2021-10-10T00:00:00"/>
    <s v="20659 VICTOR"/>
    <s v="SANDOVAL"/>
    <m/>
    <n v="121"/>
    <x v="18"/>
    <n v="374"/>
    <n v="0"/>
    <n v="0"/>
    <n v="1047"/>
    <n v="1047"/>
    <n v="1047"/>
    <m/>
    <s v="Pendiente"/>
    <s v="Activo"/>
    <s v="A9599044-01"/>
    <m/>
    <s v="MEDIEXCEL"/>
    <m/>
    <s v="GLICO"/>
    <n v="137"/>
    <s v="GONZALEZ ALVAREZ LIZBETH"/>
  </r>
  <r>
    <d v="2021-10-10T00:00:00"/>
    <x v="1"/>
    <s v="MEDIEXCEL"/>
    <s v="En Tiempo"/>
    <s v="EXTERNOS (240 min.)"/>
    <x v="0"/>
    <x v="10"/>
    <n v="104"/>
    <s v="1283-0036"/>
    <m/>
    <m/>
    <m/>
    <m/>
    <n v="1533"/>
    <x v="21"/>
    <n v="535"/>
    <m/>
    <m/>
    <m/>
    <m/>
    <m/>
    <m/>
    <m/>
    <m/>
    <m/>
    <m/>
    <m/>
    <m/>
    <s v="SMAC30"/>
    <s v="v2"/>
    <m/>
  </r>
  <r>
    <d v="2021-10-10T00:00:00"/>
    <x v="1"/>
    <s v="MEDIEXCEL"/>
    <s v="En Tiempo"/>
    <s v="EXTERNOS (240 min.)"/>
    <x v="0"/>
    <x v="10"/>
    <n v="105"/>
    <s v="1283-0036"/>
    <m/>
    <m/>
    <m/>
    <m/>
    <n v="83"/>
    <x v="6"/>
    <n v="138"/>
    <m/>
    <m/>
    <m/>
    <m/>
    <m/>
    <m/>
    <m/>
    <m/>
    <m/>
    <m/>
    <m/>
    <m/>
    <s v="EGO"/>
    <n v="127"/>
    <m/>
  </r>
  <r>
    <d v="2021-10-10T00:00:00"/>
    <x v="1"/>
    <s v="MEDIEXCEL"/>
    <s v="En Tiempo"/>
    <s v="EXTERNOS (240 min.)"/>
    <x v="0"/>
    <x v="10"/>
    <n v="106"/>
    <s v="1283-0037"/>
    <d v="2021-10-10T00:00:00"/>
    <s v="34095 JOSE LUIS"/>
    <s v="SANTANA"/>
    <s v="PINEDA"/>
    <n v="100"/>
    <x v="2"/>
    <n v="414"/>
    <n v="0"/>
    <n v="0"/>
    <n v="414"/>
    <n v="414"/>
    <n v="414"/>
    <m/>
    <s v="Pendiente"/>
    <s v="Activo"/>
    <s v="A9509004-01"/>
    <m/>
    <s v="MEDIEXCEL"/>
    <m/>
    <s v="COAGULACION"/>
    <n v="100"/>
    <s v="GUTIERREZ GONZALEZ AARON NORIKI"/>
  </r>
  <r>
    <d v="2021-10-10T00:00:00"/>
    <x v="1"/>
    <s v="TRIAGE RESPIRATORIO"/>
    <s v="En Tiempo"/>
    <s v="TRIAGE RESPIRATORIO (90 Min.)"/>
    <x v="0"/>
    <x v="10"/>
    <n v="107"/>
    <s v="1283-0038"/>
    <d v="2021-10-10T00:00:00"/>
    <s v="23404 JOSE"/>
    <s v="HERNANDEZ"/>
    <m/>
    <n v="692"/>
    <x v="1"/>
    <n v="184"/>
    <n v="0"/>
    <n v="0"/>
    <n v="1547"/>
    <n v="1547"/>
    <n v="1547"/>
    <m/>
    <s v="Pendiente"/>
    <s v="Activo"/>
    <m/>
    <m/>
    <s v="CENTRO MEDICO EXCEL - TRIAGE RESPIRATORIO"/>
    <m/>
    <s v="BH"/>
    <s v="h1"/>
    <s v="BERNAL MANJARREZ MANLIO CESAR"/>
  </r>
  <r>
    <d v="2021-10-10T00:00:00"/>
    <x v="1"/>
    <s v="TRIAGE RESPIRATORIO"/>
    <s v="En Tiempo"/>
    <s v="TRIAGE RESPIRATORIO (90 Min.)"/>
    <x v="0"/>
    <x v="10"/>
    <n v="108"/>
    <s v="1283-0038"/>
    <m/>
    <m/>
    <m/>
    <m/>
    <n v="226"/>
    <x v="3"/>
    <n v="345"/>
    <m/>
    <m/>
    <m/>
    <m/>
    <m/>
    <m/>
    <m/>
    <m/>
    <m/>
    <m/>
    <m/>
    <m/>
    <s v="PCR"/>
    <n v="183"/>
    <m/>
  </r>
  <r>
    <d v="2021-10-10T00:00:00"/>
    <x v="1"/>
    <s v="TRIAGE RESPIRATORIO"/>
    <s v="En Tiempo"/>
    <s v="TRIAGE RESPIRATORIO (90 Min.)"/>
    <x v="0"/>
    <x v="10"/>
    <n v="109"/>
    <s v="1283-0038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1"/>
    <s v="TRIAGE RESPIRATORIO"/>
    <s v="En Tiempo"/>
    <s v="TRIAGE RESPIRATORIO (90 Min.)"/>
    <x v="0"/>
    <x v="10"/>
    <n v="110"/>
    <s v="1283-0038"/>
    <m/>
    <m/>
    <m/>
    <m/>
    <n v="2458"/>
    <x v="25"/>
    <n v="500"/>
    <m/>
    <m/>
    <m/>
    <m/>
    <m/>
    <m/>
    <m/>
    <m/>
    <m/>
    <m/>
    <m/>
    <m/>
    <s v="SARS"/>
    <m/>
    <m/>
  </r>
  <r>
    <d v="2021-10-10T00:00:00"/>
    <x v="1"/>
    <s v="TRIAGE RESPIRATORIO"/>
    <s v="En Tiempo"/>
    <s v="TRIAGE RESPIRATORIO (90 Min.)"/>
    <x v="0"/>
    <x v="10"/>
    <n v="111"/>
    <s v="1283-0039"/>
    <d v="2021-10-10T00:00:00"/>
    <s v="23403 OLGA"/>
    <s v="CANTO"/>
    <s v="ALVAREZ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10T00:00:00"/>
    <x v="1"/>
    <s v="TRIAGE RESPIRATORIO"/>
    <s v="En Tiempo"/>
    <s v="TRIAGE RESPIRATORIO (90 Min.)"/>
    <x v="0"/>
    <x v="10"/>
    <n v="112"/>
    <s v="1283-0039"/>
    <m/>
    <m/>
    <m/>
    <m/>
    <n v="226"/>
    <x v="3"/>
    <n v="345"/>
    <m/>
    <m/>
    <m/>
    <m/>
    <m/>
    <m/>
    <m/>
    <m/>
    <m/>
    <m/>
    <m/>
    <m/>
    <s v="PCR"/>
    <n v="183"/>
    <m/>
  </r>
  <r>
    <d v="2021-10-10T00:00:00"/>
    <x v="1"/>
    <s v="TRIAGE RESPIRATORIO"/>
    <s v="En Tiempo"/>
    <s v="TRIAGE RESPIRATORIO (90 Min.)"/>
    <x v="0"/>
    <x v="10"/>
    <n v="113"/>
    <s v="1283-0039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1"/>
    <s v="TRIAGE RESPIRATORIO"/>
    <s v="En Tiempo"/>
    <s v="TRIAGE RESPIRATORIO (90 Min.)"/>
    <x v="0"/>
    <x v="10"/>
    <n v="114"/>
    <s v="1283-0039"/>
    <m/>
    <m/>
    <m/>
    <m/>
    <n v="2477"/>
    <x v="42"/>
    <n v="750"/>
    <m/>
    <m/>
    <m/>
    <m/>
    <m/>
    <m/>
    <m/>
    <m/>
    <m/>
    <m/>
    <m/>
    <m/>
    <s v="Ag. SARS Cov 2"/>
    <m/>
    <m/>
  </r>
  <r>
    <d v="2021-10-10T00:00:00"/>
    <x v="1"/>
    <s v="TRIAGE RESPIRATORIO"/>
    <s v="En Tiempo"/>
    <s v="TRIAGE RESPIRATORIO (90 Min.)"/>
    <x v="0"/>
    <x v="10"/>
    <n v="115"/>
    <s v="1283-0039"/>
    <m/>
    <m/>
    <m/>
    <m/>
    <n v="2458"/>
    <x v="25"/>
    <n v="500"/>
    <m/>
    <m/>
    <m/>
    <m/>
    <m/>
    <m/>
    <m/>
    <m/>
    <m/>
    <m/>
    <m/>
    <m/>
    <s v="SARS"/>
    <m/>
    <m/>
  </r>
  <r>
    <d v="2021-10-10T00:00:00"/>
    <x v="1"/>
    <s v="ESTUDIOS DE EMERGENCIA"/>
    <s v="En Tiempo"/>
    <s v="ESTUDIOS DE EMERGENCIA (30 Min.)"/>
    <x v="0"/>
    <x v="10"/>
    <n v="116"/>
    <s v="1283-0040"/>
    <d v="2021-10-10T00:00:00"/>
    <s v="34356 RN FEMENINO"/>
    <s v="NEGRETE"/>
    <s v="BAC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BAUTISTA VICTORIA MARIA GUADALUPE"/>
  </r>
  <r>
    <d v="2021-10-10T00:00:00"/>
    <x v="1"/>
    <s v="HOSPITALIZADOS"/>
    <s v="En Tiempo"/>
    <s v="HOSPITALIZADOS (90 Min.)"/>
    <x v="0"/>
    <x v="10"/>
    <n v="117"/>
    <s v="1283-0041"/>
    <d v="2021-10-10T00:00:00"/>
    <s v="34356 RN FEMENINO"/>
    <s v="NEGRETE"/>
    <s v="BACA"/>
    <n v="745"/>
    <x v="167"/>
    <n v="195"/>
    <n v="0"/>
    <n v="0"/>
    <n v="195"/>
    <n v="195"/>
    <n v="195"/>
    <m/>
    <s v="Pendiente"/>
    <s v="Activo"/>
    <m/>
    <m/>
    <s v="CENTRO MEDICO EXCEL-HOSPITALIZADOS"/>
    <m/>
    <s v="Bilis"/>
    <n v="64"/>
    <s v="BAUTISTA VICTORIA MARIA GUADALUPE"/>
  </r>
  <r>
    <d v="2021-10-10T00:00:00"/>
    <x v="1"/>
    <s v="URGENCIAS"/>
    <s v="En Tiempo"/>
    <s v="URGENCIAS (90 Min.)"/>
    <x v="0"/>
    <x v="10"/>
    <n v="118"/>
    <s v="1283-0042"/>
    <d v="2021-10-10T00:00:00"/>
    <s v="34390 AYUMARA ISABEL"/>
    <s v="HUERTA"/>
    <s v="QUEVEDO"/>
    <n v="692"/>
    <x v="1"/>
    <n v="184"/>
    <n v="0"/>
    <n v="0"/>
    <n v="1116"/>
    <n v="1116"/>
    <n v="1116"/>
    <m/>
    <s v="Pendiente"/>
    <s v="Activo"/>
    <m/>
    <m/>
    <s v="CENTRO MEDICO EXCEL-URGENCIAS"/>
    <m/>
    <s v="BH"/>
    <s v="h1"/>
    <s v="QUINTERO BELTRAN JESUS GUADALUPE"/>
  </r>
  <r>
    <d v="2021-10-10T00:00:00"/>
    <x v="1"/>
    <s v="URGENCIAS"/>
    <s v="En Tiempo"/>
    <s v="URGENCIAS (90 Min.)"/>
    <x v="0"/>
    <x v="10"/>
    <n v="119"/>
    <s v="1283-0042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0T00:00:00"/>
    <x v="1"/>
    <s v="URGENCIAS"/>
    <s v="En Tiempo"/>
    <s v="URGENCIAS (90 Min.)"/>
    <x v="0"/>
    <x v="10"/>
    <n v="120"/>
    <s v="1283-0042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1"/>
    <s v="HOSPITALIZADOS"/>
    <s v="No Liberados en PxLab"/>
    <s v="HOSPITALIZADOS (90 Min.)"/>
    <x v="0"/>
    <x v="10"/>
    <n v="121"/>
    <s v="1283-0043"/>
    <d v="2021-10-10T00:00:00"/>
    <s v="34385 DIANA"/>
    <s v="OSUNA"/>
    <s v="HERNANDEZ"/>
    <n v="2334"/>
    <x v="168"/>
    <n v="2700"/>
    <n v="0"/>
    <n v="0"/>
    <n v="2700"/>
    <n v="2700"/>
    <n v="2700"/>
    <m/>
    <s v="Pendiente"/>
    <s v="Activo"/>
    <m/>
    <m/>
    <s v="CENTRO MEDICO EXCEL-HOSPITALIZADOS"/>
    <m/>
    <s v="PVESICULA"/>
    <m/>
    <s v="FLORES DIAZ RUBEN"/>
  </r>
  <r>
    <d v="2021-10-10T00:00:00"/>
    <x v="2"/>
    <s v="TRIAGE RESPIRATORIO"/>
    <s v="En Tiempo"/>
    <s v="TRIAGE RESPIRATORIO (90 Min.)"/>
    <x v="0"/>
    <x v="10"/>
    <n v="122"/>
    <s v="1283-0044"/>
    <d v="2021-10-10T00:00:00"/>
    <s v="34391 PAULETTE"/>
    <s v="RODRIGUEZ"/>
    <m/>
    <n v="2477"/>
    <x v="42"/>
    <n v="750"/>
    <n v="0"/>
    <n v="0"/>
    <n v="750"/>
    <n v="750"/>
    <n v="750"/>
    <m/>
    <s v="Pendiente"/>
    <s v="Activo"/>
    <m/>
    <m/>
    <s v="CENTRO MEDICO EXCEL - TRIAGE RESPIRATORIO"/>
    <m/>
    <s v="Ag. SARS Cov 2"/>
    <m/>
    <s v="CAMESELLE NICOLAS ESTEFANIA"/>
  </r>
  <r>
    <d v="2021-10-10T00:00:00"/>
    <x v="2"/>
    <s v="TRIAGE RESPIRATORIO"/>
    <s v="Fuera de Tiempo"/>
    <s v="TRIAGE RESPIRATORIO (90 Min.)"/>
    <x v="0"/>
    <x v="10"/>
    <n v="123"/>
    <s v="1283-0045"/>
    <d v="2021-10-10T00:00:00"/>
    <s v="34392 SALVADOR"/>
    <s v="KAYACHANIAN"/>
    <m/>
    <n v="259"/>
    <x v="49"/>
    <n v="130"/>
    <n v="0"/>
    <n v="0"/>
    <n v="7697"/>
    <n v="7697"/>
    <n v="7697"/>
    <m/>
    <s v="Pendiente"/>
    <s v="Activo"/>
    <m/>
    <m/>
    <s v="CENTRO MEDICO EXCEL - TRIAGE RESPIRATORIO"/>
    <m/>
    <s v="TP"/>
    <n v="210"/>
    <s v="BERNAL MANJARREZ MANLIO CESAR"/>
  </r>
  <r>
    <d v="2021-10-10T00:00:00"/>
    <x v="2"/>
    <s v="TRIAGE RESPIRATORIO"/>
    <s v="Fuera de Tiempo"/>
    <s v="TRIAGE RESPIRATORIO (90 Min.)"/>
    <x v="0"/>
    <x v="10"/>
    <n v="124"/>
    <s v="1283-0045"/>
    <m/>
    <m/>
    <m/>
    <m/>
    <n v="262"/>
    <x v="50"/>
    <n v="130"/>
    <m/>
    <m/>
    <m/>
    <m/>
    <m/>
    <m/>
    <m/>
    <m/>
    <m/>
    <m/>
    <m/>
    <m/>
    <s v="TPT"/>
    <m/>
    <m/>
  </r>
  <r>
    <d v="2021-10-10T00:00:00"/>
    <x v="2"/>
    <s v="TRIAGE RESPIRATORIO"/>
    <s v="Fuera de Tiempo"/>
    <s v="TRIAGE RESPIRATORIO (90 Min.)"/>
    <x v="0"/>
    <x v="10"/>
    <n v="125"/>
    <s v="1283-0045"/>
    <m/>
    <m/>
    <m/>
    <m/>
    <n v="692"/>
    <x v="1"/>
    <n v="184"/>
    <m/>
    <m/>
    <m/>
    <m/>
    <m/>
    <m/>
    <m/>
    <m/>
    <m/>
    <m/>
    <m/>
    <m/>
    <s v="BH"/>
    <s v="h1"/>
    <m/>
  </r>
  <r>
    <d v="2021-10-10T00:00:00"/>
    <x v="2"/>
    <s v="TRIAGE RESPIRATORIO"/>
    <s v="Fuera de Tiempo"/>
    <s v="TRIAGE RESPIRATORIO (90 Min.)"/>
    <x v="0"/>
    <x v="10"/>
    <n v="126"/>
    <s v="1283-0045"/>
    <m/>
    <m/>
    <m/>
    <m/>
    <n v="288"/>
    <x v="43"/>
    <n v="125"/>
    <m/>
    <m/>
    <m/>
    <m/>
    <m/>
    <m/>
    <m/>
    <m/>
    <m/>
    <m/>
    <m/>
    <m/>
    <s v="VSG"/>
    <n v="221"/>
    <m/>
  </r>
  <r>
    <d v="2021-10-10T00:00:00"/>
    <x v="2"/>
    <s v="TRIAGE RESPIRATORIO"/>
    <s v="Fuera de Tiempo"/>
    <s v="TRIAGE RESPIRATORIO (90 Min.)"/>
    <x v="0"/>
    <x v="10"/>
    <n v="127"/>
    <s v="1283-0045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2"/>
    <s v="TRIAGE RESPIRATORIO"/>
    <s v="Fuera de Tiempo"/>
    <s v="TRIAGE RESPIRATORIO (90 Min.)"/>
    <x v="0"/>
    <x v="10"/>
    <n v="128"/>
    <s v="1283-0045"/>
    <m/>
    <m/>
    <m/>
    <m/>
    <n v="226"/>
    <x v="3"/>
    <n v="345"/>
    <m/>
    <m/>
    <m/>
    <m/>
    <m/>
    <m/>
    <m/>
    <m/>
    <m/>
    <m/>
    <m/>
    <m/>
    <s v="PCR"/>
    <n v="183"/>
    <m/>
  </r>
  <r>
    <d v="2021-10-10T00:00:00"/>
    <x v="2"/>
    <s v="TRIAGE RESPIRATORIO"/>
    <s v="Fuera de Tiempo"/>
    <s v="TRIAGE RESPIRATORIO (90 Min.)"/>
    <x v="0"/>
    <x v="10"/>
    <n v="129"/>
    <s v="1283-0045"/>
    <m/>
    <m/>
    <m/>
    <m/>
    <n v="244"/>
    <x v="5"/>
    <n v="920"/>
    <m/>
    <m/>
    <m/>
    <m/>
    <m/>
    <m/>
    <m/>
    <m/>
    <m/>
    <m/>
    <m/>
    <m/>
    <s v="Dim D"/>
    <m/>
    <m/>
  </r>
  <r>
    <d v="2021-10-10T00:00:00"/>
    <x v="2"/>
    <s v="TRIAGE RESPIRATORIO"/>
    <s v="Fuera de Tiempo"/>
    <s v="TRIAGE RESPIRATORIO (90 Min.)"/>
    <x v="0"/>
    <x v="10"/>
    <n v="130"/>
    <s v="1283-0045"/>
    <m/>
    <m/>
    <m/>
    <m/>
    <n v="87"/>
    <x v="85"/>
    <n v="345"/>
    <m/>
    <m/>
    <m/>
    <m/>
    <m/>
    <m/>
    <m/>
    <m/>
    <m/>
    <m/>
    <m/>
    <m/>
    <s v="Ferritina"/>
    <n v="129"/>
    <m/>
  </r>
  <r>
    <d v="2021-10-10T00:00:00"/>
    <x v="2"/>
    <s v="TRIAGE RESPIRATORIO"/>
    <s v="Fuera de Tiempo"/>
    <s v="TRIAGE RESPIRATORIO (90 Min.)"/>
    <x v="0"/>
    <x v="10"/>
    <n v="131"/>
    <s v="1283-0045"/>
    <m/>
    <m/>
    <m/>
    <m/>
    <n v="2085"/>
    <x v="96"/>
    <n v="750"/>
    <m/>
    <m/>
    <m/>
    <m/>
    <m/>
    <m/>
    <m/>
    <m/>
    <m/>
    <m/>
    <m/>
    <m/>
    <s v="INFLUENZA A Y B"/>
    <n v="189"/>
    <m/>
  </r>
  <r>
    <d v="2021-10-10T00:00:00"/>
    <x v="2"/>
    <s v="TRIAGE RESPIRATORIO"/>
    <s v="Fuera de Tiempo"/>
    <s v="TRIAGE RESPIRATORIO (90 Min.)"/>
    <x v="0"/>
    <x v="10"/>
    <n v="132"/>
    <s v="1283-0045"/>
    <m/>
    <m/>
    <m/>
    <m/>
    <n v="2477"/>
    <x v="42"/>
    <n v="750"/>
    <m/>
    <m/>
    <m/>
    <m/>
    <m/>
    <m/>
    <m/>
    <m/>
    <m/>
    <m/>
    <m/>
    <m/>
    <s v="Ag. SARS Cov 2"/>
    <m/>
    <m/>
  </r>
  <r>
    <d v="2021-10-10T00:00:00"/>
    <x v="2"/>
    <s v="TRIAGE RESPIRATORIO"/>
    <s v="Fuera de Tiempo"/>
    <s v="TRIAGE RESPIRATORIO (90 Min.)"/>
    <x v="0"/>
    <x v="10"/>
    <n v="133"/>
    <s v="1283-0045"/>
    <m/>
    <m/>
    <m/>
    <m/>
    <n v="2452"/>
    <x v="26"/>
    <n v="3500"/>
    <m/>
    <m/>
    <m/>
    <m/>
    <m/>
    <m/>
    <m/>
    <m/>
    <m/>
    <m/>
    <m/>
    <m/>
    <s v="COVID 19"/>
    <m/>
    <m/>
  </r>
  <r>
    <d v="2021-10-10T00:00:00"/>
    <x v="2"/>
    <s v="ESTUDIOS DE EMERGENCIA"/>
    <s v="En Tiempo"/>
    <s v="ESTUDIOS DE EMERGENCIA (30 Min.)"/>
    <x v="0"/>
    <x v="10"/>
    <n v="134"/>
    <s v="1283-0046"/>
    <d v="2021-10-10T00:00:00"/>
    <s v="34392 SALVADOR"/>
    <s v="KAYACHANIAN"/>
    <m/>
    <n v="102"/>
    <x v="7"/>
    <n v="1070"/>
    <n v="0"/>
    <n v="0"/>
    <n v="1070"/>
    <n v="1070"/>
    <n v="1070"/>
    <m/>
    <s v="Pendiente"/>
    <s v="Activo"/>
    <m/>
    <m/>
    <s v="CENTRO MEDICO EXCEL - TRIAGE RESPIRATORIO"/>
    <m/>
    <s v="GAS"/>
    <n v="136"/>
    <s v="BERNAL MANJARREZ MANLIO CESAR"/>
  </r>
  <r>
    <d v="2021-10-10T00:00:00"/>
    <x v="2"/>
    <s v="URGENCIAS"/>
    <s v="En Tiempo"/>
    <s v="URGENCIAS (90 Min.)"/>
    <x v="0"/>
    <x v="10"/>
    <n v="135"/>
    <s v="1283-0047"/>
    <d v="2021-10-10T00:00:00"/>
    <s v="27286 ANTHONY"/>
    <s v="FONSECA"/>
    <m/>
    <n v="692"/>
    <x v="1"/>
    <n v="184"/>
    <n v="0"/>
    <n v="0"/>
    <n v="1012"/>
    <n v="1012"/>
    <n v="1012"/>
    <m/>
    <s v="Pendiente"/>
    <s v="Activo"/>
    <m/>
    <m/>
    <s v="CENTRO MEDICO EXCEL-URGENCIAS"/>
    <m/>
    <s v="BH"/>
    <s v="h1"/>
    <s v="QUINTERO BELTRAN JESUS GUADALUPE"/>
  </r>
  <r>
    <d v="2021-10-10T00:00:00"/>
    <x v="2"/>
    <s v="URGENCIAS"/>
    <s v="En Tiempo"/>
    <s v="URGENCIAS (90 Min.)"/>
    <x v="0"/>
    <x v="10"/>
    <n v="136"/>
    <s v="1283-0047"/>
    <m/>
    <m/>
    <m/>
    <m/>
    <n v="1340"/>
    <x v="92"/>
    <n v="250"/>
    <m/>
    <m/>
    <m/>
    <m/>
    <m/>
    <m/>
    <m/>
    <m/>
    <m/>
    <m/>
    <m/>
    <m/>
    <s v="PFH"/>
    <n v="188"/>
    <m/>
  </r>
  <r>
    <d v="2021-10-10T00:00:00"/>
    <x v="2"/>
    <s v="URGENCIAS"/>
    <s v="En Tiempo"/>
    <s v="URGENCIAS (90 Min.)"/>
    <x v="0"/>
    <x v="10"/>
    <n v="137"/>
    <s v="1283-0047"/>
    <m/>
    <m/>
    <m/>
    <m/>
    <n v="123"/>
    <x v="169"/>
    <n v="440"/>
    <m/>
    <m/>
    <m/>
    <m/>
    <m/>
    <m/>
    <m/>
    <m/>
    <m/>
    <m/>
    <m/>
    <m/>
    <s v="HEPATITIS A"/>
    <n v="50"/>
    <m/>
  </r>
  <r>
    <d v="2021-10-10T00:00:00"/>
    <x v="2"/>
    <s v="URGENCIAS"/>
    <s v="En Tiempo"/>
    <s v="URGENCIAS (90 Min.)"/>
    <x v="0"/>
    <x v="10"/>
    <n v="138"/>
    <s v="1283-0047"/>
    <m/>
    <m/>
    <m/>
    <m/>
    <n v="83"/>
    <x v="6"/>
    <n v="138"/>
    <m/>
    <m/>
    <m/>
    <m/>
    <m/>
    <m/>
    <m/>
    <m/>
    <m/>
    <m/>
    <m/>
    <m/>
    <s v="EGO"/>
    <n v="127"/>
    <m/>
  </r>
  <r>
    <d v="2021-10-10T00:00:00"/>
    <x v="2"/>
    <s v="MEDIEXCEL"/>
    <s v="En Tiempo"/>
    <s v="EXTERNOS (240 min.)"/>
    <x v="0"/>
    <x v="10"/>
    <n v="139"/>
    <s v="1283-0048"/>
    <d v="2021-10-10T00:00:00"/>
    <s v="34393 VIOLET"/>
    <s v="SURBIDA"/>
    <m/>
    <n v="692"/>
    <x v="1"/>
    <n v="184"/>
    <n v="0"/>
    <n v="0"/>
    <n v="1001"/>
    <n v="1001"/>
    <n v="1001"/>
    <m/>
    <s v="Pendiente"/>
    <s v="Activo"/>
    <s v="A9309003-01"/>
    <m/>
    <s v="MEDIEXCEL"/>
    <m/>
    <s v="BH"/>
    <s v="h1"/>
    <s v="SOLIS FERIA CARLOS"/>
  </r>
  <r>
    <d v="2021-10-10T00:00:00"/>
    <x v="2"/>
    <s v="MEDIEXCEL"/>
    <s v="En Tiempo"/>
    <s v="EXTERNOS (240 min.)"/>
    <x v="0"/>
    <x v="10"/>
    <n v="140"/>
    <s v="1283-0048"/>
    <m/>
    <m/>
    <m/>
    <m/>
    <n v="119"/>
    <x v="24"/>
    <n v="161"/>
    <m/>
    <m/>
    <m/>
    <m/>
    <m/>
    <m/>
    <m/>
    <m/>
    <m/>
    <m/>
    <m/>
    <m/>
    <s v="ABO"/>
    <n v="213"/>
    <m/>
  </r>
  <r>
    <d v="2021-10-10T00:00:00"/>
    <x v="2"/>
    <s v="MEDIEXCEL"/>
    <s v="En Tiempo"/>
    <s v="EXTERNOS (240 min.)"/>
    <x v="0"/>
    <x v="10"/>
    <n v="141"/>
    <s v="1283-0048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2"/>
    <s v="MEDIEXCEL"/>
    <s v="En Tiempo"/>
    <s v="EXTERNOS (240 min.)"/>
    <x v="0"/>
    <x v="10"/>
    <n v="142"/>
    <s v="1283-0048"/>
    <m/>
    <m/>
    <m/>
    <m/>
    <n v="83"/>
    <x v="6"/>
    <n v="138"/>
    <m/>
    <m/>
    <m/>
    <m/>
    <m/>
    <m/>
    <m/>
    <m/>
    <m/>
    <m/>
    <m/>
    <m/>
    <s v="EGO"/>
    <n v="127"/>
    <m/>
  </r>
  <r>
    <d v="2021-10-10T00:00:00"/>
    <x v="2"/>
    <s v="ESTUDIOS DE EMERGENCIA"/>
    <s v="En Tiempo"/>
    <s v="ESTUDIOS DE EMERGENCIA (30 Min.)"/>
    <x v="0"/>
    <x v="10"/>
    <n v="143"/>
    <s v="1283-0049"/>
    <d v="2021-10-10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10T00:00:00"/>
    <x v="2"/>
    <s v="ESTUDIOS DE EMERGENCIA"/>
    <s v="En Tiempo"/>
    <s v="ESTUDIOS DE EMERGENCIA (30 Min.)"/>
    <x v="0"/>
    <x v="10"/>
    <n v="144"/>
    <s v="1283-0050"/>
    <d v="2021-10-10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10T00:00:00"/>
    <x v="0"/>
    <s v="URGENCIAS"/>
    <s v="En Tiempo"/>
    <s v="URGENCIAS (90 Min.)"/>
    <x v="0"/>
    <x v="10"/>
    <n v="145"/>
    <s v="1283-0051"/>
    <d v="2021-10-10T00:00:00"/>
    <s v="34394 BRITNEY PAOLA"/>
    <s v="BERNAL"/>
    <s v="CALVA"/>
    <n v="692"/>
    <x v="1"/>
    <n v="184"/>
    <n v="0"/>
    <n v="0"/>
    <n v="1116"/>
    <n v="1116"/>
    <n v="1116"/>
    <m/>
    <s v="Pendiente"/>
    <s v="Activo"/>
    <m/>
    <m/>
    <s v="CENTRO MEDICO EXCEL-URGENCIAS"/>
    <m/>
    <s v="BH"/>
    <s v="h1"/>
    <s v="QUINTERO BELTRAN JESUS GUADALUPE"/>
  </r>
  <r>
    <d v="2021-10-10T00:00:00"/>
    <x v="0"/>
    <s v="URGENCIAS"/>
    <s v="En Tiempo"/>
    <s v="URGENCIAS (90 Min.)"/>
    <x v="0"/>
    <x v="10"/>
    <n v="146"/>
    <s v="1283-0051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0T00:00:00"/>
    <x v="0"/>
    <s v="URGENCIAS"/>
    <s v="En Tiempo"/>
    <s v="URGENCIAS (90 Min.)"/>
    <x v="0"/>
    <x v="10"/>
    <n v="147"/>
    <s v="1283-0051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0"/>
    <s v="URGENCIAS"/>
    <s v="En Tiempo"/>
    <s v="URGENCIAS (90 Min.)"/>
    <x v="0"/>
    <x v="10"/>
    <n v="148"/>
    <s v="1283-0052"/>
    <d v="2021-10-10T00:00:00"/>
    <s v="34395 VICTOR EVERARDO"/>
    <s v="DIAZ"/>
    <m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QUINTERO BELTRAN JESUS GUADALUPE"/>
  </r>
  <r>
    <d v="2021-10-10T00:00:00"/>
    <x v="0"/>
    <s v="ESTUDIOS DE EMERGENCIA"/>
    <s v="En Tiempo"/>
    <s v="ESTUDIOS DE EMERGENCIA (30 Min.)"/>
    <x v="0"/>
    <x v="10"/>
    <n v="149"/>
    <s v="1283-0053"/>
    <d v="2021-10-10T00:00:00"/>
    <s v="34349 LUIS"/>
    <s v="FLORES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10T00:00:00"/>
    <x v="0"/>
    <s v="URGENCIAS"/>
    <s v="En Tiempo"/>
    <s v="URGENCIAS (90 Min.)"/>
    <x v="0"/>
    <x v="10"/>
    <n v="150"/>
    <s v="1283-0054"/>
    <d v="2021-10-10T00:00:00"/>
    <s v="34395 VICTOR EVERARDO"/>
    <s v="DIAZ"/>
    <m/>
    <n v="692"/>
    <x v="1"/>
    <n v="184"/>
    <n v="0"/>
    <n v="0"/>
    <n v="1116"/>
    <n v="1116"/>
    <n v="1116"/>
    <m/>
    <s v="Pendiente"/>
    <s v="Activo"/>
    <m/>
    <m/>
    <s v="CENTRO MEDICO EXCEL-URGENCIAS"/>
    <m/>
    <s v="BH"/>
    <s v="h1"/>
    <s v="QUINTERO BELTRAN JESUS GUADALUPE"/>
  </r>
  <r>
    <d v="2021-10-10T00:00:00"/>
    <x v="0"/>
    <s v="URGENCIAS"/>
    <s v="En Tiempo"/>
    <s v="URGENCIAS (90 Min.)"/>
    <x v="0"/>
    <x v="10"/>
    <n v="151"/>
    <s v="1283-0054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0T00:00:00"/>
    <x v="0"/>
    <s v="URGENCIAS"/>
    <s v="En Tiempo"/>
    <s v="URGENCIAS (90 Min.)"/>
    <x v="0"/>
    <x v="10"/>
    <n v="152"/>
    <s v="1283-0054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0"/>
    <s v="URGENCIAS"/>
    <s v="En Tiempo"/>
    <s v="URGENCIAS (90 Min.)"/>
    <x v="0"/>
    <x v="10"/>
    <n v="153"/>
    <s v="1283-0055"/>
    <d v="2021-10-10T00:00:00"/>
    <s v="34396 MANUEL"/>
    <s v="GARZON"/>
    <s v="RODRIGUEZ"/>
    <n v="100"/>
    <x v="2"/>
    <n v="414"/>
    <n v="0"/>
    <n v="0"/>
    <n v="2811"/>
    <n v="2811"/>
    <n v="2811"/>
    <m/>
    <s v="Pendiente"/>
    <s v="Activo"/>
    <m/>
    <m/>
    <s v="CENTRO MEDICO EXCEL-URGENCIAS"/>
    <m/>
    <s v="COAGULACION"/>
    <n v="100"/>
    <s v="MOZQUEDA MENDEZ CESAR ALEJANDRO"/>
  </r>
  <r>
    <d v="2021-10-10T00:00:00"/>
    <x v="0"/>
    <s v="URGENCIAS"/>
    <s v="En Tiempo"/>
    <s v="URGENCIAS (90 Min.)"/>
    <x v="0"/>
    <x v="10"/>
    <n v="154"/>
    <s v="1283-0055"/>
    <m/>
    <m/>
    <m/>
    <m/>
    <n v="692"/>
    <x v="1"/>
    <n v="184"/>
    <m/>
    <m/>
    <m/>
    <m/>
    <m/>
    <m/>
    <m/>
    <m/>
    <m/>
    <m/>
    <m/>
    <m/>
    <s v="BH"/>
    <s v="h1"/>
    <m/>
  </r>
  <r>
    <d v="2021-10-10T00:00:00"/>
    <x v="0"/>
    <s v="URGENCIAS"/>
    <s v="En Tiempo"/>
    <s v="URGENCIAS (90 Min.)"/>
    <x v="0"/>
    <x v="10"/>
    <n v="155"/>
    <s v="1283-0055"/>
    <m/>
    <m/>
    <m/>
    <m/>
    <n v="48"/>
    <x v="15"/>
    <n v="165"/>
    <m/>
    <m/>
    <m/>
    <m/>
    <m/>
    <m/>
    <m/>
    <m/>
    <m/>
    <m/>
    <m/>
    <m/>
    <s v="CPK"/>
    <n v="99"/>
    <m/>
  </r>
  <r>
    <d v="2021-10-10T00:00:00"/>
    <x v="0"/>
    <s v="URGENCIAS"/>
    <s v="En Tiempo"/>
    <s v="URGENCIAS (90 Min.)"/>
    <x v="0"/>
    <x v="10"/>
    <n v="156"/>
    <s v="1283-0055"/>
    <m/>
    <m/>
    <m/>
    <m/>
    <n v="49"/>
    <x v="14"/>
    <n v="380"/>
    <m/>
    <m/>
    <m/>
    <m/>
    <m/>
    <m/>
    <m/>
    <m/>
    <m/>
    <m/>
    <m/>
    <m/>
    <s v="CK-MB"/>
    <n v="97"/>
    <m/>
  </r>
  <r>
    <d v="2021-10-10T00:00:00"/>
    <x v="0"/>
    <s v="URGENCIAS"/>
    <s v="En Tiempo"/>
    <s v="URGENCIAS (90 Min.)"/>
    <x v="0"/>
    <x v="10"/>
    <n v="157"/>
    <s v="1283-0055"/>
    <m/>
    <m/>
    <m/>
    <m/>
    <n v="691"/>
    <x v="4"/>
    <n v="518"/>
    <m/>
    <m/>
    <m/>
    <m/>
    <m/>
    <m/>
    <m/>
    <m/>
    <m/>
    <m/>
    <m/>
    <m/>
    <s v="QS 23"/>
    <s v="v1"/>
    <m/>
  </r>
  <r>
    <d v="2021-10-10T00:00:00"/>
    <x v="0"/>
    <s v="URGENCIAS"/>
    <s v="En Tiempo"/>
    <s v="URGENCIAS (90 Min.)"/>
    <x v="0"/>
    <x v="10"/>
    <n v="158"/>
    <s v="1283-0055"/>
    <m/>
    <m/>
    <m/>
    <m/>
    <n v="539"/>
    <x v="13"/>
    <n v="400"/>
    <m/>
    <m/>
    <m/>
    <m/>
    <m/>
    <m/>
    <m/>
    <m/>
    <m/>
    <m/>
    <m/>
    <m/>
    <s v="TROPONINA I"/>
    <m/>
    <m/>
  </r>
  <r>
    <d v="2021-10-10T00:00:00"/>
    <x v="0"/>
    <s v="URGENCIAS"/>
    <s v="En Tiempo"/>
    <s v="URGENCIAS (90 Min.)"/>
    <x v="0"/>
    <x v="10"/>
    <n v="159"/>
    <s v="1283-0055"/>
    <m/>
    <m/>
    <m/>
    <m/>
    <n v="2477"/>
    <x v="42"/>
    <n v="750"/>
    <m/>
    <m/>
    <m/>
    <m/>
    <m/>
    <m/>
    <m/>
    <m/>
    <m/>
    <m/>
    <m/>
    <m/>
    <s v="Ag. SARS Cov 2"/>
    <m/>
    <m/>
  </r>
  <r>
    <d v="2021-10-10T00:00:00"/>
    <x v="0"/>
    <s v="URGENCIAS"/>
    <s v="En Tiempo"/>
    <s v="URGENCIAS (90 Min.)"/>
    <x v="0"/>
    <x v="10"/>
    <n v="160"/>
    <s v="1283-0056"/>
    <d v="2021-10-10T00:00:00"/>
    <s v="34396 MANUEL"/>
    <s v="GARZON"/>
    <s v="RODRIGUEZ"/>
    <n v="226"/>
    <x v="3"/>
    <n v="345"/>
    <n v="0"/>
    <n v="0"/>
    <n v="1265"/>
    <n v="1265"/>
    <n v="1265"/>
    <m/>
    <s v="Pendiente"/>
    <s v="Activo"/>
    <m/>
    <m/>
    <s v="CENTRO MEDICO EXCEL-URGENCIAS"/>
    <m/>
    <s v="PCR"/>
    <n v="183"/>
    <s v="MOZQUEDA MENDEZ CESAR ALEJANDRO"/>
  </r>
  <r>
    <d v="2021-10-10T00:00:00"/>
    <x v="0"/>
    <s v="URGENCIAS"/>
    <s v="En Tiempo"/>
    <s v="URGENCIAS (90 Min.)"/>
    <x v="0"/>
    <x v="10"/>
    <n v="161"/>
    <s v="1283-0056"/>
    <m/>
    <m/>
    <m/>
    <m/>
    <n v="244"/>
    <x v="5"/>
    <n v="920"/>
    <m/>
    <m/>
    <m/>
    <m/>
    <m/>
    <m/>
    <m/>
    <m/>
    <m/>
    <m/>
    <m/>
    <m/>
    <s v="Dim D"/>
    <m/>
    <m/>
  </r>
  <r>
    <d v="2021-10-10T00:00:00"/>
    <x v="0"/>
    <s v="HOSPITALIZADOS"/>
    <s v="Fuera de Tiempo"/>
    <s v="HOSPITALIZADOS (90 Min.)"/>
    <x v="0"/>
    <x v="10"/>
    <n v="162"/>
    <s v="1283-0057"/>
    <d v="2021-10-10T00:00:00"/>
    <s v="33997 EDHER ADRIAN"/>
    <s v="FLORES"/>
    <s v="ACOSTA"/>
    <n v="354"/>
    <x v="170"/>
    <n v="400"/>
    <n v="0"/>
    <n v="0"/>
    <n v="400"/>
    <n v="400"/>
    <n v="400"/>
    <m/>
    <s v="Pendiente"/>
    <s v="Activo"/>
    <m/>
    <m/>
    <s v="CENTRO MEDICO EXCEL-HOSPITALIZADOS"/>
    <m/>
    <s v="CulExUre"/>
    <n v="106"/>
    <s v="IRIBE CAMORLINGA JOSE IVAN"/>
  </r>
  <r>
    <d v="2021-10-10T00:00:00"/>
    <x v="0"/>
    <s v="URGENCIAS"/>
    <s v="En Tiempo"/>
    <s v="URGENCIAS (90 Min.)"/>
    <x v="0"/>
    <x v="10"/>
    <n v="163"/>
    <s v="1283-0058"/>
    <d v="2021-10-10T00:00:00"/>
    <s v="23190 NATALIE"/>
    <s v="GONZALEZ"/>
    <s v="SANTILLAN"/>
    <n v="692"/>
    <x v="1"/>
    <n v="184"/>
    <n v="0"/>
    <n v="0"/>
    <n v="322"/>
    <n v="322"/>
    <n v="322"/>
    <m/>
    <s v="Pendiente"/>
    <s v="Activo"/>
    <m/>
    <m/>
    <s v="CENTRO MEDICO EXCEL-URGENCIAS"/>
    <m/>
    <s v="BH"/>
    <s v="h1"/>
    <s v="MOZQUEDA MENDEZ CESAR ALEJANDRO"/>
  </r>
  <r>
    <d v="2021-10-10T00:00:00"/>
    <x v="0"/>
    <s v="URGENCIAS"/>
    <s v="En Tiempo"/>
    <s v="URGENCIAS (90 Min.)"/>
    <x v="0"/>
    <x v="10"/>
    <n v="164"/>
    <s v="1283-0058"/>
    <m/>
    <m/>
    <m/>
    <m/>
    <n v="83"/>
    <x v="6"/>
    <n v="138"/>
    <m/>
    <m/>
    <m/>
    <m/>
    <m/>
    <m/>
    <m/>
    <m/>
    <m/>
    <m/>
    <m/>
    <m/>
    <s v="EGO"/>
    <n v="127"/>
    <m/>
  </r>
  <r>
    <d v="2021-10-10T00:00:00"/>
    <x v="0"/>
    <s v="HOSPITALIZADOS"/>
    <s v="No Liberados en PxLab"/>
    <s v="HOSPITALIZADOS (90 Min.)"/>
    <x v="0"/>
    <x v="10"/>
    <n v="165"/>
    <s v="1283-0059"/>
    <d v="2021-10-10T00:00:00"/>
    <s v="33997 EDHER ADRIAN"/>
    <s v="FLORES"/>
    <s v="ACOSTA"/>
    <n v="1531"/>
    <x v="0"/>
    <n v="800"/>
    <n v="0"/>
    <n v="0"/>
    <n v="1575"/>
    <n v="1575"/>
    <n v="1575"/>
    <m/>
    <s v="Pendiente"/>
    <s v="Activo"/>
    <m/>
    <m/>
    <s v="CENTRO MEDICO EXCEL-HOSPITALIZADOS"/>
    <m/>
    <s v="H periferico-aerobio"/>
    <m/>
    <s v="GONZALEZ TRASVIÑA MIGUEL FELIPE"/>
  </r>
  <r>
    <d v="2021-10-10T00:00:00"/>
    <x v="0"/>
    <s v="HOSPITALIZADOS"/>
    <s v="No Liberados en PxLab"/>
    <s v="HOSPITALIZADOS (90 Min.)"/>
    <x v="0"/>
    <x v="10"/>
    <n v="166"/>
    <s v="1283-0059"/>
    <m/>
    <m/>
    <m/>
    <m/>
    <n v="2474"/>
    <x v="47"/>
    <n v="775"/>
    <m/>
    <m/>
    <m/>
    <m/>
    <m/>
    <m/>
    <m/>
    <m/>
    <m/>
    <m/>
    <m/>
    <m/>
    <s v="H cateter-anaerobio"/>
    <m/>
    <m/>
  </r>
  <r>
    <d v="2021-10-10T00:00:00"/>
    <x v="0"/>
    <s v="HOSPITALIZADOS"/>
    <s v="No Liberados en PxLab"/>
    <s v="HOSPITALIZADOS (90 Min.)"/>
    <x v="0"/>
    <x v="10"/>
    <n v="167"/>
    <s v="1283-0060"/>
    <d v="2021-10-10T00:00:00"/>
    <s v="33997 EDHER ADRIAN"/>
    <s v="FLORES"/>
    <s v="ACOSTA"/>
    <n v="1531"/>
    <x v="0"/>
    <n v="800"/>
    <n v="0"/>
    <n v="0"/>
    <n v="1575"/>
    <n v="1575"/>
    <n v="1575"/>
    <m/>
    <s v="Pendiente"/>
    <s v="Activo"/>
    <m/>
    <m/>
    <s v="CENTRO MEDICO EXCEL-HOSPITALIZADOS"/>
    <m/>
    <s v="H periferico-aerobio"/>
    <m/>
    <s v="GONZALEZ TRASVIÑA MIGUEL FELIPE"/>
  </r>
  <r>
    <d v="2021-10-10T00:00:00"/>
    <x v="0"/>
    <s v="HOSPITALIZADOS"/>
    <s v="No Liberados en PxLab"/>
    <s v="HOSPITALIZADOS (90 Min.)"/>
    <x v="0"/>
    <x v="10"/>
    <n v="168"/>
    <s v="1283-0060"/>
    <m/>
    <m/>
    <m/>
    <m/>
    <n v="2474"/>
    <x v="47"/>
    <n v="775"/>
    <m/>
    <m/>
    <m/>
    <m/>
    <m/>
    <m/>
    <m/>
    <m/>
    <m/>
    <m/>
    <m/>
    <m/>
    <s v="H cateter-anaerobio"/>
    <m/>
    <m/>
  </r>
  <r>
    <d v="2021-10-10T00:00:00"/>
    <x v="0"/>
    <s v="URGENCIAS"/>
    <s v="Fuera de Tiempo"/>
    <s v="URGENCIAS (90 Min.)"/>
    <x v="0"/>
    <x v="10"/>
    <n v="169"/>
    <s v="1283-0061"/>
    <d v="2021-10-10T00:00:00"/>
    <s v="34396 MANUEL"/>
    <s v="GARZON"/>
    <s v="RODRIGUEZ"/>
    <n v="83"/>
    <x v="6"/>
    <n v="138"/>
    <n v="0"/>
    <n v="0"/>
    <n v="588"/>
    <n v="588"/>
    <n v="588"/>
    <m/>
    <s v="Pendiente"/>
    <s v="Activo"/>
    <m/>
    <m/>
    <s v="CENTRO MEDICO EXCEL-URGENCIAS"/>
    <m/>
    <s v="EGO"/>
    <n v="127"/>
    <s v="MOZQUEDA MENDEZ CESAR ALEJANDRO"/>
  </r>
  <r>
    <d v="2021-10-10T00:00:00"/>
    <x v="0"/>
    <s v="URGENCIAS"/>
    <s v="Fuera de Tiempo"/>
    <s v="URGENCIAS (90 Min.)"/>
    <x v="0"/>
    <x v="10"/>
    <n v="170"/>
    <s v="1283-0061"/>
    <m/>
    <m/>
    <m/>
    <m/>
    <n v="367"/>
    <x v="59"/>
    <n v="450"/>
    <m/>
    <m/>
    <m/>
    <m/>
    <m/>
    <m/>
    <m/>
    <m/>
    <m/>
    <m/>
    <m/>
    <m/>
    <s v="URO"/>
    <n v="110"/>
    <m/>
  </r>
  <r>
    <d v="2021-10-10T00:00:00"/>
    <x v="0"/>
    <s v="URGENCIAS"/>
    <s v="En Tiempo"/>
    <s v="URGENCIAS (90 Min.)"/>
    <x v="0"/>
    <x v="10"/>
    <n v="171"/>
    <s v="1283-0062"/>
    <d v="2021-10-10T00:00:00"/>
    <s v="34394 BRITNEY PAOLA"/>
    <s v="BERNAL"/>
    <s v="CALVA"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QUINTERO BELTRAN JESUS GUADALUPE"/>
  </r>
  <r>
    <d v="2021-10-10T00:00:00"/>
    <x v="0"/>
    <s v="ESTUDIOS DE EMERGENCIA"/>
    <s v="En Tiempo"/>
    <s v="ESTUDIOS DE EMERGENCIA (30 Min.)"/>
    <x v="0"/>
    <x v="10"/>
    <n v="172"/>
    <s v="1283-0063"/>
    <d v="2021-10-10T00:00:00"/>
    <s v="34349 LUIS"/>
    <s v="FLORES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11T00:00:00"/>
    <x v="0"/>
    <s v="URGENCIAS"/>
    <s v="En Tiempo"/>
    <s v="URGENCIAS (90 Min.)"/>
    <x v="0"/>
    <x v="10"/>
    <n v="1"/>
    <s v="1284-0001"/>
    <d v="2021-10-11T00:00:00"/>
    <s v="34194 RITA"/>
    <s v="MARTINEZ"/>
    <s v="GARCIA"/>
    <n v="100"/>
    <x v="2"/>
    <n v="414"/>
    <n v="0"/>
    <n v="0"/>
    <n v="3464"/>
    <n v="3464"/>
    <n v="3464"/>
    <m/>
    <s v="Pendiente"/>
    <s v="Activo"/>
    <m/>
    <m/>
    <s v="CENTRO MEDICO EXCEL-URGENCIAS"/>
    <m/>
    <s v="COAGULACION"/>
    <n v="100"/>
    <s v="FLORES DIAZ RUBEN"/>
  </r>
  <r>
    <d v="2021-10-11T00:00:00"/>
    <x v="0"/>
    <s v="URGENCIAS"/>
    <s v="En Tiempo"/>
    <s v="URGENCIAS (90 Min.)"/>
    <x v="0"/>
    <x v="10"/>
    <n v="2"/>
    <s v="1284-0001"/>
    <m/>
    <m/>
    <m/>
    <m/>
    <n v="692"/>
    <x v="1"/>
    <n v="184"/>
    <m/>
    <m/>
    <m/>
    <m/>
    <m/>
    <m/>
    <m/>
    <m/>
    <m/>
    <m/>
    <m/>
    <m/>
    <s v="BH"/>
    <s v="h1"/>
    <m/>
  </r>
  <r>
    <d v="2021-10-11T00:00:00"/>
    <x v="0"/>
    <s v="URGENCIAS"/>
    <s v="En Tiempo"/>
    <s v="URGENCIAS (90 Min.)"/>
    <x v="0"/>
    <x v="10"/>
    <n v="3"/>
    <s v="1284-0001"/>
    <m/>
    <m/>
    <m/>
    <m/>
    <n v="48"/>
    <x v="15"/>
    <n v="165"/>
    <m/>
    <m/>
    <m/>
    <m/>
    <m/>
    <m/>
    <m/>
    <m/>
    <m/>
    <m/>
    <m/>
    <m/>
    <s v="CPK"/>
    <n v="99"/>
    <m/>
  </r>
  <r>
    <d v="2021-10-11T00:00:00"/>
    <x v="0"/>
    <s v="URGENCIAS"/>
    <s v="En Tiempo"/>
    <s v="URGENCIAS (90 Min.)"/>
    <x v="0"/>
    <x v="10"/>
    <n v="4"/>
    <s v="1284-0001"/>
    <m/>
    <m/>
    <m/>
    <m/>
    <n v="49"/>
    <x v="14"/>
    <n v="380"/>
    <m/>
    <m/>
    <m/>
    <m/>
    <m/>
    <m/>
    <m/>
    <m/>
    <m/>
    <m/>
    <m/>
    <m/>
    <s v="CK-MB"/>
    <n v="97"/>
    <m/>
  </r>
  <r>
    <d v="2021-10-11T00:00:00"/>
    <x v="0"/>
    <s v="URGENCIAS"/>
    <s v="En Tiempo"/>
    <s v="URGENCIAS (90 Min.)"/>
    <x v="0"/>
    <x v="10"/>
    <n v="5"/>
    <s v="1284-0001"/>
    <m/>
    <m/>
    <m/>
    <m/>
    <n v="226"/>
    <x v="3"/>
    <n v="345"/>
    <m/>
    <m/>
    <m/>
    <m/>
    <m/>
    <m/>
    <m/>
    <m/>
    <m/>
    <m/>
    <m/>
    <m/>
    <s v="PCR"/>
    <n v="183"/>
    <m/>
  </r>
  <r>
    <d v="2021-10-11T00:00:00"/>
    <x v="0"/>
    <s v="URGENCIAS"/>
    <s v="En Tiempo"/>
    <s v="URGENCIAS (90 Min.)"/>
    <x v="0"/>
    <x v="10"/>
    <n v="6"/>
    <s v="1284-0001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0"/>
    <s v="URGENCIAS"/>
    <s v="En Tiempo"/>
    <s v="URGENCIAS (90 Min.)"/>
    <x v="0"/>
    <x v="10"/>
    <n v="7"/>
    <s v="1284-0001"/>
    <m/>
    <m/>
    <m/>
    <m/>
    <n v="244"/>
    <x v="5"/>
    <n v="920"/>
    <m/>
    <m/>
    <m/>
    <m/>
    <m/>
    <m/>
    <m/>
    <m/>
    <m/>
    <m/>
    <m/>
    <m/>
    <s v="Dim D"/>
    <m/>
    <m/>
  </r>
  <r>
    <d v="2021-10-11T00:00:00"/>
    <x v="0"/>
    <s v="URGENCIAS"/>
    <s v="En Tiempo"/>
    <s v="URGENCIAS (90 Min.)"/>
    <x v="0"/>
    <x v="10"/>
    <n v="8"/>
    <s v="1284-0001"/>
    <m/>
    <m/>
    <m/>
    <m/>
    <n v="539"/>
    <x v="13"/>
    <n v="400"/>
    <m/>
    <m/>
    <m/>
    <m/>
    <m/>
    <m/>
    <m/>
    <m/>
    <m/>
    <m/>
    <m/>
    <m/>
    <s v="TROPONINA I"/>
    <m/>
    <m/>
  </r>
  <r>
    <d v="2021-10-11T00:00:00"/>
    <x v="0"/>
    <s v="URGENCIAS"/>
    <s v="En Tiempo"/>
    <s v="URGENCIAS (90 Min.)"/>
    <x v="0"/>
    <x v="10"/>
    <n v="9"/>
    <s v="1284-0001"/>
    <m/>
    <m/>
    <m/>
    <m/>
    <n v="83"/>
    <x v="6"/>
    <n v="138"/>
    <m/>
    <m/>
    <m/>
    <m/>
    <m/>
    <m/>
    <m/>
    <m/>
    <m/>
    <m/>
    <m/>
    <m/>
    <s v="EGO"/>
    <n v="127"/>
    <m/>
  </r>
  <r>
    <d v="2021-10-11T00:00:00"/>
    <x v="0"/>
    <s v="ESTUDIOS DE EMERGENCIA"/>
    <s v="En Tiempo"/>
    <s v="ESTUDIOS DE EMERGENCIA (30 Min.)"/>
    <x v="0"/>
    <x v="10"/>
    <n v="10"/>
    <s v="1284-0002"/>
    <d v="2021-10-11T00:00:00"/>
    <s v="34396 MANUEL"/>
    <s v="GARZON"/>
    <s v="RODRIGU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11T00:00:00"/>
    <x v="0"/>
    <s v="HOSPITALIZADOS"/>
    <s v="En Tiempo"/>
    <s v="HOSPITALIZADOS (90 Min.)"/>
    <x v="0"/>
    <x v="10"/>
    <n v="11"/>
    <s v="1284-0003"/>
    <d v="2021-10-11T00:00:00"/>
    <s v="34396 MANUEL"/>
    <s v="GARZON"/>
    <s v="RODRIGUEZ"/>
    <n v="1356"/>
    <x v="45"/>
    <n v="200"/>
    <n v="0"/>
    <n v="0"/>
    <n v="2600"/>
    <n v="2600"/>
    <n v="2600"/>
    <m/>
    <s v="Pendiente"/>
    <s v="Activo"/>
    <m/>
    <m/>
    <s v="CENTRO MEDICO EXCEL-HOSPITALIZADOS"/>
    <m/>
    <s v="Coprologico"/>
    <n v="92"/>
    <s v="GONZALEZ TRASVIÑA MIGUEL FELIPE"/>
  </r>
  <r>
    <d v="2021-10-11T00:00:00"/>
    <x v="0"/>
    <s v="HOSPITALIZADOS"/>
    <s v="En Tiempo"/>
    <s v="HOSPITALIZADOS (90 Min.)"/>
    <x v="0"/>
    <x v="10"/>
    <n v="12"/>
    <s v="1284-0003"/>
    <m/>
    <m/>
    <m/>
    <m/>
    <n v="2224"/>
    <x v="97"/>
    <n v="2400"/>
    <m/>
    <m/>
    <m/>
    <m/>
    <m/>
    <m/>
    <m/>
    <m/>
    <m/>
    <m/>
    <m/>
    <m/>
    <s v="CLOST DIFF-Ag GDH"/>
    <s v="CLOSTRIDIUM DIFFICIL"/>
    <m/>
  </r>
  <r>
    <d v="2021-10-11T00:00:00"/>
    <x v="0"/>
    <s v="URGENCIAS"/>
    <s v="En Tiempo"/>
    <s v="URGENCIAS (90 Min.)"/>
    <x v="0"/>
    <x v="10"/>
    <n v="13"/>
    <s v="1284-0004"/>
    <d v="2021-10-11T00:00:00"/>
    <s v="34194 RITA"/>
    <s v="MARTINEZ"/>
    <s v="GARCIA"/>
    <n v="1910"/>
    <x v="171"/>
    <n v="1500"/>
    <n v="0"/>
    <n v="0"/>
    <n v="2995"/>
    <n v="2995"/>
    <n v="2995"/>
    <m/>
    <s v="Pendiente"/>
    <s v="Activo"/>
    <m/>
    <m/>
    <s v="CENTRO MEDICO EXCEL-URGENCIAS"/>
    <m/>
    <s v="BNP"/>
    <m/>
    <s v="MOZQUEDA MENDEZ CESAR ALEJANDRO"/>
  </r>
  <r>
    <d v="2021-10-11T00:00:00"/>
    <x v="0"/>
    <s v="URGENCIAS"/>
    <s v="En Tiempo"/>
    <s v="URGENCIAS (90 Min.)"/>
    <x v="0"/>
    <x v="10"/>
    <n v="14"/>
    <s v="1284-0004"/>
    <m/>
    <m/>
    <m/>
    <m/>
    <n v="2062"/>
    <x v="53"/>
    <n v="1495"/>
    <m/>
    <m/>
    <m/>
    <m/>
    <m/>
    <m/>
    <m/>
    <m/>
    <m/>
    <m/>
    <m/>
    <m/>
    <s v="Procalcitonina"/>
    <s v="PROC"/>
    <m/>
  </r>
  <r>
    <d v="2021-10-11T00:00:00"/>
    <x v="0"/>
    <s v="ESTUDIOS DE EMERGENCIA"/>
    <s v="En Tiempo"/>
    <s v="ESTUDIOS DE EMERGENCIA (30 Min.)"/>
    <x v="0"/>
    <x v="10"/>
    <n v="15"/>
    <s v="1284-0005"/>
    <d v="2021-10-11T00:00:00"/>
    <s v="34194 RITA"/>
    <s v="MARTINEZ"/>
    <s v="GARCIA"/>
    <n v="102"/>
    <x v="7"/>
    <n v="1070"/>
    <n v="0"/>
    <n v="0"/>
    <n v="2140"/>
    <n v="2140"/>
    <n v="2140"/>
    <m/>
    <s v="Pendiente"/>
    <s v="Activo"/>
    <m/>
    <m/>
    <s v="CENTRO MEDICO EXCEL-HOSPITALIZADOS"/>
    <m/>
    <s v="GAS"/>
    <n v="136"/>
    <s v="AVALOS MOLINA JORGE MISAEL"/>
  </r>
  <r>
    <d v="2021-10-11T00:00:00"/>
    <x v="0"/>
    <s v="ESTUDIOS DE EMERGENCIA"/>
    <s v="En Tiempo"/>
    <s v="ESTUDIOS DE EMERGENCIA (30 Min.)"/>
    <x v="0"/>
    <x v="10"/>
    <n v="16"/>
    <s v="1284-0005"/>
    <m/>
    <m/>
    <m/>
    <m/>
    <n v="112"/>
    <x v="64"/>
    <n v="1070"/>
    <m/>
    <m/>
    <m/>
    <m/>
    <m/>
    <m/>
    <m/>
    <m/>
    <m/>
    <m/>
    <m/>
    <m/>
    <s v="GASV"/>
    <m/>
    <m/>
  </r>
  <r>
    <d v="2021-10-11T00:00:00"/>
    <x v="0"/>
    <s v="HOSPITALIZADOS"/>
    <s v="Fuera de Tiempo"/>
    <s v="HOSPITALIZADOS (90 Min.)"/>
    <x v="0"/>
    <x v="10"/>
    <n v="17"/>
    <s v="1284-0006"/>
    <d v="2021-10-11T00:00:00"/>
    <s v="34396 MANUEL"/>
    <s v="GARZON"/>
    <s v="RODRIGUEZ"/>
    <n v="356"/>
    <x v="83"/>
    <n v="400"/>
    <n v="0"/>
    <n v="0"/>
    <n v="400"/>
    <n v="400"/>
    <n v="400"/>
    <m/>
    <s v="Pendiente"/>
    <s v="Activo"/>
    <m/>
    <m/>
    <s v="CENTRO MEDICO EXCEL-HOSPITALIZADOS"/>
    <m/>
    <s v="Coprocultivo"/>
    <m/>
    <s v="GONZALEZ TRASVIÑA MIGUEL FELIPE"/>
  </r>
  <r>
    <d v="2021-10-11T00:00:00"/>
    <x v="1"/>
    <s v="ESTUDIOS DE EMERGENCIA"/>
    <s v="En Tiempo"/>
    <s v="ESTUDIOS DE EMERGENCIA (30 Min.)"/>
    <x v="0"/>
    <x v="11"/>
    <n v="18"/>
    <s v="1284-0007"/>
    <d v="2021-10-11T00:00:00"/>
    <s v="34041 BALTAZAR"/>
    <s v="COSAIN"/>
    <s v="CHAV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IRIBE CAMORLINGA JOSE IVAN"/>
  </r>
  <r>
    <d v="2021-10-11T00:00:00"/>
    <x v="1"/>
    <s v="ESTUDIOS DE EMERGENCIA"/>
    <s v="En Tiempo"/>
    <s v="ESTUDIOS DE EMERGENCIA (30 Min.)"/>
    <x v="0"/>
    <x v="11"/>
    <n v="19"/>
    <s v="1284-0008"/>
    <d v="2021-10-11T00:00:00"/>
    <s v="34194 RITA"/>
    <s v="MARTINEZ"/>
    <s v="GARCIA"/>
    <n v="102"/>
    <x v="7"/>
    <n v="1070"/>
    <n v="0"/>
    <n v="0"/>
    <n v="2140"/>
    <n v="2140"/>
    <n v="2140"/>
    <m/>
    <s v="Pendiente"/>
    <s v="Activo"/>
    <m/>
    <m/>
    <s v="CENTRO MEDICO EXCEL-HOSPITALIZADOS"/>
    <m/>
    <s v="GAS"/>
    <n v="136"/>
    <s v="GONZALEZ TRASVIÑA MIGUEL FELIPE"/>
  </r>
  <r>
    <d v="2021-10-11T00:00:00"/>
    <x v="1"/>
    <s v="ESTUDIOS DE EMERGENCIA"/>
    <s v="En Tiempo"/>
    <s v="ESTUDIOS DE EMERGENCIA (30 Min.)"/>
    <x v="0"/>
    <x v="11"/>
    <n v="20"/>
    <s v="1284-0008"/>
    <m/>
    <m/>
    <m/>
    <m/>
    <n v="112"/>
    <x v="64"/>
    <n v="1070"/>
    <m/>
    <m/>
    <m/>
    <m/>
    <m/>
    <m/>
    <m/>
    <m/>
    <m/>
    <m/>
    <m/>
    <m/>
    <s v="GASV"/>
    <m/>
    <m/>
  </r>
  <r>
    <d v="2021-10-11T00:00:00"/>
    <x v="1"/>
    <s v="ESTUDIOS DE EMERGENCIA"/>
    <s v="En Tiempo"/>
    <s v="ESTUDIOS DE EMERGENCIA (30 Min.)"/>
    <x v="0"/>
    <x v="11"/>
    <n v="21"/>
    <s v="1284-0009"/>
    <d v="2021-10-11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11T00:00:00"/>
    <x v="1"/>
    <s v="ESTUDIOS DE EMERGENCIA"/>
    <s v="En Tiempo"/>
    <s v="ESTUDIOS DE EMERGENCIA (30 Min.)"/>
    <x v="0"/>
    <x v="11"/>
    <n v="22"/>
    <s v="1284-0010"/>
    <d v="2021-10-11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IRIBE CAMORLINGA JOSE IVAN"/>
  </r>
  <r>
    <d v="2021-10-11T00:00:00"/>
    <x v="1"/>
    <s v="ESTUDIOS DE EMERGENCIA"/>
    <s v="En Tiempo"/>
    <s v="ESTUDIOS DE EMERGENCIA (30 Min.)"/>
    <x v="0"/>
    <x v="11"/>
    <n v="23"/>
    <s v="1284-0011"/>
    <d v="2021-10-11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11T00:00:00"/>
    <x v="1"/>
    <s v="HOSPITALIZADOS"/>
    <s v="En Tiempo"/>
    <s v="HOSPITALIZADOS (90 Min.)"/>
    <x v="0"/>
    <x v="11"/>
    <n v="24"/>
    <s v="1284-0012"/>
    <d v="2021-10-11T00:00:00"/>
    <s v="9151 NICOLE"/>
    <s v="ELIZAOLA"/>
    <s v="MARTINEZ"/>
    <n v="692"/>
    <x v="1"/>
    <n v="184"/>
    <n v="0"/>
    <n v="0"/>
    <n v="719"/>
    <n v="719"/>
    <n v="719"/>
    <m/>
    <s v="Pendiente"/>
    <s v="Activo"/>
    <m/>
    <m/>
    <s v="CENTRO MEDICO EXCEL-HOSPITALIZADOS"/>
    <m/>
    <s v="BH"/>
    <s v="h1"/>
    <s v="AVALOS MOLINA JORGE MISAEL"/>
  </r>
  <r>
    <d v="2021-10-11T00:00:00"/>
    <x v="1"/>
    <s v="HOSPITALIZADOS"/>
    <s v="En Tiempo"/>
    <s v="HOSPITALIZADOS (90 Min.)"/>
    <x v="0"/>
    <x v="11"/>
    <n v="25"/>
    <s v="1284-0012"/>
    <m/>
    <m/>
    <m/>
    <m/>
    <n v="1533"/>
    <x v="21"/>
    <n v="535"/>
    <m/>
    <m/>
    <m/>
    <m/>
    <m/>
    <m/>
    <m/>
    <m/>
    <m/>
    <m/>
    <m/>
    <m/>
    <s v="SMAC30"/>
    <s v="v2"/>
    <m/>
  </r>
  <r>
    <d v="2021-10-11T00:00:00"/>
    <x v="1"/>
    <s v="HOSPITALIZADOS"/>
    <s v="En Tiempo"/>
    <s v="HOSPITALIZADOS (90 Min.)"/>
    <x v="0"/>
    <x v="11"/>
    <n v="26"/>
    <s v="1284-0013"/>
    <d v="2021-10-11T00:00:00"/>
    <s v="34023 FRANCISCO"/>
    <s v="JIMENEZ"/>
    <s v="VARGAS"/>
    <n v="2477"/>
    <x v="42"/>
    <n v="750"/>
    <n v="0"/>
    <n v="0"/>
    <n v="750"/>
    <n v="750"/>
    <n v="750"/>
    <m/>
    <s v="Pendiente"/>
    <s v="Activo"/>
    <m/>
    <m/>
    <s v="CENTRO MEDICO EXCEL-HOSPITALIZADOS"/>
    <m/>
    <s v="Ag. SARS Cov 2"/>
    <m/>
    <s v="GONZALEZ TRASVIÑA MIGUEL FELIPE"/>
  </r>
  <r>
    <d v="2021-10-11T00:00:00"/>
    <x v="1"/>
    <s v="HOSPITALIZADOS"/>
    <s v="En Tiempo"/>
    <s v="HOSPITALIZADOS (90 Min.)"/>
    <x v="0"/>
    <x v="11"/>
    <n v="27"/>
    <s v="1284-0014"/>
    <d v="2021-10-11T00:00:00"/>
    <s v="24867 ROSALBA"/>
    <s v="MARTINEZ"/>
    <m/>
    <n v="692"/>
    <x v="1"/>
    <n v="184"/>
    <n v="0"/>
    <n v="0"/>
    <n v="1450"/>
    <n v="1450"/>
    <n v="1450"/>
    <m/>
    <s v="Pendiente"/>
    <s v="Activo"/>
    <s v="B8069015-02"/>
    <m/>
    <s v="CENTRO MEDICO EXCEL-HOSPITALIZADOS"/>
    <m/>
    <s v="BH"/>
    <s v="h1"/>
    <s v="ARZOLA CRUZ OMAR BALAM"/>
  </r>
  <r>
    <d v="2021-10-11T00:00:00"/>
    <x v="1"/>
    <s v="HOSPITALIZADOS"/>
    <s v="En Tiempo"/>
    <s v="HOSPITALIZADOS (90 Min.)"/>
    <x v="0"/>
    <x v="11"/>
    <n v="28"/>
    <s v="1284-0014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HOSPITALIZADOS"/>
    <s v="En Tiempo"/>
    <s v="HOSPITALIZADOS (90 Min.)"/>
    <x v="0"/>
    <x v="11"/>
    <n v="29"/>
    <s v="1284-0014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1T00:00:00"/>
    <x v="1"/>
    <s v="HOSPITALIZADOS"/>
    <s v="En Tiempo"/>
    <s v="HOSPITALIZADOS (90 Min.)"/>
    <x v="0"/>
    <x v="11"/>
    <n v="30"/>
    <s v="1284-0014"/>
    <m/>
    <m/>
    <m/>
    <m/>
    <n v="83"/>
    <x v="6"/>
    <n v="138"/>
    <m/>
    <m/>
    <m/>
    <m/>
    <m/>
    <m/>
    <m/>
    <m/>
    <m/>
    <m/>
    <m/>
    <m/>
    <s v="EGO"/>
    <n v="127"/>
    <m/>
  </r>
  <r>
    <d v="2021-10-11T00:00:00"/>
    <x v="1"/>
    <s v="HOSPITALIZADOS"/>
    <s v="En Tiempo"/>
    <s v="HOSPITALIZADOS (90 Min.)"/>
    <x v="0"/>
    <x v="11"/>
    <n v="31"/>
    <s v="1284-0015"/>
    <d v="2021-10-11T00:00:00"/>
    <s v="34194 RITA"/>
    <s v="MARTINEZ"/>
    <s v="GARCIA"/>
    <n v="692"/>
    <x v="1"/>
    <n v="184"/>
    <n v="0"/>
    <n v="0"/>
    <n v="1273"/>
    <n v="1273"/>
    <n v="1273"/>
    <m/>
    <s v="Pendiente"/>
    <s v="Activo"/>
    <m/>
    <m/>
    <s v="CENTRO MEDICO EXCEL-HOSPITALIZADOS"/>
    <m/>
    <s v="BH"/>
    <s v="h1"/>
    <s v="GONZALEZ TRASVIÑA MIGUEL FELIPE"/>
  </r>
  <r>
    <d v="2021-10-11T00:00:00"/>
    <x v="1"/>
    <s v="HOSPITALIZADOS"/>
    <s v="En Tiempo"/>
    <s v="HOSPITALIZADOS (90 Min.)"/>
    <x v="0"/>
    <x v="11"/>
    <n v="32"/>
    <s v="1284-0015"/>
    <m/>
    <m/>
    <m/>
    <m/>
    <n v="104"/>
    <x v="12"/>
    <n v="171"/>
    <m/>
    <m/>
    <m/>
    <m/>
    <m/>
    <m/>
    <m/>
    <m/>
    <m/>
    <m/>
    <m/>
    <m/>
    <s v="mg"/>
    <n v="157"/>
    <m/>
  </r>
  <r>
    <d v="2021-10-11T00:00:00"/>
    <x v="1"/>
    <s v="HOSPITALIZADOS"/>
    <s v="En Tiempo"/>
    <s v="HOSPITALIZADOS (90 Min.)"/>
    <x v="0"/>
    <x v="11"/>
    <n v="33"/>
    <s v="1284-0015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HOSPITALIZADOS"/>
    <s v="En Tiempo"/>
    <s v="HOSPITALIZADOS (90 Min.)"/>
    <x v="0"/>
    <x v="11"/>
    <n v="34"/>
    <s v="1284-0015"/>
    <m/>
    <m/>
    <m/>
    <m/>
    <n v="539"/>
    <x v="13"/>
    <n v="400"/>
    <m/>
    <m/>
    <m/>
    <m/>
    <m/>
    <m/>
    <m/>
    <m/>
    <m/>
    <m/>
    <m/>
    <m/>
    <s v="TROPONINA I"/>
    <m/>
    <m/>
  </r>
  <r>
    <d v="2021-10-11T00:00:00"/>
    <x v="1"/>
    <s v="HOSPITALIZADOS"/>
    <s v="En Tiempo"/>
    <s v="HOSPITALIZADOS (90 Min.)"/>
    <x v="0"/>
    <x v="11"/>
    <n v="35"/>
    <s v="1284-0016"/>
    <d v="2021-10-11T00:00:00"/>
    <s v="34288 IRANIA"/>
    <s v="MACIAS"/>
    <s v="LOP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ONZALEZ TRASVIÑA MIGUEL FELIPE"/>
  </r>
  <r>
    <d v="2021-10-11T00:00:00"/>
    <x v="1"/>
    <s v="HOSPITALIZADOS"/>
    <s v="En Tiempo"/>
    <s v="HOSPITALIZADOS (90 Min.)"/>
    <x v="0"/>
    <x v="11"/>
    <n v="36"/>
    <s v="1284-0016"/>
    <m/>
    <m/>
    <m/>
    <m/>
    <n v="104"/>
    <x v="12"/>
    <n v="171"/>
    <m/>
    <m/>
    <m/>
    <m/>
    <m/>
    <m/>
    <m/>
    <m/>
    <m/>
    <m/>
    <m/>
    <m/>
    <s v="mg"/>
    <n v="157"/>
    <m/>
  </r>
  <r>
    <d v="2021-10-11T00:00:00"/>
    <x v="1"/>
    <s v="HOSPITALIZADOS"/>
    <s v="En Tiempo"/>
    <s v="HOSPITALIZADOS (90 Min.)"/>
    <x v="0"/>
    <x v="11"/>
    <n v="37"/>
    <s v="1284-0016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HOSPITALIZADOS"/>
    <s v="En Tiempo"/>
    <s v="HOSPITALIZADOS (90 Min.)"/>
    <x v="0"/>
    <x v="11"/>
    <n v="38"/>
    <s v="1284-0017"/>
    <d v="2021-10-11T00:00:00"/>
    <s v="34023 FRANCISCO"/>
    <s v="JIMENEZ"/>
    <s v="VARGAS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IRIBE CAMORLINGA JOSE IVAN"/>
  </r>
  <r>
    <d v="2021-10-11T00:00:00"/>
    <x v="1"/>
    <s v="HOSPITALIZADOS"/>
    <s v="En Tiempo"/>
    <s v="HOSPITALIZADOS (90 Min.)"/>
    <x v="0"/>
    <x v="11"/>
    <n v="39"/>
    <s v="1284-0017"/>
    <m/>
    <m/>
    <m/>
    <m/>
    <n v="104"/>
    <x v="12"/>
    <n v="171"/>
    <m/>
    <m/>
    <m/>
    <m/>
    <m/>
    <m/>
    <m/>
    <m/>
    <m/>
    <m/>
    <m/>
    <m/>
    <s v="mg"/>
    <n v="157"/>
    <m/>
  </r>
  <r>
    <d v="2021-10-11T00:00:00"/>
    <x v="1"/>
    <s v="HOSPITALIZADOS"/>
    <s v="En Tiempo"/>
    <s v="HOSPITALIZADOS (90 Min.)"/>
    <x v="0"/>
    <x v="11"/>
    <n v="40"/>
    <s v="1284-0017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HOSPITALIZADOS"/>
    <s v="En Tiempo"/>
    <s v="HOSPITALIZADOS (90 Min.)"/>
    <x v="0"/>
    <x v="11"/>
    <n v="41"/>
    <s v="1284-0018"/>
    <d v="2021-10-11T00:00:00"/>
    <s v="33997 EDHER ADRIAN"/>
    <s v="FLORES"/>
    <s v="ACOST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ONZALEZ TRASVIÑA MIGUEL FELIPE"/>
  </r>
  <r>
    <d v="2021-10-11T00:00:00"/>
    <x v="1"/>
    <s v="HOSPITALIZADOS"/>
    <s v="En Tiempo"/>
    <s v="HOSPITALIZADOS (90 Min.)"/>
    <x v="0"/>
    <x v="11"/>
    <n v="42"/>
    <s v="1284-0018"/>
    <m/>
    <m/>
    <m/>
    <m/>
    <n v="104"/>
    <x v="12"/>
    <n v="171"/>
    <m/>
    <m/>
    <m/>
    <m/>
    <m/>
    <m/>
    <m/>
    <m/>
    <m/>
    <m/>
    <m/>
    <m/>
    <s v="mg"/>
    <n v="157"/>
    <m/>
  </r>
  <r>
    <d v="2021-10-11T00:00:00"/>
    <x v="1"/>
    <s v="HOSPITALIZADOS"/>
    <s v="En Tiempo"/>
    <s v="HOSPITALIZADOS (90 Min.)"/>
    <x v="0"/>
    <x v="11"/>
    <n v="43"/>
    <s v="1284-0018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HOSPITALIZADOS"/>
    <s v="En Tiempo"/>
    <s v="HOSPITALIZADOS (90 Min.)"/>
    <x v="0"/>
    <x v="11"/>
    <n v="44"/>
    <s v="1284-0019"/>
    <d v="2021-10-11T00:00:00"/>
    <s v="34323 JOSE"/>
    <s v="GONZALEZ"/>
    <m/>
    <n v="692"/>
    <x v="1"/>
    <n v="184"/>
    <n v="0"/>
    <n v="0"/>
    <n v="414"/>
    <n v="414"/>
    <n v="414"/>
    <m/>
    <s v="Pendiente"/>
    <s v="Activo"/>
    <m/>
    <m/>
    <s v="CENTRO MEDICO EXCEL-HOSPITALIZADOS"/>
    <m/>
    <s v="BH"/>
    <s v="h1"/>
    <s v="TORRES GOMEZ JESUS"/>
  </r>
  <r>
    <d v="2021-10-11T00:00:00"/>
    <x v="1"/>
    <s v="HOSPITALIZADOS"/>
    <s v="En Tiempo"/>
    <s v="HOSPITALIZADOS (90 Min.)"/>
    <x v="0"/>
    <x v="11"/>
    <n v="45"/>
    <s v="1284-0019"/>
    <m/>
    <m/>
    <m/>
    <m/>
    <n v="1319"/>
    <x v="23"/>
    <n v="230"/>
    <m/>
    <m/>
    <m/>
    <m/>
    <m/>
    <m/>
    <m/>
    <m/>
    <m/>
    <m/>
    <m/>
    <m/>
    <s v="QS3"/>
    <n v="192"/>
    <m/>
  </r>
  <r>
    <d v="2021-10-11T00:00:00"/>
    <x v="1"/>
    <s v="HOSPITALIZADOS"/>
    <s v="En Tiempo"/>
    <s v="HOSPITALIZADOS (90 Min.)"/>
    <x v="0"/>
    <x v="11"/>
    <n v="46"/>
    <s v="1284-0020"/>
    <d v="2021-10-11T00:00:00"/>
    <s v="22817 JESUS"/>
    <s v="HERNANDEZ"/>
    <s v="PICOS"/>
    <n v="692"/>
    <x v="1"/>
    <n v="184"/>
    <n v="0"/>
    <n v="0"/>
    <n v="184"/>
    <n v="184"/>
    <n v="184"/>
    <m/>
    <s v="Pendiente"/>
    <s v="Activo"/>
    <m/>
    <m/>
    <s v="CENTRO MEDICO EXCEL-HOSPITALIZADOS"/>
    <m/>
    <s v="BH"/>
    <s v="h1"/>
    <s v="GARCIA DIAZ MIGUEL"/>
  </r>
  <r>
    <d v="2021-10-11T00:00:00"/>
    <x v="1"/>
    <s v="MEDIEXCEL"/>
    <s v="En Tiempo"/>
    <s v="EXTERNOS (240 min.)"/>
    <x v="0"/>
    <x v="11"/>
    <n v="47"/>
    <s v="1284-0021"/>
    <d v="2021-10-11T00:00:00"/>
    <s v="21979 ANDREA"/>
    <s v="HERNANDEZ"/>
    <m/>
    <n v="692"/>
    <x v="1"/>
    <n v="184"/>
    <n v="0"/>
    <n v="0"/>
    <n v="1105"/>
    <n v="1105"/>
    <n v="1105"/>
    <m/>
    <s v="Pendiente"/>
    <s v="Activo"/>
    <s v="B1067004-02"/>
    <m/>
    <s v="MEDIEXCEL"/>
    <m/>
    <s v="BH"/>
    <s v="h1"/>
    <s v="ORTEGA GONZALEZ ALFREDO"/>
  </r>
  <r>
    <d v="2021-10-11T00:00:00"/>
    <x v="1"/>
    <s v="MEDIEXCEL"/>
    <s v="En Tiempo"/>
    <s v="EXTERNOS (240 min.)"/>
    <x v="0"/>
    <x v="11"/>
    <n v="48"/>
    <s v="1284-0021"/>
    <m/>
    <m/>
    <m/>
    <m/>
    <n v="1297"/>
    <x v="20"/>
    <n v="265"/>
    <m/>
    <m/>
    <m/>
    <m/>
    <m/>
    <m/>
    <m/>
    <m/>
    <m/>
    <m/>
    <m/>
    <m/>
    <s v="LIPIDOS"/>
    <s v="lip"/>
    <m/>
  </r>
  <r>
    <d v="2021-10-11T00:00:00"/>
    <x v="1"/>
    <s v="MEDIEXCEL"/>
    <s v="En Tiempo"/>
    <s v="EXTERNOS (240 min.)"/>
    <x v="0"/>
    <x v="11"/>
    <n v="49"/>
    <s v="1284-0021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MEDIEXCEL"/>
    <s v="En Tiempo"/>
    <s v="EXTERNOS (240 min.)"/>
    <x v="0"/>
    <x v="11"/>
    <n v="50"/>
    <s v="1284-0021"/>
    <m/>
    <m/>
    <m/>
    <m/>
    <n v="83"/>
    <x v="6"/>
    <n v="138"/>
    <m/>
    <m/>
    <m/>
    <m/>
    <m/>
    <m/>
    <m/>
    <m/>
    <m/>
    <m/>
    <m/>
    <m/>
    <s v="EGO"/>
    <n v="127"/>
    <m/>
  </r>
  <r>
    <d v="2021-10-11T00:00:00"/>
    <x v="1"/>
    <s v="HOSPITALIZADOS"/>
    <s v="En Tiempo"/>
    <s v="HOSPITALIZADOS (90 Min.)"/>
    <x v="0"/>
    <x v="11"/>
    <n v="51"/>
    <s v="1284-0022"/>
    <d v="2021-10-11T00:00:00"/>
    <s v="34041 BALTAZAR"/>
    <s v="COSAIN"/>
    <s v="CHAV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IRIBE CAMORLINGA JOSE IVAN"/>
  </r>
  <r>
    <d v="2021-10-11T00:00:00"/>
    <x v="1"/>
    <s v="HOSPITALIZADOS"/>
    <s v="En Tiempo"/>
    <s v="HOSPITALIZADOS (90 Min.)"/>
    <x v="0"/>
    <x v="11"/>
    <n v="52"/>
    <s v="1284-0022"/>
    <m/>
    <m/>
    <m/>
    <m/>
    <n v="104"/>
    <x v="12"/>
    <n v="171"/>
    <m/>
    <m/>
    <m/>
    <m/>
    <m/>
    <m/>
    <m/>
    <m/>
    <m/>
    <m/>
    <m/>
    <m/>
    <s v="mg"/>
    <n v="157"/>
    <m/>
  </r>
  <r>
    <d v="2021-10-11T00:00:00"/>
    <x v="1"/>
    <s v="HOSPITALIZADOS"/>
    <s v="En Tiempo"/>
    <s v="HOSPITALIZADOS (90 Min.)"/>
    <x v="0"/>
    <x v="11"/>
    <n v="53"/>
    <s v="1284-0022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HOSPITALIZADOS"/>
    <s v="En Tiempo"/>
    <s v="HOSPITALIZADOS (90 Min.)"/>
    <x v="0"/>
    <x v="11"/>
    <n v="54"/>
    <s v="1284-0023"/>
    <d v="2021-10-11T00:00:00"/>
    <s v="34340 RAMON FERNANDO"/>
    <s v="HERNANDEZ"/>
    <s v="RUI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IRIBE CAMORLINGA JOSE IVAN"/>
  </r>
  <r>
    <d v="2021-10-11T00:00:00"/>
    <x v="1"/>
    <s v="HOSPITALIZADOS"/>
    <s v="En Tiempo"/>
    <s v="HOSPITALIZADOS (90 Min.)"/>
    <x v="0"/>
    <x v="11"/>
    <n v="55"/>
    <s v="1284-0023"/>
    <m/>
    <m/>
    <m/>
    <m/>
    <n v="104"/>
    <x v="12"/>
    <n v="171"/>
    <m/>
    <m/>
    <m/>
    <m/>
    <m/>
    <m/>
    <m/>
    <m/>
    <m/>
    <m/>
    <m/>
    <m/>
    <s v="mg"/>
    <n v="157"/>
    <m/>
  </r>
  <r>
    <d v="2021-10-11T00:00:00"/>
    <x v="1"/>
    <s v="HOSPITALIZADOS"/>
    <s v="En Tiempo"/>
    <s v="HOSPITALIZADOS (90 Min.)"/>
    <x v="0"/>
    <x v="11"/>
    <n v="56"/>
    <s v="1284-0023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ESTUDIOS DE EMERGENCIA"/>
    <s v="En Tiempo"/>
    <s v="ESTUDIOS DE EMERGENCIA (30 Min.)"/>
    <x v="0"/>
    <x v="11"/>
    <n v="57"/>
    <s v="1284-0024"/>
    <d v="2021-10-11T00:00:00"/>
    <s v="34392 SALVADOR"/>
    <s v="KAYACHANIAN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11T00:00:00"/>
    <x v="1"/>
    <s v="ESTUDIOS DE EMERGENCIA"/>
    <s v="En Tiempo"/>
    <s v="ESTUDIOS DE EMERGENCIA (30 Min.)"/>
    <x v="0"/>
    <x v="11"/>
    <n v="58"/>
    <s v="1284-0025"/>
    <d v="2021-10-11T00:00:00"/>
    <s v="34349 LUIS"/>
    <s v="FLORES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11T00:00:00"/>
    <x v="1"/>
    <s v="HOSPITALIZADOS"/>
    <s v="En Tiempo"/>
    <s v="HOSPITALIZADOS (90 Min.)"/>
    <x v="0"/>
    <x v="11"/>
    <n v="59"/>
    <s v="1284-0026"/>
    <d v="2021-10-11T00:00:00"/>
    <s v="34349 LUIS"/>
    <s v="FLORES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ONZALEZ TRASVIÑA MIGUEL FELIPE"/>
  </r>
  <r>
    <d v="2021-10-11T00:00:00"/>
    <x v="1"/>
    <s v="HOSPITALIZADOS"/>
    <s v="En Tiempo"/>
    <s v="HOSPITALIZADOS (90 Min.)"/>
    <x v="0"/>
    <x v="11"/>
    <n v="60"/>
    <s v="1284-0026"/>
    <m/>
    <m/>
    <m/>
    <m/>
    <n v="104"/>
    <x v="12"/>
    <n v="171"/>
    <m/>
    <m/>
    <m/>
    <m/>
    <m/>
    <m/>
    <m/>
    <m/>
    <m/>
    <m/>
    <m/>
    <m/>
    <s v="mg"/>
    <n v="157"/>
    <m/>
  </r>
  <r>
    <d v="2021-10-11T00:00:00"/>
    <x v="1"/>
    <s v="HOSPITALIZADOS"/>
    <s v="En Tiempo"/>
    <s v="HOSPITALIZADOS (90 Min.)"/>
    <x v="0"/>
    <x v="11"/>
    <n v="61"/>
    <s v="1284-0026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HOSPITALIZADOS"/>
    <s v="En Tiempo"/>
    <s v="HOSPITALIZADOS (90 Min.)"/>
    <x v="0"/>
    <x v="11"/>
    <n v="62"/>
    <s v="1284-0027"/>
    <d v="2021-10-11T00:00:00"/>
    <s v="34392 SALVADOR"/>
    <s v="KAYACHANIAN"/>
    <m/>
    <n v="692"/>
    <x v="1"/>
    <n v="184"/>
    <n v="0"/>
    <n v="0"/>
    <n v="1218"/>
    <n v="1218"/>
    <n v="1218"/>
    <m/>
    <s v="Pendiente"/>
    <s v="Activo"/>
    <m/>
    <m/>
    <s v="CENTRO MEDICO EXCEL-HOSPITALIZADOS"/>
    <m/>
    <s v="BH"/>
    <s v="h1"/>
    <s v="GONZALEZ TRASVIÑA MIGUEL FELIPE"/>
  </r>
  <r>
    <d v="2021-10-11T00:00:00"/>
    <x v="1"/>
    <s v="HOSPITALIZADOS"/>
    <s v="En Tiempo"/>
    <s v="HOSPITALIZADOS (90 Min.)"/>
    <x v="0"/>
    <x v="11"/>
    <n v="63"/>
    <s v="1284-0027"/>
    <m/>
    <m/>
    <m/>
    <m/>
    <n v="226"/>
    <x v="3"/>
    <n v="345"/>
    <m/>
    <m/>
    <m/>
    <m/>
    <m/>
    <m/>
    <m/>
    <m/>
    <m/>
    <m/>
    <m/>
    <m/>
    <s v="PCR"/>
    <n v="183"/>
    <m/>
  </r>
  <r>
    <d v="2021-10-11T00:00:00"/>
    <x v="1"/>
    <s v="HOSPITALIZADOS"/>
    <s v="En Tiempo"/>
    <s v="HOSPITALIZADOS (90 Min.)"/>
    <x v="0"/>
    <x v="11"/>
    <n v="64"/>
    <s v="1284-0027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HOSPITALIZADOS"/>
    <s v="En Tiempo"/>
    <s v="HOSPITALIZADOS (90 Min.)"/>
    <x v="0"/>
    <x v="11"/>
    <n v="65"/>
    <s v="1284-0027"/>
    <m/>
    <m/>
    <m/>
    <m/>
    <n v="104"/>
    <x v="12"/>
    <n v="171"/>
    <m/>
    <m/>
    <m/>
    <m/>
    <m/>
    <m/>
    <m/>
    <m/>
    <m/>
    <m/>
    <m/>
    <m/>
    <s v="mg"/>
    <n v="157"/>
    <m/>
  </r>
  <r>
    <d v="2021-10-11T00:00:00"/>
    <x v="1"/>
    <s v="HOSPITALIZADOS"/>
    <s v="Fuera de Tiempo"/>
    <s v="HOSPITALIZADOS (90 Min.)"/>
    <x v="0"/>
    <x v="11"/>
    <n v="66"/>
    <s v="1284-0028"/>
    <d v="2021-10-11T00:00:00"/>
    <s v="34288 IRANIA"/>
    <s v="MACIAS"/>
    <s v="LOPEZ"/>
    <n v="348"/>
    <x v="103"/>
    <n v="400"/>
    <n v="0"/>
    <n v="0"/>
    <n v="400"/>
    <n v="400"/>
    <n v="400"/>
    <m/>
    <s v="Pendiente"/>
    <s v="Activo"/>
    <m/>
    <m/>
    <s v="CENTRO MEDICO EXCEL-HOSPITALIZADOS"/>
    <m/>
    <s v="CulExp"/>
    <m/>
    <s v="GONZALEZ TRASVIÑA MIGUEL FELIPE"/>
  </r>
  <r>
    <d v="2021-10-11T00:00:00"/>
    <x v="1"/>
    <s v="HOSPITALIZADOS"/>
    <s v="Fuera de Tiempo"/>
    <s v="HOSPITALIZADOS (90 Min.)"/>
    <x v="0"/>
    <x v="11"/>
    <n v="67"/>
    <s v="1284-0029"/>
    <d v="2021-10-11T00:00:00"/>
    <s v="34023 FRANCISCO"/>
    <s v="JIMENEZ"/>
    <s v="VARGAS"/>
    <n v="348"/>
    <x v="103"/>
    <n v="400"/>
    <n v="0"/>
    <n v="0"/>
    <n v="400"/>
    <n v="400"/>
    <n v="400"/>
    <m/>
    <s v="Pendiente"/>
    <s v="Activo"/>
    <m/>
    <m/>
    <s v="CENTRO MEDICO EXCEL-HOSPITALIZADOS"/>
    <m/>
    <s v="CulExp"/>
    <m/>
    <s v="GONZALEZ TRASVIÑA MIGUEL FELIPE"/>
  </r>
  <r>
    <d v="2021-10-11T00:00:00"/>
    <x v="1"/>
    <s v="HOSPITALIZADOS"/>
    <s v="Fuera de Tiempo"/>
    <s v="HOSPITALIZADOS (90 Min.)"/>
    <x v="0"/>
    <x v="11"/>
    <n v="68"/>
    <s v="1284-0030"/>
    <d v="2021-10-11T00:00:00"/>
    <s v="34194 RITA"/>
    <s v="MARTINEZ"/>
    <s v="GARCIA"/>
    <n v="348"/>
    <x v="103"/>
    <n v="400"/>
    <n v="0"/>
    <n v="0"/>
    <n v="400"/>
    <n v="400"/>
    <n v="400"/>
    <m/>
    <s v="Pendiente"/>
    <s v="Activo"/>
    <m/>
    <m/>
    <s v="CENTRO MEDICO EXCEL-HOSPITALIZADOS"/>
    <m/>
    <s v="CulExp"/>
    <m/>
    <s v="GONZALEZ TRASVIÑA MIGUEL FELIPE"/>
  </r>
  <r>
    <d v="2021-10-11T00:00:00"/>
    <x v="1"/>
    <s v="HOSPITALIZADOS"/>
    <s v="Fuera de Tiempo"/>
    <s v="HOSPITALIZADOS (90 Min.)"/>
    <x v="0"/>
    <x v="11"/>
    <n v="69"/>
    <s v="1284-0031"/>
    <d v="2021-10-11T00:00:00"/>
    <s v="33997 EDHER ADRIAN"/>
    <s v="FLORES"/>
    <s v="ACOSTA"/>
    <n v="348"/>
    <x v="103"/>
    <n v="400"/>
    <n v="0"/>
    <n v="0"/>
    <n v="400"/>
    <n v="400"/>
    <n v="400"/>
    <m/>
    <s v="Pendiente"/>
    <s v="Activo"/>
    <m/>
    <m/>
    <s v="CENTRO MEDICO EXCEL-HOSPITALIZADOS"/>
    <m/>
    <s v="CulExp"/>
    <m/>
    <s v="GONZALEZ TRASVIÑA MIGUEL FELIPE"/>
  </r>
  <r>
    <d v="2021-10-11T00:00:00"/>
    <x v="1"/>
    <s v="VITAMEDICA"/>
    <s v="En Tiempo"/>
    <s v="EXTERNOS (240 min.)"/>
    <x v="0"/>
    <x v="11"/>
    <n v="70"/>
    <s v="1284-0032"/>
    <d v="2021-10-11T00:00:00"/>
    <s v="31905 YSIDRA"/>
    <s v="PERALES"/>
    <s v="HERMOSO"/>
    <n v="692"/>
    <x v="1"/>
    <n v="52.09"/>
    <n v="0"/>
    <n v="0"/>
    <n v="1100.06"/>
    <n v="1100.06"/>
    <n v="1100.06"/>
    <m/>
    <s v="Pendiente"/>
    <s v="Activo"/>
    <m/>
    <m/>
    <s v="VITAMEDICA"/>
    <m/>
    <s v="BH"/>
    <s v="h1"/>
    <s v="ARZOLA CRUZ OMAR BALAM"/>
  </r>
  <r>
    <d v="2021-10-11T00:00:00"/>
    <x v="1"/>
    <s v="VITAMEDICA"/>
    <s v="En Tiempo"/>
    <s v="EXTERNOS (240 min.)"/>
    <x v="0"/>
    <x v="11"/>
    <n v="71"/>
    <s v="1284-0032"/>
    <m/>
    <m/>
    <m/>
    <m/>
    <n v="288"/>
    <x v="43"/>
    <n v="31"/>
    <m/>
    <m/>
    <m/>
    <m/>
    <m/>
    <m/>
    <m/>
    <m/>
    <m/>
    <m/>
    <m/>
    <m/>
    <s v="VSG"/>
    <n v="221"/>
    <m/>
  </r>
  <r>
    <d v="2021-10-11T00:00:00"/>
    <x v="1"/>
    <s v="VITAMEDICA"/>
    <s v="En Tiempo"/>
    <s v="EXTERNOS (240 min.)"/>
    <x v="0"/>
    <x v="11"/>
    <n v="72"/>
    <s v="1284-0032"/>
    <m/>
    <m/>
    <m/>
    <m/>
    <n v="259"/>
    <x v="49"/>
    <n v="130"/>
    <m/>
    <m/>
    <m/>
    <m/>
    <m/>
    <m/>
    <m/>
    <m/>
    <m/>
    <m/>
    <m/>
    <m/>
    <s v="TP"/>
    <n v="210"/>
    <m/>
  </r>
  <r>
    <d v="2021-10-11T00:00:00"/>
    <x v="1"/>
    <s v="VITAMEDICA"/>
    <s v="En Tiempo"/>
    <s v="EXTERNOS (240 min.)"/>
    <x v="0"/>
    <x v="11"/>
    <n v="73"/>
    <s v="1284-0032"/>
    <m/>
    <m/>
    <m/>
    <m/>
    <n v="262"/>
    <x v="50"/>
    <n v="60"/>
    <m/>
    <m/>
    <m/>
    <m/>
    <m/>
    <m/>
    <m/>
    <m/>
    <m/>
    <m/>
    <m/>
    <m/>
    <s v="TPT"/>
    <m/>
    <m/>
  </r>
  <r>
    <d v="2021-10-11T00:00:00"/>
    <x v="1"/>
    <s v="VITAMEDICA"/>
    <s v="En Tiempo"/>
    <s v="EXTERNOS (240 min.)"/>
    <x v="0"/>
    <x v="11"/>
    <n v="74"/>
    <s v="1284-0032"/>
    <m/>
    <m/>
    <m/>
    <m/>
    <n v="1533"/>
    <x v="21"/>
    <n v="764.57"/>
    <m/>
    <m/>
    <m/>
    <m/>
    <m/>
    <m/>
    <m/>
    <m/>
    <m/>
    <m/>
    <m/>
    <m/>
    <s v="SMAC30"/>
    <s v="v2"/>
    <m/>
  </r>
  <r>
    <d v="2021-10-11T00:00:00"/>
    <x v="1"/>
    <s v="VITAMEDICA"/>
    <s v="En Tiempo"/>
    <s v="EXTERNOS (240 min.)"/>
    <x v="0"/>
    <x v="11"/>
    <n v="75"/>
    <s v="1284-0032"/>
    <m/>
    <m/>
    <m/>
    <m/>
    <n v="1580"/>
    <x v="16"/>
    <n v="0"/>
    <m/>
    <m/>
    <m/>
    <m/>
    <m/>
    <m/>
    <m/>
    <m/>
    <m/>
    <m/>
    <m/>
    <m/>
    <s v="TSH-T3-T4"/>
    <s v="TIR"/>
    <m/>
  </r>
  <r>
    <d v="2021-10-11T00:00:00"/>
    <x v="1"/>
    <s v="VITAMEDICA"/>
    <s v="En Tiempo"/>
    <s v="EXTERNOS (240 min.)"/>
    <x v="0"/>
    <x v="11"/>
    <n v="76"/>
    <s v="1284-0032"/>
    <m/>
    <m/>
    <m/>
    <m/>
    <n v="83"/>
    <x v="6"/>
    <n v="62.4"/>
    <m/>
    <m/>
    <m/>
    <m/>
    <m/>
    <m/>
    <m/>
    <m/>
    <m/>
    <m/>
    <m/>
    <m/>
    <s v="EGO"/>
    <n v="127"/>
    <m/>
  </r>
  <r>
    <d v="2021-10-11T00:00:00"/>
    <x v="1"/>
    <s v="URGENCIAS"/>
    <s v="En Tiempo"/>
    <s v="URGENCIAS (90 Min.)"/>
    <x v="0"/>
    <x v="11"/>
    <n v="77"/>
    <s v="1284-0033"/>
    <d v="2021-10-11T00:00:00"/>
    <s v="20466 MARTHA"/>
    <s v="BANUET"/>
    <m/>
    <n v="692"/>
    <x v="1"/>
    <n v="184"/>
    <n v="0"/>
    <n v="0"/>
    <n v="719"/>
    <n v="719"/>
    <n v="719"/>
    <m/>
    <s v="Pendiente"/>
    <s v="Activo"/>
    <m/>
    <m/>
    <s v="CENTRO MEDICO EXCEL-URGENCIAS"/>
    <m/>
    <s v="BH"/>
    <s v="h1"/>
    <s v="MOZQUEDA MENDEZ CESAR ALEJANDRO"/>
  </r>
  <r>
    <d v="2021-10-11T00:00:00"/>
    <x v="1"/>
    <s v="URGENCIAS"/>
    <s v="En Tiempo"/>
    <s v="URGENCIAS (90 Min.)"/>
    <x v="0"/>
    <x v="11"/>
    <n v="78"/>
    <s v="1284-0033"/>
    <m/>
    <m/>
    <m/>
    <m/>
    <n v="1533"/>
    <x v="21"/>
    <n v="535"/>
    <m/>
    <m/>
    <m/>
    <m/>
    <m/>
    <m/>
    <m/>
    <m/>
    <m/>
    <m/>
    <m/>
    <m/>
    <s v="SMAC30"/>
    <s v="v2"/>
    <m/>
  </r>
  <r>
    <d v="2021-10-11T00:00:00"/>
    <x v="1"/>
    <s v="MEDIEXCEL"/>
    <s v="En Tiempo"/>
    <s v="EXTERNOS (240 min.)"/>
    <x v="0"/>
    <x v="11"/>
    <n v="79"/>
    <s v="1284-0034"/>
    <d v="2021-10-11T00:00:00"/>
    <s v="19971 DORIS"/>
    <s v="VAZQUEZ"/>
    <m/>
    <n v="692"/>
    <x v="1"/>
    <n v="184"/>
    <n v="0"/>
    <n v="0"/>
    <n v="1887"/>
    <n v="1887"/>
    <n v="1887"/>
    <m/>
    <s v="Pendiente"/>
    <s v="Activo"/>
    <s v="B7419003-01"/>
    <n v="20"/>
    <s v="MEDIEXCEL"/>
    <m/>
    <s v="BH"/>
    <s v="h1"/>
    <s v="SALDAÑA JASSO IGNACIO"/>
  </r>
  <r>
    <d v="2021-10-11T00:00:00"/>
    <x v="1"/>
    <s v="MEDIEXCEL"/>
    <s v="En Tiempo"/>
    <s v="EXTERNOS (240 min.)"/>
    <x v="0"/>
    <x v="11"/>
    <n v="80"/>
    <s v="1284-0034"/>
    <m/>
    <m/>
    <m/>
    <m/>
    <n v="119"/>
    <x v="24"/>
    <n v="161"/>
    <m/>
    <m/>
    <m/>
    <m/>
    <m/>
    <m/>
    <m/>
    <m/>
    <m/>
    <m/>
    <m/>
    <m/>
    <s v="ABO"/>
    <n v="213"/>
    <m/>
  </r>
  <r>
    <d v="2021-10-11T00:00:00"/>
    <x v="1"/>
    <s v="MEDIEXCEL"/>
    <s v="En Tiempo"/>
    <s v="EXTERNOS (240 min.)"/>
    <x v="0"/>
    <x v="11"/>
    <n v="81"/>
    <s v="1284-0034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1T00:00:00"/>
    <x v="1"/>
    <s v="MEDIEXCEL"/>
    <s v="En Tiempo"/>
    <s v="EXTERNOS (240 min.)"/>
    <x v="0"/>
    <x v="11"/>
    <n v="82"/>
    <s v="1284-0034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MEDIEXCEL"/>
    <s v="En Tiempo"/>
    <s v="EXTERNOS (240 min.)"/>
    <x v="0"/>
    <x v="11"/>
    <n v="83"/>
    <s v="1284-0034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1T00:00:00"/>
    <x v="1"/>
    <s v="MEDIEXCEL"/>
    <s v="En Tiempo"/>
    <s v="EXTERNOS (240 min.)"/>
    <x v="0"/>
    <x v="11"/>
    <n v="84"/>
    <s v="1284-0035"/>
    <d v="2021-10-11T00:00:00"/>
    <s v="7833 OLIVIA"/>
    <s v="OCHOA"/>
    <m/>
    <n v="121"/>
    <x v="18"/>
    <n v="374"/>
    <n v="0"/>
    <n v="0"/>
    <n v="1657"/>
    <n v="1657"/>
    <n v="1657"/>
    <m/>
    <s v="Pendiente"/>
    <s v="Activo"/>
    <s v="A7429040-01"/>
    <m/>
    <s v="MEDIEXCEL"/>
    <m/>
    <s v="GLICO"/>
    <n v="137"/>
    <s v="GONZALEZ ALVAREZ LIZBETH"/>
  </r>
  <r>
    <d v="2021-10-11T00:00:00"/>
    <x v="1"/>
    <s v="MEDIEXCEL"/>
    <s v="En Tiempo"/>
    <s v="EXTERNOS (240 min.)"/>
    <x v="0"/>
    <x v="11"/>
    <n v="85"/>
    <s v="1284-0035"/>
    <m/>
    <m/>
    <m/>
    <m/>
    <n v="1533"/>
    <x v="21"/>
    <n v="535"/>
    <m/>
    <m/>
    <m/>
    <m/>
    <m/>
    <m/>
    <m/>
    <m/>
    <m/>
    <m/>
    <m/>
    <m/>
    <s v="SMAC30"/>
    <s v="v2"/>
    <m/>
  </r>
  <r>
    <d v="2021-10-11T00:00:00"/>
    <x v="1"/>
    <s v="MEDIEXCEL"/>
    <s v="En Tiempo"/>
    <s v="EXTERNOS (240 min.)"/>
    <x v="0"/>
    <x v="11"/>
    <n v="86"/>
    <s v="1284-0035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1T00:00:00"/>
    <x v="1"/>
    <s v="MEDIEXCEL"/>
    <s v="En Tiempo"/>
    <s v="EXTERNOS (240 min.)"/>
    <x v="0"/>
    <x v="11"/>
    <n v="87"/>
    <s v="1284-0035"/>
    <m/>
    <m/>
    <m/>
    <m/>
    <n v="83"/>
    <x v="6"/>
    <n v="138"/>
    <m/>
    <m/>
    <m/>
    <m/>
    <m/>
    <m/>
    <m/>
    <m/>
    <m/>
    <m/>
    <m/>
    <m/>
    <s v="EGO"/>
    <n v="127"/>
    <m/>
  </r>
  <r>
    <d v="2021-10-11T00:00:00"/>
    <x v="1"/>
    <s v="URGENCIAS"/>
    <s v="En Tiempo"/>
    <s v="URGENCIAS (90 Min.)"/>
    <x v="0"/>
    <x v="11"/>
    <n v="88"/>
    <s v="1284-0036"/>
    <d v="2021-10-11T00:00:00"/>
    <s v="20466 MARTHA"/>
    <s v="BANUET"/>
    <m/>
    <n v="100"/>
    <x v="2"/>
    <n v="414"/>
    <n v="0"/>
    <n v="0"/>
    <n v="414"/>
    <n v="414"/>
    <n v="414"/>
    <m/>
    <s v="Pendiente"/>
    <s v="Activo"/>
    <m/>
    <m/>
    <s v="CENTRO MEDICO EXCEL-URGENCIAS"/>
    <m/>
    <s v="COAGULACION"/>
    <n v="100"/>
    <s v="LOPEZ FAVELA GLADYS MARIELA"/>
  </r>
  <r>
    <d v="2021-10-11T00:00:00"/>
    <x v="1"/>
    <s v="MEDIEXCEL"/>
    <s v="En Tiempo"/>
    <s v="EXTERNOS (240 min.)"/>
    <x v="0"/>
    <x v="11"/>
    <n v="89"/>
    <s v="1284-0037"/>
    <d v="2021-10-11T00:00:00"/>
    <s v="16271 MARIA"/>
    <s v="LOYA"/>
    <m/>
    <n v="207"/>
    <x v="123"/>
    <n v="600"/>
    <n v="0"/>
    <n v="0"/>
    <n v="1510"/>
    <n v="1510"/>
    <n v="1510"/>
    <m/>
    <s v="Pendiente"/>
    <s v="Activo"/>
    <s v="B8629005-02"/>
    <m/>
    <s v="MEDIEXCEL"/>
    <m/>
    <s v="P.Reum"/>
    <n v="174"/>
    <s v="CASTRO AVILES MERCEDES"/>
  </r>
  <r>
    <d v="2021-10-11T00:00:00"/>
    <x v="1"/>
    <s v="MEDIEXCEL"/>
    <s v="En Tiempo"/>
    <s v="EXTERNOS (240 min.)"/>
    <x v="0"/>
    <x v="11"/>
    <n v="90"/>
    <s v="1284-0037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1T00:00:00"/>
    <x v="1"/>
    <s v="MEDIEXCEL"/>
    <s v="En Tiempo"/>
    <s v="EXTERNOS (240 min.)"/>
    <x v="0"/>
    <x v="11"/>
    <n v="91"/>
    <s v="1284-0037"/>
    <m/>
    <m/>
    <m/>
    <m/>
    <n v="1371"/>
    <x v="22"/>
    <n v="300"/>
    <m/>
    <m/>
    <m/>
    <m/>
    <m/>
    <m/>
    <m/>
    <m/>
    <m/>
    <m/>
    <m/>
    <m/>
    <s v="T4L"/>
    <n v="205"/>
    <m/>
  </r>
  <r>
    <d v="2021-10-11T00:00:00"/>
    <x v="1"/>
    <s v="MEDIEXCEL"/>
    <s v="En Tiempo"/>
    <s v="EXTERNOS (240 min.)"/>
    <x v="0"/>
    <x v="11"/>
    <n v="92"/>
    <s v="1284-0038"/>
    <d v="2021-10-11T00:00:00"/>
    <s v="14873 ALEJANDRA"/>
    <s v="CARRILLO"/>
    <m/>
    <n v="692"/>
    <x v="1"/>
    <n v="184"/>
    <n v="0"/>
    <n v="0"/>
    <n v="1231"/>
    <n v="1231"/>
    <n v="1231"/>
    <m/>
    <s v="Pendiente"/>
    <s v="Activo"/>
    <s v="B7989001-02"/>
    <m/>
    <s v="MEDIEXCEL"/>
    <m/>
    <s v="BH"/>
    <s v="h1"/>
    <s v="GONZALEZ ALVAREZ LIZBETH"/>
  </r>
  <r>
    <d v="2021-10-11T00:00:00"/>
    <x v="1"/>
    <s v="MEDIEXCEL"/>
    <s v="En Tiempo"/>
    <s v="EXTERNOS (240 min.)"/>
    <x v="0"/>
    <x v="11"/>
    <n v="93"/>
    <s v="1284-0038"/>
    <m/>
    <m/>
    <m/>
    <m/>
    <n v="121"/>
    <x v="18"/>
    <n v="374"/>
    <m/>
    <m/>
    <m/>
    <m/>
    <m/>
    <m/>
    <m/>
    <m/>
    <m/>
    <m/>
    <m/>
    <m/>
    <s v="GLICO"/>
    <n v="137"/>
    <m/>
  </r>
  <r>
    <d v="2021-10-11T00:00:00"/>
    <x v="1"/>
    <s v="MEDIEXCEL"/>
    <s v="En Tiempo"/>
    <s v="EXTERNOS (240 min.)"/>
    <x v="0"/>
    <x v="11"/>
    <n v="94"/>
    <s v="1284-0038"/>
    <m/>
    <m/>
    <m/>
    <m/>
    <n v="1533"/>
    <x v="21"/>
    <n v="535"/>
    <m/>
    <m/>
    <m/>
    <m/>
    <m/>
    <m/>
    <m/>
    <m/>
    <m/>
    <m/>
    <m/>
    <m/>
    <s v="SMAC30"/>
    <s v="v2"/>
    <m/>
  </r>
  <r>
    <d v="2021-10-11T00:00:00"/>
    <x v="1"/>
    <s v="MEDIEXCEL"/>
    <s v="En Tiempo"/>
    <s v="EXTERNOS (240 min.)"/>
    <x v="0"/>
    <x v="11"/>
    <n v="95"/>
    <s v="1284-0038"/>
    <m/>
    <m/>
    <m/>
    <m/>
    <n v="83"/>
    <x v="6"/>
    <n v="138"/>
    <m/>
    <m/>
    <m/>
    <m/>
    <m/>
    <m/>
    <m/>
    <m/>
    <m/>
    <m/>
    <m/>
    <m/>
    <s v="EGO"/>
    <n v="127"/>
    <m/>
  </r>
  <r>
    <d v="2021-10-11T00:00:00"/>
    <x v="1"/>
    <s v="HOSPITALIZADOS"/>
    <s v="En Tiempo"/>
    <s v="HOSPITALIZADOS (90 Min.)"/>
    <x v="0"/>
    <x v="11"/>
    <n v="96"/>
    <s v="1284-0039"/>
    <d v="2021-10-11T00:00:00"/>
    <s v="34396 MANUEL"/>
    <s v="GARZON"/>
    <s v="RODRIGUEZ"/>
    <n v="691"/>
    <x v="4"/>
    <n v="518"/>
    <n v="0"/>
    <n v="0"/>
    <n v="689"/>
    <n v="689"/>
    <n v="689"/>
    <m/>
    <s v="Pendiente"/>
    <s v="Activo"/>
    <m/>
    <m/>
    <s v="CENTRO MEDICO EXCEL-HOSPITALIZADOS"/>
    <m/>
    <s v="QS 23"/>
    <s v="v1"/>
    <s v="GONZALEZ TRASVIÑA MIGUEL FELIPE"/>
  </r>
  <r>
    <d v="2021-10-11T00:00:00"/>
    <x v="1"/>
    <s v="HOSPITALIZADOS"/>
    <s v="En Tiempo"/>
    <s v="HOSPITALIZADOS (90 Min.)"/>
    <x v="0"/>
    <x v="11"/>
    <n v="97"/>
    <s v="1284-0039"/>
    <m/>
    <m/>
    <m/>
    <m/>
    <n v="104"/>
    <x v="12"/>
    <n v="171"/>
    <m/>
    <m/>
    <m/>
    <m/>
    <m/>
    <m/>
    <m/>
    <m/>
    <m/>
    <m/>
    <m/>
    <m/>
    <s v="mg"/>
    <n v="157"/>
    <m/>
  </r>
  <r>
    <d v="2021-10-11T00:00:00"/>
    <x v="1"/>
    <s v="URGENCIAS"/>
    <s v="En Tiempo"/>
    <s v="URGENCIAS (90 Min.)"/>
    <x v="0"/>
    <x v="11"/>
    <n v="98"/>
    <s v="1284-0040"/>
    <d v="2021-10-11T00:00:00"/>
    <s v="20466 MARTHA"/>
    <s v="BANUET"/>
    <m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MOZQUEDA MENDEZ CESAR ALEJANDRO"/>
  </r>
  <r>
    <d v="2021-10-11T00:00:00"/>
    <x v="1"/>
    <s v="TRIAGE RESPIRATORIO"/>
    <s v="En Tiempo"/>
    <s v="TRIAGE RESPIRATORIO (90 Min.)"/>
    <x v="0"/>
    <x v="11"/>
    <n v="99"/>
    <s v="1284-0041"/>
    <d v="2021-10-11T00:00:00"/>
    <s v="34398 LUIS FERNANDO"/>
    <s v="SAÑUDO"/>
    <s v="PORTILLO"/>
    <n v="2477"/>
    <x v="42"/>
    <n v="750"/>
    <n v="0"/>
    <n v="0"/>
    <n v="750"/>
    <n v="750"/>
    <n v="750"/>
    <m/>
    <s v="Pendiente"/>
    <s v="Activo"/>
    <m/>
    <m/>
    <s v="CENTRO MEDICO EXCEL - TRIAGE RESPIRATORIO"/>
    <m/>
    <s v="Ag. SARS Cov 2"/>
    <m/>
    <s v="NAVARRO DE LA GARZA ERICK FABIAN"/>
  </r>
  <r>
    <d v="2021-10-11T00:00:00"/>
    <x v="1"/>
    <s v="HOSPITALIZADOS"/>
    <s v="En Tiempo"/>
    <s v="HOSPITALIZADOS (90 Min.)"/>
    <x v="0"/>
    <x v="11"/>
    <n v="100"/>
    <s v="1284-0042"/>
    <d v="2021-10-11T00:00:00"/>
    <s v="34250 ADAN YAEL"/>
    <s v="CANGA"/>
    <s v="CUEN"/>
    <n v="692"/>
    <x v="1"/>
    <n v="184"/>
    <n v="0"/>
    <n v="0"/>
    <n v="2024"/>
    <n v="2024"/>
    <n v="2024"/>
    <m/>
    <s v="Pendiente"/>
    <s v="Activo"/>
    <m/>
    <m/>
    <s v="CENTRO MEDICO EXCEL-HOSPITALIZADOS"/>
    <m/>
    <s v="BH"/>
    <s v="h1"/>
    <s v="ORTEGA MORENO ANETTE"/>
  </r>
  <r>
    <d v="2021-10-11T00:00:00"/>
    <x v="1"/>
    <s v="HOSPITALIZADOS"/>
    <s v="En Tiempo"/>
    <s v="HOSPITALIZADOS (90 Min.)"/>
    <x v="0"/>
    <x v="11"/>
    <n v="101"/>
    <s v="1284-0042"/>
    <m/>
    <m/>
    <m/>
    <m/>
    <n v="226"/>
    <x v="3"/>
    <n v="345"/>
    <m/>
    <m/>
    <m/>
    <m/>
    <m/>
    <m/>
    <m/>
    <m/>
    <m/>
    <m/>
    <m/>
    <m/>
    <s v="PCR"/>
    <n v="183"/>
    <m/>
  </r>
  <r>
    <d v="2021-10-11T00:00:00"/>
    <x v="1"/>
    <s v="HOSPITALIZADOS"/>
    <s v="En Tiempo"/>
    <s v="HOSPITALIZADOS (90 Min.)"/>
    <x v="0"/>
    <x v="11"/>
    <n v="102"/>
    <s v="1284-0042"/>
    <m/>
    <m/>
    <m/>
    <m/>
    <n v="2062"/>
    <x v="53"/>
    <n v="1495"/>
    <m/>
    <m/>
    <m/>
    <m/>
    <m/>
    <m/>
    <m/>
    <m/>
    <m/>
    <m/>
    <m/>
    <m/>
    <s v="Procalcitonina"/>
    <s v="PROC"/>
    <m/>
  </r>
  <r>
    <d v="2021-10-11T00:00:00"/>
    <x v="1"/>
    <s v="TUNEL MEDIEXCEL"/>
    <s v="En Tiempo"/>
    <s v="EXTERNOS (240 min.)"/>
    <x v="0"/>
    <x v="11"/>
    <n v="103"/>
    <s v="1284-0043"/>
    <d v="2021-10-11T00:00:00"/>
    <s v="32798 IRENE"/>
    <s v="GOMEZ"/>
    <m/>
    <n v="2477"/>
    <x v="42"/>
    <n v="750"/>
    <n v="0"/>
    <n v="0"/>
    <n v="750"/>
    <n v="750"/>
    <n v="750"/>
    <m/>
    <s v="Pendiente"/>
    <s v="Activo"/>
    <m/>
    <m/>
    <s v="TUNEL - MEDIEXCEL"/>
    <m/>
    <s v="Ag. SARS Cov 2"/>
    <m/>
    <s v="NAVARRO DE LA GARZA ERICK FABIAN"/>
  </r>
  <r>
    <d v="2021-10-11T00:00:00"/>
    <x v="1"/>
    <s v="MEDIEXCEL"/>
    <s v="En Tiempo"/>
    <s v="EXTERNOS (240 min.)"/>
    <x v="0"/>
    <x v="11"/>
    <n v="104"/>
    <s v="1284-0044"/>
    <d v="2021-10-11T00:00:00"/>
    <s v="3495 MARIA"/>
    <s v="DOMINGUEZ"/>
    <m/>
    <n v="692"/>
    <x v="1"/>
    <n v="184"/>
    <n v="0"/>
    <n v="0"/>
    <n v="2861"/>
    <n v="2861"/>
    <n v="2861"/>
    <m/>
    <s v="Pendiente"/>
    <s v="Activo"/>
    <s v="A7229005-02"/>
    <m/>
    <s v="MEDIEXCEL"/>
    <m/>
    <s v="BH"/>
    <s v="h1"/>
    <s v="ZECKUA DURAZO JOSE DE JESUS"/>
  </r>
  <r>
    <d v="2021-10-11T00:00:00"/>
    <x v="1"/>
    <s v="MEDIEXCEL"/>
    <s v="En Tiempo"/>
    <s v="EXTERNOS (240 min.)"/>
    <x v="0"/>
    <x v="11"/>
    <n v="105"/>
    <s v="1284-0044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1T00:00:00"/>
    <x v="1"/>
    <s v="MEDIEXCEL"/>
    <s v="En Tiempo"/>
    <s v="EXTERNOS (240 min.)"/>
    <x v="0"/>
    <x v="11"/>
    <n v="106"/>
    <s v="1284-0044"/>
    <m/>
    <m/>
    <m/>
    <m/>
    <n v="226"/>
    <x v="3"/>
    <n v="345"/>
    <m/>
    <m/>
    <m/>
    <m/>
    <m/>
    <m/>
    <m/>
    <m/>
    <m/>
    <m/>
    <m/>
    <m/>
    <s v="PCR"/>
    <n v="183"/>
    <m/>
  </r>
  <r>
    <d v="2021-10-11T00:00:00"/>
    <x v="1"/>
    <s v="MEDIEXCEL"/>
    <s v="En Tiempo"/>
    <s v="EXTERNOS (240 min.)"/>
    <x v="0"/>
    <x v="11"/>
    <n v="107"/>
    <s v="1284-0044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MEDIEXCEL"/>
    <s v="En Tiempo"/>
    <s v="EXTERNOS (240 min.)"/>
    <x v="0"/>
    <x v="11"/>
    <n v="108"/>
    <s v="1284-0044"/>
    <m/>
    <m/>
    <m/>
    <m/>
    <n v="1441"/>
    <x v="34"/>
    <n v="1400"/>
    <m/>
    <m/>
    <m/>
    <m/>
    <m/>
    <m/>
    <m/>
    <m/>
    <m/>
    <m/>
    <m/>
    <m/>
    <s v="P. HEPATITIS"/>
    <m/>
    <m/>
  </r>
  <r>
    <d v="2021-10-11T00:00:00"/>
    <x v="1"/>
    <s v="MEDIEXCEL"/>
    <s v="En Tiempo"/>
    <s v="EXTERNOS (240 min.)"/>
    <x v="0"/>
    <x v="11"/>
    <n v="109"/>
    <s v="1284-0045"/>
    <d v="2021-10-11T00:00:00"/>
    <s v="20648 AMANDA"/>
    <s v="CASTREJON"/>
    <m/>
    <n v="692"/>
    <x v="1"/>
    <n v="184"/>
    <n v="0"/>
    <n v="0"/>
    <n v="1839"/>
    <n v="1839"/>
    <n v="1839"/>
    <m/>
    <s v="Pendiente"/>
    <s v="Activo"/>
    <s v="A7041157-01"/>
    <m/>
    <s v="MEDIEXCEL"/>
    <m/>
    <s v="BH"/>
    <s v="h1"/>
    <s v="GALDAMEZ DOMINGUEZ PAMELA ANAHI"/>
  </r>
  <r>
    <d v="2021-10-11T00:00:00"/>
    <x v="1"/>
    <s v="MEDIEXCEL"/>
    <s v="En Tiempo"/>
    <s v="EXTERNOS (240 min.)"/>
    <x v="0"/>
    <x v="11"/>
    <n v="110"/>
    <s v="1284-0045"/>
    <m/>
    <m/>
    <m/>
    <m/>
    <n v="1009"/>
    <x v="87"/>
    <n v="100"/>
    <m/>
    <m/>
    <m/>
    <m/>
    <m/>
    <m/>
    <m/>
    <m/>
    <m/>
    <m/>
    <m/>
    <m/>
    <s v="INR"/>
    <n v="150"/>
    <m/>
  </r>
  <r>
    <d v="2021-10-11T00:00:00"/>
    <x v="1"/>
    <s v="MEDIEXCEL"/>
    <s v="En Tiempo"/>
    <s v="EXTERNOS (240 min.)"/>
    <x v="0"/>
    <x v="11"/>
    <n v="111"/>
    <s v="1284-0045"/>
    <m/>
    <m/>
    <m/>
    <m/>
    <n v="259"/>
    <x v="49"/>
    <n v="130"/>
    <m/>
    <m/>
    <m/>
    <m/>
    <m/>
    <m/>
    <m/>
    <m/>
    <m/>
    <m/>
    <m/>
    <m/>
    <s v="TP"/>
    <n v="210"/>
    <m/>
  </r>
  <r>
    <d v="2021-10-11T00:00:00"/>
    <x v="1"/>
    <s v="MEDIEXCEL"/>
    <s v="En Tiempo"/>
    <s v="EXTERNOS (240 min.)"/>
    <x v="0"/>
    <x v="11"/>
    <n v="112"/>
    <s v="1284-0045"/>
    <m/>
    <m/>
    <m/>
    <m/>
    <n v="262"/>
    <x v="50"/>
    <n v="130"/>
    <m/>
    <m/>
    <m/>
    <m/>
    <m/>
    <m/>
    <m/>
    <m/>
    <m/>
    <m/>
    <m/>
    <m/>
    <s v="TPT"/>
    <m/>
    <m/>
  </r>
  <r>
    <d v="2021-10-11T00:00:00"/>
    <x v="1"/>
    <s v="MEDIEXCEL"/>
    <s v="En Tiempo"/>
    <s v="EXTERNOS (240 min.)"/>
    <x v="0"/>
    <x v="11"/>
    <n v="113"/>
    <s v="1284-0045"/>
    <m/>
    <m/>
    <m/>
    <m/>
    <n v="121"/>
    <x v="18"/>
    <n v="374"/>
    <m/>
    <m/>
    <m/>
    <m/>
    <m/>
    <m/>
    <m/>
    <m/>
    <m/>
    <m/>
    <m/>
    <m/>
    <s v="GLICO"/>
    <n v="137"/>
    <m/>
  </r>
  <r>
    <d v="2021-10-11T00:00:00"/>
    <x v="1"/>
    <s v="MEDIEXCEL"/>
    <s v="En Tiempo"/>
    <s v="EXTERNOS (240 min.)"/>
    <x v="0"/>
    <x v="11"/>
    <n v="114"/>
    <s v="1284-0045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MEDIEXCEL"/>
    <s v="En Tiempo"/>
    <s v="EXTERNOS (240 min.)"/>
    <x v="0"/>
    <x v="11"/>
    <n v="115"/>
    <s v="1284-0045"/>
    <m/>
    <m/>
    <m/>
    <m/>
    <n v="1297"/>
    <x v="20"/>
    <n v="265"/>
    <m/>
    <m/>
    <m/>
    <m/>
    <m/>
    <m/>
    <m/>
    <m/>
    <m/>
    <m/>
    <m/>
    <m/>
    <s v="LIPIDOS"/>
    <s v="lip"/>
    <m/>
  </r>
  <r>
    <d v="2021-10-11T00:00:00"/>
    <x v="1"/>
    <s v="MEDIEXCEL"/>
    <s v="En Tiempo"/>
    <s v="EXTERNOS (240 min.)"/>
    <x v="0"/>
    <x v="11"/>
    <n v="116"/>
    <s v="1284-0045"/>
    <m/>
    <m/>
    <m/>
    <m/>
    <n v="83"/>
    <x v="6"/>
    <n v="138"/>
    <m/>
    <m/>
    <m/>
    <m/>
    <m/>
    <m/>
    <m/>
    <m/>
    <m/>
    <m/>
    <m/>
    <m/>
    <s v="EGO"/>
    <n v="127"/>
    <m/>
  </r>
  <r>
    <d v="2021-10-11T00:00:00"/>
    <x v="1"/>
    <s v="MEDIEXCEL"/>
    <s v="En Tiempo"/>
    <s v="EXTERNOS (240 min.)"/>
    <x v="0"/>
    <x v="11"/>
    <n v="117"/>
    <s v="1284-0046"/>
    <d v="2021-10-11T00:00:00"/>
    <s v="32798 IRENE"/>
    <s v="GOMEZ"/>
    <m/>
    <n v="1297"/>
    <x v="20"/>
    <n v="265"/>
    <n v="0"/>
    <n v="0"/>
    <n v="633"/>
    <n v="633"/>
    <n v="633"/>
    <m/>
    <s v="Pendiente"/>
    <s v="Activo"/>
    <m/>
    <m/>
    <s v="MEDIEXCEL"/>
    <m/>
    <s v="LIPIDOS"/>
    <s v="lip"/>
    <s v="DIAZ DE LEON CARLOS APOLO"/>
  </r>
  <r>
    <d v="2021-10-11T00:00:00"/>
    <x v="1"/>
    <s v="MEDIEXCEL"/>
    <s v="En Tiempo"/>
    <s v="EXTERNOS (240 min.)"/>
    <x v="0"/>
    <x v="11"/>
    <n v="118"/>
    <s v="1284-0046"/>
    <m/>
    <m/>
    <m/>
    <m/>
    <n v="1319"/>
    <x v="23"/>
    <n v="230"/>
    <m/>
    <m/>
    <m/>
    <m/>
    <m/>
    <m/>
    <m/>
    <m/>
    <m/>
    <m/>
    <m/>
    <m/>
    <s v="QS3"/>
    <n v="192"/>
    <m/>
  </r>
  <r>
    <d v="2021-10-11T00:00:00"/>
    <x v="1"/>
    <s v="MEDIEXCEL"/>
    <s v="En Tiempo"/>
    <s v="EXTERNOS (240 min.)"/>
    <x v="0"/>
    <x v="11"/>
    <n v="119"/>
    <s v="1284-0046"/>
    <m/>
    <m/>
    <m/>
    <m/>
    <n v="83"/>
    <x v="6"/>
    <n v="138"/>
    <m/>
    <m/>
    <m/>
    <m/>
    <m/>
    <m/>
    <m/>
    <m/>
    <m/>
    <m/>
    <m/>
    <m/>
    <s v="EGO"/>
    <n v="127"/>
    <m/>
  </r>
  <r>
    <d v="2021-10-11T00:00:00"/>
    <x v="1"/>
    <s v="URGENCIAS"/>
    <s v="En Tiempo"/>
    <s v="URGENCIAS (90 Min.)"/>
    <x v="0"/>
    <x v="11"/>
    <n v="120"/>
    <s v="1284-0047"/>
    <d v="2021-10-11T00:00:00"/>
    <s v="20466 MARTHA"/>
    <s v="BANUET"/>
    <m/>
    <n v="129"/>
    <x v="54"/>
    <n v="250"/>
    <n v="0"/>
    <n v="0"/>
    <n v="525"/>
    <n v="525"/>
    <n v="525"/>
    <m/>
    <s v="Pendiente"/>
    <s v="Activo"/>
    <m/>
    <m/>
    <s v="CENTRO MEDICO EXCEL-URGENCIAS"/>
    <m/>
    <s v="Amy"/>
    <n v="48"/>
    <s v="LOPEZ FAVELA GLADYS MARIELA"/>
  </r>
  <r>
    <d v="2021-10-11T00:00:00"/>
    <x v="1"/>
    <s v="URGENCIAS"/>
    <s v="En Tiempo"/>
    <s v="URGENCIAS (90 Min.)"/>
    <x v="0"/>
    <x v="11"/>
    <n v="121"/>
    <s v="1284-0047"/>
    <m/>
    <m/>
    <m/>
    <m/>
    <n v="160"/>
    <x v="55"/>
    <n v="275"/>
    <m/>
    <m/>
    <m/>
    <m/>
    <m/>
    <m/>
    <m/>
    <m/>
    <m/>
    <m/>
    <m/>
    <m/>
    <s v="Lipasa"/>
    <n v="156"/>
    <m/>
  </r>
  <r>
    <d v="2021-10-11T00:00:00"/>
    <x v="1"/>
    <s v="HOSPITALIZADOS"/>
    <s v="En Tiempo"/>
    <s v="HOSPITALIZADOS (90 Min.)"/>
    <x v="0"/>
    <x v="11"/>
    <n v="122"/>
    <s v="1284-0048"/>
    <d v="2021-10-11T00:00:00"/>
    <s v="9151 NICOLE"/>
    <s v="ELIZAOLA"/>
    <s v="MARTINEZ"/>
    <n v="83"/>
    <x v="6"/>
    <n v="138"/>
    <n v="0"/>
    <n v="0"/>
    <n v="138"/>
    <n v="138"/>
    <n v="138"/>
    <m/>
    <s v="Pendiente"/>
    <s v="Activo"/>
    <m/>
    <m/>
    <s v="CENTRO MEDICO EXCEL-HOSPITALIZADOS"/>
    <m/>
    <s v="EGO"/>
    <n v="127"/>
    <s v="AVALOS MOLINA JORGE MISAEL"/>
  </r>
  <r>
    <d v="2021-10-11T00:00:00"/>
    <x v="1"/>
    <s v="PRIVADOS"/>
    <s v="En Tiempo"/>
    <s v="EXTERNOS (240 min.)"/>
    <x v="0"/>
    <x v="11"/>
    <n v="123"/>
    <s v="1284-0049"/>
    <d v="2021-10-11T00:00:00"/>
    <s v="34399 LUIS ENRIQUE"/>
    <s v="GUZMAN"/>
    <s v="RINCON"/>
    <n v="259"/>
    <x v="49"/>
    <n v="130"/>
    <n v="0"/>
    <n v="0"/>
    <n v="2008"/>
    <n v="2008"/>
    <n v="2008"/>
    <m/>
    <s v="Pendiente"/>
    <s v="Activo"/>
    <m/>
    <m/>
    <s v="PRIVADOS"/>
    <m/>
    <s v="TP"/>
    <n v="210"/>
    <s v="GUTIERREZ GONZALEZ AARON NORIKI"/>
  </r>
  <r>
    <d v="2021-10-11T00:00:00"/>
    <x v="1"/>
    <s v="PRIVADOS"/>
    <s v="En Tiempo"/>
    <s v="EXTERNOS (240 min.)"/>
    <x v="0"/>
    <x v="11"/>
    <n v="124"/>
    <s v="1284-0049"/>
    <m/>
    <m/>
    <m/>
    <m/>
    <n v="262"/>
    <x v="50"/>
    <n v="130"/>
    <m/>
    <m/>
    <m/>
    <m/>
    <m/>
    <m/>
    <m/>
    <m/>
    <m/>
    <m/>
    <m/>
    <m/>
    <s v="TPT"/>
    <m/>
    <m/>
  </r>
  <r>
    <d v="2021-10-11T00:00:00"/>
    <x v="1"/>
    <s v="PRIVADOS"/>
    <s v="En Tiempo"/>
    <s v="EXTERNOS (240 min.)"/>
    <x v="0"/>
    <x v="11"/>
    <n v="125"/>
    <s v="1284-0049"/>
    <m/>
    <m/>
    <m/>
    <m/>
    <n v="692"/>
    <x v="1"/>
    <n v="184"/>
    <m/>
    <m/>
    <m/>
    <m/>
    <m/>
    <m/>
    <m/>
    <m/>
    <m/>
    <m/>
    <m/>
    <m/>
    <s v="BH"/>
    <s v="h1"/>
    <m/>
  </r>
  <r>
    <d v="2021-10-11T00:00:00"/>
    <x v="1"/>
    <s v="PRIVADOS"/>
    <s v="En Tiempo"/>
    <s v="EXTERNOS (240 min.)"/>
    <x v="0"/>
    <x v="11"/>
    <n v="126"/>
    <s v="1284-0049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PRIVADOS"/>
    <s v="En Tiempo"/>
    <s v="EXTERNOS (240 min.)"/>
    <x v="0"/>
    <x v="11"/>
    <n v="127"/>
    <s v="1284-0049"/>
    <m/>
    <m/>
    <m/>
    <m/>
    <n v="416"/>
    <x v="32"/>
    <n v="362"/>
    <m/>
    <m/>
    <m/>
    <m/>
    <m/>
    <m/>
    <m/>
    <m/>
    <m/>
    <m/>
    <m/>
    <m/>
    <s v="HIV"/>
    <n v="22"/>
    <m/>
  </r>
  <r>
    <d v="2021-10-11T00:00:00"/>
    <x v="1"/>
    <s v="PRIVADOS"/>
    <s v="En Tiempo"/>
    <s v="EXTERNOS (240 min.)"/>
    <x v="0"/>
    <x v="11"/>
    <n v="128"/>
    <s v="1284-0049"/>
    <m/>
    <m/>
    <m/>
    <m/>
    <n v="605"/>
    <x v="159"/>
    <n v="546"/>
    <m/>
    <m/>
    <m/>
    <m/>
    <m/>
    <m/>
    <m/>
    <m/>
    <m/>
    <m/>
    <m/>
    <m/>
    <s v="FTA"/>
    <m/>
    <m/>
  </r>
  <r>
    <d v="2021-10-11T00:00:00"/>
    <x v="1"/>
    <s v="PRIVADOS"/>
    <s v="En Tiempo"/>
    <s v="EXTERNOS (240 min.)"/>
    <x v="0"/>
    <x v="11"/>
    <n v="129"/>
    <s v="1284-0049"/>
    <m/>
    <m/>
    <m/>
    <m/>
    <n v="83"/>
    <x v="6"/>
    <n v="138"/>
    <m/>
    <m/>
    <m/>
    <m/>
    <m/>
    <m/>
    <m/>
    <m/>
    <m/>
    <m/>
    <m/>
    <m/>
    <s v="EGO"/>
    <n v="127"/>
    <m/>
  </r>
  <r>
    <d v="2021-10-11T00:00:00"/>
    <x v="1"/>
    <s v="HOSPITALIZADOS"/>
    <s v="Fuera de Tiempo"/>
    <s v="HOSPITALIZADOS (90 Min.)"/>
    <x v="0"/>
    <x v="11"/>
    <n v="130"/>
    <s v="1284-0050"/>
    <d v="2021-10-11T00:00:00"/>
    <s v="34224 ADAN YAEL"/>
    <s v="CANGA"/>
    <s v="CUEN"/>
    <n v="270"/>
    <x v="63"/>
    <n v="150"/>
    <n v="0"/>
    <n v="0"/>
    <n v="3850"/>
    <n v="3850"/>
    <n v="3850"/>
    <m/>
    <s v="Pendiente"/>
    <s v="Activo"/>
    <m/>
    <m/>
    <s v="CENTRO MEDICO EXCEL-HOSPITALIZADOS"/>
    <m/>
    <s v="Ziehl Neelsen"/>
    <n v="270"/>
    <s v="ORTEGA MORENO ANETTE"/>
  </r>
  <r>
    <d v="2021-10-11T00:00:00"/>
    <x v="1"/>
    <s v="HOSPITALIZADOS"/>
    <s v="Fuera de Tiempo"/>
    <s v="HOSPITALIZADOS (90 Min.)"/>
    <x v="0"/>
    <x v="11"/>
    <n v="131"/>
    <s v="1284-0050"/>
    <m/>
    <m/>
    <m/>
    <m/>
    <n v="170"/>
    <x v="172"/>
    <n v="3700"/>
    <m/>
    <m/>
    <m/>
    <m/>
    <m/>
    <m/>
    <m/>
    <m/>
    <m/>
    <m/>
    <m/>
    <m/>
    <s v="PCR Micobacterium Tb"/>
    <m/>
    <m/>
  </r>
  <r>
    <d v="2021-10-11T00:00:00"/>
    <x v="1"/>
    <s v="MEDIEXCEL"/>
    <s v="En Tiempo"/>
    <s v="EXTERNOS (240 min.)"/>
    <x v="0"/>
    <x v="11"/>
    <n v="132"/>
    <s v="1284-0051"/>
    <d v="2021-10-11T00:00:00"/>
    <s v="30678 DANIEL"/>
    <s v="GARCIA"/>
    <s v="CUEVAS"/>
    <n v="692"/>
    <x v="1"/>
    <n v="184"/>
    <n v="0"/>
    <n v="0"/>
    <n v="2141"/>
    <n v="2141"/>
    <n v="2141"/>
    <m/>
    <s v="Pendiente"/>
    <s v="Activo"/>
    <s v="F1879001-01"/>
    <m/>
    <s v="MEDIEXCEL"/>
    <m/>
    <s v="BH"/>
    <s v="h1"/>
    <s v="SALDIVAR HERNANDEZ KARLA YUDITH"/>
  </r>
  <r>
    <d v="2021-10-11T00:00:00"/>
    <x v="1"/>
    <s v="MEDIEXCEL"/>
    <s v="En Tiempo"/>
    <s v="EXTERNOS (240 min.)"/>
    <x v="0"/>
    <x v="11"/>
    <n v="133"/>
    <s v="1284-0051"/>
    <m/>
    <m/>
    <m/>
    <m/>
    <n v="121"/>
    <x v="18"/>
    <n v="374"/>
    <m/>
    <m/>
    <m/>
    <m/>
    <m/>
    <m/>
    <m/>
    <m/>
    <m/>
    <m/>
    <m/>
    <m/>
    <s v="GLICO"/>
    <n v="137"/>
    <m/>
  </r>
  <r>
    <d v="2021-10-11T00:00:00"/>
    <x v="1"/>
    <s v="MEDIEXCEL"/>
    <s v="En Tiempo"/>
    <s v="EXTERNOS (240 min.)"/>
    <x v="0"/>
    <x v="11"/>
    <n v="134"/>
    <s v="1284-0051"/>
    <m/>
    <m/>
    <m/>
    <m/>
    <n v="1533"/>
    <x v="21"/>
    <n v="535"/>
    <m/>
    <m/>
    <m/>
    <m/>
    <m/>
    <m/>
    <m/>
    <m/>
    <m/>
    <m/>
    <m/>
    <m/>
    <s v="SMAC30"/>
    <s v="v2"/>
    <m/>
  </r>
  <r>
    <d v="2021-10-11T00:00:00"/>
    <x v="1"/>
    <s v="MEDIEXCEL"/>
    <s v="En Tiempo"/>
    <s v="EXTERNOS (240 min.)"/>
    <x v="0"/>
    <x v="11"/>
    <n v="135"/>
    <s v="1284-0051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1T00:00:00"/>
    <x v="1"/>
    <s v="MEDIEXCEL"/>
    <s v="En Tiempo"/>
    <s v="EXTERNOS (240 min.)"/>
    <x v="0"/>
    <x v="11"/>
    <n v="136"/>
    <s v="1284-0051"/>
    <m/>
    <m/>
    <m/>
    <m/>
    <n v="1371"/>
    <x v="22"/>
    <n v="300"/>
    <m/>
    <m/>
    <m/>
    <m/>
    <m/>
    <m/>
    <m/>
    <m/>
    <m/>
    <m/>
    <m/>
    <m/>
    <s v="T4L"/>
    <n v="205"/>
    <m/>
  </r>
  <r>
    <d v="2021-10-11T00:00:00"/>
    <x v="1"/>
    <s v="MEDIEXCEL"/>
    <s v="En Tiempo"/>
    <s v="EXTERNOS (240 min.)"/>
    <x v="0"/>
    <x v="11"/>
    <n v="137"/>
    <s v="1284-0051"/>
    <m/>
    <m/>
    <m/>
    <m/>
    <n v="83"/>
    <x v="6"/>
    <n v="138"/>
    <m/>
    <m/>
    <m/>
    <m/>
    <m/>
    <m/>
    <m/>
    <m/>
    <m/>
    <m/>
    <m/>
    <m/>
    <s v="EGO"/>
    <n v="127"/>
    <m/>
  </r>
  <r>
    <d v="2021-10-11T00:00:00"/>
    <x v="1"/>
    <s v="HOSPITALIZADOS"/>
    <s v="Fuera de Tiempo"/>
    <s v="HOSPITALIZADOS (90 Min.)"/>
    <x v="0"/>
    <x v="11"/>
    <n v="138"/>
    <s v="1284-0052"/>
    <d v="2021-10-11T00:00:00"/>
    <s v="34224 ADAN YAEL"/>
    <s v="CANGA"/>
    <s v="CUEN"/>
    <n v="270"/>
    <x v="63"/>
    <n v="150"/>
    <n v="0"/>
    <n v="0"/>
    <n v="150"/>
    <n v="150"/>
    <n v="150"/>
    <m/>
    <s v="Pendiente"/>
    <s v="Activo"/>
    <m/>
    <m/>
    <s v="CENTRO MEDICO EXCEL-HOSPITALIZADOS"/>
    <m/>
    <s v="Ziehl Neelsen"/>
    <n v="270"/>
    <s v="BALDERAS MARTINEZ PAMELA ESMERALDA"/>
  </r>
  <r>
    <d v="2021-10-11T00:00:00"/>
    <x v="1"/>
    <s v="MEDIEXCEL"/>
    <s v="En Tiempo"/>
    <s v="EXTERNOS (240 min.)"/>
    <x v="0"/>
    <x v="11"/>
    <n v="139"/>
    <s v="1284-0053"/>
    <d v="2021-10-11T00:00:00"/>
    <s v="34144 ERICK"/>
    <s v="FACIO"/>
    <m/>
    <n v="2119"/>
    <x v="141"/>
    <n v="500"/>
    <n v="0"/>
    <n v="0"/>
    <n v="500"/>
    <n v="500"/>
    <n v="500"/>
    <m/>
    <s v="Pendiente"/>
    <s v="Activo"/>
    <s v="A7029030-02"/>
    <m/>
    <s v="MEDIEXCEL"/>
    <m/>
    <s v="ESPERMATOBIOSCOPIA"/>
    <m/>
    <s v="CASTRO AVILES MERCEDES"/>
  </r>
  <r>
    <d v="2021-10-11T00:00:00"/>
    <x v="1"/>
    <s v="PRIVADOS"/>
    <s v="En Tiempo"/>
    <s v="EXTERNOS (240 min.)"/>
    <x v="0"/>
    <x v="11"/>
    <n v="140"/>
    <s v="1284-0054"/>
    <d v="2021-10-11T00:00:00"/>
    <s v="34400 ROBERTO"/>
    <s v="ARREOLA"/>
    <s v="MARTINEZ"/>
    <n v="692"/>
    <x v="1"/>
    <n v="184"/>
    <n v="0"/>
    <n v="0"/>
    <n v="1335"/>
    <n v="1335"/>
    <n v="1335"/>
    <m/>
    <s v="Pendiente"/>
    <s v="Activo"/>
    <m/>
    <m/>
    <s v="PRIVADOS"/>
    <m/>
    <s v="BH"/>
    <s v="h1"/>
    <s v="TOKUNAGA FUJIGAKI JORGE FRANCISCO"/>
  </r>
  <r>
    <d v="2021-10-11T00:00:00"/>
    <x v="1"/>
    <s v="PRIVADOS"/>
    <s v="En Tiempo"/>
    <s v="EXTERNOS (240 min.)"/>
    <x v="0"/>
    <x v="11"/>
    <n v="141"/>
    <s v="1284-0054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PRIVADOS"/>
    <s v="En Tiempo"/>
    <s v="EXTERNOS (240 min.)"/>
    <x v="0"/>
    <x v="11"/>
    <n v="142"/>
    <s v="1284-0054"/>
    <m/>
    <m/>
    <m/>
    <m/>
    <n v="612"/>
    <x v="19"/>
    <n v="495"/>
    <m/>
    <m/>
    <m/>
    <m/>
    <m/>
    <m/>
    <m/>
    <m/>
    <m/>
    <m/>
    <m/>
    <m/>
    <s v="PSA"/>
    <n v="58"/>
    <m/>
  </r>
  <r>
    <d v="2021-10-11T00:00:00"/>
    <x v="1"/>
    <s v="PRIVADOS"/>
    <s v="En Tiempo"/>
    <s v="EXTERNOS (240 min.)"/>
    <x v="0"/>
    <x v="11"/>
    <n v="143"/>
    <s v="1284-0054"/>
    <m/>
    <m/>
    <m/>
    <m/>
    <n v="83"/>
    <x v="6"/>
    <n v="138"/>
    <m/>
    <m/>
    <m/>
    <m/>
    <m/>
    <m/>
    <m/>
    <m/>
    <m/>
    <m/>
    <m/>
    <m/>
    <s v="EGO"/>
    <n v="127"/>
    <m/>
  </r>
  <r>
    <d v="2021-10-11T00:00:00"/>
    <x v="1"/>
    <s v="MEDIEXCEL"/>
    <s v="En Tiempo"/>
    <s v="EXTERNOS (240 min.)"/>
    <x v="0"/>
    <x v="11"/>
    <n v="144"/>
    <s v="1284-0055"/>
    <d v="2021-10-11T00:00:00"/>
    <s v="19281 VICTOR"/>
    <s v="SALAS"/>
    <s v="BURCIAGA"/>
    <n v="692"/>
    <x v="1"/>
    <n v="184"/>
    <n v="0"/>
    <n v="0"/>
    <n v="1726"/>
    <n v="1726"/>
    <n v="1726"/>
    <m/>
    <s v="Pendiente"/>
    <s v="Activo"/>
    <s v="B7989001-01"/>
    <m/>
    <s v="MEDIEXCEL"/>
    <m/>
    <s v="BH"/>
    <s v="h1"/>
    <s v="CASTRO AVILES MERCEDES"/>
  </r>
  <r>
    <d v="2021-10-11T00:00:00"/>
    <x v="1"/>
    <s v="MEDIEXCEL"/>
    <s v="En Tiempo"/>
    <s v="EXTERNOS (240 min.)"/>
    <x v="0"/>
    <x v="11"/>
    <n v="145"/>
    <s v="1284-0055"/>
    <m/>
    <m/>
    <m/>
    <m/>
    <n v="121"/>
    <x v="18"/>
    <n v="374"/>
    <m/>
    <m/>
    <m/>
    <m/>
    <m/>
    <m/>
    <m/>
    <m/>
    <m/>
    <m/>
    <m/>
    <m/>
    <s v="GLICO"/>
    <n v="137"/>
    <m/>
  </r>
  <r>
    <d v="2021-10-11T00:00:00"/>
    <x v="1"/>
    <s v="MEDIEXCEL"/>
    <s v="En Tiempo"/>
    <s v="EXTERNOS (240 min.)"/>
    <x v="0"/>
    <x v="11"/>
    <n v="146"/>
    <s v="1284-0055"/>
    <m/>
    <m/>
    <m/>
    <m/>
    <n v="1533"/>
    <x v="21"/>
    <n v="535"/>
    <m/>
    <m/>
    <m/>
    <m/>
    <m/>
    <m/>
    <m/>
    <m/>
    <m/>
    <m/>
    <m/>
    <m/>
    <s v="SMAC30"/>
    <s v="v2"/>
    <m/>
  </r>
  <r>
    <d v="2021-10-11T00:00:00"/>
    <x v="1"/>
    <s v="MEDIEXCEL"/>
    <s v="En Tiempo"/>
    <s v="EXTERNOS (240 min.)"/>
    <x v="0"/>
    <x v="11"/>
    <n v="147"/>
    <s v="1284-0055"/>
    <m/>
    <m/>
    <m/>
    <m/>
    <n v="2212"/>
    <x v="173"/>
    <n v="495"/>
    <m/>
    <m/>
    <m/>
    <m/>
    <m/>
    <m/>
    <m/>
    <m/>
    <m/>
    <m/>
    <m/>
    <m/>
    <s v="PSA LIBRE"/>
    <n v="57"/>
    <m/>
  </r>
  <r>
    <d v="2021-10-11T00:00:00"/>
    <x v="1"/>
    <s v="MEDIEXCEL"/>
    <s v="En Tiempo"/>
    <s v="EXTERNOS (240 min.)"/>
    <x v="0"/>
    <x v="11"/>
    <n v="148"/>
    <s v="1284-0055"/>
    <m/>
    <m/>
    <m/>
    <m/>
    <n v="83"/>
    <x v="6"/>
    <n v="138"/>
    <m/>
    <m/>
    <m/>
    <m/>
    <m/>
    <m/>
    <m/>
    <m/>
    <m/>
    <m/>
    <m/>
    <m/>
    <s v="EGO"/>
    <n v="127"/>
    <m/>
  </r>
  <r>
    <d v="2021-10-11T00:00:00"/>
    <x v="1"/>
    <s v="MEDIEXCEL"/>
    <s v="En Tiempo"/>
    <s v="EXTERNOS (240 min.)"/>
    <x v="0"/>
    <x v="11"/>
    <n v="149"/>
    <s v="1284-0056"/>
    <d v="2021-10-11T00:00:00"/>
    <s v="28536 FREDERICO"/>
    <s v="KOEHLER"/>
    <m/>
    <n v="692"/>
    <x v="1"/>
    <n v="184"/>
    <n v="0"/>
    <n v="0"/>
    <n v="1116"/>
    <n v="1116"/>
    <n v="1116"/>
    <m/>
    <s v="Pendiente"/>
    <s v="Activo"/>
    <s v="F1849001-01"/>
    <n v="5"/>
    <s v="MEDIEXCEL"/>
    <m/>
    <s v="BH"/>
    <s v="h1"/>
    <s v="GARCIA DIAZ MIGUEL"/>
  </r>
  <r>
    <d v="2021-10-11T00:00:00"/>
    <x v="1"/>
    <s v="MEDIEXCEL"/>
    <s v="En Tiempo"/>
    <s v="EXTERNOS (240 min.)"/>
    <x v="0"/>
    <x v="11"/>
    <n v="150"/>
    <s v="1284-0056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1T00:00:00"/>
    <x v="1"/>
    <s v="MEDIEXCEL"/>
    <s v="En Tiempo"/>
    <s v="EXTERNOS (240 min.)"/>
    <x v="0"/>
    <x v="11"/>
    <n v="151"/>
    <s v="1284-0056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VITAMEDICA"/>
    <s v="En Tiempo"/>
    <s v="EXTERNOS (240 min.)"/>
    <x v="0"/>
    <x v="11"/>
    <n v="152"/>
    <s v="1284-0057"/>
    <d v="2021-10-11T00:00:00"/>
    <s v="26561 ELIZABETH"/>
    <s v="CLIFT"/>
    <s v="RODRIGUEZ"/>
    <n v="259"/>
    <x v="49"/>
    <n v="130"/>
    <n v="0"/>
    <n v="0"/>
    <n v="246.16"/>
    <n v="246.16"/>
    <n v="246.16"/>
    <m/>
    <s v="Pendiente"/>
    <s v="Activo"/>
    <m/>
    <m/>
    <s v="VITAMEDICA"/>
    <m/>
    <s v="TP"/>
    <n v="210"/>
    <s v="MIRANDA CASTAÑON FRANSISCO JAVIER"/>
  </r>
  <r>
    <d v="2021-10-11T00:00:00"/>
    <x v="1"/>
    <s v="VITAMEDICA"/>
    <s v="En Tiempo"/>
    <s v="EXTERNOS (240 min.)"/>
    <x v="0"/>
    <x v="11"/>
    <n v="153"/>
    <s v="1284-0057"/>
    <m/>
    <m/>
    <m/>
    <m/>
    <n v="262"/>
    <x v="50"/>
    <n v="60"/>
    <m/>
    <m/>
    <m/>
    <m/>
    <m/>
    <m/>
    <m/>
    <m/>
    <m/>
    <m/>
    <m/>
    <m/>
    <s v="TPT"/>
    <m/>
    <m/>
  </r>
  <r>
    <d v="2021-10-11T00:00:00"/>
    <x v="1"/>
    <s v="VITAMEDICA"/>
    <s v="En Tiempo"/>
    <s v="EXTERNOS (240 min.)"/>
    <x v="0"/>
    <x v="11"/>
    <n v="154"/>
    <s v="1284-0057"/>
    <m/>
    <m/>
    <m/>
    <m/>
    <n v="119"/>
    <x v="24"/>
    <n v="56.16"/>
    <m/>
    <m/>
    <m/>
    <m/>
    <m/>
    <m/>
    <m/>
    <m/>
    <m/>
    <m/>
    <m/>
    <m/>
    <s v="ABO"/>
    <n v="213"/>
    <m/>
  </r>
  <r>
    <d v="2021-10-11T00:00:00"/>
    <x v="1"/>
    <s v="VITAMEDICA"/>
    <s v="En Tiempo"/>
    <s v="EXTERNOS (240 min.)"/>
    <x v="0"/>
    <x v="11"/>
    <n v="155"/>
    <s v="1284-0057"/>
    <m/>
    <m/>
    <m/>
    <m/>
    <n v="1446"/>
    <x v="174"/>
    <n v="0"/>
    <m/>
    <m/>
    <m/>
    <m/>
    <m/>
    <m/>
    <m/>
    <m/>
    <m/>
    <m/>
    <m/>
    <m/>
    <s v="TS"/>
    <n v="211"/>
    <m/>
  </r>
  <r>
    <d v="2021-10-11T00:00:00"/>
    <x v="1"/>
    <s v="TRIAGE RESPIRATORIO"/>
    <s v="En Tiempo"/>
    <s v="TRIAGE RESPIRATORIO (90 Min.)"/>
    <x v="0"/>
    <x v="11"/>
    <n v="156"/>
    <s v="1284-0058"/>
    <d v="2021-10-11T00:00:00"/>
    <s v="7565 RUTH"/>
    <s v="CASTRO"/>
    <m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11T00:00:00"/>
    <x v="1"/>
    <s v="TRIAGE RESPIRATORIO"/>
    <s v="En Tiempo"/>
    <s v="TRIAGE RESPIRATORIO (90 Min.)"/>
    <x v="0"/>
    <x v="11"/>
    <n v="157"/>
    <s v="1284-0058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TRIAGE RESPIRATORIO"/>
    <s v="En Tiempo"/>
    <s v="TRIAGE RESPIRATORIO (90 Min.)"/>
    <x v="0"/>
    <x v="11"/>
    <n v="158"/>
    <s v="1284-0058"/>
    <m/>
    <m/>
    <m/>
    <m/>
    <n v="226"/>
    <x v="3"/>
    <n v="345"/>
    <m/>
    <m/>
    <m/>
    <m/>
    <m/>
    <m/>
    <m/>
    <m/>
    <m/>
    <m/>
    <m/>
    <m/>
    <s v="PCR"/>
    <n v="183"/>
    <m/>
  </r>
  <r>
    <d v="2021-10-11T00:00:00"/>
    <x v="1"/>
    <s v="TRIAGE RESPIRATORIO"/>
    <s v="En Tiempo"/>
    <s v="TRIAGE RESPIRATORIO (90 Min.)"/>
    <x v="0"/>
    <x v="11"/>
    <n v="159"/>
    <s v="1284-0058"/>
    <m/>
    <m/>
    <m/>
    <m/>
    <n v="2458"/>
    <x v="25"/>
    <n v="500"/>
    <m/>
    <m/>
    <m/>
    <m/>
    <m/>
    <m/>
    <m/>
    <m/>
    <m/>
    <m/>
    <m/>
    <m/>
    <s v="SARS"/>
    <m/>
    <m/>
  </r>
  <r>
    <d v="2021-10-11T00:00:00"/>
    <x v="1"/>
    <s v="TRIAGE RESPIRATORIO"/>
    <s v="En Tiempo"/>
    <s v="TRIAGE RESPIRATORIO (90 Min.)"/>
    <x v="0"/>
    <x v="11"/>
    <n v="160"/>
    <s v="1284-0058"/>
    <m/>
    <m/>
    <m/>
    <m/>
    <n v="2477"/>
    <x v="42"/>
    <n v="750"/>
    <m/>
    <m/>
    <m/>
    <m/>
    <m/>
    <m/>
    <m/>
    <m/>
    <m/>
    <m/>
    <m/>
    <m/>
    <s v="Ag. SARS Cov 2"/>
    <m/>
    <m/>
  </r>
  <r>
    <d v="2021-10-11T00:00:00"/>
    <x v="1"/>
    <s v="TRIAGE RESPIRATORIO"/>
    <s v="En Tiempo"/>
    <s v="TRIAGE RESPIRATORIO (90 Min.)"/>
    <x v="0"/>
    <x v="11"/>
    <n v="161"/>
    <s v="1284-0059"/>
    <d v="2021-10-11T00:00:00"/>
    <s v="33206 VERONICA"/>
    <s v="RAMIREZ"/>
    <m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11T00:00:00"/>
    <x v="1"/>
    <s v="TRIAGE RESPIRATORIO"/>
    <s v="En Tiempo"/>
    <s v="TRIAGE RESPIRATORIO (90 Min.)"/>
    <x v="0"/>
    <x v="11"/>
    <n v="162"/>
    <s v="1284-0059"/>
    <m/>
    <m/>
    <m/>
    <m/>
    <n v="226"/>
    <x v="3"/>
    <n v="345"/>
    <m/>
    <m/>
    <m/>
    <m/>
    <m/>
    <m/>
    <m/>
    <m/>
    <m/>
    <m/>
    <m/>
    <m/>
    <s v="PCR"/>
    <n v="183"/>
    <m/>
  </r>
  <r>
    <d v="2021-10-11T00:00:00"/>
    <x v="1"/>
    <s v="TRIAGE RESPIRATORIO"/>
    <s v="En Tiempo"/>
    <s v="TRIAGE RESPIRATORIO (90 Min.)"/>
    <x v="0"/>
    <x v="11"/>
    <n v="163"/>
    <s v="1284-0059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1"/>
    <s v="TRIAGE RESPIRATORIO"/>
    <s v="En Tiempo"/>
    <s v="TRIAGE RESPIRATORIO (90 Min.)"/>
    <x v="0"/>
    <x v="11"/>
    <n v="164"/>
    <s v="1284-0059"/>
    <m/>
    <m/>
    <m/>
    <m/>
    <n v="2458"/>
    <x v="25"/>
    <n v="500"/>
    <m/>
    <m/>
    <m/>
    <m/>
    <m/>
    <m/>
    <m/>
    <m/>
    <m/>
    <m/>
    <m/>
    <m/>
    <s v="SARS"/>
    <m/>
    <m/>
  </r>
  <r>
    <d v="2021-10-11T00:00:00"/>
    <x v="1"/>
    <s v="TRIAGE RESPIRATORIO"/>
    <s v="En Tiempo"/>
    <s v="TRIAGE RESPIRATORIO (90 Min.)"/>
    <x v="0"/>
    <x v="11"/>
    <n v="165"/>
    <s v="1284-0059"/>
    <m/>
    <m/>
    <m/>
    <m/>
    <n v="2477"/>
    <x v="42"/>
    <n v="750"/>
    <m/>
    <m/>
    <m/>
    <m/>
    <m/>
    <m/>
    <m/>
    <m/>
    <m/>
    <m/>
    <m/>
    <m/>
    <s v="Ag. SARS Cov 2"/>
    <m/>
    <m/>
  </r>
  <r>
    <d v="2021-10-11T00:00:00"/>
    <x v="1"/>
    <s v="VITAMEDICA"/>
    <s v="No Liberados en PxLab"/>
    <s v="EXTERNOS (240 min.)"/>
    <x v="0"/>
    <x v="11"/>
    <n v="166"/>
    <s v="1284-0060"/>
    <d v="2021-10-11T00:00:00"/>
    <s v="9591 INOCENCIO"/>
    <s v="CERVANTES"/>
    <s v="VELAZQUEZ"/>
    <n v="2452"/>
    <x v="26"/>
    <n v="4914"/>
    <n v="0"/>
    <n v="0"/>
    <n v="4914"/>
    <n v="4914"/>
    <n v="4914"/>
    <m/>
    <s v="Pendiente"/>
    <s v="Activo"/>
    <m/>
    <m/>
    <s v="VITAMEDICA"/>
    <m/>
    <s v="COVID 19"/>
    <m/>
    <s v="LEON SAU EDUARDO ALBERTO"/>
  </r>
  <r>
    <d v="2021-10-11T00:00:00"/>
    <x v="1"/>
    <s v="HOSPITALIZADOS"/>
    <s v="No Liberados en PxLab"/>
    <s v="HOSPITALIZADOS (90 Min.)"/>
    <x v="0"/>
    <x v="11"/>
    <n v="167"/>
    <s v="1284-0061"/>
    <d v="2021-10-11T00:00:00"/>
    <s v="32957 MARIA"/>
    <s v="DOMINGUEZ"/>
    <s v="RODRIGUEZ"/>
    <n v="2156"/>
    <x v="175"/>
    <n v="5000"/>
    <n v="0"/>
    <n v="0"/>
    <n v="5000"/>
    <n v="5000"/>
    <n v="5000"/>
    <m/>
    <s v="Pendiente"/>
    <s v="Activo"/>
    <m/>
    <m/>
    <s v="CENTRO MEDICO EXCEL-HOSPITALIZADOS"/>
    <m/>
    <s v="BIOPSIA MAMA"/>
    <n v="68"/>
    <s v="AGUILAR OBESO DAVID"/>
  </r>
  <r>
    <d v="2021-10-11T00:00:00"/>
    <x v="1"/>
    <s v="MEDIEXCEL"/>
    <s v="En Tiempo"/>
    <s v="EXTERNOS (240 min.)"/>
    <x v="0"/>
    <x v="11"/>
    <n v="168"/>
    <s v="1284-0062"/>
    <d v="2021-10-11T00:00:00"/>
    <s v="34352 JONATHAN LEONARDO"/>
    <s v="TORRES"/>
    <s v="ISLAS"/>
    <n v="692"/>
    <x v="1"/>
    <n v="184"/>
    <n v="0"/>
    <n v="0"/>
    <n v="667"/>
    <n v="667"/>
    <n v="667"/>
    <m/>
    <s v="Pendiente"/>
    <s v="Activo"/>
    <s v="B5839038-01"/>
    <m/>
    <s v="MEDIEXCEL"/>
    <m/>
    <s v="BH"/>
    <s v="h1"/>
    <s v="CAMESELLE NICOLAS ESTEFANIA"/>
  </r>
  <r>
    <d v="2021-10-11T00:00:00"/>
    <x v="1"/>
    <s v="MEDIEXCEL"/>
    <s v="En Tiempo"/>
    <s v="EXTERNOS (240 min.)"/>
    <x v="0"/>
    <x v="11"/>
    <n v="169"/>
    <s v="1284-0062"/>
    <m/>
    <m/>
    <m/>
    <m/>
    <n v="745"/>
    <x v="167"/>
    <n v="195"/>
    <m/>
    <m/>
    <m/>
    <m/>
    <m/>
    <m/>
    <m/>
    <m/>
    <m/>
    <m/>
    <m/>
    <m/>
    <s v="Bilis"/>
    <n v="64"/>
    <m/>
  </r>
  <r>
    <d v="2021-10-11T00:00:00"/>
    <x v="1"/>
    <s v="MEDIEXCEL"/>
    <s v="En Tiempo"/>
    <s v="EXTERNOS (240 min.)"/>
    <x v="0"/>
    <x v="11"/>
    <n v="170"/>
    <s v="1284-0062"/>
    <m/>
    <m/>
    <m/>
    <m/>
    <n v="69"/>
    <x v="9"/>
    <n v="288"/>
    <m/>
    <m/>
    <m/>
    <m/>
    <m/>
    <m/>
    <m/>
    <m/>
    <m/>
    <m/>
    <m/>
    <m/>
    <s v="ES"/>
    <s v="es3"/>
    <m/>
  </r>
  <r>
    <d v="2021-10-11T00:00:00"/>
    <x v="1"/>
    <s v="TUNEL MEDIEXCEL"/>
    <s v="En Tiempo"/>
    <s v="EXTERNOS (240 min.)"/>
    <x v="0"/>
    <x v="11"/>
    <n v="171"/>
    <s v="1284-0063"/>
    <d v="2021-10-11T00:00:00"/>
    <s v="34401 DANIEL"/>
    <s v="LOPEZ"/>
    <s v="GOMEZ"/>
    <n v="2477"/>
    <x v="42"/>
    <n v="750"/>
    <n v="0"/>
    <n v="0"/>
    <n v="750"/>
    <n v="750"/>
    <n v="750"/>
    <m/>
    <s v="Pendiente"/>
    <s v="Activo"/>
    <s v="_x0009_B7169015-01"/>
    <m/>
    <s v="TUNEL - MEDIEXCEL"/>
    <m/>
    <s v="Ag. SARS Cov 2"/>
    <m/>
    <s v="A QUIEN CORRESPONDA"/>
  </r>
  <r>
    <d v="2021-10-11T00:00:00"/>
    <x v="1"/>
    <s v="TUNEL MEDIEXCEL"/>
    <s v="No Liberados en PxLab"/>
    <s v="EXTERNOS (240 min.)"/>
    <x v="0"/>
    <x v="11"/>
    <n v="172"/>
    <s v="1284-0064"/>
    <d v="2021-10-11T00:00:00"/>
    <s v="34401 DANIEL"/>
    <s v="LOPEZ"/>
    <s v="GOMEZ"/>
    <n v="2452"/>
    <x v="26"/>
    <n v="3500"/>
    <n v="0"/>
    <n v="0"/>
    <n v="3500"/>
    <n v="3500"/>
    <n v="3500"/>
    <m/>
    <s v="Pendiente"/>
    <s v="Activo"/>
    <s v="DGMZ00@YAHOO.CO"/>
    <m/>
    <s v="TUNEL - MEDIEXCEL"/>
    <m/>
    <s v="COVID 19"/>
    <m/>
    <s v="A QUIEN CORRESPONDA"/>
  </r>
  <r>
    <d v="2021-10-11T00:00:00"/>
    <x v="1"/>
    <s v="TUNEL MEDIEXCEL"/>
    <s v="En Tiempo"/>
    <s v="EXTERNOS (240 min.)"/>
    <x v="0"/>
    <x v="11"/>
    <n v="173"/>
    <s v="1284-0065"/>
    <d v="2021-10-11T00:00:00"/>
    <s v="34402 TIFFANY"/>
    <s v="VELASCO"/>
    <m/>
    <n v="2477"/>
    <x v="42"/>
    <n v="750"/>
    <n v="0"/>
    <n v="0"/>
    <n v="750"/>
    <n v="750"/>
    <n v="750"/>
    <m/>
    <s v="Pendiente"/>
    <s v="Activo"/>
    <s v="B8289028-02"/>
    <m/>
    <s v="TUNEL - MEDIEXCEL"/>
    <m/>
    <s v="Ag. SARS Cov 2"/>
    <m/>
    <s v="A QUIEN CORRESPONDA"/>
  </r>
  <r>
    <d v="2021-10-11T00:00:00"/>
    <x v="2"/>
    <s v="MEDIEXCEL"/>
    <s v="No Liberados en PxLab"/>
    <s v="EXTERNOS (240 min.)"/>
    <x v="0"/>
    <x v="11"/>
    <n v="174"/>
    <s v="1284-0066"/>
    <d v="2021-10-11T00:00:00"/>
    <s v="22363 ANDREA ERNESTINA"/>
    <s v="VELARDE"/>
    <s v="PADILLA"/>
    <n v="182"/>
    <x v="39"/>
    <n v="360"/>
    <n v="0"/>
    <n v="0"/>
    <n v="360"/>
    <n v="360"/>
    <n v="360"/>
    <m/>
    <s v="Pendiente"/>
    <s v="Activo"/>
    <s v="B8959009-02"/>
    <m/>
    <s v="MEDIEXCEL"/>
    <m/>
    <s v="Pap"/>
    <n v="163"/>
    <s v="SALDAÑA CARO IGNACIO"/>
  </r>
  <r>
    <d v="2021-10-11T00:00:00"/>
    <x v="2"/>
    <s v="URGENCIAS"/>
    <s v="En Tiempo"/>
    <s v="URGENCIAS (90 Min.)"/>
    <x v="0"/>
    <x v="11"/>
    <n v="175"/>
    <s v="1284-0067"/>
    <d v="2021-10-11T00:00:00"/>
    <s v="34403 NORMA"/>
    <s v="SANCHEZ"/>
    <m/>
    <n v="692"/>
    <x v="1"/>
    <n v="184"/>
    <n v="0"/>
    <n v="0"/>
    <n v="840"/>
    <n v="840"/>
    <n v="840"/>
    <m/>
    <s v="Pendiente"/>
    <s v="Activo"/>
    <m/>
    <m/>
    <s v="CENTRO MEDICO EXCEL-URGENCIAS"/>
    <m/>
    <s v="BH"/>
    <s v="h1"/>
    <s v="ARVAYO RODRIGUEZ LEZTY GABRIELA"/>
  </r>
  <r>
    <d v="2021-10-11T00:00:00"/>
    <x v="2"/>
    <s v="URGENCIAS"/>
    <s v="En Tiempo"/>
    <s v="URGENCIAS (90 Min.)"/>
    <x v="0"/>
    <x v="11"/>
    <n v="176"/>
    <s v="1284-0067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2"/>
    <s v="URGENCIAS"/>
    <s v="En Tiempo"/>
    <s v="URGENCIAS (90 Min.)"/>
    <x v="0"/>
    <x v="11"/>
    <n v="177"/>
    <s v="1284-0067"/>
    <m/>
    <m/>
    <m/>
    <m/>
    <n v="83"/>
    <x v="6"/>
    <n v="138"/>
    <m/>
    <m/>
    <m/>
    <m/>
    <m/>
    <m/>
    <m/>
    <m/>
    <m/>
    <m/>
    <m/>
    <m/>
    <s v="EGO"/>
    <n v="127"/>
    <m/>
  </r>
  <r>
    <d v="2021-10-11T00:00:00"/>
    <x v="2"/>
    <s v="EMPLEADOS"/>
    <s v="En Tiempo"/>
    <s v="EXTERNOS (240 min.)"/>
    <x v="0"/>
    <x v="11"/>
    <n v="178"/>
    <s v="1284-0068"/>
    <d v="2021-10-11T00:00:00"/>
    <s v="19009 ANDREA"/>
    <s v="LIMON"/>
    <s v="GONZALEZ"/>
    <n v="692"/>
    <x v="1"/>
    <n v="184"/>
    <n v="0"/>
    <n v="0"/>
    <n v="1345"/>
    <n v="1345"/>
    <n v="1345"/>
    <m/>
    <s v="Pendiente"/>
    <s v="Activo"/>
    <m/>
    <m/>
    <s v="CENTRO MEDICO EXCEL-(EMPLEADOS)"/>
    <m/>
    <s v="BH"/>
    <s v="h1"/>
    <s v="A QUIEN CORRESPONDA"/>
  </r>
  <r>
    <d v="2021-10-11T00:00:00"/>
    <x v="2"/>
    <s v="EMPLEADOS"/>
    <s v="En Tiempo"/>
    <s v="EXTERNOS (240 min.)"/>
    <x v="0"/>
    <x v="11"/>
    <n v="179"/>
    <s v="1284-0068"/>
    <m/>
    <m/>
    <m/>
    <m/>
    <n v="288"/>
    <x v="43"/>
    <n v="125"/>
    <m/>
    <m/>
    <m/>
    <m/>
    <m/>
    <m/>
    <m/>
    <m/>
    <m/>
    <m/>
    <m/>
    <m/>
    <s v="VSG"/>
    <n v="221"/>
    <m/>
  </r>
  <r>
    <d v="2021-10-11T00:00:00"/>
    <x v="2"/>
    <s v="EMPLEADOS"/>
    <s v="En Tiempo"/>
    <s v="EXTERNOS (240 min.)"/>
    <x v="0"/>
    <x v="11"/>
    <n v="180"/>
    <s v="1284-0068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2"/>
    <s v="EMPLEADOS"/>
    <s v="En Tiempo"/>
    <s v="EXTERNOS (240 min.)"/>
    <x v="0"/>
    <x v="11"/>
    <n v="181"/>
    <s v="1284-0068"/>
    <m/>
    <m/>
    <m/>
    <m/>
    <n v="226"/>
    <x v="3"/>
    <n v="345"/>
    <m/>
    <m/>
    <m/>
    <m/>
    <m/>
    <m/>
    <m/>
    <m/>
    <m/>
    <m/>
    <m/>
    <m/>
    <s v="PCR"/>
    <n v="183"/>
    <m/>
  </r>
  <r>
    <d v="2021-10-11T00:00:00"/>
    <x v="2"/>
    <s v="EMPLEADOS"/>
    <s v="En Tiempo"/>
    <s v="EXTERNOS (240 min.)"/>
    <x v="0"/>
    <x v="11"/>
    <n v="182"/>
    <s v="1284-0068"/>
    <m/>
    <m/>
    <m/>
    <m/>
    <n v="1329"/>
    <x v="52"/>
    <n v="173"/>
    <m/>
    <m/>
    <m/>
    <m/>
    <m/>
    <m/>
    <m/>
    <m/>
    <m/>
    <m/>
    <m/>
    <m/>
    <s v="PIE"/>
    <n v="187"/>
    <m/>
  </r>
  <r>
    <d v="2021-10-11T00:00:00"/>
    <x v="2"/>
    <s v="PRIVADOS"/>
    <s v="No Liberados en PxLab"/>
    <s v="EXTERNOS (240 min.)"/>
    <x v="0"/>
    <x v="11"/>
    <n v="183"/>
    <s v="1284-0069"/>
    <d v="2021-10-11T00:00:00"/>
    <s v="34404 SANTIAGO"/>
    <s v="URIOSTEGUI"/>
    <s v="ADAME"/>
    <n v="1562"/>
    <x v="138"/>
    <n v="1750"/>
    <n v="0"/>
    <n v="0"/>
    <n v="1750"/>
    <n v="1750"/>
    <n v="1750"/>
    <m/>
    <s v="Pendiente"/>
    <s v="Activo"/>
    <m/>
    <m/>
    <s v="PRIVADOS"/>
    <m/>
    <s v="Tamiz Ampliado"/>
    <n v="207"/>
    <s v="CAMESELLE NICOLAS ESTEFANIA"/>
  </r>
  <r>
    <d v="2021-10-11T00:00:00"/>
    <x v="2"/>
    <s v="ESTUDIOS DE EMERGENCIA"/>
    <s v="En Tiempo"/>
    <s v="ESTUDIOS DE EMERGENCIA (30 Min.)"/>
    <x v="0"/>
    <x v="11"/>
    <n v="184"/>
    <s v="1284-0070"/>
    <d v="2021-10-11T00:00:00"/>
    <s v="34194 RITA"/>
    <s v="MARTINEZ"/>
    <s v="GARCI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11T00:00:00"/>
    <x v="2"/>
    <s v="HOSPITALIZADOS"/>
    <s v="Fuera de Tiempo"/>
    <s v="HOSPITALIZADOS (90 Min.)"/>
    <x v="0"/>
    <x v="11"/>
    <n v="185"/>
    <s v="1284-0071"/>
    <d v="2021-10-11T00:00:00"/>
    <s v="34041 BALTAZAR"/>
    <s v="COSAIN"/>
    <s v="CHAVEZ"/>
    <n v="368"/>
    <x v="46"/>
    <n v="450"/>
    <n v="0"/>
    <n v="0"/>
    <n v="450"/>
    <n v="450"/>
    <n v="450"/>
    <m/>
    <s v="Pendiente"/>
    <s v="Activo"/>
    <m/>
    <m/>
    <s v="CENTRO MEDICO EXCEL-HOSPITALIZADOS"/>
    <m/>
    <s v="CulPunCat"/>
    <m/>
    <s v="VILLAGRANA MARQUEZ SAUL ANTONIO"/>
  </r>
  <r>
    <d v="2021-10-11T00:00:00"/>
    <x v="2"/>
    <s v="MEDIEXCEL"/>
    <s v="Fuera de Tiempo"/>
    <s v="EXTERNOS (240 min.)"/>
    <x v="0"/>
    <x v="11"/>
    <n v="186"/>
    <s v="1284-0072"/>
    <d v="2021-10-11T00:00:00"/>
    <s v="33891 ROSAISELA"/>
    <s v="RODRIGUEZ"/>
    <m/>
    <n v="367"/>
    <x v="59"/>
    <n v="450"/>
    <n v="0"/>
    <n v="0"/>
    <n v="588"/>
    <n v="588"/>
    <n v="588"/>
    <m/>
    <s v="Pendiente"/>
    <s v="Activo"/>
    <s v="B6239030-01"/>
    <m/>
    <s v="MEDIEXCEL"/>
    <m/>
    <s v="URO"/>
    <n v="110"/>
    <s v="CHAVEZ GARCIA ARTURO"/>
  </r>
  <r>
    <d v="2021-10-11T00:00:00"/>
    <x v="2"/>
    <s v="MEDIEXCEL"/>
    <s v="Fuera de Tiempo"/>
    <s v="EXTERNOS (240 min.)"/>
    <x v="0"/>
    <x v="11"/>
    <n v="187"/>
    <s v="1284-0072"/>
    <m/>
    <m/>
    <m/>
    <m/>
    <n v="83"/>
    <x v="6"/>
    <n v="138"/>
    <m/>
    <m/>
    <m/>
    <m/>
    <m/>
    <m/>
    <m/>
    <m/>
    <m/>
    <m/>
    <m/>
    <m/>
    <s v="EGO"/>
    <n v="127"/>
    <m/>
  </r>
  <r>
    <d v="2021-10-11T00:00:00"/>
    <x v="2"/>
    <s v="URGENCIAS"/>
    <s v="En Tiempo"/>
    <s v="URGENCIAS (90 Min.)"/>
    <x v="0"/>
    <x v="11"/>
    <n v="188"/>
    <s v="1284-0073"/>
    <d v="2021-10-11T00:00:00"/>
    <s v="34405 JESUS MANUEL"/>
    <s v="ROMERO"/>
    <s v="ARAUJO"/>
    <n v="692"/>
    <x v="1"/>
    <n v="184"/>
    <n v="0"/>
    <n v="0"/>
    <n v="1284"/>
    <n v="1284"/>
    <n v="1284"/>
    <m/>
    <s v="Pendiente"/>
    <s v="Activo"/>
    <m/>
    <m/>
    <s v="CENTRO MEDICO EXCEL-URGENCIAS"/>
    <m/>
    <s v="BH"/>
    <s v="h1"/>
    <s v="LOPEZ FAVELA GLADYS MARIELA"/>
  </r>
  <r>
    <d v="2021-10-11T00:00:00"/>
    <x v="2"/>
    <s v="URGENCIAS"/>
    <s v="En Tiempo"/>
    <s v="URGENCIAS (90 Min.)"/>
    <x v="0"/>
    <x v="11"/>
    <n v="189"/>
    <s v="1284-0073"/>
    <m/>
    <m/>
    <m/>
    <m/>
    <n v="48"/>
    <x v="15"/>
    <n v="165"/>
    <m/>
    <m/>
    <m/>
    <m/>
    <m/>
    <m/>
    <m/>
    <m/>
    <m/>
    <m/>
    <m/>
    <m/>
    <s v="CPK"/>
    <n v="99"/>
    <m/>
  </r>
  <r>
    <d v="2021-10-11T00:00:00"/>
    <x v="2"/>
    <s v="URGENCIAS"/>
    <s v="En Tiempo"/>
    <s v="URGENCIAS (90 Min.)"/>
    <x v="0"/>
    <x v="11"/>
    <n v="190"/>
    <s v="1284-0073"/>
    <m/>
    <m/>
    <m/>
    <m/>
    <n v="1533"/>
    <x v="21"/>
    <n v="535"/>
    <m/>
    <m/>
    <m/>
    <m/>
    <m/>
    <m/>
    <m/>
    <m/>
    <m/>
    <m/>
    <m/>
    <m/>
    <s v="SMAC30"/>
    <s v="v2"/>
    <m/>
  </r>
  <r>
    <d v="2021-10-11T00:00:00"/>
    <x v="2"/>
    <s v="URGENCIAS"/>
    <s v="En Tiempo"/>
    <s v="URGENCIAS (90 Min.)"/>
    <x v="0"/>
    <x v="11"/>
    <n v="191"/>
    <s v="1284-0073"/>
    <m/>
    <m/>
    <m/>
    <m/>
    <n v="539"/>
    <x v="13"/>
    <n v="400"/>
    <m/>
    <m/>
    <m/>
    <m/>
    <m/>
    <m/>
    <m/>
    <m/>
    <m/>
    <m/>
    <m/>
    <m/>
    <s v="TROPONINA I"/>
    <m/>
    <m/>
  </r>
  <r>
    <d v="2021-10-11T00:00:00"/>
    <x v="2"/>
    <s v="URGENCIAS"/>
    <s v="Fuera de Tiempo"/>
    <s v="URGENCIAS (90 Min.)"/>
    <x v="0"/>
    <x v="11"/>
    <n v="192"/>
    <s v="1284-0074"/>
    <d v="2021-10-11T00:00:00"/>
    <s v="14535 MARCO ANTONIO"/>
    <s v="ALVAREZ"/>
    <m/>
    <n v="692"/>
    <x v="1"/>
    <n v="184"/>
    <n v="0"/>
    <n v="0"/>
    <n v="1830"/>
    <n v="1830"/>
    <n v="1830"/>
    <m/>
    <s v="Pendiente"/>
    <s v="Activo"/>
    <m/>
    <m/>
    <s v="CENTRO MEDICO EXCEL-URGENCIAS"/>
    <m/>
    <s v="BH"/>
    <s v="h1"/>
    <s v="LOPEZ FAVELA GLADYS MARIELA"/>
  </r>
  <r>
    <d v="2021-10-11T00:00:00"/>
    <x v="2"/>
    <s v="URGENCIAS"/>
    <s v="Fuera de Tiempo"/>
    <s v="URGENCIAS (90 Min.)"/>
    <x v="0"/>
    <x v="11"/>
    <n v="193"/>
    <s v="1284-0074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2"/>
    <s v="URGENCIAS"/>
    <s v="Fuera de Tiempo"/>
    <s v="URGENCIAS (90 Min.)"/>
    <x v="0"/>
    <x v="11"/>
    <n v="194"/>
    <s v="1284-0074"/>
    <m/>
    <m/>
    <m/>
    <m/>
    <n v="612"/>
    <x v="19"/>
    <n v="495"/>
    <m/>
    <m/>
    <m/>
    <m/>
    <m/>
    <m/>
    <m/>
    <m/>
    <m/>
    <m/>
    <m/>
    <m/>
    <s v="PSA"/>
    <n v="58"/>
    <m/>
  </r>
  <r>
    <d v="2021-10-11T00:00:00"/>
    <x v="2"/>
    <s v="URGENCIAS"/>
    <s v="Fuera de Tiempo"/>
    <s v="URGENCIAS (90 Min.)"/>
    <x v="0"/>
    <x v="11"/>
    <n v="195"/>
    <s v="1284-0074"/>
    <m/>
    <m/>
    <m/>
    <m/>
    <n v="2212"/>
    <x v="173"/>
    <n v="495"/>
    <m/>
    <m/>
    <m/>
    <m/>
    <m/>
    <m/>
    <m/>
    <m/>
    <m/>
    <m/>
    <m/>
    <m/>
    <s v="PSA LIBRE"/>
    <n v="57"/>
    <m/>
  </r>
  <r>
    <d v="2021-10-11T00:00:00"/>
    <x v="2"/>
    <s v="URGENCIAS"/>
    <s v="Fuera de Tiempo"/>
    <s v="URGENCIAS (90 Min.)"/>
    <x v="0"/>
    <x v="11"/>
    <n v="196"/>
    <s v="1284-0074"/>
    <m/>
    <m/>
    <m/>
    <m/>
    <n v="83"/>
    <x v="6"/>
    <n v="138"/>
    <m/>
    <m/>
    <m/>
    <m/>
    <m/>
    <m/>
    <m/>
    <m/>
    <m/>
    <m/>
    <m/>
    <m/>
    <s v="EGO"/>
    <n v="127"/>
    <m/>
  </r>
  <r>
    <d v="2021-10-11T00:00:00"/>
    <x v="2"/>
    <s v="MONITOREOS"/>
    <s v="No Liberados en PxLab"/>
    <s v="MONITOREOS"/>
    <x v="0"/>
    <x v="11"/>
    <n v="197"/>
    <s v="1284-0075"/>
    <d v="2021-10-11T00:00:00"/>
    <s v="228 EXCEL"/>
    <s v="CENTRO"/>
    <s v="MEDICO"/>
    <n v="369"/>
    <x v="176"/>
    <n v="400"/>
    <n v="0"/>
    <n v="0"/>
    <n v="900"/>
    <n v="900"/>
    <n v="900"/>
    <m/>
    <s v="Pendiente"/>
    <s v="Activo"/>
    <m/>
    <m/>
    <s v="CENTRO MEDICO EXCEL (MONITOREOS)"/>
    <m/>
    <s v="FILTRO"/>
    <m/>
    <s v="A QUIEN CORRESPONDA"/>
  </r>
  <r>
    <d v="2021-10-11T00:00:00"/>
    <x v="2"/>
    <s v="MONITOREOS"/>
    <s v="No Liberados en PxLab"/>
    <s v="MONITOREOS"/>
    <x v="0"/>
    <x v="11"/>
    <n v="198"/>
    <s v="1284-0075"/>
    <m/>
    <m/>
    <m/>
    <m/>
    <n v="1532"/>
    <x v="177"/>
    <n v="500"/>
    <m/>
    <m/>
    <m/>
    <m/>
    <m/>
    <m/>
    <m/>
    <m/>
    <m/>
    <m/>
    <m/>
    <m/>
    <s v="Bac Agua"/>
    <m/>
    <m/>
  </r>
  <r>
    <d v="2021-10-11T00:00:00"/>
    <x v="2"/>
    <s v="MONITOREOS"/>
    <s v="No Liberados en PxLab"/>
    <s v="MONITOREOS"/>
    <x v="0"/>
    <x v="11"/>
    <n v="199"/>
    <s v="1284-0076"/>
    <d v="2021-10-11T00:00:00"/>
    <s v="228 EXCEL"/>
    <s v="CENTRO"/>
    <s v="MEDICO"/>
    <n v="369"/>
    <x v="176"/>
    <n v="400"/>
    <n v="0"/>
    <n v="0"/>
    <n v="400"/>
    <n v="400"/>
    <n v="400"/>
    <m/>
    <s v="Pendiente"/>
    <s v="Activo"/>
    <m/>
    <m/>
    <s v="CENTRO MEDICO EXCEL (MONITOREOS)"/>
    <m/>
    <s v="FILTRO"/>
    <m/>
    <s v="A QUIEN CORRESPONDA"/>
  </r>
  <r>
    <d v="2021-10-11T00:00:00"/>
    <x v="2"/>
    <s v="MONITOREOS"/>
    <s v="No Liberados en PxLab"/>
    <s v="MONITOREOS"/>
    <x v="0"/>
    <x v="11"/>
    <n v="200"/>
    <s v="1284-0077"/>
    <d v="2021-10-11T00:00:00"/>
    <s v="228 EXCEL"/>
    <s v="CENTRO"/>
    <s v="MEDICO"/>
    <n v="369"/>
    <x v="176"/>
    <n v="400"/>
    <n v="0"/>
    <n v="0"/>
    <n v="400"/>
    <n v="400"/>
    <n v="400"/>
    <m/>
    <s v="Pendiente"/>
    <s v="Activo"/>
    <m/>
    <m/>
    <s v="CENTRO MEDICO EXCEL (MONITOREOS)"/>
    <m/>
    <s v="FILTRO"/>
    <m/>
    <s v="A QUIEN CORRESPONDA"/>
  </r>
  <r>
    <d v="2021-10-11T00:00:00"/>
    <x v="2"/>
    <s v="MONITOREOS"/>
    <s v="No Liberados en PxLab"/>
    <s v="MONITOREOS"/>
    <x v="0"/>
    <x v="11"/>
    <n v="201"/>
    <s v="1284-0078"/>
    <d v="2021-10-11T00:00:00"/>
    <s v="228 EXCEL"/>
    <s v="CENTRO"/>
    <s v="MEDICO"/>
    <n v="369"/>
    <x v="176"/>
    <n v="400"/>
    <n v="0"/>
    <n v="0"/>
    <n v="400"/>
    <n v="400"/>
    <n v="400"/>
    <m/>
    <s v="Pendiente"/>
    <s v="Activo"/>
    <m/>
    <m/>
    <s v="CENTRO MEDICO EXCEL (MONITOREOS)"/>
    <m/>
    <s v="FILTRO"/>
    <m/>
    <s v="A QUIEN CORRESPONDA"/>
  </r>
  <r>
    <d v="2021-10-11T00:00:00"/>
    <x v="2"/>
    <s v="MONITOREOS"/>
    <s v="No Liberados en PxLab"/>
    <s v="MONITOREOS"/>
    <x v="0"/>
    <x v="11"/>
    <n v="202"/>
    <s v="1284-0079"/>
    <d v="2021-10-11T00:00:00"/>
    <s v="228 EXCEL"/>
    <s v="CENTRO"/>
    <s v="MEDICO"/>
    <n v="1532"/>
    <x v="177"/>
    <n v="500"/>
    <n v="0"/>
    <n v="0"/>
    <n v="500"/>
    <n v="500"/>
    <n v="500"/>
    <m/>
    <s v="Pendiente"/>
    <s v="Activo"/>
    <m/>
    <m/>
    <s v="CENTRO MEDICO EXCEL (MONITOREOS)"/>
    <m/>
    <s v="Bac Agua"/>
    <m/>
    <s v="A QUIEN CORRESPONDA"/>
  </r>
  <r>
    <d v="2021-10-11T00:00:00"/>
    <x v="2"/>
    <s v="MONITOREOS"/>
    <s v="No Liberados en PxLab"/>
    <s v="MONITOREOS"/>
    <x v="0"/>
    <x v="11"/>
    <n v="203"/>
    <s v="1284-0080"/>
    <d v="2021-10-11T00:00:00"/>
    <s v="228 EXCEL"/>
    <s v="CENTRO"/>
    <s v="MEDICO"/>
    <n v="1532"/>
    <x v="177"/>
    <n v="500"/>
    <n v="0"/>
    <n v="0"/>
    <n v="500"/>
    <n v="500"/>
    <n v="500"/>
    <m/>
    <s v="Pendiente"/>
    <s v="Activo"/>
    <m/>
    <m/>
    <s v="CENTRO MEDICO EXCEL (MONITOREOS)"/>
    <m/>
    <s v="Bac Agua"/>
    <m/>
    <s v="A QUIEN CORRESPONDA"/>
  </r>
  <r>
    <d v="2021-10-11T00:00:00"/>
    <x v="2"/>
    <s v="TRIAGE RESPIRATORIO"/>
    <s v="No Liberados en PxLab"/>
    <s v="TRIAGE RESPIRATORIO (90 Min.)"/>
    <x v="0"/>
    <x v="11"/>
    <n v="204"/>
    <s v="1284-0081"/>
    <d v="2021-10-11T00:00:00"/>
    <s v="34406 MARIA ESTHERVINA"/>
    <s v="MUÑOZ"/>
    <s v="HERNANDEZ"/>
    <n v="2452"/>
    <x v="26"/>
    <n v="3500"/>
    <n v="0"/>
    <n v="0"/>
    <n v="3500"/>
    <n v="3500"/>
    <n v="3500"/>
    <m/>
    <s v="Pendiente"/>
    <s v="Activo"/>
    <m/>
    <m/>
    <s v="CENTRO MEDICO EXCEL - TRIAGE RESPIRATORIO"/>
    <m/>
    <s v="COVID 19"/>
    <m/>
    <s v="BERNAL MANJARREZ MANLIO CESAR"/>
  </r>
  <r>
    <d v="2021-10-11T00:00:00"/>
    <x v="2"/>
    <s v="URGENCIAS"/>
    <s v="En Tiempo"/>
    <s v="URGENCIAS (90 Min.)"/>
    <x v="0"/>
    <x v="11"/>
    <n v="205"/>
    <s v="1284-0082"/>
    <d v="2021-10-11T00:00:00"/>
    <s v="34405 JESUS MANUEL"/>
    <s v="ROMERO"/>
    <s v="ARAUJO"/>
    <n v="49"/>
    <x v="14"/>
    <n v="380"/>
    <n v="0"/>
    <n v="0"/>
    <n v="380"/>
    <n v="380"/>
    <n v="380"/>
    <m/>
    <s v="Pendiente"/>
    <s v="Activo"/>
    <m/>
    <m/>
    <s v="CENTRO MEDICO EXCEL-URGENCIAS"/>
    <m/>
    <s v="CK-MB"/>
    <n v="97"/>
    <s v="LOPEZ FAVELA GLADYS MARIELA"/>
  </r>
  <r>
    <d v="2021-10-11T00:00:00"/>
    <x v="2"/>
    <s v="HOSPITALIZADOS"/>
    <s v="En Tiempo"/>
    <s v="HOSPITALIZADOS (90 Min.)"/>
    <x v="0"/>
    <x v="11"/>
    <n v="206"/>
    <s v="1284-0083"/>
    <d v="2021-10-11T00:00:00"/>
    <s v="34023 FRANCISCO"/>
    <s v="JIMENEZ"/>
    <s v="VARGAS"/>
    <n v="119"/>
    <x v="24"/>
    <n v="161"/>
    <n v="0"/>
    <n v="0"/>
    <n v="161"/>
    <n v="161"/>
    <n v="161"/>
    <m/>
    <s v="Pendiente"/>
    <s v="Activo"/>
    <m/>
    <m/>
    <s v="CENTRO MEDICO EXCEL-HOSPITALIZADOS"/>
    <m/>
    <s v="ABO"/>
    <n v="213"/>
    <s v="GALAZ GARCIA SERGIO DAVID"/>
  </r>
  <r>
    <d v="2021-10-11T00:00:00"/>
    <x v="2"/>
    <s v="HOSPITALIZADOS"/>
    <s v="Fuera de Tiempo"/>
    <s v="HOSPITALIZADOS (90 Min.)"/>
    <x v="0"/>
    <x v="11"/>
    <n v="207"/>
    <s v="1284-0084"/>
    <d v="2021-10-11T00:00:00"/>
    <s v="34349 LUIS"/>
    <s v="FLORES"/>
    <m/>
    <n v="358"/>
    <x v="116"/>
    <n v="400"/>
    <n v="0"/>
    <n v="0"/>
    <n v="400"/>
    <n v="400"/>
    <n v="400"/>
    <m/>
    <s v="Pendiente"/>
    <s v="Activo"/>
    <m/>
    <m/>
    <s v="CENTRO MEDICO EXCEL-HOSPITALIZADOS"/>
    <m/>
    <s v="CulLiqBron"/>
    <n v="358"/>
    <s v="GONZALEZ TRASVIÑA MIGUEL FELIPE"/>
  </r>
  <r>
    <d v="2021-10-11T00:00:00"/>
    <x v="2"/>
    <s v="MONITOREOS"/>
    <s v="Monitoreo"/>
    <s v="MONITOREOS"/>
    <x v="0"/>
    <x v="11"/>
    <n v="208"/>
    <s v="1284-0085"/>
    <d v="2021-10-11T00:00:00"/>
    <s v="228 EXCEL"/>
    <s v="CENTRO"/>
    <s v="MEDICO"/>
    <n v="549"/>
    <x v="86"/>
    <n v="380"/>
    <n v="0"/>
    <n v="0"/>
    <n v="380"/>
    <n v="380"/>
    <n v="380"/>
    <m/>
    <s v="Pendiente"/>
    <s v="Activo"/>
    <m/>
    <m/>
    <s v="CENTRO MEDICO EXCEL (MONITOREOS)"/>
    <m/>
    <s v="CLORO LIBRE"/>
    <m/>
    <s v="VINDIOLA COTA LOURDES"/>
  </r>
  <r>
    <d v="2021-10-11T00:00:00"/>
    <x v="2"/>
    <s v="URGENCIAS"/>
    <s v="Fuera de Tiempo"/>
    <s v="URGENCIAS (90 Min.)"/>
    <x v="0"/>
    <x v="11"/>
    <n v="209"/>
    <s v="1284-0086"/>
    <d v="2021-10-11T00:00:00"/>
    <s v="14535 MARCO ANTONIO"/>
    <s v="ALVAREZ"/>
    <m/>
    <n v="367"/>
    <x v="59"/>
    <n v="450"/>
    <n v="0"/>
    <n v="0"/>
    <n v="450"/>
    <n v="450"/>
    <n v="450"/>
    <m/>
    <s v="Pendiente"/>
    <s v="Activo"/>
    <m/>
    <m/>
    <s v="CENTRO MEDICO EXCEL-URGENCIAS"/>
    <m/>
    <s v="URO"/>
    <n v="110"/>
    <s v="LOPEZ FAVELA GLADYS MARIELA"/>
  </r>
  <r>
    <d v="2021-10-11T00:00:00"/>
    <x v="2"/>
    <s v="MEDIEXCEL"/>
    <s v="No Liberados en PxLab"/>
    <s v="EXTERNOS (240 min.)"/>
    <x v="0"/>
    <x v="11"/>
    <n v="210"/>
    <s v="1284-0087"/>
    <d v="2021-10-11T00:00:00"/>
    <s v="27248 JOSE HUMBERTO"/>
    <s v="RODRIGUEZ"/>
    <m/>
    <n v="2088"/>
    <x v="178"/>
    <n v="700"/>
    <n v="0"/>
    <n v="0"/>
    <n v="2650"/>
    <n v="2650"/>
    <n v="2650"/>
    <m/>
    <s v="Pendiente"/>
    <s v="Activo"/>
    <s v="A7429184-01"/>
    <m/>
    <s v="MEDIEXCEL"/>
    <m/>
    <s v="LIQ. SINOVIAL"/>
    <m/>
    <s v="HA HYUN JUNG"/>
  </r>
  <r>
    <d v="2021-10-11T00:00:00"/>
    <x v="2"/>
    <s v="MEDIEXCEL"/>
    <s v="No Liberados en PxLab"/>
    <s v="EXTERNOS (240 min.)"/>
    <x v="0"/>
    <x v="11"/>
    <n v="211"/>
    <s v="1284-0087"/>
    <m/>
    <m/>
    <m/>
    <m/>
    <n v="364"/>
    <x v="179"/>
    <n v="450"/>
    <m/>
    <m/>
    <m/>
    <m/>
    <m/>
    <m/>
    <m/>
    <m/>
    <m/>
    <m/>
    <m/>
    <m/>
    <s v="CulLiqSin"/>
    <m/>
    <m/>
  </r>
  <r>
    <d v="2021-10-11T00:00:00"/>
    <x v="2"/>
    <s v="MEDIEXCEL"/>
    <s v="No Liberados en PxLab"/>
    <s v="EXTERNOS (240 min.)"/>
    <x v="0"/>
    <x v="11"/>
    <n v="212"/>
    <s v="1284-0087"/>
    <m/>
    <m/>
    <m/>
    <m/>
    <n v="1776"/>
    <x v="180"/>
    <n v="1500"/>
    <m/>
    <m/>
    <m/>
    <m/>
    <m/>
    <m/>
    <m/>
    <m/>
    <m/>
    <m/>
    <m/>
    <m/>
    <s v="CITOLOGIA"/>
    <m/>
    <m/>
  </r>
  <r>
    <d v="2021-10-11T00:00:00"/>
    <x v="2"/>
    <s v="HOSPITALIZADOS"/>
    <s v="En Tiempo"/>
    <s v="HOSPITALIZADOS (90 Min.)"/>
    <x v="0"/>
    <x v="11"/>
    <n v="213"/>
    <s v="1284-0088"/>
    <d v="2021-10-11T00:00:00"/>
    <s v="34390 AYUMARA ISABEL"/>
    <s v="HUERTA"/>
    <s v="QUEVEDO"/>
    <n v="692"/>
    <x v="1"/>
    <n v="184"/>
    <n v="0"/>
    <n v="0"/>
    <n v="184"/>
    <n v="184"/>
    <n v="184"/>
    <m/>
    <s v="Pendiente"/>
    <s v="Activo"/>
    <m/>
    <m/>
    <s v="CENTRO MEDICO EXCEL-HOSPITALIZADOS"/>
    <m/>
    <s v="BH"/>
    <s v="h1"/>
    <s v="GALDAMEZ DOMINGUEZ PAMELA ANAHI"/>
  </r>
  <r>
    <d v="2021-10-11T00:00:00"/>
    <x v="2"/>
    <s v="MEDIEXCEL"/>
    <s v="En Tiempo"/>
    <s v="EXTERNOS (240 min.)"/>
    <x v="0"/>
    <x v="11"/>
    <n v="214"/>
    <s v="1284-0089"/>
    <d v="2021-10-11T00:00:00"/>
    <s v="10940 MIRNA M"/>
    <s v="GARCIA"/>
    <m/>
    <n v="259"/>
    <x v="49"/>
    <n v="130"/>
    <n v="0"/>
    <n v="0"/>
    <n v="260"/>
    <n v="260"/>
    <n v="260"/>
    <m/>
    <s v="Pendiente"/>
    <s v="Activo"/>
    <m/>
    <m/>
    <s v="MEDIEXCEL"/>
    <m/>
    <s v="TP"/>
    <n v="210"/>
    <s v="GARCIA DE QUEVEDO VALENTE"/>
  </r>
  <r>
    <d v="2021-10-11T00:00:00"/>
    <x v="2"/>
    <s v="MEDIEXCEL"/>
    <s v="En Tiempo"/>
    <s v="EXTERNOS (240 min.)"/>
    <x v="0"/>
    <x v="11"/>
    <n v="215"/>
    <s v="1284-0089"/>
    <m/>
    <m/>
    <m/>
    <m/>
    <n v="262"/>
    <x v="50"/>
    <n v="130"/>
    <m/>
    <m/>
    <m/>
    <m/>
    <m/>
    <m/>
    <m/>
    <m/>
    <m/>
    <m/>
    <m/>
    <m/>
    <s v="TPT"/>
    <m/>
    <m/>
  </r>
  <r>
    <d v="2021-10-11T00:00:00"/>
    <x v="2"/>
    <s v="MONITOREOS"/>
    <s v="No Liberados en PxLab"/>
    <s v="MONITOREOS"/>
    <x v="0"/>
    <x v="11"/>
    <n v="216"/>
    <s v="1284-0090"/>
    <d v="2021-10-11T00:00:00"/>
    <s v="228 EXCEL"/>
    <s v="CENTRO"/>
    <s v="MEDICO"/>
    <n v="374"/>
    <x v="156"/>
    <n v="700"/>
    <n v="0"/>
    <n v="0"/>
    <n v="700"/>
    <n v="700"/>
    <n v="700"/>
    <m/>
    <s v="Pendiente"/>
    <s v="Activo"/>
    <m/>
    <m/>
    <s v="CENTRO MEDICO EXCEL (MONITOREOS)"/>
    <m/>
    <s v="Cul Vibrio Cholerae"/>
    <m/>
    <s v="VINDIOLA COTA LOURDES"/>
  </r>
  <r>
    <d v="2021-10-11T00:00:00"/>
    <x v="2"/>
    <s v="MEDIEXCEL"/>
    <s v="En Tiempo"/>
    <s v="EXTERNOS (240 min.)"/>
    <x v="0"/>
    <x v="11"/>
    <n v="217"/>
    <s v="1284-0091"/>
    <d v="2021-10-11T00:00:00"/>
    <s v="34407 MARIA FERNANDA"/>
    <s v="MACIAS"/>
    <s v="OJEDA"/>
    <n v="416"/>
    <x v="32"/>
    <n v="362"/>
    <n v="0"/>
    <n v="0"/>
    <n v="472"/>
    <n v="472"/>
    <n v="472"/>
    <m/>
    <s v="Pendiente"/>
    <s v="Activo"/>
    <m/>
    <m/>
    <s v="MEDIEXCEL"/>
    <m/>
    <s v="HIV"/>
    <n v="22"/>
    <s v="CRUZ CASTAÑEDA MARIA"/>
  </r>
  <r>
    <d v="2021-10-11T00:00:00"/>
    <x v="2"/>
    <s v="MEDIEXCEL"/>
    <s v="En Tiempo"/>
    <s v="EXTERNOS (240 min.)"/>
    <x v="0"/>
    <x v="11"/>
    <n v="218"/>
    <s v="1284-0091"/>
    <m/>
    <m/>
    <m/>
    <m/>
    <n v="286"/>
    <x v="37"/>
    <n v="110"/>
    <m/>
    <m/>
    <m/>
    <m/>
    <m/>
    <m/>
    <m/>
    <m/>
    <m/>
    <m/>
    <m/>
    <m/>
    <s v="VDRL"/>
    <n v="220"/>
    <m/>
  </r>
  <r>
    <d v="2021-10-11T00:00:00"/>
    <x v="2"/>
    <s v="MEDIEXCEL"/>
    <s v="En Tiempo"/>
    <s v="EXTERNOS (240 min.)"/>
    <x v="0"/>
    <x v="11"/>
    <n v="219"/>
    <s v="1284-0092"/>
    <d v="2021-10-11T00:00:00"/>
    <s v="32503 BARAA"/>
    <s v="YOUHENNA"/>
    <m/>
    <n v="131"/>
    <x v="71"/>
    <n v="500"/>
    <n v="0"/>
    <n v="0"/>
    <n v="3108"/>
    <n v="3108"/>
    <n v="3108"/>
    <m/>
    <s v="Pendiente"/>
    <s v="Activo"/>
    <m/>
    <m/>
    <s v="MEDIEXCEL"/>
    <m/>
    <s v="HCV"/>
    <s v="HVC"/>
    <s v="ORTEGA ROMERO JOSHUA ALFREDO"/>
  </r>
  <r>
    <d v="2021-10-11T00:00:00"/>
    <x v="2"/>
    <s v="MEDIEXCEL"/>
    <s v="En Tiempo"/>
    <s v="EXTERNOS (240 min.)"/>
    <x v="0"/>
    <x v="11"/>
    <n v="220"/>
    <s v="1284-0092"/>
    <m/>
    <m/>
    <m/>
    <m/>
    <n v="361"/>
    <x v="181"/>
    <n v="400"/>
    <m/>
    <m/>
    <m/>
    <m/>
    <m/>
    <m/>
    <m/>
    <m/>
    <m/>
    <m/>
    <m/>
    <m/>
    <s v="Ac Herpes I IgG"/>
    <m/>
    <m/>
  </r>
  <r>
    <d v="2021-10-11T00:00:00"/>
    <x v="2"/>
    <s v="MEDIEXCEL"/>
    <s v="En Tiempo"/>
    <s v="EXTERNOS (240 min.)"/>
    <x v="0"/>
    <x v="11"/>
    <n v="221"/>
    <s v="1284-0092"/>
    <m/>
    <m/>
    <m/>
    <m/>
    <n v="383"/>
    <x v="182"/>
    <n v="400"/>
    <m/>
    <m/>
    <m/>
    <m/>
    <m/>
    <m/>
    <m/>
    <m/>
    <m/>
    <m/>
    <m/>
    <m/>
    <s v="AcHerpeIIG"/>
    <n v="21"/>
    <m/>
  </r>
  <r>
    <d v="2021-10-11T00:00:00"/>
    <x v="2"/>
    <s v="MEDIEXCEL"/>
    <s v="En Tiempo"/>
    <s v="EXTERNOS (240 min.)"/>
    <x v="0"/>
    <x v="11"/>
    <n v="222"/>
    <s v="1284-0092"/>
    <m/>
    <m/>
    <m/>
    <m/>
    <n v="394"/>
    <x v="183"/>
    <n v="400"/>
    <m/>
    <m/>
    <m/>
    <m/>
    <m/>
    <m/>
    <m/>
    <m/>
    <m/>
    <m/>
    <m/>
    <m/>
    <s v="AcHerpeII IgM"/>
    <n v="20"/>
    <m/>
  </r>
  <r>
    <d v="2021-10-11T00:00:00"/>
    <x v="2"/>
    <s v="MEDIEXCEL"/>
    <s v="En Tiempo"/>
    <s v="EXTERNOS (240 min.)"/>
    <x v="0"/>
    <x v="11"/>
    <n v="223"/>
    <s v="1284-0092"/>
    <m/>
    <m/>
    <m/>
    <m/>
    <n v="416"/>
    <x v="32"/>
    <n v="362"/>
    <m/>
    <m/>
    <m/>
    <m/>
    <m/>
    <m/>
    <m/>
    <m/>
    <m/>
    <m/>
    <m/>
    <m/>
    <s v="HIV"/>
    <n v="22"/>
    <m/>
  </r>
  <r>
    <d v="2021-10-11T00:00:00"/>
    <x v="2"/>
    <s v="MEDIEXCEL"/>
    <s v="En Tiempo"/>
    <s v="EXTERNOS (240 min.)"/>
    <x v="0"/>
    <x v="11"/>
    <n v="224"/>
    <s v="1284-0092"/>
    <m/>
    <m/>
    <m/>
    <m/>
    <n v="605"/>
    <x v="159"/>
    <n v="546"/>
    <m/>
    <m/>
    <m/>
    <m/>
    <m/>
    <m/>
    <m/>
    <m/>
    <m/>
    <m/>
    <m/>
    <m/>
    <s v="FTA"/>
    <m/>
    <m/>
  </r>
  <r>
    <d v="2021-10-11T00:00:00"/>
    <x v="2"/>
    <s v="MEDIEXCEL"/>
    <s v="En Tiempo"/>
    <s v="EXTERNOS (240 min.)"/>
    <x v="0"/>
    <x v="11"/>
    <n v="225"/>
    <s v="1284-0092"/>
    <m/>
    <m/>
    <m/>
    <m/>
    <n v="1255"/>
    <x v="184"/>
    <n v="500"/>
    <m/>
    <m/>
    <m/>
    <m/>
    <m/>
    <m/>
    <m/>
    <m/>
    <m/>
    <m/>
    <m/>
    <m/>
    <s v="HBsAcAg"/>
    <n v="16"/>
    <m/>
  </r>
  <r>
    <d v="2021-10-11T00:00:00"/>
    <x v="2"/>
    <s v="MEDIEXCEL"/>
    <s v="No Liberados en PxLab"/>
    <s v="EXTERNOS (240 min.)"/>
    <x v="0"/>
    <x v="11"/>
    <n v="226"/>
    <s v="1284-0093"/>
    <d v="2021-10-11T00:00:00"/>
    <s v="21576 BLANCA ESTELA"/>
    <s v="AGUIRRE"/>
    <s v="NAVA"/>
    <n v="182"/>
    <x v="39"/>
    <n v="360"/>
    <n v="0"/>
    <n v="0"/>
    <n v="360"/>
    <n v="360"/>
    <n v="360"/>
    <m/>
    <s v="Pendiente"/>
    <s v="Activo"/>
    <m/>
    <m/>
    <s v="MEDIEXCEL"/>
    <m/>
    <s v="Pap"/>
    <n v="163"/>
    <s v="CRUZ CASTAÑEDA MARIA"/>
  </r>
  <r>
    <d v="2021-10-11T00:00:00"/>
    <x v="2"/>
    <s v="TRIAGE RESPIRATORIO"/>
    <s v="En Tiempo"/>
    <s v="TRIAGE RESPIRATORIO (90 Min.)"/>
    <x v="0"/>
    <x v="11"/>
    <n v="227"/>
    <s v="1284-0094"/>
    <d v="2021-10-11T00:00:00"/>
    <s v="34406 MARIA ESTHERVINA"/>
    <s v="MUÑOZ"/>
    <s v="HERNANDEZ"/>
    <n v="100"/>
    <x v="2"/>
    <n v="414"/>
    <n v="0"/>
    <n v="0"/>
    <n v="4351"/>
    <n v="4351"/>
    <n v="4351"/>
    <m/>
    <s v="Pendiente"/>
    <s v="Activo"/>
    <m/>
    <m/>
    <s v="CENTRO MEDICO EXCEL - TRIAGE RESPIRATORIO"/>
    <m/>
    <s v="COAGULACION"/>
    <n v="100"/>
    <s v="BERNAL MANJARREZ MANLIO CESAR"/>
  </r>
  <r>
    <d v="2021-10-11T00:00:00"/>
    <x v="2"/>
    <s v="TRIAGE RESPIRATORIO"/>
    <s v="En Tiempo"/>
    <s v="TRIAGE RESPIRATORIO (90 Min.)"/>
    <x v="0"/>
    <x v="11"/>
    <n v="228"/>
    <s v="1284-0094"/>
    <m/>
    <m/>
    <m/>
    <m/>
    <n v="692"/>
    <x v="1"/>
    <n v="184"/>
    <m/>
    <m/>
    <m/>
    <m/>
    <m/>
    <m/>
    <m/>
    <m/>
    <m/>
    <m/>
    <m/>
    <m/>
    <s v="BH"/>
    <s v="h1"/>
    <m/>
  </r>
  <r>
    <d v="2021-10-11T00:00:00"/>
    <x v="2"/>
    <s v="TRIAGE RESPIRATORIO"/>
    <s v="En Tiempo"/>
    <s v="TRIAGE RESPIRATORIO (90 Min.)"/>
    <x v="0"/>
    <x v="11"/>
    <n v="229"/>
    <s v="1284-0094"/>
    <m/>
    <m/>
    <m/>
    <m/>
    <n v="288"/>
    <x v="43"/>
    <n v="125"/>
    <m/>
    <m/>
    <m/>
    <m/>
    <m/>
    <m/>
    <m/>
    <m/>
    <m/>
    <m/>
    <m/>
    <m/>
    <s v="VSG"/>
    <n v="221"/>
    <m/>
  </r>
  <r>
    <d v="2021-10-11T00:00:00"/>
    <x v="2"/>
    <s v="TRIAGE RESPIRATORIO"/>
    <s v="En Tiempo"/>
    <s v="TRIAGE RESPIRATORIO (90 Min.)"/>
    <x v="0"/>
    <x v="11"/>
    <n v="230"/>
    <s v="1284-0094"/>
    <m/>
    <m/>
    <m/>
    <m/>
    <n v="226"/>
    <x v="3"/>
    <n v="345"/>
    <m/>
    <m/>
    <m/>
    <m/>
    <m/>
    <m/>
    <m/>
    <m/>
    <m/>
    <m/>
    <m/>
    <m/>
    <s v="PCR"/>
    <n v="183"/>
    <m/>
  </r>
  <r>
    <d v="2021-10-11T00:00:00"/>
    <x v="2"/>
    <s v="TRIAGE RESPIRATORIO"/>
    <s v="En Tiempo"/>
    <s v="TRIAGE RESPIRATORIO (90 Min.)"/>
    <x v="0"/>
    <x v="11"/>
    <n v="231"/>
    <s v="1284-0094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2"/>
    <s v="TRIAGE RESPIRATORIO"/>
    <s v="En Tiempo"/>
    <s v="TRIAGE RESPIRATORIO (90 Min.)"/>
    <x v="0"/>
    <x v="11"/>
    <n v="232"/>
    <s v="1284-0094"/>
    <m/>
    <m/>
    <m/>
    <m/>
    <n v="2477"/>
    <x v="42"/>
    <n v="750"/>
    <m/>
    <m/>
    <m/>
    <m/>
    <m/>
    <m/>
    <m/>
    <m/>
    <m/>
    <m/>
    <m/>
    <m/>
    <s v="Ag. SARS Cov 2"/>
    <m/>
    <m/>
  </r>
  <r>
    <d v="2021-10-11T00:00:00"/>
    <x v="2"/>
    <s v="TRIAGE RESPIRATORIO"/>
    <s v="En Tiempo"/>
    <s v="TRIAGE RESPIRATORIO (90 Min.)"/>
    <x v="0"/>
    <x v="11"/>
    <n v="233"/>
    <s v="1284-0094"/>
    <m/>
    <m/>
    <m/>
    <m/>
    <n v="244"/>
    <x v="5"/>
    <n v="920"/>
    <m/>
    <m/>
    <m/>
    <m/>
    <m/>
    <m/>
    <m/>
    <m/>
    <m/>
    <m/>
    <m/>
    <m/>
    <s v="Dim D"/>
    <m/>
    <m/>
  </r>
  <r>
    <d v="2021-10-11T00:00:00"/>
    <x v="2"/>
    <s v="TRIAGE RESPIRATORIO"/>
    <s v="En Tiempo"/>
    <s v="TRIAGE RESPIRATORIO (90 Min.)"/>
    <x v="0"/>
    <x v="11"/>
    <n v="234"/>
    <s v="1284-0094"/>
    <m/>
    <m/>
    <m/>
    <m/>
    <n v="87"/>
    <x v="85"/>
    <n v="345"/>
    <m/>
    <m/>
    <m/>
    <m/>
    <m/>
    <m/>
    <m/>
    <m/>
    <m/>
    <m/>
    <m/>
    <m/>
    <s v="Ferritina"/>
    <n v="129"/>
    <m/>
  </r>
  <r>
    <d v="2021-10-11T00:00:00"/>
    <x v="2"/>
    <s v="TRIAGE RESPIRATORIO"/>
    <s v="En Tiempo"/>
    <s v="TRIAGE RESPIRATORIO (90 Min.)"/>
    <x v="0"/>
    <x v="11"/>
    <n v="235"/>
    <s v="1284-0094"/>
    <m/>
    <m/>
    <m/>
    <m/>
    <n v="2085"/>
    <x v="96"/>
    <n v="750"/>
    <m/>
    <m/>
    <m/>
    <m/>
    <m/>
    <m/>
    <m/>
    <m/>
    <m/>
    <m/>
    <m/>
    <m/>
    <s v="INFLUENZA A Y B"/>
    <n v="189"/>
    <m/>
  </r>
  <r>
    <d v="2021-10-11T00:00:00"/>
    <x v="0"/>
    <s v="ESTUDIOS DE EMERGENCIA"/>
    <s v="En Tiempo"/>
    <s v="ESTUDIOS DE EMERGENCIA (30 Min.)"/>
    <x v="0"/>
    <x v="11"/>
    <n v="236"/>
    <s v="1284-0095"/>
    <d v="2021-10-11T00:00:00"/>
    <s v="34406 MARIA ESTHERVINA"/>
    <s v="MUÑOZ"/>
    <s v="HERNANDEZ"/>
    <n v="102"/>
    <x v="7"/>
    <n v="1070"/>
    <n v="0"/>
    <n v="0"/>
    <n v="1070"/>
    <n v="1070"/>
    <n v="1070"/>
    <m/>
    <s v="Pendiente"/>
    <s v="Activo"/>
    <m/>
    <m/>
    <s v="CENTRO MEDICO EXCEL - TRIAGE RESPIRATORIO"/>
    <m/>
    <s v="GAS"/>
    <n v="136"/>
    <s v="BERNAL MANJARREZ MANLIO CESAR"/>
  </r>
  <r>
    <d v="2021-10-11T00:00:00"/>
    <x v="0"/>
    <s v="ESTUDIOS DE EMERGENCIA"/>
    <s v="En Tiempo"/>
    <s v="ESTUDIOS DE EMERGENCIA (30 Min.)"/>
    <x v="0"/>
    <x v="11"/>
    <n v="237"/>
    <s v="1284-0096"/>
    <d v="2021-10-11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11T00:00:00"/>
    <x v="0"/>
    <s v="TRIAGE RESPIRATORIO"/>
    <s v="En Tiempo"/>
    <s v="TRIAGE RESPIRATORIO (90 Min.)"/>
    <x v="0"/>
    <x v="11"/>
    <n v="238"/>
    <s v="1284-0097"/>
    <d v="2021-10-11T00:00:00"/>
    <s v="30555 JOSEFINA"/>
    <s v="LUQUE"/>
    <s v="DE URIAS"/>
    <n v="692"/>
    <x v="1"/>
    <n v="184"/>
    <n v="0"/>
    <n v="0"/>
    <n v="2297"/>
    <n v="2297"/>
    <n v="2297"/>
    <m/>
    <s v="Pendiente"/>
    <s v="Activo"/>
    <s v="b9809005-02"/>
    <m/>
    <s v="CENTRO MEDICO EXCEL - TRIAGE RESPIRATORIO"/>
    <m/>
    <s v="BH"/>
    <s v="h1"/>
    <s v="BERNAL MANJARREZ MANLIO CESAR"/>
  </r>
  <r>
    <d v="2021-10-11T00:00:00"/>
    <x v="0"/>
    <s v="TRIAGE RESPIRATORIO"/>
    <s v="En Tiempo"/>
    <s v="TRIAGE RESPIRATORIO (90 Min.)"/>
    <x v="0"/>
    <x v="11"/>
    <n v="239"/>
    <s v="1284-0097"/>
    <m/>
    <m/>
    <m/>
    <m/>
    <n v="226"/>
    <x v="3"/>
    <n v="345"/>
    <m/>
    <m/>
    <m/>
    <m/>
    <m/>
    <m/>
    <m/>
    <m/>
    <m/>
    <m/>
    <m/>
    <m/>
    <s v="PCR"/>
    <n v="183"/>
    <m/>
  </r>
  <r>
    <d v="2021-10-11T00:00:00"/>
    <x v="0"/>
    <s v="TRIAGE RESPIRATORIO"/>
    <s v="En Tiempo"/>
    <s v="TRIAGE RESPIRATORIO (90 Min.)"/>
    <x v="0"/>
    <x v="11"/>
    <n v="240"/>
    <s v="1284-0097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0"/>
    <s v="TRIAGE RESPIRATORIO"/>
    <s v="En Tiempo"/>
    <s v="TRIAGE RESPIRATORIO (90 Min.)"/>
    <x v="0"/>
    <x v="11"/>
    <n v="241"/>
    <s v="1284-0097"/>
    <m/>
    <m/>
    <m/>
    <m/>
    <n v="2458"/>
    <x v="25"/>
    <n v="500"/>
    <m/>
    <m/>
    <m/>
    <m/>
    <m/>
    <m/>
    <m/>
    <m/>
    <m/>
    <m/>
    <m/>
    <m/>
    <s v="SARS"/>
    <m/>
    <m/>
  </r>
  <r>
    <d v="2021-10-11T00:00:00"/>
    <x v="0"/>
    <s v="TRIAGE RESPIRATORIO"/>
    <s v="En Tiempo"/>
    <s v="TRIAGE RESPIRATORIO (90 Min.)"/>
    <x v="0"/>
    <x v="11"/>
    <n v="242"/>
    <s v="1284-0097"/>
    <m/>
    <m/>
    <m/>
    <m/>
    <n v="2477"/>
    <x v="42"/>
    <n v="750"/>
    <m/>
    <m/>
    <m/>
    <m/>
    <m/>
    <m/>
    <m/>
    <m/>
    <m/>
    <m/>
    <m/>
    <m/>
    <s v="Ag. SARS Cov 2"/>
    <m/>
    <m/>
  </r>
  <r>
    <d v="2021-10-11T00:00:00"/>
    <x v="0"/>
    <s v="ESTUDIOS DE EMERGENCIA"/>
    <s v="En Tiempo"/>
    <s v="ESTUDIOS DE EMERGENCIA (30 Min.)"/>
    <x v="0"/>
    <x v="11"/>
    <n v="243"/>
    <s v="1284-0098"/>
    <d v="2021-10-11T00:00:00"/>
    <s v="34349 LUIS"/>
    <s v="FLORES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11T00:00:00"/>
    <x v="0"/>
    <s v="TRIAGE RESPIRATORIO"/>
    <s v="En Tiempo"/>
    <s v="TRIAGE RESPIRATORIO (90 Min.)"/>
    <x v="0"/>
    <x v="11"/>
    <n v="244"/>
    <s v="1284-0099"/>
    <d v="2021-10-11T00:00:00"/>
    <s v="11898 WILFRIDO"/>
    <s v="PARRA"/>
    <s v="ROMERO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CRUZ GOMEZ FRANCISCO JOSUE"/>
  </r>
  <r>
    <d v="2021-10-11T00:00:00"/>
    <x v="0"/>
    <s v="TRIAGE RESPIRATORIO"/>
    <s v="En Tiempo"/>
    <s v="TRIAGE RESPIRATORIO (90 Min.)"/>
    <x v="0"/>
    <x v="11"/>
    <n v="245"/>
    <s v="1284-0099"/>
    <m/>
    <m/>
    <m/>
    <m/>
    <n v="226"/>
    <x v="3"/>
    <n v="345"/>
    <m/>
    <m/>
    <m/>
    <m/>
    <m/>
    <m/>
    <m/>
    <m/>
    <m/>
    <m/>
    <m/>
    <m/>
    <s v="PCR"/>
    <n v="183"/>
    <m/>
  </r>
  <r>
    <d v="2021-10-11T00:00:00"/>
    <x v="0"/>
    <s v="TRIAGE RESPIRATORIO"/>
    <s v="En Tiempo"/>
    <s v="TRIAGE RESPIRATORIO (90 Min.)"/>
    <x v="0"/>
    <x v="11"/>
    <n v="246"/>
    <s v="1284-0099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0"/>
    <s v="TRIAGE RESPIRATORIO"/>
    <s v="En Tiempo"/>
    <s v="TRIAGE RESPIRATORIO (90 Min.)"/>
    <x v="0"/>
    <x v="11"/>
    <n v="247"/>
    <s v="1284-0099"/>
    <m/>
    <m/>
    <m/>
    <m/>
    <n v="2458"/>
    <x v="25"/>
    <n v="500"/>
    <m/>
    <m/>
    <m/>
    <m/>
    <m/>
    <m/>
    <m/>
    <m/>
    <m/>
    <m/>
    <m/>
    <m/>
    <s v="SARS"/>
    <m/>
    <m/>
  </r>
  <r>
    <d v="2021-10-11T00:00:00"/>
    <x v="0"/>
    <s v="TRIAGE RESPIRATORIO"/>
    <s v="En Tiempo"/>
    <s v="TRIAGE RESPIRATORIO (90 Min.)"/>
    <x v="0"/>
    <x v="11"/>
    <n v="248"/>
    <s v="1284-0099"/>
    <m/>
    <m/>
    <m/>
    <m/>
    <n v="2477"/>
    <x v="42"/>
    <n v="750"/>
    <m/>
    <m/>
    <m/>
    <m/>
    <m/>
    <m/>
    <m/>
    <m/>
    <m/>
    <m/>
    <m/>
    <m/>
    <s v="Ag. SARS Cov 2"/>
    <m/>
    <m/>
  </r>
  <r>
    <d v="2021-10-11T00:00:00"/>
    <x v="0"/>
    <s v="TRIAGE RESPIRATORIO"/>
    <s v="En Tiempo"/>
    <s v="TRIAGE RESPIRATORIO (90 Min.)"/>
    <x v="0"/>
    <x v="11"/>
    <n v="249"/>
    <s v="1284-0100"/>
    <d v="2021-10-11T00:00:00"/>
    <s v="19941 AARON"/>
    <s v="PARRA"/>
    <m/>
    <n v="692"/>
    <x v="1"/>
    <n v="184"/>
    <n v="0"/>
    <n v="0"/>
    <n v="2297"/>
    <n v="2297"/>
    <n v="2297"/>
    <m/>
    <s v="Pendiente"/>
    <s v="Activo"/>
    <s v="A9629016-04"/>
    <m/>
    <s v="CENTRO MEDICO EXCEL - TRIAGE RESPIRATORIO"/>
    <m/>
    <s v="BH"/>
    <s v="h1"/>
    <s v="CRUZ GOMEZ FRANCISCO JOSUE"/>
  </r>
  <r>
    <d v="2021-10-11T00:00:00"/>
    <x v="0"/>
    <s v="TRIAGE RESPIRATORIO"/>
    <s v="En Tiempo"/>
    <s v="TRIAGE RESPIRATORIO (90 Min.)"/>
    <x v="0"/>
    <x v="11"/>
    <n v="250"/>
    <s v="1284-0100"/>
    <m/>
    <m/>
    <m/>
    <m/>
    <n v="226"/>
    <x v="3"/>
    <n v="345"/>
    <m/>
    <m/>
    <m/>
    <m/>
    <m/>
    <m/>
    <m/>
    <m/>
    <m/>
    <m/>
    <m/>
    <m/>
    <s v="PCR"/>
    <n v="183"/>
    <m/>
  </r>
  <r>
    <d v="2021-10-11T00:00:00"/>
    <x v="0"/>
    <s v="TRIAGE RESPIRATORIO"/>
    <s v="En Tiempo"/>
    <s v="TRIAGE RESPIRATORIO (90 Min.)"/>
    <x v="0"/>
    <x v="11"/>
    <n v="251"/>
    <s v="1284-0100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0"/>
    <s v="TRIAGE RESPIRATORIO"/>
    <s v="En Tiempo"/>
    <s v="TRIAGE RESPIRATORIO (90 Min.)"/>
    <x v="0"/>
    <x v="11"/>
    <n v="252"/>
    <s v="1284-0100"/>
    <m/>
    <m/>
    <m/>
    <m/>
    <n v="2458"/>
    <x v="25"/>
    <n v="500"/>
    <m/>
    <m/>
    <m/>
    <m/>
    <m/>
    <m/>
    <m/>
    <m/>
    <m/>
    <m/>
    <m/>
    <m/>
    <s v="SARS"/>
    <m/>
    <m/>
  </r>
  <r>
    <d v="2021-10-11T00:00:00"/>
    <x v="0"/>
    <s v="TRIAGE RESPIRATORIO"/>
    <s v="En Tiempo"/>
    <s v="TRIAGE RESPIRATORIO (90 Min.)"/>
    <x v="0"/>
    <x v="11"/>
    <n v="253"/>
    <s v="1284-0100"/>
    <m/>
    <m/>
    <m/>
    <m/>
    <n v="2477"/>
    <x v="42"/>
    <n v="750"/>
    <m/>
    <m/>
    <m/>
    <m/>
    <m/>
    <m/>
    <m/>
    <m/>
    <m/>
    <m/>
    <m/>
    <m/>
    <s v="Ag. SARS Cov 2"/>
    <m/>
    <m/>
  </r>
  <r>
    <d v="2021-10-11T00:00:00"/>
    <x v="0"/>
    <s v="URGENCIAS"/>
    <s v="En Tiempo"/>
    <s v="URGENCIAS (90 Min.)"/>
    <x v="0"/>
    <x v="11"/>
    <n v="254"/>
    <s v="1284-0101"/>
    <d v="2021-10-11T00:00:00"/>
    <s v="34408 MARIA LOURDES"/>
    <s v="ALVAREZ"/>
    <s v="ARELLANO"/>
    <n v="692"/>
    <x v="1"/>
    <n v="184"/>
    <n v="0"/>
    <n v="0"/>
    <n v="1668"/>
    <n v="1668"/>
    <n v="1668"/>
    <m/>
    <s v="Pendiente"/>
    <s v="Activo"/>
    <m/>
    <m/>
    <s v="CENTRO MEDICO EXCEL-URGENCIAS"/>
    <m/>
    <s v="BH"/>
    <s v="h1"/>
    <s v="LAMPHAR VALENZUELA JESUS MANUEL"/>
  </r>
  <r>
    <d v="2021-10-11T00:00:00"/>
    <x v="0"/>
    <s v="URGENCIAS"/>
    <s v="En Tiempo"/>
    <s v="URGENCIAS (90 Min.)"/>
    <x v="0"/>
    <x v="11"/>
    <n v="255"/>
    <s v="1284-0101"/>
    <m/>
    <m/>
    <m/>
    <m/>
    <n v="119"/>
    <x v="24"/>
    <n v="161"/>
    <m/>
    <m/>
    <m/>
    <m/>
    <m/>
    <m/>
    <m/>
    <m/>
    <m/>
    <m/>
    <m/>
    <m/>
    <s v="ABO"/>
    <n v="213"/>
    <m/>
  </r>
  <r>
    <d v="2021-10-11T00:00:00"/>
    <x v="0"/>
    <s v="URGENCIAS"/>
    <s v="En Tiempo"/>
    <s v="URGENCIAS (90 Min.)"/>
    <x v="0"/>
    <x v="11"/>
    <n v="256"/>
    <s v="1284-0101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1T00:00:00"/>
    <x v="0"/>
    <s v="URGENCIAS"/>
    <s v="En Tiempo"/>
    <s v="URGENCIAS (90 Min.)"/>
    <x v="0"/>
    <x v="11"/>
    <n v="257"/>
    <s v="1284-0101"/>
    <m/>
    <m/>
    <m/>
    <m/>
    <n v="121"/>
    <x v="18"/>
    <n v="374"/>
    <m/>
    <m/>
    <m/>
    <m/>
    <m/>
    <m/>
    <m/>
    <m/>
    <m/>
    <m/>
    <m/>
    <m/>
    <s v="GLICO"/>
    <n v="137"/>
    <m/>
  </r>
  <r>
    <d v="2021-10-11T00:00:00"/>
    <x v="0"/>
    <s v="URGENCIAS"/>
    <s v="En Tiempo"/>
    <s v="URGENCIAS (90 Min.)"/>
    <x v="0"/>
    <x v="11"/>
    <n v="258"/>
    <s v="1284-0101"/>
    <m/>
    <m/>
    <m/>
    <m/>
    <n v="1533"/>
    <x v="21"/>
    <n v="535"/>
    <m/>
    <m/>
    <m/>
    <m/>
    <m/>
    <m/>
    <m/>
    <m/>
    <m/>
    <m/>
    <m/>
    <m/>
    <s v="SMAC30"/>
    <s v="v2"/>
    <m/>
  </r>
  <r>
    <d v="2021-10-11T00:00:00"/>
    <x v="0"/>
    <s v="URGENCIAS"/>
    <s v="En Tiempo"/>
    <s v="URGENCIAS (90 Min.)"/>
    <x v="0"/>
    <x v="11"/>
    <n v="259"/>
    <s v="1284-0102"/>
    <d v="2021-10-11T00:00:00"/>
    <s v="34409 DANIEL B"/>
    <s v="BOSSY"/>
    <m/>
    <n v="692"/>
    <x v="1"/>
    <n v="184"/>
    <n v="0"/>
    <n v="0"/>
    <n v="1116"/>
    <n v="1116"/>
    <n v="1116"/>
    <m/>
    <s v="Pendiente"/>
    <s v="Activo"/>
    <m/>
    <m/>
    <s v="CENTRO MEDICO EXCEL-URGENCIAS"/>
    <m/>
    <s v="BH"/>
    <s v="h1"/>
    <s v="GONZALEZ GUTIERREZ ALFREDO"/>
  </r>
  <r>
    <d v="2021-10-11T00:00:00"/>
    <x v="0"/>
    <s v="URGENCIAS"/>
    <s v="En Tiempo"/>
    <s v="URGENCIAS (90 Min.)"/>
    <x v="0"/>
    <x v="11"/>
    <n v="260"/>
    <s v="1284-0102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1T00:00:00"/>
    <x v="0"/>
    <s v="URGENCIAS"/>
    <s v="En Tiempo"/>
    <s v="URGENCIAS (90 Min.)"/>
    <x v="0"/>
    <x v="11"/>
    <n v="261"/>
    <s v="1284-0102"/>
    <m/>
    <m/>
    <m/>
    <m/>
    <n v="691"/>
    <x v="4"/>
    <n v="518"/>
    <m/>
    <m/>
    <m/>
    <m/>
    <m/>
    <m/>
    <m/>
    <m/>
    <m/>
    <m/>
    <m/>
    <m/>
    <s v="QS 23"/>
    <s v="v1"/>
    <m/>
  </r>
  <r>
    <d v="2021-10-11T00:00:00"/>
    <x v="0"/>
    <s v="ESTUDIOS DE EMERGENCIA"/>
    <s v="En Tiempo"/>
    <s v="ESTUDIOS DE EMERGENCIA (30 Min.)"/>
    <x v="0"/>
    <x v="11"/>
    <n v="262"/>
    <s v="1284-0103"/>
    <d v="2021-10-11T00:00:00"/>
    <s v="34392 SALVADOR"/>
    <s v="KAYACHANIAN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11T00:00:00"/>
    <x v="0"/>
    <s v="HOSPITALIZADOS"/>
    <s v="En Tiempo"/>
    <s v="HOSPITALIZADOS (90 Min.)"/>
    <x v="0"/>
    <x v="11"/>
    <n v="263"/>
    <s v="1284-0104"/>
    <d v="2021-10-11T00:00:00"/>
    <s v="34392 SALVADOR"/>
    <s v="KAYACHANIAN"/>
    <m/>
    <n v="83"/>
    <x v="6"/>
    <n v="138"/>
    <n v="0"/>
    <n v="0"/>
    <n v="138"/>
    <n v="138"/>
    <n v="138"/>
    <m/>
    <s v="Pendiente"/>
    <s v="Activo"/>
    <m/>
    <m/>
    <s v="CENTRO MEDICO EXCEL-HOSPITALIZADOS"/>
    <m/>
    <s v="EGO"/>
    <n v="127"/>
    <s v="GONZALEZ TRASVIÑA MIGUEL FELIPE"/>
  </r>
  <r>
    <d v="2021-10-12T00:00:00"/>
    <x v="0"/>
    <s v="URGENCIAS"/>
    <s v="En Tiempo"/>
    <s v="URGENCIAS (90 Min.)"/>
    <x v="0"/>
    <x v="11"/>
    <n v="1"/>
    <s v="1285-0001"/>
    <d v="2021-10-12T00:00:00"/>
    <s v="34410 ANIELA"/>
    <s v="ZARAGOZA"/>
    <s v="HERNANDEZ"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LAMPHAR VALENZUELA JESUS MANUEL"/>
  </r>
  <r>
    <d v="2021-10-12T00:00:00"/>
    <x v="0"/>
    <s v="HOSPITALIZADOS"/>
    <s v="En Tiempo"/>
    <s v="HOSPITALIZADOS (90 Min.)"/>
    <x v="0"/>
    <x v="11"/>
    <n v="2"/>
    <s v="1285-0002"/>
    <d v="2021-10-12T00:00:00"/>
    <s v="34396 MANUEL"/>
    <s v="GARZON"/>
    <s v="RODRIGUEZ"/>
    <n v="1429"/>
    <x v="104"/>
    <n v="92"/>
    <n v="0"/>
    <n v="0"/>
    <n v="147"/>
    <n v="147"/>
    <n v="147"/>
    <m/>
    <s v="Pendiente"/>
    <s v="Activo"/>
    <m/>
    <m/>
    <s v="CENTRO MEDICO EXCEL-HOSPITALIZADOS"/>
    <m/>
    <s v="Amiba en fresco"/>
    <n v="47"/>
    <s v="VILLAGRANA MARQUEZ SAUL ANTONIO"/>
  </r>
  <r>
    <d v="2021-10-12T00:00:00"/>
    <x v="0"/>
    <s v="HOSPITALIZADOS"/>
    <s v="En Tiempo"/>
    <s v="HOSPITALIZADOS (90 Min.)"/>
    <x v="0"/>
    <x v="11"/>
    <n v="3"/>
    <s v="1285-0002"/>
    <m/>
    <m/>
    <m/>
    <m/>
    <n v="43"/>
    <x v="82"/>
    <n v="55"/>
    <m/>
    <m/>
    <m/>
    <m/>
    <m/>
    <m/>
    <m/>
    <m/>
    <m/>
    <m/>
    <m/>
    <m/>
    <s v="CPS1"/>
    <n v="93"/>
    <m/>
  </r>
  <r>
    <d v="2021-10-12T00:00:00"/>
    <x v="0"/>
    <s v="HOSPITALIZADOS"/>
    <s v="Fuera de Tiempo"/>
    <s v="HOSPITALIZADOS (90 Min.)"/>
    <x v="0"/>
    <x v="11"/>
    <n v="4"/>
    <s v="1285-0003"/>
    <d v="2021-10-12T00:00:00"/>
    <s v="34396 MANUEL"/>
    <s v="GARZON"/>
    <s v="RODRIGUEZ"/>
    <n v="354"/>
    <x v="170"/>
    <n v="400"/>
    <n v="0"/>
    <n v="0"/>
    <n v="400"/>
    <n v="400"/>
    <n v="400"/>
    <m/>
    <s v="Pendiente"/>
    <s v="Activo"/>
    <m/>
    <m/>
    <s v="CENTRO MEDICO EXCEL-HOSPITALIZADOS"/>
    <m/>
    <s v="CulExUre"/>
    <n v="106"/>
    <s v="GONZALEZ TRASVIÑA MIGUEL FELIPE"/>
  </r>
  <r>
    <d v="2021-10-12T00:00:00"/>
    <x v="0"/>
    <s v="ESTUDIOS DE EMERGENCIA"/>
    <s v="En Tiempo"/>
    <s v="ESTUDIOS DE EMERGENCIA (30 Min.)"/>
    <x v="0"/>
    <x v="11"/>
    <n v="5"/>
    <s v="1285-0004"/>
    <d v="2021-10-12T00:00:00"/>
    <s v="34194 RITA"/>
    <s v="MARTINEZ"/>
    <s v="GARCIA"/>
    <n v="102"/>
    <x v="7"/>
    <n v="1070"/>
    <n v="0"/>
    <n v="0"/>
    <n v="2140"/>
    <n v="2140"/>
    <n v="2140"/>
    <m/>
    <s v="Pendiente"/>
    <s v="Activo"/>
    <m/>
    <m/>
    <s v="CENTRO MEDICO EXCEL-HOSPITALIZADOS"/>
    <m/>
    <s v="GAS"/>
    <n v="136"/>
    <s v="VILLAGRANA MARQUEZ SAUL ANTONIO"/>
  </r>
  <r>
    <d v="2021-10-12T00:00:00"/>
    <x v="0"/>
    <s v="ESTUDIOS DE EMERGENCIA"/>
    <s v="En Tiempo"/>
    <s v="ESTUDIOS DE EMERGENCIA (30 Min.)"/>
    <x v="0"/>
    <x v="11"/>
    <n v="6"/>
    <s v="1285-0004"/>
    <m/>
    <m/>
    <m/>
    <m/>
    <n v="112"/>
    <x v="64"/>
    <n v="1070"/>
    <m/>
    <m/>
    <m/>
    <m/>
    <m/>
    <m/>
    <m/>
    <m/>
    <m/>
    <m/>
    <m/>
    <m/>
    <s v="GASV"/>
    <m/>
    <m/>
  </r>
  <r>
    <d v="2021-10-12T00:00:00"/>
    <x v="0"/>
    <s v="URGENCIAS"/>
    <s v="Fuera de Tiempo"/>
    <s v="URGENCIAS (90 Min.)"/>
    <x v="0"/>
    <x v="11"/>
    <n v="7"/>
    <s v="1285-0005"/>
    <d v="2021-10-12T00:00:00"/>
    <s v="34408 MARIA LOURDES"/>
    <s v="ALVAREZ"/>
    <s v="ARELLANO"/>
    <n v="367"/>
    <x v="59"/>
    <n v="450"/>
    <n v="0"/>
    <n v="0"/>
    <n v="588"/>
    <n v="588"/>
    <n v="588"/>
    <m/>
    <s v="Pendiente"/>
    <s v="Activo"/>
    <m/>
    <m/>
    <s v="CENTRO MEDICO EXCEL-URGENCIAS"/>
    <m/>
    <s v="URO"/>
    <n v="110"/>
    <s v="LAMPHAR VALENZUELA JESUS MANUEL"/>
  </r>
  <r>
    <d v="2021-10-12T00:00:00"/>
    <x v="0"/>
    <s v="URGENCIAS"/>
    <s v="Fuera de Tiempo"/>
    <s v="URGENCIAS (90 Min.)"/>
    <x v="0"/>
    <x v="11"/>
    <n v="8"/>
    <s v="1285-0005"/>
    <m/>
    <m/>
    <m/>
    <m/>
    <n v="83"/>
    <x v="6"/>
    <n v="138"/>
    <m/>
    <m/>
    <m/>
    <m/>
    <m/>
    <m/>
    <m/>
    <m/>
    <m/>
    <m/>
    <m/>
    <m/>
    <s v="EGO"/>
    <n v="127"/>
    <m/>
  </r>
  <r>
    <d v="2021-10-12T00:00:00"/>
    <x v="0"/>
    <s v="ESTUDIOS DE EMERGENCIA"/>
    <s v="En Tiempo"/>
    <s v="ESTUDIOS DE EMERGENCIA (30 Min.)"/>
    <x v="0"/>
    <x v="11"/>
    <n v="9"/>
    <s v="1285-0006"/>
    <d v="2021-10-12T00:00:00"/>
    <s v="34408 MARIA LOURDES"/>
    <s v="ALVAREZ"/>
    <s v="ARELLANO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12T00:00:00"/>
    <x v="0"/>
    <s v="HOSPITALIZADOS"/>
    <s v="En Tiempo"/>
    <s v="HOSPITALIZADOS (90 Min.)"/>
    <x v="0"/>
    <x v="11"/>
    <n v="10"/>
    <s v="1285-0007"/>
    <d v="2021-10-12T00:00:00"/>
    <s v="34390 AYUMARA ISABEL"/>
    <s v="HUERTA"/>
    <s v="QUEVEDO"/>
    <n v="692"/>
    <x v="1"/>
    <n v="184"/>
    <n v="0"/>
    <n v="0"/>
    <n v="184"/>
    <n v="184"/>
    <n v="184"/>
    <m/>
    <s v="Pendiente"/>
    <s v="Activo"/>
    <m/>
    <m/>
    <s v="CENTRO MEDICO EXCEL-HOSPITALIZADOS"/>
    <m/>
    <s v="BH"/>
    <s v="h1"/>
    <s v="GALDAMEZ DOMINGUEZ PAMELA ANAHI"/>
  </r>
  <r>
    <d v="2021-10-12T00:00:00"/>
    <x v="0"/>
    <s v="HOSPITALIZADOS"/>
    <s v="En Tiempo"/>
    <s v="HOSPITALIZADOS (90 Min.)"/>
    <x v="0"/>
    <x v="11"/>
    <n v="11"/>
    <s v="1285-0008"/>
    <d v="2021-10-12T00:00:00"/>
    <s v="33950 VICTOR MANUEL"/>
    <s v="VILLASEÑOR"/>
    <m/>
    <n v="692"/>
    <x v="1"/>
    <n v="184"/>
    <n v="0"/>
    <n v="0"/>
    <n v="529"/>
    <n v="529"/>
    <n v="529"/>
    <m/>
    <s v="Pendiente"/>
    <s v="Activo"/>
    <m/>
    <m/>
    <s v="CENTRO MEDICO EXCEL-HOSPITALIZADOS"/>
    <m/>
    <s v="BH"/>
    <s v="h1"/>
    <s v="MEDRANO AHUMADA SALVADOR"/>
  </r>
  <r>
    <d v="2021-10-12T00:00:00"/>
    <x v="0"/>
    <s v="HOSPITALIZADOS"/>
    <s v="En Tiempo"/>
    <s v="HOSPITALIZADOS (90 Min.)"/>
    <x v="0"/>
    <x v="11"/>
    <n v="12"/>
    <s v="1285-0008"/>
    <m/>
    <m/>
    <m/>
    <m/>
    <n v="226"/>
    <x v="3"/>
    <n v="345"/>
    <m/>
    <m/>
    <m/>
    <m/>
    <m/>
    <m/>
    <m/>
    <m/>
    <m/>
    <m/>
    <m/>
    <m/>
    <s v="PCR"/>
    <n v="183"/>
    <m/>
  </r>
  <r>
    <d v="2021-10-12T00:00:00"/>
    <x v="0"/>
    <s v="HOSPITALIZADOS"/>
    <s v="En Tiempo"/>
    <s v="HOSPITALIZADOS (90 Min.)"/>
    <x v="0"/>
    <x v="11"/>
    <n v="13"/>
    <s v="1285-0009"/>
    <d v="2021-10-12T00:00:00"/>
    <s v="34332 JUAN ANTONIO"/>
    <s v="ZAVALA"/>
    <s v="ARGUELLO"/>
    <n v="692"/>
    <x v="1"/>
    <n v="184"/>
    <n v="0"/>
    <n v="0"/>
    <n v="1172"/>
    <n v="1172"/>
    <n v="1172"/>
    <m/>
    <s v="Pendiente"/>
    <s v="Activo"/>
    <m/>
    <m/>
    <s v="CENTRO MEDICO EXCEL-HOSPITALIZADOS"/>
    <m/>
    <s v="BH"/>
    <s v="h1"/>
    <s v="ESPINO ALVAREZ JAIME FRANCISCO"/>
  </r>
  <r>
    <d v="2021-10-12T00:00:00"/>
    <x v="0"/>
    <s v="HOSPITALIZADOS"/>
    <s v="En Tiempo"/>
    <s v="HOSPITALIZADOS (90 Min.)"/>
    <x v="0"/>
    <x v="11"/>
    <n v="14"/>
    <s v="1285-0009"/>
    <m/>
    <m/>
    <m/>
    <m/>
    <n v="288"/>
    <x v="43"/>
    <n v="125"/>
    <m/>
    <m/>
    <m/>
    <m/>
    <m/>
    <m/>
    <m/>
    <m/>
    <m/>
    <m/>
    <m/>
    <m/>
    <s v="VSG"/>
    <n v="221"/>
    <m/>
  </r>
  <r>
    <d v="2021-10-12T00:00:00"/>
    <x v="0"/>
    <s v="HOSPITALIZADOS"/>
    <s v="En Tiempo"/>
    <s v="HOSPITALIZADOS (90 Min.)"/>
    <x v="0"/>
    <x v="11"/>
    <n v="15"/>
    <s v="1285-0009"/>
    <m/>
    <m/>
    <m/>
    <m/>
    <n v="226"/>
    <x v="3"/>
    <n v="345"/>
    <m/>
    <m/>
    <m/>
    <m/>
    <m/>
    <m/>
    <m/>
    <m/>
    <m/>
    <m/>
    <m/>
    <m/>
    <s v="PCR"/>
    <n v="183"/>
    <m/>
  </r>
  <r>
    <d v="2021-10-12T00:00:00"/>
    <x v="0"/>
    <s v="HOSPITALIZADOS"/>
    <s v="En Tiempo"/>
    <s v="HOSPITALIZADOS (90 Min.)"/>
    <x v="0"/>
    <x v="11"/>
    <n v="16"/>
    <s v="1285-0009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ESTUDIOS DE EMERGENCIA"/>
    <s v="En Tiempo"/>
    <s v="ESTUDIOS DE EMERGENCIA (30 Min.)"/>
    <x v="0"/>
    <x v="12"/>
    <n v="17"/>
    <s v="1285-0010"/>
    <d v="2021-10-12T00:00:00"/>
    <s v="34356 RN FEMENINO"/>
    <s v="NEGRETE"/>
    <s v="BAC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BAUTISTA VICTORIA MARIA GUADALUPE"/>
  </r>
  <r>
    <d v="2021-10-12T00:00:00"/>
    <x v="1"/>
    <s v="HOSPITALIZADOS"/>
    <s v="En Tiempo"/>
    <s v="HOSPITALIZADOS (90 Min.)"/>
    <x v="0"/>
    <x v="12"/>
    <n v="18"/>
    <s v="1285-0011"/>
    <d v="2021-10-12T00:00:00"/>
    <s v="34356 RN FEMENINO"/>
    <s v="NEGRETE"/>
    <s v="BACA"/>
    <n v="692"/>
    <x v="1"/>
    <n v="184"/>
    <n v="0"/>
    <n v="0"/>
    <n v="2542"/>
    <n v="2542"/>
    <n v="2542"/>
    <m/>
    <s v="Pendiente"/>
    <s v="Activo"/>
    <m/>
    <m/>
    <s v="CENTRO MEDICO EXCEL-HOSPITALIZADOS"/>
    <m/>
    <s v="BH"/>
    <s v="h1"/>
    <s v="BAUTISTA VICTORIA MARIA GUADALUPE"/>
  </r>
  <r>
    <d v="2021-10-12T00:00:00"/>
    <x v="1"/>
    <s v="HOSPITALIZADOS"/>
    <s v="En Tiempo"/>
    <s v="HOSPITALIZADOS (90 Min.)"/>
    <x v="0"/>
    <x v="12"/>
    <n v="19"/>
    <s v="1285-0011"/>
    <m/>
    <m/>
    <m/>
    <m/>
    <n v="226"/>
    <x v="3"/>
    <n v="345"/>
    <m/>
    <m/>
    <m/>
    <m/>
    <m/>
    <m/>
    <m/>
    <m/>
    <m/>
    <m/>
    <m/>
    <m/>
    <s v="PCR"/>
    <n v="183"/>
    <m/>
  </r>
  <r>
    <d v="2021-10-12T00:00:00"/>
    <x v="1"/>
    <s v="HOSPITALIZADOS"/>
    <s v="En Tiempo"/>
    <s v="HOSPITALIZADOS (90 Min.)"/>
    <x v="0"/>
    <x v="12"/>
    <n v="20"/>
    <s v="1285-0011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HOSPITALIZADOS"/>
    <s v="En Tiempo"/>
    <s v="HOSPITALIZADOS (90 Min.)"/>
    <x v="0"/>
    <x v="12"/>
    <n v="21"/>
    <s v="1285-0011"/>
    <m/>
    <m/>
    <m/>
    <m/>
    <n v="2062"/>
    <x v="53"/>
    <n v="1495"/>
    <m/>
    <m/>
    <m/>
    <m/>
    <m/>
    <m/>
    <m/>
    <m/>
    <m/>
    <m/>
    <m/>
    <m/>
    <s v="Procalcitonina"/>
    <s v="PROC"/>
    <m/>
  </r>
  <r>
    <d v="2021-10-12T00:00:00"/>
    <x v="1"/>
    <s v=" EXTERNO"/>
    <s v="En Tiempo"/>
    <s v="EXTERNOS (240 min.)"/>
    <x v="0"/>
    <x v="12"/>
    <n v="22"/>
    <s v="1285-0012"/>
    <d v="2021-10-12T00:00:00"/>
    <s v="34411 PATRICIA"/>
    <s v="BELTRAN"/>
    <s v="PEREZ"/>
    <n v="692"/>
    <x v="1"/>
    <n v="165"/>
    <n v="0"/>
    <n v="0"/>
    <n v="1305"/>
    <n v="1305"/>
    <n v="1305"/>
    <m/>
    <s v="Pendiente"/>
    <s v="Activo"/>
    <m/>
    <m/>
    <s v="Tarjeta Lealtad"/>
    <m/>
    <s v="BH"/>
    <s v="h1"/>
    <s v="FLORES DIAZ RUBEN"/>
  </r>
  <r>
    <d v="2021-10-12T00:00:00"/>
    <x v="1"/>
    <s v=" EXTERNO"/>
    <s v="En Tiempo"/>
    <s v="EXTERNOS (240 min.)"/>
    <x v="0"/>
    <x v="12"/>
    <n v="23"/>
    <s v="1285-0012"/>
    <m/>
    <m/>
    <m/>
    <m/>
    <n v="691"/>
    <x v="4"/>
    <n v="465"/>
    <m/>
    <m/>
    <m/>
    <m/>
    <m/>
    <m/>
    <m/>
    <m/>
    <m/>
    <m/>
    <m/>
    <m/>
    <s v="QS 23"/>
    <s v="v1"/>
    <m/>
  </r>
  <r>
    <d v="2021-10-12T00:00:00"/>
    <x v="1"/>
    <s v=" EXTERNO"/>
    <s v="En Tiempo"/>
    <s v="EXTERNOS (240 min.)"/>
    <x v="0"/>
    <x v="12"/>
    <n v="24"/>
    <s v="1285-0012"/>
    <m/>
    <m/>
    <m/>
    <m/>
    <n v="1580"/>
    <x v="16"/>
    <n v="550"/>
    <m/>
    <m/>
    <m/>
    <m/>
    <m/>
    <m/>
    <m/>
    <m/>
    <m/>
    <m/>
    <m/>
    <m/>
    <s v="TSH-T3-T4"/>
    <s v="TIR"/>
    <m/>
  </r>
  <r>
    <d v="2021-10-12T00:00:00"/>
    <x v="1"/>
    <s v=" EXTERNO"/>
    <s v="En Tiempo"/>
    <s v="EXTERNOS (240 min.)"/>
    <x v="0"/>
    <x v="12"/>
    <n v="25"/>
    <s v="1285-0012"/>
    <m/>
    <m/>
    <m/>
    <m/>
    <n v="83"/>
    <x v="6"/>
    <n v="125"/>
    <m/>
    <m/>
    <m/>
    <m/>
    <m/>
    <m/>
    <m/>
    <m/>
    <m/>
    <m/>
    <m/>
    <m/>
    <s v="EGO"/>
    <n v="127"/>
    <m/>
  </r>
  <r>
    <d v="2021-10-12T00:00:00"/>
    <x v="1"/>
    <s v="MEDIEXCEL"/>
    <s v="En Tiempo"/>
    <s v="EXTERNOS (240 min.)"/>
    <x v="0"/>
    <x v="12"/>
    <n v="26"/>
    <s v="1285-0013"/>
    <d v="2021-10-12T00:00:00"/>
    <s v="34412 ALEXA"/>
    <s v="GONZALEZ"/>
    <m/>
    <n v="692"/>
    <x v="1"/>
    <n v="184"/>
    <n v="0"/>
    <n v="0"/>
    <n v="1271"/>
    <n v="1271"/>
    <n v="1271"/>
    <m/>
    <s v="Pendiente"/>
    <s v="Activo"/>
    <s v="B1034004-04"/>
    <m/>
    <s v="MEDIEXCEL"/>
    <m/>
    <s v="BH"/>
    <s v="h1"/>
    <s v="BALDERAS MARTINEZ PAMELA ESMERALDA"/>
  </r>
  <r>
    <d v="2021-10-12T00:00:00"/>
    <x v="1"/>
    <s v="MEDIEXCEL"/>
    <s v="En Tiempo"/>
    <s v="EXTERNOS (240 min.)"/>
    <x v="0"/>
    <x v="12"/>
    <n v="27"/>
    <s v="1285-0013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2T00:00:00"/>
    <x v="1"/>
    <s v="MEDIEXCEL"/>
    <s v="En Tiempo"/>
    <s v="EXTERNOS (240 min.)"/>
    <x v="0"/>
    <x v="12"/>
    <n v="28"/>
    <s v="1285-0013"/>
    <m/>
    <m/>
    <m/>
    <m/>
    <n v="1533"/>
    <x v="21"/>
    <n v="535"/>
    <m/>
    <m/>
    <m/>
    <m/>
    <m/>
    <m/>
    <m/>
    <m/>
    <m/>
    <m/>
    <m/>
    <m/>
    <s v="SMAC30"/>
    <s v="v2"/>
    <m/>
  </r>
  <r>
    <d v="2021-10-12T00:00:00"/>
    <x v="1"/>
    <s v="MEDIEXCEL"/>
    <s v="En Tiempo"/>
    <s v="EXTERNOS (240 min.)"/>
    <x v="0"/>
    <x v="12"/>
    <n v="29"/>
    <s v="1285-0013"/>
    <m/>
    <m/>
    <m/>
    <m/>
    <n v="83"/>
    <x v="6"/>
    <n v="138"/>
    <m/>
    <m/>
    <m/>
    <m/>
    <m/>
    <m/>
    <m/>
    <m/>
    <m/>
    <m/>
    <m/>
    <m/>
    <s v="EGO"/>
    <n v="127"/>
    <m/>
  </r>
  <r>
    <d v="2021-10-12T00:00:00"/>
    <x v="1"/>
    <s v="HOSPITALIZADOS"/>
    <s v="Fuera de Tiempo"/>
    <s v="HOSPITALIZADOS (90 Min.)"/>
    <x v="0"/>
    <x v="12"/>
    <n v="30"/>
    <s v="1285-0014"/>
    <d v="2021-10-12T00:00:00"/>
    <s v="34023 FRANCISCO"/>
    <s v="JIMENEZ"/>
    <s v="VARGAS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ONZALEZ TRASVIÑA MIGUEL FELIPE"/>
  </r>
  <r>
    <d v="2021-10-12T00:00:00"/>
    <x v="1"/>
    <s v="HOSPITALIZADOS"/>
    <s v="Fuera de Tiempo"/>
    <s v="HOSPITALIZADOS (90 Min.)"/>
    <x v="0"/>
    <x v="12"/>
    <n v="31"/>
    <s v="1285-0014"/>
    <m/>
    <m/>
    <m/>
    <m/>
    <n v="104"/>
    <x v="12"/>
    <n v="171"/>
    <m/>
    <m/>
    <m/>
    <m/>
    <m/>
    <m/>
    <m/>
    <m/>
    <m/>
    <m/>
    <m/>
    <m/>
    <s v="mg"/>
    <n v="157"/>
    <m/>
  </r>
  <r>
    <d v="2021-10-12T00:00:00"/>
    <x v="1"/>
    <s v="HOSPITALIZADOS"/>
    <s v="Fuera de Tiempo"/>
    <s v="HOSPITALIZADOS (90 Min.)"/>
    <x v="0"/>
    <x v="12"/>
    <n v="32"/>
    <s v="1285-0014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HOSPITALIZADOS"/>
    <s v="Fuera de Tiempo"/>
    <s v="HOSPITALIZADOS (90 Min.)"/>
    <x v="0"/>
    <x v="12"/>
    <n v="33"/>
    <s v="1285-0015"/>
    <d v="2021-10-12T00:00:00"/>
    <s v="34396 MANUEL"/>
    <s v="GARZON"/>
    <s v="RODRIGU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2T00:00:00"/>
    <x v="1"/>
    <s v="HOSPITALIZADOS"/>
    <s v="Fuera de Tiempo"/>
    <s v="HOSPITALIZADOS (90 Min.)"/>
    <x v="0"/>
    <x v="12"/>
    <n v="34"/>
    <s v="1285-0015"/>
    <m/>
    <m/>
    <m/>
    <m/>
    <n v="104"/>
    <x v="12"/>
    <n v="171"/>
    <m/>
    <m/>
    <m/>
    <m/>
    <m/>
    <m/>
    <m/>
    <m/>
    <m/>
    <m/>
    <m/>
    <m/>
    <s v="mg"/>
    <n v="157"/>
    <m/>
  </r>
  <r>
    <d v="2021-10-12T00:00:00"/>
    <x v="1"/>
    <s v="HOSPITALIZADOS"/>
    <s v="Fuera de Tiempo"/>
    <s v="HOSPITALIZADOS (90 Min.)"/>
    <x v="0"/>
    <x v="12"/>
    <n v="35"/>
    <s v="1285-0015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HOSPITALIZADOS"/>
    <s v="En Tiempo"/>
    <s v="HOSPITALIZADOS (90 Min.)"/>
    <x v="0"/>
    <x v="12"/>
    <n v="36"/>
    <s v="1285-0016"/>
    <d v="2021-10-12T00:00:00"/>
    <s v="33997 EDHER ADRIAN"/>
    <s v="FLORES"/>
    <s v="ACOST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2T00:00:00"/>
    <x v="1"/>
    <s v="HOSPITALIZADOS"/>
    <s v="En Tiempo"/>
    <s v="HOSPITALIZADOS (90 Min.)"/>
    <x v="0"/>
    <x v="12"/>
    <n v="37"/>
    <s v="1285-0016"/>
    <m/>
    <m/>
    <m/>
    <m/>
    <n v="104"/>
    <x v="12"/>
    <n v="171"/>
    <m/>
    <m/>
    <m/>
    <m/>
    <m/>
    <m/>
    <m/>
    <m/>
    <m/>
    <m/>
    <m/>
    <m/>
    <s v="mg"/>
    <n v="157"/>
    <m/>
  </r>
  <r>
    <d v="2021-10-12T00:00:00"/>
    <x v="1"/>
    <s v="HOSPITALIZADOS"/>
    <s v="En Tiempo"/>
    <s v="HOSPITALIZADOS (90 Min.)"/>
    <x v="0"/>
    <x v="12"/>
    <n v="38"/>
    <s v="1285-0016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HOSPITALIZADOS"/>
    <s v="En Tiempo"/>
    <s v="HOSPITALIZADOS (90 Min.)"/>
    <x v="0"/>
    <x v="12"/>
    <n v="39"/>
    <s v="1285-0017"/>
    <d v="2021-10-12T00:00:00"/>
    <s v="34194 RITA"/>
    <s v="MARTINEZ"/>
    <s v="GARCIA"/>
    <n v="692"/>
    <x v="1"/>
    <n v="184"/>
    <n v="0"/>
    <n v="0"/>
    <n v="1273"/>
    <n v="1273"/>
    <n v="1273"/>
    <m/>
    <s v="Pendiente"/>
    <s v="Activo"/>
    <m/>
    <m/>
    <s v="CENTRO MEDICO EXCEL-HOSPITALIZADOS"/>
    <m/>
    <s v="BH"/>
    <s v="h1"/>
    <s v="DAMIAN CAMPOLI FRANCO"/>
  </r>
  <r>
    <d v="2021-10-12T00:00:00"/>
    <x v="1"/>
    <s v="HOSPITALIZADOS"/>
    <s v="En Tiempo"/>
    <s v="HOSPITALIZADOS (90 Min.)"/>
    <x v="0"/>
    <x v="12"/>
    <n v="40"/>
    <s v="1285-0017"/>
    <m/>
    <m/>
    <m/>
    <m/>
    <n v="104"/>
    <x v="12"/>
    <n v="171"/>
    <m/>
    <m/>
    <m/>
    <m/>
    <m/>
    <m/>
    <m/>
    <m/>
    <m/>
    <m/>
    <m/>
    <m/>
    <s v="mg"/>
    <n v="157"/>
    <m/>
  </r>
  <r>
    <d v="2021-10-12T00:00:00"/>
    <x v="1"/>
    <s v="HOSPITALIZADOS"/>
    <s v="En Tiempo"/>
    <s v="HOSPITALIZADOS (90 Min.)"/>
    <x v="0"/>
    <x v="12"/>
    <n v="41"/>
    <s v="1285-0017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HOSPITALIZADOS"/>
    <s v="En Tiempo"/>
    <s v="HOSPITALIZADOS (90 Min.)"/>
    <x v="0"/>
    <x v="12"/>
    <n v="42"/>
    <s v="1285-0017"/>
    <m/>
    <m/>
    <m/>
    <m/>
    <n v="539"/>
    <x v="13"/>
    <n v="400"/>
    <m/>
    <m/>
    <m/>
    <m/>
    <m/>
    <m/>
    <m/>
    <m/>
    <m/>
    <m/>
    <m/>
    <m/>
    <s v="TROPONINA I"/>
    <m/>
    <m/>
  </r>
  <r>
    <d v="2021-10-12T00:00:00"/>
    <x v="1"/>
    <s v="HOSPITALIZADOS"/>
    <s v="En Tiempo"/>
    <s v="HOSPITALIZADOS (90 Min.)"/>
    <x v="0"/>
    <x v="12"/>
    <n v="43"/>
    <s v="1285-0018"/>
    <d v="2021-10-12T00:00:00"/>
    <s v="34408 MARIA LOURDES"/>
    <s v="ALVAREZ"/>
    <s v="ARELLANO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ONZALEZ TRASVIÑA MIGUEL FELIPE"/>
  </r>
  <r>
    <d v="2021-10-12T00:00:00"/>
    <x v="1"/>
    <s v="HOSPITALIZADOS"/>
    <s v="En Tiempo"/>
    <s v="HOSPITALIZADOS (90 Min.)"/>
    <x v="0"/>
    <x v="12"/>
    <n v="44"/>
    <s v="1285-0018"/>
    <m/>
    <m/>
    <m/>
    <m/>
    <n v="104"/>
    <x v="12"/>
    <n v="171"/>
    <m/>
    <m/>
    <m/>
    <m/>
    <m/>
    <m/>
    <m/>
    <m/>
    <m/>
    <m/>
    <m/>
    <m/>
    <s v="mg"/>
    <n v="157"/>
    <m/>
  </r>
  <r>
    <d v="2021-10-12T00:00:00"/>
    <x v="1"/>
    <s v="HOSPITALIZADOS"/>
    <s v="En Tiempo"/>
    <s v="HOSPITALIZADOS (90 Min.)"/>
    <x v="0"/>
    <x v="12"/>
    <n v="45"/>
    <s v="1285-0018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HOSPITALIZADOS"/>
    <s v="En Tiempo"/>
    <s v="HOSPITALIZADOS (90 Min.)"/>
    <x v="0"/>
    <x v="12"/>
    <n v="46"/>
    <s v="1285-0019"/>
    <d v="2021-10-12T00:00:00"/>
    <s v="34305 IRIANA"/>
    <s v="MACIAS"/>
    <s v="LOP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2T00:00:00"/>
    <x v="1"/>
    <s v="HOSPITALIZADOS"/>
    <s v="En Tiempo"/>
    <s v="HOSPITALIZADOS (90 Min.)"/>
    <x v="0"/>
    <x v="12"/>
    <n v="47"/>
    <s v="1285-0019"/>
    <m/>
    <m/>
    <m/>
    <m/>
    <n v="104"/>
    <x v="12"/>
    <n v="171"/>
    <m/>
    <m/>
    <m/>
    <m/>
    <m/>
    <m/>
    <m/>
    <m/>
    <m/>
    <m/>
    <m/>
    <m/>
    <s v="mg"/>
    <n v="157"/>
    <m/>
  </r>
  <r>
    <d v="2021-10-12T00:00:00"/>
    <x v="1"/>
    <s v="HOSPITALIZADOS"/>
    <s v="En Tiempo"/>
    <s v="HOSPITALIZADOS (90 Min.)"/>
    <x v="0"/>
    <x v="12"/>
    <n v="48"/>
    <s v="1285-0019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HOSPITALIZADOS"/>
    <s v="En Tiempo"/>
    <s v="HOSPITALIZADOS (90 Min.)"/>
    <x v="0"/>
    <x v="12"/>
    <n v="49"/>
    <s v="1285-0020"/>
    <d v="2021-10-12T00:00:00"/>
    <s v="34349 LUIS"/>
    <s v="FLORES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2T00:00:00"/>
    <x v="1"/>
    <s v="HOSPITALIZADOS"/>
    <s v="En Tiempo"/>
    <s v="HOSPITALIZADOS (90 Min.)"/>
    <x v="0"/>
    <x v="12"/>
    <n v="50"/>
    <s v="1285-0020"/>
    <m/>
    <m/>
    <m/>
    <m/>
    <n v="104"/>
    <x v="12"/>
    <n v="171"/>
    <m/>
    <m/>
    <m/>
    <m/>
    <m/>
    <m/>
    <m/>
    <m/>
    <m/>
    <m/>
    <m/>
    <m/>
    <s v="mg"/>
    <n v="157"/>
    <m/>
  </r>
  <r>
    <d v="2021-10-12T00:00:00"/>
    <x v="1"/>
    <s v="HOSPITALIZADOS"/>
    <s v="En Tiempo"/>
    <s v="HOSPITALIZADOS (90 Min.)"/>
    <x v="0"/>
    <x v="12"/>
    <n v="51"/>
    <s v="1285-0020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HOSPITALIZADOS"/>
    <s v="En Tiempo"/>
    <s v="HOSPITALIZADOS (90 Min.)"/>
    <x v="0"/>
    <x v="12"/>
    <n v="52"/>
    <s v="1285-0021"/>
    <d v="2021-10-12T00:00:00"/>
    <s v="34332 JUAN ANTONIO"/>
    <s v="ZAVALA"/>
    <s v="ARGUELLO"/>
    <n v="83"/>
    <x v="6"/>
    <n v="138"/>
    <n v="0"/>
    <n v="0"/>
    <n v="138"/>
    <n v="138"/>
    <n v="138"/>
    <m/>
    <s v="Pendiente"/>
    <s v="Activo"/>
    <m/>
    <m/>
    <s v="CENTRO MEDICO EXCEL-HOSPITALIZADOS"/>
    <m/>
    <s v="EGO"/>
    <n v="127"/>
    <s v="ESPINO ALVAREZ JAIME FRANCISCO"/>
  </r>
  <r>
    <d v="2021-10-12T00:00:00"/>
    <x v="1"/>
    <s v="MEDIEXCEL"/>
    <s v="Fuera de Tiempo"/>
    <s v="EXTERNOS (240 min.)"/>
    <x v="0"/>
    <x v="12"/>
    <n v="53"/>
    <s v="1285-0022"/>
    <d v="2021-10-12T00:00:00"/>
    <s v="12320 ANDREA"/>
    <s v="DE LA TORRE"/>
    <m/>
    <n v="367"/>
    <x v="59"/>
    <n v="450"/>
    <n v="0"/>
    <n v="0"/>
    <n v="588"/>
    <n v="588"/>
    <n v="588"/>
    <m/>
    <s v="Pendiente"/>
    <s v="Activo"/>
    <s v="A8869005-01"/>
    <m/>
    <s v="MEDIEXCEL"/>
    <m/>
    <s v="URO"/>
    <n v="110"/>
    <s v="CRUZ CASTAÑEDA MARIA"/>
  </r>
  <r>
    <d v="2021-10-12T00:00:00"/>
    <x v="1"/>
    <s v="MEDIEXCEL"/>
    <s v="Fuera de Tiempo"/>
    <s v="EXTERNOS (240 min.)"/>
    <x v="0"/>
    <x v="12"/>
    <n v="54"/>
    <s v="1285-0022"/>
    <m/>
    <m/>
    <m/>
    <m/>
    <n v="83"/>
    <x v="6"/>
    <n v="138"/>
    <m/>
    <m/>
    <m/>
    <m/>
    <m/>
    <m/>
    <m/>
    <m/>
    <m/>
    <m/>
    <m/>
    <m/>
    <s v="EGO"/>
    <n v="127"/>
    <m/>
  </r>
  <r>
    <d v="2021-10-12T00:00:00"/>
    <x v="1"/>
    <s v="HOSPITALIZADOS"/>
    <s v="En Tiempo"/>
    <s v="HOSPITALIZADOS (90 Min.)"/>
    <x v="0"/>
    <x v="12"/>
    <n v="55"/>
    <s v="1285-0023"/>
    <d v="2021-10-12T00:00:00"/>
    <s v="34392 SALVADOR"/>
    <s v="KAYACHANIAN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ONZALEZ TRASVIÑA MIGUEL FELIPE"/>
  </r>
  <r>
    <d v="2021-10-12T00:00:00"/>
    <x v="1"/>
    <s v="HOSPITALIZADOS"/>
    <s v="En Tiempo"/>
    <s v="HOSPITALIZADOS (90 Min.)"/>
    <x v="0"/>
    <x v="12"/>
    <n v="56"/>
    <s v="1285-0023"/>
    <m/>
    <m/>
    <m/>
    <m/>
    <n v="104"/>
    <x v="12"/>
    <n v="171"/>
    <m/>
    <m/>
    <m/>
    <m/>
    <m/>
    <m/>
    <m/>
    <m/>
    <m/>
    <m/>
    <m/>
    <m/>
    <s v="mg"/>
    <n v="157"/>
    <m/>
  </r>
  <r>
    <d v="2021-10-12T00:00:00"/>
    <x v="1"/>
    <s v="HOSPITALIZADOS"/>
    <s v="En Tiempo"/>
    <s v="HOSPITALIZADOS (90 Min.)"/>
    <x v="0"/>
    <x v="12"/>
    <n v="57"/>
    <s v="1285-0023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MEDIEXCEL"/>
    <s v="Fuera de Tiempo"/>
    <s v="EXTERNOS (240 min.)"/>
    <x v="0"/>
    <x v="12"/>
    <n v="58"/>
    <s v="1285-0024"/>
    <d v="2021-10-12T00:00:00"/>
    <s v="17267 MARCELA"/>
    <s v="ESQUIVEL"/>
    <m/>
    <n v="692"/>
    <x v="1"/>
    <n v="184"/>
    <n v="0"/>
    <n v="0"/>
    <n v="1390"/>
    <n v="1390"/>
    <n v="1390"/>
    <m/>
    <s v="Pendiente"/>
    <s v="Activo"/>
    <s v="A9289010-02"/>
    <m/>
    <s v="MEDIEXCEL"/>
    <m/>
    <s v="BH"/>
    <s v="h1"/>
    <s v="MEDRANO AHUMADA SALVADOR"/>
  </r>
  <r>
    <d v="2021-10-12T00:00:00"/>
    <x v="1"/>
    <s v="MEDIEXCEL"/>
    <s v="Fuera de Tiempo"/>
    <s v="EXTERNOS (240 min.)"/>
    <x v="0"/>
    <x v="12"/>
    <n v="59"/>
    <s v="1285-0024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MEDIEXCEL"/>
    <s v="Fuera de Tiempo"/>
    <s v="EXTERNOS (240 min.)"/>
    <x v="0"/>
    <x v="12"/>
    <n v="60"/>
    <s v="1285-0024"/>
    <m/>
    <m/>
    <m/>
    <m/>
    <n v="138"/>
    <x v="68"/>
    <n v="250"/>
    <m/>
    <m/>
    <m/>
    <m/>
    <m/>
    <m/>
    <m/>
    <m/>
    <m/>
    <m/>
    <m/>
    <m/>
    <s v="TSH"/>
    <n v="146"/>
    <m/>
  </r>
  <r>
    <d v="2021-10-12T00:00:00"/>
    <x v="1"/>
    <s v="MEDIEXCEL"/>
    <s v="Fuera de Tiempo"/>
    <s v="EXTERNOS (240 min.)"/>
    <x v="0"/>
    <x v="12"/>
    <n v="61"/>
    <s v="1285-0024"/>
    <m/>
    <m/>
    <m/>
    <m/>
    <n v="1371"/>
    <x v="22"/>
    <n v="300"/>
    <m/>
    <m/>
    <m/>
    <m/>
    <m/>
    <m/>
    <m/>
    <m/>
    <m/>
    <m/>
    <m/>
    <m/>
    <s v="T4L"/>
    <n v="205"/>
    <m/>
  </r>
  <r>
    <d v="2021-10-12T00:00:00"/>
    <x v="1"/>
    <s v="MEDIEXCEL"/>
    <s v="Fuera de Tiempo"/>
    <s v="EXTERNOS (240 min.)"/>
    <x v="0"/>
    <x v="12"/>
    <n v="62"/>
    <s v="1285-0024"/>
    <m/>
    <m/>
    <m/>
    <m/>
    <n v="83"/>
    <x v="6"/>
    <n v="138"/>
    <m/>
    <m/>
    <m/>
    <m/>
    <m/>
    <m/>
    <m/>
    <m/>
    <m/>
    <m/>
    <m/>
    <m/>
    <s v="EGO"/>
    <n v="127"/>
    <m/>
  </r>
  <r>
    <d v="2021-10-12T00:00:00"/>
    <x v="1"/>
    <s v=" EXTERNO"/>
    <s v="En Tiempo"/>
    <s v="EXTERNOS (240 min.)"/>
    <x v="0"/>
    <x v="12"/>
    <n v="63"/>
    <s v="1285-0025"/>
    <d v="2021-10-12T00:00:00"/>
    <s v="34413 JOSE ANTONIO"/>
    <s v="GOMEZ"/>
    <s v="ORTIZ"/>
    <n v="692"/>
    <x v="1"/>
    <n v="165"/>
    <n v="0"/>
    <n v="0"/>
    <n v="1775"/>
    <n v="1775"/>
    <n v="1775"/>
    <m/>
    <s v="Pendiente"/>
    <s v="Activo"/>
    <m/>
    <m/>
    <s v="Tarjeta Lealtad"/>
    <m/>
    <s v="BH"/>
    <s v="h1"/>
    <s v="NICIFORE SANCHEZ ANNA CRISTINA"/>
  </r>
  <r>
    <d v="2021-10-12T00:00:00"/>
    <x v="1"/>
    <s v=" EXTERNO"/>
    <s v="En Tiempo"/>
    <s v="EXTERNOS (240 min.)"/>
    <x v="0"/>
    <x v="12"/>
    <n v="64"/>
    <s v="1285-0025"/>
    <m/>
    <m/>
    <m/>
    <m/>
    <n v="121"/>
    <x v="18"/>
    <n v="335"/>
    <m/>
    <m/>
    <m/>
    <m/>
    <m/>
    <m/>
    <m/>
    <m/>
    <m/>
    <m/>
    <m/>
    <m/>
    <s v="GLICO"/>
    <n v="137"/>
    <m/>
  </r>
  <r>
    <d v="2021-10-12T00:00:00"/>
    <x v="1"/>
    <s v=" EXTERNO"/>
    <s v="En Tiempo"/>
    <s v="EXTERNOS (240 min.)"/>
    <x v="0"/>
    <x v="12"/>
    <n v="65"/>
    <s v="1285-0025"/>
    <m/>
    <m/>
    <m/>
    <m/>
    <n v="1297"/>
    <x v="20"/>
    <n v="240"/>
    <m/>
    <m/>
    <m/>
    <m/>
    <m/>
    <m/>
    <m/>
    <m/>
    <m/>
    <m/>
    <m/>
    <m/>
    <s v="LIPIDOS"/>
    <s v="lip"/>
    <m/>
  </r>
  <r>
    <d v="2021-10-12T00:00:00"/>
    <x v="1"/>
    <s v=" EXTERNO"/>
    <s v="En Tiempo"/>
    <s v="EXTERNOS (240 min.)"/>
    <x v="0"/>
    <x v="12"/>
    <n v="66"/>
    <s v="1285-0025"/>
    <m/>
    <m/>
    <m/>
    <m/>
    <n v="691"/>
    <x v="4"/>
    <n v="465"/>
    <m/>
    <m/>
    <m/>
    <m/>
    <m/>
    <m/>
    <m/>
    <m/>
    <m/>
    <m/>
    <m/>
    <m/>
    <s v="QS 23"/>
    <s v="v1"/>
    <m/>
  </r>
  <r>
    <d v="2021-10-12T00:00:00"/>
    <x v="1"/>
    <s v=" EXTERNO"/>
    <s v="En Tiempo"/>
    <s v="EXTERNOS (240 min.)"/>
    <x v="0"/>
    <x v="12"/>
    <n v="67"/>
    <s v="1285-0025"/>
    <m/>
    <m/>
    <m/>
    <m/>
    <n v="612"/>
    <x v="19"/>
    <n v="445"/>
    <m/>
    <m/>
    <m/>
    <m/>
    <m/>
    <m/>
    <m/>
    <m/>
    <m/>
    <m/>
    <m/>
    <m/>
    <s v="PSA"/>
    <n v="58"/>
    <m/>
  </r>
  <r>
    <d v="2021-10-12T00:00:00"/>
    <x v="1"/>
    <s v=" EXTERNO"/>
    <s v="En Tiempo"/>
    <s v="EXTERNOS (240 min.)"/>
    <x v="0"/>
    <x v="12"/>
    <n v="68"/>
    <s v="1285-0025"/>
    <m/>
    <m/>
    <m/>
    <m/>
    <n v="83"/>
    <x v="6"/>
    <n v="125"/>
    <m/>
    <m/>
    <m/>
    <m/>
    <m/>
    <m/>
    <m/>
    <m/>
    <m/>
    <m/>
    <m/>
    <m/>
    <s v="EGO"/>
    <n v="127"/>
    <m/>
  </r>
  <r>
    <d v="2021-10-12T00:00:00"/>
    <x v="1"/>
    <s v="PRIVADOS"/>
    <s v="En Tiempo"/>
    <s v="EXTERNOS (240 min.)"/>
    <x v="0"/>
    <x v="12"/>
    <n v="69"/>
    <s v="1285-0026"/>
    <d v="2021-10-12T00:00:00"/>
    <s v="34413 JOSE ANTONIO"/>
    <s v="GOMEZ"/>
    <s v="ORTIZ"/>
    <n v="207"/>
    <x v="123"/>
    <n v="600"/>
    <n v="0"/>
    <n v="0"/>
    <n v="600"/>
    <n v="600"/>
    <n v="600"/>
    <m/>
    <s v="Pendiente"/>
    <s v="Activo"/>
    <m/>
    <m/>
    <s v="PRIVADOS"/>
    <m/>
    <s v="P.Reum"/>
    <n v="174"/>
    <s v="NICIFORE SANCHEZ ANNA CRISTINA"/>
  </r>
  <r>
    <d v="2021-10-12T00:00:00"/>
    <x v="1"/>
    <s v="MEDIEXCEL"/>
    <s v="En Tiempo"/>
    <s v="EXTERNOS (240 min.)"/>
    <x v="0"/>
    <x v="12"/>
    <n v="70"/>
    <s v="1285-0027"/>
    <d v="2021-10-12T00:00:00"/>
    <s v="21078 PAULINA"/>
    <s v="CHAVEZ"/>
    <m/>
    <n v="692"/>
    <x v="1"/>
    <n v="184"/>
    <n v="0"/>
    <n v="0"/>
    <n v="1319"/>
    <n v="1319"/>
    <n v="1319"/>
    <m/>
    <s v="Pendiente"/>
    <s v="Activo"/>
    <s v="A7489064-04"/>
    <m/>
    <s v="MEDIEXCEL"/>
    <m/>
    <s v="BH"/>
    <s v="h1"/>
    <s v="SALDIVAR HERNANDEZ KARLA YUDITH"/>
  </r>
  <r>
    <d v="2021-10-12T00:00:00"/>
    <x v="1"/>
    <s v="MEDIEXCEL"/>
    <s v="En Tiempo"/>
    <s v="EXTERNOS (240 min.)"/>
    <x v="0"/>
    <x v="12"/>
    <n v="71"/>
    <s v="1285-0027"/>
    <m/>
    <m/>
    <m/>
    <m/>
    <n v="207"/>
    <x v="123"/>
    <n v="600"/>
    <m/>
    <m/>
    <m/>
    <m/>
    <m/>
    <m/>
    <m/>
    <m/>
    <m/>
    <m/>
    <m/>
    <m/>
    <s v="P.Reum"/>
    <n v="174"/>
    <m/>
  </r>
  <r>
    <d v="2021-10-12T00:00:00"/>
    <x v="1"/>
    <s v="MEDIEXCEL"/>
    <s v="En Tiempo"/>
    <s v="EXTERNOS (240 min.)"/>
    <x v="0"/>
    <x v="12"/>
    <n v="72"/>
    <s v="1285-0027"/>
    <m/>
    <m/>
    <m/>
    <m/>
    <n v="1533"/>
    <x v="21"/>
    <n v="535"/>
    <m/>
    <m/>
    <m/>
    <m/>
    <m/>
    <m/>
    <m/>
    <m/>
    <m/>
    <m/>
    <m/>
    <m/>
    <s v="SMAC30"/>
    <s v="v2"/>
    <m/>
  </r>
  <r>
    <d v="2021-10-12T00:00:00"/>
    <x v="1"/>
    <s v="MEDIEXCEL"/>
    <s v="En Tiempo"/>
    <s v="EXTERNOS (240 min.)"/>
    <x v="0"/>
    <x v="12"/>
    <n v="73"/>
    <s v="1285-0028"/>
    <d v="2021-10-12T00:00:00"/>
    <s v="17746 ROSA"/>
    <s v="BRAVO"/>
    <s v="COBARRUBIAS"/>
    <n v="692"/>
    <x v="1"/>
    <n v="184"/>
    <n v="0"/>
    <n v="0"/>
    <n v="1185"/>
    <n v="1185"/>
    <n v="1185"/>
    <m/>
    <s v="Pendiente"/>
    <s v="Activo"/>
    <s v="B7539002-01"/>
    <m/>
    <s v="MEDIEXCEL"/>
    <m/>
    <s v="BH"/>
    <s v="h1"/>
    <s v="MEDRANO AHUMADA SALVADOR"/>
  </r>
  <r>
    <d v="2021-10-12T00:00:00"/>
    <x v="1"/>
    <s v="MEDIEXCEL"/>
    <s v="En Tiempo"/>
    <s v="EXTERNOS (240 min.)"/>
    <x v="0"/>
    <x v="12"/>
    <n v="74"/>
    <s v="1285-0028"/>
    <m/>
    <m/>
    <m/>
    <m/>
    <n v="226"/>
    <x v="3"/>
    <n v="345"/>
    <m/>
    <m/>
    <m/>
    <m/>
    <m/>
    <m/>
    <m/>
    <m/>
    <m/>
    <m/>
    <m/>
    <m/>
    <s v="PCR"/>
    <n v="183"/>
    <m/>
  </r>
  <r>
    <d v="2021-10-12T00:00:00"/>
    <x v="1"/>
    <s v="MEDIEXCEL"/>
    <s v="En Tiempo"/>
    <s v="EXTERNOS (240 min.)"/>
    <x v="0"/>
    <x v="12"/>
    <n v="75"/>
    <s v="1285-0028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MEDIEXCEL"/>
    <s v="En Tiempo"/>
    <s v="EXTERNOS (240 min.)"/>
    <x v="0"/>
    <x v="12"/>
    <n v="76"/>
    <s v="1285-0028"/>
    <m/>
    <m/>
    <m/>
    <m/>
    <n v="83"/>
    <x v="6"/>
    <n v="138"/>
    <m/>
    <m/>
    <m/>
    <m/>
    <m/>
    <m/>
    <m/>
    <m/>
    <m/>
    <m/>
    <m/>
    <m/>
    <s v="EGO"/>
    <n v="127"/>
    <m/>
  </r>
  <r>
    <d v="2021-10-12T00:00:00"/>
    <x v="1"/>
    <s v="MEDIEXCEL"/>
    <s v="No Liberados en PxLab"/>
    <s v="EXTERNOS (240 min.)"/>
    <x v="0"/>
    <x v="12"/>
    <n v="77"/>
    <s v="1285-0029"/>
    <d v="2021-10-12T00:00:00"/>
    <s v="34132 MARIA"/>
    <s v="ALFARO"/>
    <m/>
    <n v="353"/>
    <x v="134"/>
    <n v="400"/>
    <n v="0"/>
    <n v="0"/>
    <n v="550"/>
    <n v="550"/>
    <n v="550"/>
    <m/>
    <s v="Pendiente"/>
    <s v="Activo"/>
    <s v="A7041180-01"/>
    <m/>
    <s v="MEDIEXCEL"/>
    <m/>
    <s v="CulExFar"/>
    <n v="104"/>
    <s v="SALDIVAR HERNANDEZ KARLA YUDITH"/>
  </r>
  <r>
    <d v="2021-10-12T00:00:00"/>
    <x v="1"/>
    <s v="MEDIEXCEL"/>
    <s v="No Liberados en PxLab"/>
    <s v="EXTERNOS (240 min.)"/>
    <x v="0"/>
    <x v="12"/>
    <n v="78"/>
    <s v="1285-0029"/>
    <m/>
    <m/>
    <m/>
    <m/>
    <n v="270"/>
    <x v="63"/>
    <n v="150"/>
    <m/>
    <m/>
    <m/>
    <m/>
    <m/>
    <m/>
    <m/>
    <m/>
    <m/>
    <m/>
    <m/>
    <m/>
    <s v="Ziehl Neelsen"/>
    <n v="270"/>
    <m/>
  </r>
  <r>
    <d v="2021-10-12T00:00:00"/>
    <x v="1"/>
    <s v="MEDIEXCEL"/>
    <s v="En Tiempo"/>
    <s v="EXTERNOS (240 min.)"/>
    <x v="0"/>
    <x v="12"/>
    <n v="79"/>
    <s v="1285-0030"/>
    <d v="2021-10-12T00:00:00"/>
    <s v="24105 RUBEN"/>
    <s v="MICHELSON"/>
    <m/>
    <n v="692"/>
    <x v="1"/>
    <n v="184"/>
    <n v="0"/>
    <n v="0"/>
    <n v="1231"/>
    <n v="1231"/>
    <n v="1231"/>
    <m/>
    <s v="Pendiente"/>
    <s v="Activo"/>
    <s v="A7239039-01_x0009_"/>
    <m/>
    <s v="MEDIEXCEL"/>
    <m/>
    <s v="BH"/>
    <s v="h1"/>
    <s v="GASTELUM PONCE ALEJANDRA"/>
  </r>
  <r>
    <d v="2021-10-12T00:00:00"/>
    <x v="1"/>
    <s v="MEDIEXCEL"/>
    <s v="En Tiempo"/>
    <s v="EXTERNOS (240 min.)"/>
    <x v="0"/>
    <x v="12"/>
    <n v="80"/>
    <s v="1285-0030"/>
    <m/>
    <m/>
    <m/>
    <m/>
    <n v="121"/>
    <x v="18"/>
    <n v="374"/>
    <m/>
    <m/>
    <m/>
    <m/>
    <m/>
    <m/>
    <m/>
    <m/>
    <m/>
    <m/>
    <m/>
    <m/>
    <s v="GLICO"/>
    <n v="137"/>
    <m/>
  </r>
  <r>
    <d v="2021-10-12T00:00:00"/>
    <x v="1"/>
    <s v="MEDIEXCEL"/>
    <s v="En Tiempo"/>
    <s v="EXTERNOS (240 min.)"/>
    <x v="0"/>
    <x v="12"/>
    <n v="81"/>
    <s v="1285-0030"/>
    <m/>
    <m/>
    <m/>
    <m/>
    <n v="1533"/>
    <x v="21"/>
    <n v="535"/>
    <m/>
    <m/>
    <m/>
    <m/>
    <m/>
    <m/>
    <m/>
    <m/>
    <m/>
    <m/>
    <m/>
    <m/>
    <s v="SMAC30"/>
    <s v="v2"/>
    <m/>
  </r>
  <r>
    <d v="2021-10-12T00:00:00"/>
    <x v="1"/>
    <s v="MEDIEXCEL"/>
    <s v="En Tiempo"/>
    <s v="EXTERNOS (240 min.)"/>
    <x v="0"/>
    <x v="12"/>
    <n v="82"/>
    <s v="1285-0030"/>
    <m/>
    <m/>
    <m/>
    <m/>
    <n v="83"/>
    <x v="6"/>
    <n v="138"/>
    <m/>
    <m/>
    <m/>
    <m/>
    <m/>
    <m/>
    <m/>
    <m/>
    <m/>
    <m/>
    <m/>
    <m/>
    <s v="EGO"/>
    <n v="127"/>
    <m/>
  </r>
  <r>
    <d v="2021-10-12T00:00:00"/>
    <x v="1"/>
    <s v="URGENCIAS"/>
    <s v="No Liberados en PxLab"/>
    <s v="URGENCIAS (90 Min.)"/>
    <x v="0"/>
    <x v="12"/>
    <n v="83"/>
    <s v="1285-0031"/>
    <d v="2021-10-12T00:00:00"/>
    <s v="34403 NORMA"/>
    <s v="SANCHEZ"/>
    <m/>
    <n v="348"/>
    <x v="103"/>
    <n v="400"/>
    <n v="0"/>
    <n v="0"/>
    <n v="400"/>
    <n v="400"/>
    <n v="400"/>
    <m/>
    <s v="Pendiente"/>
    <s v="Activo"/>
    <m/>
    <m/>
    <s v="CENTRO MEDICO EXCEL-URGENCIAS"/>
    <m/>
    <s v="CulExp"/>
    <m/>
    <s v="ARVAYO RODRIGUEZ LEZTY GABRIELA"/>
  </r>
  <r>
    <d v="2021-10-12T00:00:00"/>
    <x v="1"/>
    <s v="PRIVADOS"/>
    <s v="En Tiempo"/>
    <s v="EXTERNOS (240 min.)"/>
    <x v="0"/>
    <x v="12"/>
    <n v="84"/>
    <s v="1285-0032"/>
    <d v="2021-10-12T00:00:00"/>
    <s v="34414 JULIA GUADALUPE"/>
    <s v="GARCIA"/>
    <s v="LEMBO"/>
    <n v="1533"/>
    <x v="21"/>
    <n v="535"/>
    <n v="0"/>
    <n v="0"/>
    <n v="535"/>
    <n v="535"/>
    <n v="535"/>
    <m/>
    <s v="Pendiente"/>
    <s v="Activo"/>
    <m/>
    <m/>
    <s v="PRIVADOS"/>
    <m/>
    <s v="SMAC30"/>
    <s v="v2"/>
    <s v="LOPEZ RIOS DAVID"/>
  </r>
  <r>
    <d v="2021-10-12T00:00:00"/>
    <x v="1"/>
    <s v="ESTUDIOS DE EMERGENCIA"/>
    <s v="No Liberados en PxLab"/>
    <s v="ESTUDIOS DE EMERGENCIA (30 Min.)"/>
    <x v="0"/>
    <x v="12"/>
    <n v="85"/>
    <s v="1285-0033"/>
    <d v="2021-10-12T00:00:00"/>
    <s v="15103 CLEMENTE"/>
    <s v="BENITEZ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12T00:00:00"/>
    <x v="1"/>
    <s v="MEDIEXCEL"/>
    <s v="Fuera de Tiempo"/>
    <s v="EXTERNOS (240 min.)"/>
    <x v="0"/>
    <x v="12"/>
    <n v="86"/>
    <s v="1285-0034"/>
    <d v="2021-10-12T00:00:00"/>
    <s v="9366 LESLEY"/>
    <s v="LUIS"/>
    <m/>
    <n v="692"/>
    <x v="1"/>
    <n v="184"/>
    <n v="0"/>
    <n v="0"/>
    <n v="1140"/>
    <n v="1140"/>
    <n v="1140"/>
    <m/>
    <s v="Pendiente"/>
    <s v="Activo"/>
    <s v="E1099012-01"/>
    <m/>
    <s v="MEDIEXCEL"/>
    <m/>
    <s v="BH"/>
    <s v="h1"/>
    <s v="URIARTE CRUZ MAURO"/>
  </r>
  <r>
    <d v="2021-10-12T00:00:00"/>
    <x v="1"/>
    <s v="MEDIEXCEL"/>
    <s v="Fuera de Tiempo"/>
    <s v="EXTERNOS (240 min.)"/>
    <x v="0"/>
    <x v="12"/>
    <n v="87"/>
    <s v="1285-0034"/>
    <m/>
    <m/>
    <m/>
    <m/>
    <n v="1229"/>
    <x v="17"/>
    <n v="300"/>
    <m/>
    <m/>
    <m/>
    <m/>
    <m/>
    <m/>
    <m/>
    <m/>
    <m/>
    <m/>
    <m/>
    <m/>
    <s v="Curva"/>
    <n v="112"/>
    <m/>
  </r>
  <r>
    <d v="2021-10-12T00:00:00"/>
    <x v="1"/>
    <s v="MEDIEXCEL"/>
    <s v="Fuera de Tiempo"/>
    <s v="EXTERNOS (240 min.)"/>
    <x v="0"/>
    <x v="12"/>
    <n v="88"/>
    <s v="1285-0034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MEDIEXCEL"/>
    <s v="Fuera de Tiempo"/>
    <s v="EXTERNOS (240 min.)"/>
    <x v="0"/>
    <x v="12"/>
    <n v="89"/>
    <s v="1285-0034"/>
    <m/>
    <m/>
    <m/>
    <m/>
    <n v="83"/>
    <x v="6"/>
    <n v="138"/>
    <m/>
    <m/>
    <m/>
    <m/>
    <m/>
    <m/>
    <m/>
    <m/>
    <m/>
    <m/>
    <m/>
    <m/>
    <s v="EGO"/>
    <n v="127"/>
    <m/>
  </r>
  <r>
    <d v="2021-10-12T00:00:00"/>
    <x v="1"/>
    <s v="MEDIEXCEL"/>
    <s v="En Tiempo"/>
    <s v="EXTERNOS (240 min.)"/>
    <x v="0"/>
    <x v="12"/>
    <n v="90"/>
    <s v="1285-0035"/>
    <d v="2021-10-12T00:00:00"/>
    <s v="34415 JOSE"/>
    <s v="CARMEN"/>
    <m/>
    <n v="692"/>
    <x v="1"/>
    <n v="184"/>
    <n v="0"/>
    <n v="0"/>
    <n v="1105"/>
    <n v="1105"/>
    <n v="1105"/>
    <m/>
    <s v="Pendiente"/>
    <s v="Activo"/>
    <s v="B7689021-01"/>
    <m/>
    <s v="MEDIEXCEL"/>
    <m/>
    <s v="BH"/>
    <s v="h1"/>
    <s v="ORTEGA GONZALEZ ALFREDO"/>
  </r>
  <r>
    <d v="2021-10-12T00:00:00"/>
    <x v="1"/>
    <s v="MEDIEXCEL"/>
    <s v="En Tiempo"/>
    <s v="EXTERNOS (240 min.)"/>
    <x v="0"/>
    <x v="12"/>
    <n v="91"/>
    <s v="1285-0035"/>
    <m/>
    <m/>
    <m/>
    <m/>
    <n v="1297"/>
    <x v="20"/>
    <n v="265"/>
    <m/>
    <m/>
    <m/>
    <m/>
    <m/>
    <m/>
    <m/>
    <m/>
    <m/>
    <m/>
    <m/>
    <m/>
    <s v="LIPIDOS"/>
    <s v="lip"/>
    <m/>
  </r>
  <r>
    <d v="2021-10-12T00:00:00"/>
    <x v="1"/>
    <s v="MEDIEXCEL"/>
    <s v="En Tiempo"/>
    <s v="EXTERNOS (240 min.)"/>
    <x v="0"/>
    <x v="12"/>
    <n v="92"/>
    <s v="1285-0035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MEDIEXCEL"/>
    <s v="En Tiempo"/>
    <s v="EXTERNOS (240 min.)"/>
    <x v="0"/>
    <x v="12"/>
    <n v="93"/>
    <s v="1285-0035"/>
    <m/>
    <m/>
    <m/>
    <m/>
    <n v="83"/>
    <x v="6"/>
    <n v="138"/>
    <m/>
    <m/>
    <m/>
    <m/>
    <m/>
    <m/>
    <m/>
    <m/>
    <m/>
    <m/>
    <m/>
    <m/>
    <s v="EGO"/>
    <n v="127"/>
    <m/>
  </r>
  <r>
    <d v="2021-10-12T00:00:00"/>
    <x v="1"/>
    <s v="HOSPITALIZADOS"/>
    <s v="Fuera de Tiempo"/>
    <s v="HOSPITALIZADOS (90 Min.)"/>
    <x v="0"/>
    <x v="12"/>
    <n v="94"/>
    <s v="1285-0036"/>
    <d v="2021-10-12T00:00:00"/>
    <s v="34224 ADAN YAEL"/>
    <s v="CANGA"/>
    <s v="CUEN"/>
    <n v="270"/>
    <x v="63"/>
    <n v="150"/>
    <n v="0"/>
    <n v="0"/>
    <n v="150"/>
    <n v="150"/>
    <n v="150"/>
    <m/>
    <s v="Pendiente"/>
    <s v="Activo"/>
    <m/>
    <m/>
    <s v="CENTRO MEDICO EXCEL-HOSPITALIZADOS"/>
    <m/>
    <s v="Ziehl Neelsen"/>
    <n v="270"/>
    <s v="ORTEGA MORENO ANETTE"/>
  </r>
  <r>
    <d v="2021-10-12T00:00:00"/>
    <x v="1"/>
    <s v="HOSPITALIZADOS"/>
    <s v="No Liberados en PxLab"/>
    <s v="HOSPITALIZADOS (90 Min.)"/>
    <x v="0"/>
    <x v="12"/>
    <n v="95"/>
    <s v="1285-0037"/>
    <d v="2021-10-12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12T00:00:00"/>
    <x v="1"/>
    <s v="HOSPITALIZADOS"/>
    <s v="No Liberados en PxLab"/>
    <s v="HOSPITALIZADOS (90 Min.)"/>
    <x v="0"/>
    <x v="12"/>
    <n v="96"/>
    <s v="1285-0038"/>
    <d v="2021-10-12T00:00:00"/>
    <s v="34194 RITA"/>
    <s v="MARTINEZ"/>
    <s v="GARCIA"/>
    <n v="112"/>
    <x v="64"/>
    <n v="1070"/>
    <n v="0"/>
    <n v="0"/>
    <n v="2140"/>
    <n v="2140"/>
    <n v="2140"/>
    <m/>
    <s v="Pendiente"/>
    <s v="Activo"/>
    <m/>
    <m/>
    <s v="CENTRO MEDICO EXCEL-HOSPITALIZADOS"/>
    <m/>
    <s v="GASV"/>
    <m/>
    <s v="CAMPOLI FRANCO DAMIAN"/>
  </r>
  <r>
    <d v="2021-10-12T00:00:00"/>
    <x v="1"/>
    <s v="HOSPITALIZADOS"/>
    <s v="No Liberados en PxLab"/>
    <s v="HOSPITALIZADOS (90 Min.)"/>
    <x v="0"/>
    <x v="12"/>
    <n v="97"/>
    <s v="1285-0038"/>
    <m/>
    <m/>
    <m/>
    <m/>
    <n v="102"/>
    <x v="7"/>
    <n v="1070"/>
    <m/>
    <m/>
    <m/>
    <m/>
    <m/>
    <m/>
    <m/>
    <m/>
    <m/>
    <m/>
    <m/>
    <m/>
    <s v="GAS"/>
    <n v="136"/>
    <m/>
  </r>
  <r>
    <d v="2021-10-12T00:00:00"/>
    <x v="1"/>
    <s v="HOSPITALIZADOS"/>
    <s v="No Liberados en PxLab"/>
    <s v="HOSPITALIZADOS (90 Min.)"/>
    <x v="0"/>
    <x v="12"/>
    <n v="98"/>
    <s v="1285-0039"/>
    <d v="2021-10-12T00:00:00"/>
    <s v="34408 MARIA LOURDES"/>
    <s v="ALVAREZ"/>
    <s v="ARELLANO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12T00:00:00"/>
    <x v="1"/>
    <s v="HOSPITALIZADOS"/>
    <s v="No Liberados en PxLab"/>
    <s v="HOSPITALIZADOS (90 Min.)"/>
    <x v="0"/>
    <x v="12"/>
    <n v="99"/>
    <s v="1285-0040"/>
    <d v="2021-10-12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12T00:00:00"/>
    <x v="1"/>
    <s v="HOSPITALIZADOS"/>
    <s v="No Liberados en PxLab"/>
    <s v="HOSPITALIZADOS (90 Min.)"/>
    <x v="0"/>
    <x v="12"/>
    <n v="100"/>
    <s v="1285-0041"/>
    <d v="2021-10-12T00:00:00"/>
    <s v="34349 LUIS"/>
    <s v="FLORES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12T00:00:00"/>
    <x v="1"/>
    <s v="HOSPITALIZADOS"/>
    <s v="No Liberados en PxLab"/>
    <s v="HOSPITALIZADOS (90 Min.)"/>
    <x v="0"/>
    <x v="12"/>
    <n v="101"/>
    <s v="1285-0042"/>
    <d v="2021-10-12T00:00:00"/>
    <s v="34392 SALVADOR"/>
    <s v="KAYACHANIAN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12T00:00:00"/>
    <x v="1"/>
    <s v="HOSPITALIZADOS"/>
    <s v="No Liberados en PxLab"/>
    <s v="HOSPITALIZADOS (90 Min.)"/>
    <x v="0"/>
    <x v="12"/>
    <n v="102"/>
    <s v="1285-0043"/>
    <d v="2021-10-12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12T00:00:00"/>
    <x v="1"/>
    <s v="MEDIEXCEL"/>
    <s v="No Liberados en PxLab"/>
    <s v="EXTERNOS (240 min.)"/>
    <x v="0"/>
    <x v="12"/>
    <n v="103"/>
    <s v="1285-0044"/>
    <d v="2021-10-12T00:00:00"/>
    <s v="15103 DIGNORA"/>
    <s v="MEDINA"/>
    <m/>
    <n v="182"/>
    <x v="39"/>
    <n v="360"/>
    <n v="0"/>
    <n v="0"/>
    <n v="360"/>
    <n v="360"/>
    <n v="360"/>
    <m/>
    <s v="Pendiente"/>
    <s v="Activo"/>
    <m/>
    <m/>
    <s v="MEDIEXCEL"/>
    <m/>
    <s v="Pap"/>
    <n v="163"/>
    <s v="URIARTE CRUZ MAURO"/>
  </r>
  <r>
    <d v="2021-10-12T00:00:00"/>
    <x v="1"/>
    <s v="HOSPITALIZADOS"/>
    <s v="No Liberados en PxLab"/>
    <s v="HOSPITALIZADOS (90 Min.)"/>
    <x v="0"/>
    <x v="12"/>
    <n v="104"/>
    <s v="1285-0045"/>
    <d v="2021-10-12T00:00:00"/>
    <s v="34396 MANUEL"/>
    <s v="GARZON"/>
    <s v="RODRIGU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12T00:00:00"/>
    <x v="1"/>
    <s v="MEDIEXCEL"/>
    <s v="En Tiempo"/>
    <s v="EXTERNOS (240 min.)"/>
    <x v="0"/>
    <x v="12"/>
    <n v="105"/>
    <s v="1285-0046"/>
    <d v="2021-10-12T00:00:00"/>
    <s v="10100 GUIMEL"/>
    <s v="GARCIA"/>
    <m/>
    <n v="692"/>
    <x v="1"/>
    <n v="184"/>
    <n v="0"/>
    <n v="0"/>
    <n v="1277"/>
    <n v="1277"/>
    <n v="1277"/>
    <m/>
    <s v="Pendiente"/>
    <s v="Activo"/>
    <s v="F4559003-01"/>
    <m/>
    <s v="MEDIEXCEL"/>
    <m/>
    <s v="BH"/>
    <s v="h1"/>
    <s v="PEREZ TEJEDA JOSEL"/>
  </r>
  <r>
    <d v="2021-10-12T00:00:00"/>
    <x v="1"/>
    <s v="MEDIEXCEL"/>
    <s v="En Tiempo"/>
    <s v="EXTERNOS (240 min.)"/>
    <x v="0"/>
    <x v="12"/>
    <n v="106"/>
    <s v="1285-0046"/>
    <m/>
    <m/>
    <m/>
    <m/>
    <n v="119"/>
    <x v="24"/>
    <n v="161"/>
    <m/>
    <m/>
    <m/>
    <m/>
    <m/>
    <m/>
    <m/>
    <m/>
    <m/>
    <m/>
    <m/>
    <m/>
    <s v="ABO"/>
    <n v="213"/>
    <m/>
  </r>
  <r>
    <d v="2021-10-12T00:00:00"/>
    <x v="1"/>
    <s v="MEDIEXCEL"/>
    <s v="En Tiempo"/>
    <s v="EXTERNOS (240 min.)"/>
    <x v="0"/>
    <x v="12"/>
    <n v="107"/>
    <s v="1285-0046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2T00:00:00"/>
    <x v="1"/>
    <s v="MEDIEXCEL"/>
    <s v="En Tiempo"/>
    <s v="EXTERNOS (240 min.)"/>
    <x v="0"/>
    <x v="12"/>
    <n v="108"/>
    <s v="1285-0046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MEDIEXCEL"/>
    <s v="En Tiempo"/>
    <s v="EXTERNOS (240 min.)"/>
    <x v="0"/>
    <x v="12"/>
    <n v="109"/>
    <s v="1285-0047"/>
    <d v="2021-10-12T00:00:00"/>
    <s v="20712 NELY"/>
    <s v="VEGA"/>
    <m/>
    <n v="1356"/>
    <x v="45"/>
    <n v="200"/>
    <n v="0"/>
    <n v="0"/>
    <n v="200"/>
    <n v="200"/>
    <n v="200"/>
    <m/>
    <s v="Pendiente"/>
    <s v="Activo"/>
    <s v="B1064002-01"/>
    <m/>
    <s v="MEDIEXCEL"/>
    <m/>
    <s v="Coprologico"/>
    <n v="92"/>
    <s v="ZAMORA LUGO MARCO VINICIO"/>
  </r>
  <r>
    <d v="2021-10-12T00:00:00"/>
    <x v="1"/>
    <s v="MEDIEXCEL"/>
    <s v="En Tiempo"/>
    <s v="EXTERNOS (240 min.)"/>
    <x v="0"/>
    <x v="12"/>
    <n v="110"/>
    <s v="1285-0048"/>
    <d v="2021-10-12T00:00:00"/>
    <s v="31493 EDGAR ANTONIO"/>
    <s v="LOPEZ"/>
    <m/>
    <n v="739"/>
    <x v="122"/>
    <n v="80"/>
    <n v="0"/>
    <n v="0"/>
    <n v="80"/>
    <n v="80"/>
    <n v="80"/>
    <m/>
    <s v="Pendiente"/>
    <s v="Activo"/>
    <s v="F1979002-01"/>
    <m/>
    <s v="MEDIEXCEL"/>
    <m/>
    <s v="SOH"/>
    <n v="198"/>
    <s v="TORRES GOMEZ JESUS"/>
  </r>
  <r>
    <d v="2021-10-12T00:00:00"/>
    <x v="1"/>
    <s v="MEDIEXCEL"/>
    <s v="En Tiempo"/>
    <s v="EXTERNOS (240 min.)"/>
    <x v="0"/>
    <x v="12"/>
    <n v="111"/>
    <s v="1285-0049"/>
    <d v="2021-10-12T00:00:00"/>
    <s v="21636 MARIA"/>
    <s v="VEGA"/>
    <m/>
    <n v="692"/>
    <x v="1"/>
    <n v="184"/>
    <n v="0"/>
    <n v="0"/>
    <n v="1841"/>
    <n v="1841"/>
    <n v="1841"/>
    <m/>
    <s v="Pendiente"/>
    <s v="Activo"/>
    <s v="B1002001-01_x0009_"/>
    <m/>
    <s v="MEDIEXCEL"/>
    <m/>
    <s v="BH"/>
    <s v="h1"/>
    <s v="SALDIVAR HERNANDEZ KARLA YUDITH"/>
  </r>
  <r>
    <d v="2021-10-12T00:00:00"/>
    <x v="1"/>
    <s v="MEDIEXCEL"/>
    <s v="En Tiempo"/>
    <s v="EXTERNOS (240 min.)"/>
    <x v="0"/>
    <x v="12"/>
    <n v="112"/>
    <s v="1285-0049"/>
    <m/>
    <m/>
    <m/>
    <m/>
    <n v="121"/>
    <x v="18"/>
    <n v="374"/>
    <m/>
    <m/>
    <m/>
    <m/>
    <m/>
    <m/>
    <m/>
    <m/>
    <m/>
    <m/>
    <m/>
    <m/>
    <s v="GLICO"/>
    <n v="137"/>
    <m/>
  </r>
  <r>
    <d v="2021-10-12T00:00:00"/>
    <x v="1"/>
    <s v="MEDIEXCEL"/>
    <s v="En Tiempo"/>
    <s v="EXTERNOS (240 min.)"/>
    <x v="0"/>
    <x v="12"/>
    <n v="113"/>
    <s v="1285-0049"/>
    <m/>
    <m/>
    <m/>
    <m/>
    <n v="1533"/>
    <x v="21"/>
    <n v="535"/>
    <m/>
    <m/>
    <m/>
    <m/>
    <m/>
    <m/>
    <m/>
    <m/>
    <m/>
    <m/>
    <m/>
    <m/>
    <s v="SMAC30"/>
    <s v="v2"/>
    <m/>
  </r>
  <r>
    <d v="2021-10-12T00:00:00"/>
    <x v="1"/>
    <s v="MEDIEXCEL"/>
    <s v="En Tiempo"/>
    <s v="EXTERNOS (240 min.)"/>
    <x v="0"/>
    <x v="12"/>
    <n v="114"/>
    <s v="1285-0049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2T00:00:00"/>
    <x v="1"/>
    <s v="MEDIEXCEL"/>
    <s v="En Tiempo"/>
    <s v="EXTERNOS (240 min.)"/>
    <x v="0"/>
    <x v="12"/>
    <n v="115"/>
    <s v="1285-0049"/>
    <m/>
    <m/>
    <m/>
    <m/>
    <n v="83"/>
    <x v="6"/>
    <n v="138"/>
    <m/>
    <m/>
    <m/>
    <m/>
    <m/>
    <m/>
    <m/>
    <m/>
    <m/>
    <m/>
    <m/>
    <m/>
    <s v="EGO"/>
    <n v="127"/>
    <m/>
  </r>
  <r>
    <d v="2021-10-12T00:00:00"/>
    <x v="1"/>
    <s v="MEDIEXCEL"/>
    <s v="En Tiempo"/>
    <s v="EXTERNOS (240 min.)"/>
    <x v="0"/>
    <x v="12"/>
    <n v="116"/>
    <s v="1285-0050"/>
    <d v="2021-10-12T00:00:00"/>
    <s v="34416 EDWARD"/>
    <s v="NUNEZ"/>
    <m/>
    <n v="692"/>
    <x v="1"/>
    <n v="184"/>
    <n v="0"/>
    <n v="0"/>
    <n v="1841"/>
    <n v="1841"/>
    <n v="1841"/>
    <m/>
    <s v="Pendiente"/>
    <s v="Activo"/>
    <s v="A9259045-01"/>
    <m/>
    <s v="MEDIEXCEL"/>
    <m/>
    <s v="BH"/>
    <s v="h1"/>
    <s v="GASTELUM PONCE ALEJANDRA"/>
  </r>
  <r>
    <d v="2021-10-12T00:00:00"/>
    <x v="1"/>
    <s v="MEDIEXCEL"/>
    <s v="En Tiempo"/>
    <s v="EXTERNOS (240 min.)"/>
    <x v="0"/>
    <x v="12"/>
    <n v="117"/>
    <s v="1285-0050"/>
    <m/>
    <m/>
    <m/>
    <m/>
    <n v="121"/>
    <x v="18"/>
    <n v="374"/>
    <m/>
    <m/>
    <m/>
    <m/>
    <m/>
    <m/>
    <m/>
    <m/>
    <m/>
    <m/>
    <m/>
    <m/>
    <s v="GLICO"/>
    <n v="137"/>
    <m/>
  </r>
  <r>
    <d v="2021-10-12T00:00:00"/>
    <x v="1"/>
    <s v="MEDIEXCEL"/>
    <s v="En Tiempo"/>
    <s v="EXTERNOS (240 min.)"/>
    <x v="0"/>
    <x v="12"/>
    <n v="118"/>
    <s v="1285-0050"/>
    <m/>
    <m/>
    <m/>
    <m/>
    <n v="1533"/>
    <x v="21"/>
    <n v="535"/>
    <m/>
    <m/>
    <m/>
    <m/>
    <m/>
    <m/>
    <m/>
    <m/>
    <m/>
    <m/>
    <m/>
    <m/>
    <s v="SMAC30"/>
    <s v="v2"/>
    <m/>
  </r>
  <r>
    <d v="2021-10-12T00:00:00"/>
    <x v="1"/>
    <s v="MEDIEXCEL"/>
    <s v="En Tiempo"/>
    <s v="EXTERNOS (240 min.)"/>
    <x v="0"/>
    <x v="12"/>
    <n v="119"/>
    <s v="1285-0050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2T00:00:00"/>
    <x v="1"/>
    <s v="MEDIEXCEL"/>
    <s v="En Tiempo"/>
    <s v="EXTERNOS (240 min.)"/>
    <x v="0"/>
    <x v="12"/>
    <n v="120"/>
    <s v="1285-0050"/>
    <m/>
    <m/>
    <m/>
    <m/>
    <n v="83"/>
    <x v="6"/>
    <n v="138"/>
    <m/>
    <m/>
    <m/>
    <m/>
    <m/>
    <m/>
    <m/>
    <m/>
    <m/>
    <m/>
    <m/>
    <m/>
    <s v="EGO"/>
    <n v="127"/>
    <m/>
  </r>
  <r>
    <d v="2021-10-12T00:00:00"/>
    <x v="1"/>
    <s v="MEDIEXCEL"/>
    <s v="En Tiempo"/>
    <s v="EXTERNOS (240 min.)"/>
    <x v="0"/>
    <x v="12"/>
    <n v="121"/>
    <s v="1285-0051"/>
    <d v="2021-10-12T00:00:00"/>
    <s v="22786 SILVIA LORENA"/>
    <s v="SALAZAR"/>
    <m/>
    <n v="692"/>
    <x v="1"/>
    <n v="184"/>
    <n v="0"/>
    <n v="0"/>
    <n v="1269"/>
    <n v="1269"/>
    <n v="1269"/>
    <m/>
    <s v="Pendiente"/>
    <s v="Activo"/>
    <s v="F1019004-02"/>
    <m/>
    <s v="MEDIEXCEL"/>
    <m/>
    <s v="BH"/>
    <s v="h1"/>
    <s v="ORTEGA ROMERO JOSHUA ALFREDO"/>
  </r>
  <r>
    <d v="2021-10-12T00:00:00"/>
    <x v="1"/>
    <s v="MEDIEXCEL"/>
    <s v="En Tiempo"/>
    <s v="EXTERNOS (240 min.)"/>
    <x v="0"/>
    <x v="12"/>
    <n v="122"/>
    <s v="1285-0051"/>
    <m/>
    <m/>
    <m/>
    <m/>
    <n v="1533"/>
    <x v="21"/>
    <n v="535"/>
    <m/>
    <m/>
    <m/>
    <m/>
    <m/>
    <m/>
    <m/>
    <m/>
    <m/>
    <m/>
    <m/>
    <m/>
    <s v="SMAC30"/>
    <s v="v2"/>
    <m/>
  </r>
  <r>
    <d v="2021-10-12T00:00:00"/>
    <x v="1"/>
    <s v="MEDIEXCEL"/>
    <s v="En Tiempo"/>
    <s v="EXTERNOS (240 min.)"/>
    <x v="0"/>
    <x v="12"/>
    <n v="123"/>
    <s v="1285-0051"/>
    <m/>
    <m/>
    <m/>
    <m/>
    <n v="138"/>
    <x v="68"/>
    <n v="250"/>
    <m/>
    <m/>
    <m/>
    <m/>
    <m/>
    <m/>
    <m/>
    <m/>
    <m/>
    <m/>
    <m/>
    <m/>
    <s v="TSH"/>
    <n v="146"/>
    <m/>
  </r>
  <r>
    <d v="2021-10-12T00:00:00"/>
    <x v="1"/>
    <s v="MEDIEXCEL"/>
    <s v="En Tiempo"/>
    <s v="EXTERNOS (240 min.)"/>
    <x v="0"/>
    <x v="12"/>
    <n v="124"/>
    <s v="1285-0051"/>
    <m/>
    <m/>
    <m/>
    <m/>
    <n v="1371"/>
    <x v="22"/>
    <n v="300"/>
    <m/>
    <m/>
    <m/>
    <m/>
    <m/>
    <m/>
    <m/>
    <m/>
    <m/>
    <m/>
    <m/>
    <m/>
    <s v="T4L"/>
    <n v="205"/>
    <m/>
  </r>
  <r>
    <d v="2021-10-12T00:00:00"/>
    <x v="1"/>
    <s v="MEDIEXCEL"/>
    <s v="En Tiempo"/>
    <s v="EXTERNOS (240 min.)"/>
    <x v="0"/>
    <x v="12"/>
    <n v="125"/>
    <s v="1285-0052"/>
    <d v="2021-10-12T00:00:00"/>
    <s v="29367 JOSE"/>
    <s v="VALDEZ"/>
    <m/>
    <n v="692"/>
    <x v="1"/>
    <n v="184"/>
    <n v="0"/>
    <n v="0"/>
    <n v="1231"/>
    <n v="1231"/>
    <n v="1231"/>
    <m/>
    <s v="Pendiente"/>
    <s v="Activo"/>
    <s v="F1019004-02"/>
    <m/>
    <s v="MEDIEXCEL"/>
    <m/>
    <s v="BH"/>
    <s v="h1"/>
    <s v="SALDIVAR HERNANDEZ KARLA YUDITH"/>
  </r>
  <r>
    <d v="2021-10-12T00:00:00"/>
    <x v="1"/>
    <s v="MEDIEXCEL"/>
    <s v="En Tiempo"/>
    <s v="EXTERNOS (240 min.)"/>
    <x v="0"/>
    <x v="12"/>
    <n v="126"/>
    <s v="1285-0052"/>
    <m/>
    <m/>
    <m/>
    <m/>
    <n v="121"/>
    <x v="18"/>
    <n v="374"/>
    <m/>
    <m/>
    <m/>
    <m/>
    <m/>
    <m/>
    <m/>
    <m/>
    <m/>
    <m/>
    <m/>
    <m/>
    <s v="GLICO"/>
    <n v="137"/>
    <m/>
  </r>
  <r>
    <d v="2021-10-12T00:00:00"/>
    <x v="1"/>
    <s v="MEDIEXCEL"/>
    <s v="En Tiempo"/>
    <s v="EXTERNOS (240 min.)"/>
    <x v="0"/>
    <x v="12"/>
    <n v="127"/>
    <s v="1285-0052"/>
    <m/>
    <m/>
    <m/>
    <m/>
    <n v="1533"/>
    <x v="21"/>
    <n v="535"/>
    <m/>
    <m/>
    <m/>
    <m/>
    <m/>
    <m/>
    <m/>
    <m/>
    <m/>
    <m/>
    <m/>
    <m/>
    <s v="SMAC30"/>
    <s v="v2"/>
    <m/>
  </r>
  <r>
    <d v="2021-10-12T00:00:00"/>
    <x v="1"/>
    <s v="MEDIEXCEL"/>
    <s v="En Tiempo"/>
    <s v="EXTERNOS (240 min.)"/>
    <x v="0"/>
    <x v="12"/>
    <n v="128"/>
    <s v="1285-0052"/>
    <m/>
    <m/>
    <m/>
    <m/>
    <n v="83"/>
    <x v="6"/>
    <n v="138"/>
    <m/>
    <m/>
    <m/>
    <m/>
    <m/>
    <m/>
    <m/>
    <m/>
    <m/>
    <m/>
    <m/>
    <m/>
    <s v="EGO"/>
    <n v="127"/>
    <m/>
  </r>
  <r>
    <d v="2021-10-12T00:00:00"/>
    <x v="1"/>
    <s v="EMPLEADOS"/>
    <s v="En Tiempo"/>
    <s v="EXTERNOS (240 min.)"/>
    <x v="0"/>
    <x v="12"/>
    <n v="129"/>
    <s v="1285-0053"/>
    <d v="2021-10-12T00:00:00"/>
    <s v="34417 MARIA"/>
    <s v="MAGAÑA"/>
    <s v="CARMINA"/>
    <n v="692"/>
    <x v="1"/>
    <n v="184"/>
    <n v="0"/>
    <n v="0"/>
    <n v="1345"/>
    <n v="1345"/>
    <n v="1345"/>
    <m/>
    <s v="Pendiente"/>
    <s v="Activo"/>
    <m/>
    <m/>
    <s v="CENTRO MEDICO EXCEL-(EMPLEADOS)"/>
    <m/>
    <s v="BH"/>
    <s v="h1"/>
    <s v="A QUIEN CORRESPONDA"/>
  </r>
  <r>
    <d v="2021-10-12T00:00:00"/>
    <x v="1"/>
    <s v="EMPLEADOS"/>
    <s v="En Tiempo"/>
    <s v="EXTERNOS (240 min.)"/>
    <x v="0"/>
    <x v="12"/>
    <n v="130"/>
    <s v="1285-0053"/>
    <m/>
    <m/>
    <m/>
    <m/>
    <n v="288"/>
    <x v="43"/>
    <n v="125"/>
    <m/>
    <m/>
    <m/>
    <m/>
    <m/>
    <m/>
    <m/>
    <m/>
    <m/>
    <m/>
    <m/>
    <m/>
    <s v="VSG"/>
    <n v="221"/>
    <m/>
  </r>
  <r>
    <d v="2021-10-12T00:00:00"/>
    <x v="1"/>
    <s v="EMPLEADOS"/>
    <s v="En Tiempo"/>
    <s v="EXTERNOS (240 min.)"/>
    <x v="0"/>
    <x v="12"/>
    <n v="131"/>
    <s v="1285-0053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EMPLEADOS"/>
    <s v="En Tiempo"/>
    <s v="EXTERNOS (240 min.)"/>
    <x v="0"/>
    <x v="12"/>
    <n v="132"/>
    <s v="1285-0053"/>
    <m/>
    <m/>
    <m/>
    <m/>
    <n v="226"/>
    <x v="3"/>
    <n v="345"/>
    <m/>
    <m/>
    <m/>
    <m/>
    <m/>
    <m/>
    <m/>
    <m/>
    <m/>
    <m/>
    <m/>
    <m/>
    <s v="PCR"/>
    <n v="183"/>
    <m/>
  </r>
  <r>
    <d v="2021-10-12T00:00:00"/>
    <x v="1"/>
    <s v="EMPLEADOS"/>
    <s v="En Tiempo"/>
    <s v="EXTERNOS (240 min.)"/>
    <x v="0"/>
    <x v="12"/>
    <n v="133"/>
    <s v="1285-0053"/>
    <m/>
    <m/>
    <m/>
    <m/>
    <n v="1329"/>
    <x v="52"/>
    <n v="173"/>
    <m/>
    <m/>
    <m/>
    <m/>
    <m/>
    <m/>
    <m/>
    <m/>
    <m/>
    <m/>
    <m/>
    <m/>
    <s v="PIE"/>
    <n v="187"/>
    <m/>
  </r>
  <r>
    <d v="2021-10-12T00:00:00"/>
    <x v="1"/>
    <s v="MEDIEXCEL"/>
    <s v="En Tiempo"/>
    <s v="EXTERNOS (240 min.)"/>
    <x v="0"/>
    <x v="12"/>
    <n v="134"/>
    <s v="1285-0054"/>
    <d v="2021-10-12T00:00:00"/>
    <s v="21456 JUAN FRANCISCO"/>
    <s v="URIARTE"/>
    <m/>
    <n v="692"/>
    <x v="1"/>
    <n v="184"/>
    <n v="0"/>
    <n v="0"/>
    <n v="1726"/>
    <n v="1726"/>
    <n v="1726"/>
    <m/>
    <s v="Pendiente"/>
    <s v="Activo"/>
    <s v="A9599048-01_x0009_"/>
    <m/>
    <s v="MEDIEXCEL"/>
    <m/>
    <s v="BH"/>
    <s v="h1"/>
    <s v="ZAMORA LUGO MARCO VINICIO"/>
  </r>
  <r>
    <d v="2021-10-12T00:00:00"/>
    <x v="1"/>
    <s v="MEDIEXCEL"/>
    <s v="En Tiempo"/>
    <s v="EXTERNOS (240 min.)"/>
    <x v="0"/>
    <x v="12"/>
    <n v="135"/>
    <s v="1285-0054"/>
    <m/>
    <m/>
    <m/>
    <m/>
    <n v="121"/>
    <x v="18"/>
    <n v="374"/>
    <m/>
    <m/>
    <m/>
    <m/>
    <m/>
    <m/>
    <m/>
    <m/>
    <m/>
    <m/>
    <m/>
    <m/>
    <s v="GLICO"/>
    <n v="137"/>
    <m/>
  </r>
  <r>
    <d v="2021-10-12T00:00:00"/>
    <x v="1"/>
    <s v="MEDIEXCEL"/>
    <s v="En Tiempo"/>
    <s v="EXTERNOS (240 min.)"/>
    <x v="0"/>
    <x v="12"/>
    <n v="136"/>
    <s v="1285-0054"/>
    <m/>
    <m/>
    <m/>
    <m/>
    <n v="1533"/>
    <x v="21"/>
    <n v="535"/>
    <m/>
    <m/>
    <m/>
    <m/>
    <m/>
    <m/>
    <m/>
    <m/>
    <m/>
    <m/>
    <m/>
    <m/>
    <s v="SMAC30"/>
    <s v="v2"/>
    <m/>
  </r>
  <r>
    <d v="2021-10-12T00:00:00"/>
    <x v="1"/>
    <s v="MEDIEXCEL"/>
    <s v="En Tiempo"/>
    <s v="EXTERNOS (240 min.)"/>
    <x v="0"/>
    <x v="12"/>
    <n v="137"/>
    <s v="1285-0054"/>
    <m/>
    <m/>
    <m/>
    <m/>
    <n v="612"/>
    <x v="19"/>
    <n v="495"/>
    <m/>
    <m/>
    <m/>
    <m/>
    <m/>
    <m/>
    <m/>
    <m/>
    <m/>
    <m/>
    <m/>
    <m/>
    <s v="PSA"/>
    <n v="58"/>
    <m/>
  </r>
  <r>
    <d v="2021-10-12T00:00:00"/>
    <x v="1"/>
    <s v="MEDIEXCEL"/>
    <s v="En Tiempo"/>
    <s v="EXTERNOS (240 min.)"/>
    <x v="0"/>
    <x v="12"/>
    <n v="138"/>
    <s v="1285-0054"/>
    <m/>
    <m/>
    <m/>
    <m/>
    <n v="83"/>
    <x v="6"/>
    <n v="138"/>
    <m/>
    <m/>
    <m/>
    <m/>
    <m/>
    <m/>
    <m/>
    <m/>
    <m/>
    <m/>
    <m/>
    <m/>
    <s v="EGO"/>
    <n v="127"/>
    <m/>
  </r>
  <r>
    <d v="2021-10-12T00:00:00"/>
    <x v="1"/>
    <s v="MEDIEXCEL"/>
    <s v="En Tiempo"/>
    <s v="EXTERNOS (240 min.)"/>
    <x v="0"/>
    <x v="12"/>
    <n v="139"/>
    <s v="1285-0055"/>
    <d v="2021-10-12T00:00:00"/>
    <s v="34418 CHRISTOPHER"/>
    <s v="JACOB"/>
    <s v="GARCIA"/>
    <n v="692"/>
    <x v="1"/>
    <n v="184"/>
    <n v="0"/>
    <n v="0"/>
    <n v="3608"/>
    <n v="3608"/>
    <n v="3608"/>
    <m/>
    <s v="Pendiente"/>
    <s v="Activo"/>
    <s v="B5169112-01"/>
    <m/>
    <s v="MEDIEXCEL"/>
    <m/>
    <s v="BH"/>
    <s v="h1"/>
    <s v="ORTEGA ROMERO JOSHUA ALFREDO"/>
  </r>
  <r>
    <d v="2021-10-12T00:00:00"/>
    <x v="1"/>
    <s v="MEDIEXCEL"/>
    <s v="En Tiempo"/>
    <s v="EXTERNOS (240 min.)"/>
    <x v="0"/>
    <x v="12"/>
    <n v="140"/>
    <s v="1285-0055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MEDIEXCEL"/>
    <s v="En Tiempo"/>
    <s v="EXTERNOS (240 min.)"/>
    <x v="0"/>
    <x v="12"/>
    <n v="141"/>
    <s v="1285-0055"/>
    <m/>
    <m/>
    <m/>
    <m/>
    <n v="286"/>
    <x v="37"/>
    <n v="110"/>
    <m/>
    <m/>
    <m/>
    <m/>
    <m/>
    <m/>
    <m/>
    <m/>
    <m/>
    <m/>
    <m/>
    <m/>
    <s v="VDRL"/>
    <n v="220"/>
    <m/>
  </r>
  <r>
    <d v="2021-10-12T00:00:00"/>
    <x v="1"/>
    <s v="MEDIEXCEL"/>
    <s v="En Tiempo"/>
    <s v="EXTERNOS (240 min.)"/>
    <x v="0"/>
    <x v="12"/>
    <n v="142"/>
    <s v="1285-0055"/>
    <m/>
    <m/>
    <m/>
    <m/>
    <n v="130"/>
    <x v="126"/>
    <n v="450"/>
    <m/>
    <m/>
    <m/>
    <m/>
    <m/>
    <m/>
    <m/>
    <m/>
    <m/>
    <m/>
    <m/>
    <m/>
    <s v="HBsAg"/>
    <s v="HEPB"/>
    <m/>
  </r>
  <r>
    <d v="2021-10-12T00:00:00"/>
    <x v="1"/>
    <s v="MEDIEXCEL"/>
    <s v="En Tiempo"/>
    <s v="EXTERNOS (240 min.)"/>
    <x v="0"/>
    <x v="12"/>
    <n v="143"/>
    <s v="1285-0055"/>
    <m/>
    <m/>
    <m/>
    <m/>
    <n v="131"/>
    <x v="71"/>
    <n v="500"/>
    <m/>
    <m/>
    <m/>
    <m/>
    <m/>
    <m/>
    <m/>
    <m/>
    <m/>
    <m/>
    <m/>
    <m/>
    <s v="HCV"/>
    <s v="HVC"/>
    <m/>
  </r>
  <r>
    <d v="2021-10-12T00:00:00"/>
    <x v="1"/>
    <s v="MEDIEXCEL"/>
    <s v="En Tiempo"/>
    <s v="EXTERNOS (240 min.)"/>
    <x v="0"/>
    <x v="12"/>
    <n v="144"/>
    <s v="1285-0055"/>
    <m/>
    <m/>
    <m/>
    <m/>
    <n v="416"/>
    <x v="32"/>
    <n v="362"/>
    <m/>
    <m/>
    <m/>
    <m/>
    <m/>
    <m/>
    <m/>
    <m/>
    <m/>
    <m/>
    <m/>
    <m/>
    <s v="HIV"/>
    <n v="22"/>
    <m/>
  </r>
  <r>
    <d v="2021-10-12T00:00:00"/>
    <x v="1"/>
    <s v="MEDIEXCEL"/>
    <s v="En Tiempo"/>
    <s v="EXTERNOS (240 min.)"/>
    <x v="0"/>
    <x v="12"/>
    <n v="145"/>
    <s v="1285-0055"/>
    <m/>
    <m/>
    <m/>
    <m/>
    <n v="361"/>
    <x v="181"/>
    <n v="400"/>
    <m/>
    <m/>
    <m/>
    <m/>
    <m/>
    <m/>
    <m/>
    <m/>
    <m/>
    <m/>
    <m/>
    <m/>
    <s v="Ac Herpes I IgG"/>
    <m/>
    <m/>
  </r>
  <r>
    <d v="2021-10-12T00:00:00"/>
    <x v="1"/>
    <s v="MEDIEXCEL"/>
    <s v="En Tiempo"/>
    <s v="EXTERNOS (240 min.)"/>
    <x v="0"/>
    <x v="12"/>
    <n v="146"/>
    <s v="1285-0055"/>
    <m/>
    <m/>
    <m/>
    <m/>
    <n v="394"/>
    <x v="183"/>
    <n v="400"/>
    <m/>
    <m/>
    <m/>
    <m/>
    <m/>
    <m/>
    <m/>
    <m/>
    <m/>
    <m/>
    <m/>
    <m/>
    <s v="AcHerpeII IgM"/>
    <n v="20"/>
    <m/>
  </r>
  <r>
    <d v="2021-10-12T00:00:00"/>
    <x v="1"/>
    <s v="MEDIEXCEL"/>
    <s v="En Tiempo"/>
    <s v="EXTERNOS (240 min.)"/>
    <x v="0"/>
    <x v="12"/>
    <n v="147"/>
    <s v="1285-0055"/>
    <m/>
    <m/>
    <m/>
    <m/>
    <n v="605"/>
    <x v="159"/>
    <n v="546"/>
    <m/>
    <m/>
    <m/>
    <m/>
    <m/>
    <m/>
    <m/>
    <m/>
    <m/>
    <m/>
    <m/>
    <m/>
    <s v="FTA"/>
    <m/>
    <m/>
  </r>
  <r>
    <d v="2021-10-12T00:00:00"/>
    <x v="1"/>
    <s v="MEDIEXCEL"/>
    <s v="En Tiempo"/>
    <s v="EXTERNOS (240 min.)"/>
    <x v="0"/>
    <x v="12"/>
    <n v="148"/>
    <s v="1285-0055"/>
    <m/>
    <m/>
    <m/>
    <m/>
    <n v="83"/>
    <x v="6"/>
    <n v="138"/>
    <m/>
    <m/>
    <m/>
    <m/>
    <m/>
    <m/>
    <m/>
    <m/>
    <m/>
    <m/>
    <m/>
    <m/>
    <s v="EGO"/>
    <n v="127"/>
    <m/>
  </r>
  <r>
    <d v="2021-10-12T00:00:00"/>
    <x v="1"/>
    <s v="URGENCIAS"/>
    <s v="En Tiempo"/>
    <s v="URGENCIAS (90 Min.)"/>
    <x v="0"/>
    <x v="12"/>
    <n v="149"/>
    <s v="1285-0056"/>
    <d v="2021-10-12T00:00:00"/>
    <s v="34419 MARLEN"/>
    <s v="MORENO"/>
    <m/>
    <n v="692"/>
    <x v="1"/>
    <n v="184"/>
    <n v="0"/>
    <n v="0"/>
    <n v="1387"/>
    <n v="1387"/>
    <n v="1387"/>
    <m/>
    <s v="Pendiente"/>
    <s v="Activo"/>
    <m/>
    <m/>
    <s v="CENTRO MEDICO EXCEL-URGENCIAS"/>
    <m/>
    <s v="BH"/>
    <s v="h1"/>
    <s v="HAROS GUTIERREZ TOMAS FRANCISCO"/>
  </r>
  <r>
    <d v="2021-10-12T00:00:00"/>
    <x v="1"/>
    <s v="URGENCIAS"/>
    <s v="En Tiempo"/>
    <s v="URGENCIAS (90 Min.)"/>
    <x v="0"/>
    <x v="12"/>
    <n v="150"/>
    <s v="1285-0056"/>
    <m/>
    <m/>
    <m/>
    <m/>
    <n v="121"/>
    <x v="18"/>
    <n v="374"/>
    <m/>
    <m/>
    <m/>
    <m/>
    <m/>
    <m/>
    <m/>
    <m/>
    <m/>
    <m/>
    <m/>
    <m/>
    <s v="GLICO"/>
    <n v="137"/>
    <m/>
  </r>
  <r>
    <d v="2021-10-12T00:00:00"/>
    <x v="1"/>
    <s v="URGENCIAS"/>
    <s v="En Tiempo"/>
    <s v="URGENCIAS (90 Min.)"/>
    <x v="0"/>
    <x v="12"/>
    <n v="151"/>
    <s v="1285-0056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URGENCIAS"/>
    <s v="En Tiempo"/>
    <s v="URGENCIAS (90 Min.)"/>
    <x v="0"/>
    <x v="12"/>
    <n v="152"/>
    <s v="1285-0056"/>
    <m/>
    <m/>
    <m/>
    <m/>
    <n v="1329"/>
    <x v="52"/>
    <n v="173"/>
    <m/>
    <m/>
    <m/>
    <m/>
    <m/>
    <m/>
    <m/>
    <m/>
    <m/>
    <m/>
    <m/>
    <m/>
    <s v="PIE"/>
    <n v="187"/>
    <m/>
  </r>
  <r>
    <d v="2021-10-12T00:00:00"/>
    <x v="1"/>
    <s v="URGENCIAS"/>
    <s v="En Tiempo"/>
    <s v="URGENCIAS (90 Min.)"/>
    <x v="0"/>
    <x v="12"/>
    <n v="153"/>
    <s v="1285-0056"/>
    <m/>
    <m/>
    <m/>
    <m/>
    <n v="83"/>
    <x v="6"/>
    <n v="138"/>
    <m/>
    <m/>
    <m/>
    <m/>
    <m/>
    <m/>
    <m/>
    <m/>
    <m/>
    <m/>
    <m/>
    <m/>
    <s v="EGO"/>
    <n v="127"/>
    <m/>
  </r>
  <r>
    <d v="2021-10-12T00:00:00"/>
    <x v="1"/>
    <s v="PRIVADOS"/>
    <s v="En Tiempo"/>
    <s v="EXTERNOS (240 min.)"/>
    <x v="0"/>
    <x v="12"/>
    <n v="154"/>
    <s v="1285-0057"/>
    <d v="2021-10-12T00:00:00"/>
    <s v="25009 DAVID"/>
    <s v="SANTOS"/>
    <m/>
    <n v="2012"/>
    <x v="162"/>
    <n v="300"/>
    <n v="0"/>
    <n v="0"/>
    <n v="410"/>
    <n v="410"/>
    <n v="410"/>
    <m/>
    <s v="Pendiente"/>
    <s v="Activo"/>
    <m/>
    <m/>
    <s v="PRIVADOS"/>
    <m/>
    <s v="T4"/>
    <n v="206"/>
    <s v="SALDIVAR HERNANDEZ KARLA JUDITH"/>
  </r>
  <r>
    <d v="2021-10-12T00:00:00"/>
    <x v="1"/>
    <s v="PRIVADOS"/>
    <s v="En Tiempo"/>
    <s v="EXTERNOS (240 min.)"/>
    <x v="0"/>
    <x v="12"/>
    <n v="155"/>
    <s v="1285-0057"/>
    <m/>
    <m/>
    <m/>
    <m/>
    <n v="286"/>
    <x v="37"/>
    <n v="110"/>
    <m/>
    <m/>
    <m/>
    <m/>
    <m/>
    <m/>
    <m/>
    <m/>
    <m/>
    <m/>
    <m/>
    <m/>
    <s v="VDRL"/>
    <n v="220"/>
    <m/>
  </r>
  <r>
    <d v="2021-10-12T00:00:00"/>
    <x v="1"/>
    <s v=" EXTERNO"/>
    <s v="En Tiempo"/>
    <s v="EXTERNOS (240 min.)"/>
    <x v="0"/>
    <x v="12"/>
    <n v="156"/>
    <s v="1285-0058"/>
    <d v="2021-10-12T00:00:00"/>
    <s v="25009 DAVID"/>
    <s v="SANTOS"/>
    <m/>
    <n v="692"/>
    <x v="1"/>
    <n v="165"/>
    <n v="0"/>
    <n v="0"/>
    <n v="3510"/>
    <n v="3510"/>
    <n v="3510"/>
    <m/>
    <s v="Pendiente"/>
    <s v="Activo"/>
    <m/>
    <m/>
    <s v="Tarjeta Lealtad"/>
    <m/>
    <s v="BH"/>
    <s v="h1"/>
    <s v="SALDIVAR HERNANDEZ KARLA JUDITH"/>
  </r>
  <r>
    <d v="2021-10-12T00:00:00"/>
    <x v="1"/>
    <s v=" EXTERNO"/>
    <s v="En Tiempo"/>
    <s v="EXTERNOS (240 min.)"/>
    <x v="0"/>
    <x v="12"/>
    <n v="157"/>
    <s v="1285-0058"/>
    <m/>
    <m/>
    <m/>
    <m/>
    <n v="121"/>
    <x v="18"/>
    <n v="335"/>
    <m/>
    <m/>
    <m/>
    <m/>
    <m/>
    <m/>
    <m/>
    <m/>
    <m/>
    <m/>
    <m/>
    <m/>
    <s v="GLICO"/>
    <n v="137"/>
    <m/>
  </r>
  <r>
    <d v="2021-10-12T00:00:00"/>
    <x v="1"/>
    <s v=" EXTERNO"/>
    <s v="En Tiempo"/>
    <s v="EXTERNOS (240 min.)"/>
    <x v="0"/>
    <x v="12"/>
    <n v="158"/>
    <s v="1285-0058"/>
    <m/>
    <m/>
    <m/>
    <m/>
    <n v="1533"/>
    <x v="21"/>
    <n v="480"/>
    <m/>
    <m/>
    <m/>
    <m/>
    <m/>
    <m/>
    <m/>
    <m/>
    <m/>
    <m/>
    <m/>
    <m/>
    <s v="SMAC30"/>
    <s v="v2"/>
    <m/>
  </r>
  <r>
    <d v="2021-10-12T00:00:00"/>
    <x v="1"/>
    <s v=" EXTERNO"/>
    <s v="En Tiempo"/>
    <s v="EXTERNOS (240 min.)"/>
    <x v="0"/>
    <x v="12"/>
    <n v="159"/>
    <s v="1285-0058"/>
    <m/>
    <m/>
    <m/>
    <m/>
    <n v="416"/>
    <x v="32"/>
    <n v="325"/>
    <m/>
    <m/>
    <m/>
    <m/>
    <m/>
    <m/>
    <m/>
    <m/>
    <m/>
    <m/>
    <m/>
    <m/>
    <s v="HIV"/>
    <n v="22"/>
    <m/>
  </r>
  <r>
    <d v="2021-10-12T00:00:00"/>
    <x v="1"/>
    <s v=" EXTERNO"/>
    <s v="En Tiempo"/>
    <s v="EXTERNOS (240 min.)"/>
    <x v="0"/>
    <x v="12"/>
    <n v="160"/>
    <s v="1285-0058"/>
    <m/>
    <m/>
    <m/>
    <m/>
    <n v="1580"/>
    <x v="16"/>
    <n v="550"/>
    <m/>
    <m/>
    <m/>
    <m/>
    <m/>
    <m/>
    <m/>
    <m/>
    <m/>
    <m/>
    <m/>
    <m/>
    <s v="TSH-T3-T4"/>
    <s v="TIR"/>
    <m/>
  </r>
  <r>
    <d v="2021-10-12T00:00:00"/>
    <x v="1"/>
    <s v=" EXTERNO"/>
    <s v="En Tiempo"/>
    <s v="EXTERNOS (240 min.)"/>
    <x v="0"/>
    <x v="12"/>
    <n v="161"/>
    <s v="1285-0058"/>
    <m/>
    <m/>
    <m/>
    <m/>
    <n v="1371"/>
    <x v="22"/>
    <n v="270"/>
    <m/>
    <m/>
    <m/>
    <m/>
    <m/>
    <m/>
    <m/>
    <m/>
    <m/>
    <m/>
    <m/>
    <m/>
    <s v="T4L"/>
    <n v="205"/>
    <m/>
  </r>
  <r>
    <d v="2021-10-12T00:00:00"/>
    <x v="1"/>
    <s v=" EXTERNO"/>
    <s v="En Tiempo"/>
    <s v="EXTERNOS (240 min.)"/>
    <x v="0"/>
    <x v="12"/>
    <n v="162"/>
    <s v="1285-0058"/>
    <m/>
    <m/>
    <m/>
    <m/>
    <n v="1441"/>
    <x v="34"/>
    <n v="1260"/>
    <m/>
    <m/>
    <m/>
    <m/>
    <m/>
    <m/>
    <m/>
    <m/>
    <m/>
    <m/>
    <m/>
    <m/>
    <s v="P. HEPATITIS"/>
    <m/>
    <m/>
  </r>
  <r>
    <d v="2021-10-12T00:00:00"/>
    <x v="1"/>
    <s v=" EXTERNO"/>
    <s v="En Tiempo"/>
    <s v="EXTERNOS (240 min.)"/>
    <x v="0"/>
    <x v="12"/>
    <n v="163"/>
    <s v="1285-0058"/>
    <m/>
    <m/>
    <m/>
    <m/>
    <n v="83"/>
    <x v="6"/>
    <n v="125"/>
    <m/>
    <m/>
    <m/>
    <m/>
    <m/>
    <m/>
    <m/>
    <m/>
    <m/>
    <m/>
    <m/>
    <m/>
    <s v="EGO"/>
    <n v="127"/>
    <m/>
  </r>
  <r>
    <d v="2021-10-12T00:00:00"/>
    <x v="1"/>
    <s v="TUNEL MEDIEXCEL"/>
    <s v="En Tiempo"/>
    <s v="EXTERNOS (240 min.)"/>
    <x v="0"/>
    <x v="12"/>
    <n v="164"/>
    <s v="1285-0059"/>
    <d v="2021-10-12T00:00:00"/>
    <s v="34420 WILLIAM"/>
    <s v="SOTO"/>
    <m/>
    <n v="2477"/>
    <x v="42"/>
    <n v="750"/>
    <n v="0"/>
    <n v="0"/>
    <n v="750"/>
    <n v="750"/>
    <n v="750"/>
    <m/>
    <s v="Pendiente"/>
    <s v="Activo"/>
    <s v="A8879008-01"/>
    <m/>
    <s v="TUNEL - MEDIEXCEL"/>
    <m/>
    <s v="Ag. SARS Cov 2"/>
    <m/>
    <s v="A QUIEN CORRESPONDA"/>
  </r>
  <r>
    <d v="2021-10-12T00:00:00"/>
    <x v="1"/>
    <s v="TUNEL MEDIEXCEL"/>
    <s v="No Liberados en PxLab"/>
    <s v="EXTERNOS (240 min.)"/>
    <x v="0"/>
    <x v="12"/>
    <n v="165"/>
    <s v="1285-0060"/>
    <d v="2021-10-12T00:00:00"/>
    <s v="34420 WILLIAM"/>
    <s v="SOTO"/>
    <m/>
    <n v="2452"/>
    <x v="26"/>
    <n v="3500"/>
    <n v="0"/>
    <n v="0"/>
    <n v="3500"/>
    <n v="3500"/>
    <n v="3500"/>
    <m/>
    <s v="Pendiente"/>
    <s v="Activo"/>
    <s v="A8879008-01"/>
    <m/>
    <s v="TUNEL - MEDIEXCEL"/>
    <m/>
    <s v="COVID 19"/>
    <m/>
    <s v="A QUIEN CORRESPONDA"/>
  </r>
  <r>
    <d v="2021-10-12T00:00:00"/>
    <x v="1"/>
    <s v="TUNEL MEDIEXCEL"/>
    <s v="En Tiempo"/>
    <s v="EXTERNOS (240 min.)"/>
    <x v="0"/>
    <x v="12"/>
    <n v="166"/>
    <s v="1285-0061"/>
    <d v="2021-10-12T00:00:00"/>
    <s v="13559 CLAUDIA"/>
    <s v="SOTO"/>
    <m/>
    <n v="2477"/>
    <x v="42"/>
    <n v="750"/>
    <n v="0"/>
    <n v="0"/>
    <n v="750"/>
    <n v="750"/>
    <n v="750"/>
    <m/>
    <s v="Pendiente"/>
    <s v="Activo"/>
    <s v="A8879008-02"/>
    <m/>
    <s v="TUNEL - MEDIEXCEL"/>
    <m/>
    <s v="Ag. SARS Cov 2"/>
    <m/>
    <s v="A QUIEN CORRESPONDA"/>
  </r>
  <r>
    <d v="2021-10-12T00:00:00"/>
    <x v="1"/>
    <s v="TUNEL MEDIEXCEL"/>
    <s v="No Liberados en PxLab"/>
    <s v="EXTERNOS (240 min.)"/>
    <x v="0"/>
    <x v="12"/>
    <n v="167"/>
    <s v="1285-0062"/>
    <d v="2021-10-12T00:00:00"/>
    <s v="13559 CLAUDIA"/>
    <s v="SOTO"/>
    <m/>
    <n v="2452"/>
    <x v="26"/>
    <n v="3500"/>
    <n v="0"/>
    <n v="0"/>
    <n v="3500"/>
    <n v="3500"/>
    <n v="3500"/>
    <m/>
    <s v="Pendiente"/>
    <s v="Activo"/>
    <s v="A8879008-02"/>
    <m/>
    <s v="TUNEL - MEDIEXCEL"/>
    <m/>
    <s v="COVID 19"/>
    <m/>
    <s v="A QUIEN CORRESPONDA"/>
  </r>
  <r>
    <d v="2021-10-12T00:00:00"/>
    <x v="1"/>
    <s v="ESTUDIOS DE EMERGENCIA"/>
    <s v="Fuera de Tiempo"/>
    <s v="ESTUDIOS DE EMERGENCIA (30 Min.)"/>
    <x v="0"/>
    <x v="12"/>
    <n v="168"/>
    <s v="1285-0063"/>
    <d v="2021-10-12T00:00:00"/>
    <s v="34408 MARIA LOURDES"/>
    <s v="ALVAREZ"/>
    <s v="ARELLANO"/>
    <n v="102"/>
    <x v="7"/>
    <n v="1070"/>
    <n v="0"/>
    <n v="0"/>
    <n v="1597"/>
    <n v="1597"/>
    <n v="1597"/>
    <m/>
    <s v="Pendiente"/>
    <s v="Activo"/>
    <m/>
    <m/>
    <s v="CENTRO MEDICO EXCEL-HOSPITALIZADOS"/>
    <m/>
    <s v="GAS"/>
    <n v="136"/>
    <s v="A QUIEN CORRESPONDA"/>
  </r>
  <r>
    <d v="2021-10-12T00:00:00"/>
    <x v="1"/>
    <s v="ESTUDIOS DE EMERGENCIA"/>
    <s v="Fuera de Tiempo"/>
    <s v="ESTUDIOS DE EMERGENCIA (30 Min.)"/>
    <x v="0"/>
    <x v="12"/>
    <n v="169"/>
    <s v="1285-0063"/>
    <m/>
    <m/>
    <m/>
    <m/>
    <n v="1319"/>
    <x v="23"/>
    <n v="230"/>
    <m/>
    <m/>
    <m/>
    <m/>
    <m/>
    <m/>
    <m/>
    <m/>
    <m/>
    <m/>
    <m/>
    <m/>
    <s v="QS3"/>
    <n v="192"/>
    <m/>
  </r>
  <r>
    <d v="2021-10-12T00:00:00"/>
    <x v="1"/>
    <s v="ESTUDIOS DE EMERGENCIA"/>
    <s v="Fuera de Tiempo"/>
    <s v="ESTUDIOS DE EMERGENCIA (30 Min.)"/>
    <x v="0"/>
    <x v="12"/>
    <n v="170"/>
    <s v="1285-0063"/>
    <m/>
    <m/>
    <m/>
    <m/>
    <n v="104"/>
    <x v="12"/>
    <n v="171"/>
    <m/>
    <m/>
    <m/>
    <m/>
    <m/>
    <m/>
    <m/>
    <m/>
    <m/>
    <m/>
    <m/>
    <m/>
    <s v="mg"/>
    <n v="157"/>
    <m/>
  </r>
  <r>
    <d v="2021-10-12T00:00:00"/>
    <x v="1"/>
    <s v="ESTUDIOS DE EMERGENCIA"/>
    <s v="Fuera de Tiempo"/>
    <s v="ESTUDIOS DE EMERGENCIA (30 Min.)"/>
    <x v="0"/>
    <x v="12"/>
    <n v="171"/>
    <s v="1285-0063"/>
    <m/>
    <m/>
    <m/>
    <m/>
    <n v="634"/>
    <x v="128"/>
    <n v="126"/>
    <m/>
    <m/>
    <m/>
    <m/>
    <m/>
    <m/>
    <m/>
    <m/>
    <m/>
    <m/>
    <m/>
    <m/>
    <s v="Ca"/>
    <s v="ca-S"/>
    <m/>
  </r>
  <r>
    <d v="2021-10-12T00:00:00"/>
    <x v="1"/>
    <s v="TRIAGE RESPIRATORIO"/>
    <s v="Fuera de Tiempo"/>
    <s v="TRIAGE RESPIRATORIO (90 Min.)"/>
    <x v="0"/>
    <x v="12"/>
    <n v="172"/>
    <s v="1285-0064"/>
    <d v="2021-10-12T00:00:00"/>
    <s v="34421 KIMBERLY"/>
    <s v="FIGUEROA"/>
    <s v="MENDOZA"/>
    <n v="692"/>
    <x v="1"/>
    <n v="184"/>
    <n v="0"/>
    <n v="0"/>
    <n v="4351"/>
    <n v="4351"/>
    <n v="4351"/>
    <m/>
    <s v="Pendiente"/>
    <s v="Activo"/>
    <m/>
    <m/>
    <s v="CENTRO MEDICO EXCEL - TRIAGE RESPIRATORIO"/>
    <m/>
    <s v="BH"/>
    <s v="h1"/>
    <s v="BERNAL MANJARREZ MANLIO CESAR"/>
  </r>
  <r>
    <d v="2021-10-12T00:00:00"/>
    <x v="1"/>
    <s v="TRIAGE RESPIRATORIO"/>
    <s v="Fuera de Tiempo"/>
    <s v="TRIAGE RESPIRATORIO (90 Min.)"/>
    <x v="0"/>
    <x v="12"/>
    <n v="173"/>
    <s v="1285-0064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2T00:00:00"/>
    <x v="1"/>
    <s v="TRIAGE RESPIRATORIO"/>
    <s v="Fuera de Tiempo"/>
    <s v="TRIAGE RESPIRATORIO (90 Min.)"/>
    <x v="0"/>
    <x v="12"/>
    <n v="174"/>
    <s v="1285-0064"/>
    <m/>
    <m/>
    <m/>
    <m/>
    <n v="288"/>
    <x v="43"/>
    <n v="125"/>
    <m/>
    <m/>
    <m/>
    <m/>
    <m/>
    <m/>
    <m/>
    <m/>
    <m/>
    <m/>
    <m/>
    <m/>
    <s v="VSG"/>
    <n v="221"/>
    <m/>
  </r>
  <r>
    <d v="2021-10-12T00:00:00"/>
    <x v="1"/>
    <s v="TRIAGE RESPIRATORIO"/>
    <s v="Fuera de Tiempo"/>
    <s v="TRIAGE RESPIRATORIO (90 Min.)"/>
    <x v="0"/>
    <x v="12"/>
    <n v="175"/>
    <s v="1285-0064"/>
    <m/>
    <m/>
    <m/>
    <m/>
    <n v="226"/>
    <x v="3"/>
    <n v="345"/>
    <m/>
    <m/>
    <m/>
    <m/>
    <m/>
    <m/>
    <m/>
    <m/>
    <m/>
    <m/>
    <m/>
    <m/>
    <s v="PCR"/>
    <n v="183"/>
    <m/>
  </r>
  <r>
    <d v="2021-10-12T00:00:00"/>
    <x v="1"/>
    <s v="TRIAGE RESPIRATORIO"/>
    <s v="Fuera de Tiempo"/>
    <s v="TRIAGE RESPIRATORIO (90 Min.)"/>
    <x v="0"/>
    <x v="12"/>
    <n v="176"/>
    <s v="1285-0064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TRIAGE RESPIRATORIO"/>
    <s v="Fuera de Tiempo"/>
    <s v="TRIAGE RESPIRATORIO (90 Min.)"/>
    <x v="0"/>
    <x v="12"/>
    <n v="177"/>
    <s v="1285-0064"/>
    <m/>
    <m/>
    <m/>
    <m/>
    <n v="2477"/>
    <x v="42"/>
    <n v="750"/>
    <m/>
    <m/>
    <m/>
    <m/>
    <m/>
    <m/>
    <m/>
    <m/>
    <m/>
    <m/>
    <m/>
    <m/>
    <s v="Ag. SARS Cov 2"/>
    <m/>
    <m/>
  </r>
  <r>
    <d v="2021-10-12T00:00:00"/>
    <x v="1"/>
    <s v="TRIAGE RESPIRATORIO"/>
    <s v="Fuera de Tiempo"/>
    <s v="TRIAGE RESPIRATORIO (90 Min.)"/>
    <x v="0"/>
    <x v="12"/>
    <n v="178"/>
    <s v="1285-0064"/>
    <m/>
    <m/>
    <m/>
    <m/>
    <n v="244"/>
    <x v="5"/>
    <n v="920"/>
    <m/>
    <m/>
    <m/>
    <m/>
    <m/>
    <m/>
    <m/>
    <m/>
    <m/>
    <m/>
    <m/>
    <m/>
    <s v="Dim D"/>
    <m/>
    <m/>
  </r>
  <r>
    <d v="2021-10-12T00:00:00"/>
    <x v="1"/>
    <s v="TRIAGE RESPIRATORIO"/>
    <s v="Fuera de Tiempo"/>
    <s v="TRIAGE RESPIRATORIO (90 Min.)"/>
    <x v="0"/>
    <x v="12"/>
    <n v="179"/>
    <s v="1285-0064"/>
    <m/>
    <m/>
    <m/>
    <m/>
    <n v="87"/>
    <x v="85"/>
    <n v="345"/>
    <m/>
    <m/>
    <m/>
    <m/>
    <m/>
    <m/>
    <m/>
    <m/>
    <m/>
    <m/>
    <m/>
    <m/>
    <s v="Ferritina"/>
    <n v="129"/>
    <m/>
  </r>
  <r>
    <d v="2021-10-12T00:00:00"/>
    <x v="1"/>
    <s v="TRIAGE RESPIRATORIO"/>
    <s v="Fuera de Tiempo"/>
    <s v="TRIAGE RESPIRATORIO (90 Min.)"/>
    <x v="0"/>
    <x v="12"/>
    <n v="180"/>
    <s v="1285-0064"/>
    <m/>
    <m/>
    <m/>
    <m/>
    <n v="2085"/>
    <x v="96"/>
    <n v="750"/>
    <m/>
    <m/>
    <m/>
    <m/>
    <m/>
    <m/>
    <m/>
    <m/>
    <m/>
    <m/>
    <m/>
    <m/>
    <s v="INFLUENZA A Y B"/>
    <n v="189"/>
    <m/>
  </r>
  <r>
    <d v="2021-10-12T00:00:00"/>
    <x v="1"/>
    <s v="TRIAGE RESPIRATORIO"/>
    <s v="No Liberados en PxLab"/>
    <s v="TRIAGE RESPIRATORIO (90 Min.)"/>
    <x v="0"/>
    <x v="12"/>
    <n v="181"/>
    <s v="1285-0065"/>
    <d v="2021-10-12T00:00:00"/>
    <s v="34421 KIMBERLY"/>
    <s v="FIGUEROA"/>
    <s v="MENDOZA"/>
    <n v="2452"/>
    <x v="26"/>
    <n v="3500"/>
    <n v="0"/>
    <n v="0"/>
    <n v="3500"/>
    <n v="3500"/>
    <n v="3500"/>
    <m/>
    <s v="Pendiente"/>
    <s v="Activo"/>
    <m/>
    <m/>
    <s v="CENTRO MEDICO EXCEL - TRIAGE RESPIRATORIO"/>
    <m/>
    <s v="COVID 19"/>
    <m/>
    <s v="BERNAL MANJARREZ MANLIO CESAR"/>
  </r>
  <r>
    <d v="2021-10-12T00:00:00"/>
    <x v="1"/>
    <s v="TRIAGE RESPIRATORIO"/>
    <s v="En Tiempo"/>
    <s v="TRIAGE RESPIRATORIO (90 Min.)"/>
    <x v="0"/>
    <x v="12"/>
    <n v="182"/>
    <s v="1285-0066"/>
    <d v="2021-10-12T00:00:00"/>
    <s v="32547 JUAN LEONARDO"/>
    <s v="SANCHEZ"/>
    <s v="CHAVEZ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12T00:00:00"/>
    <x v="1"/>
    <s v="TRIAGE RESPIRATORIO"/>
    <s v="En Tiempo"/>
    <s v="TRIAGE RESPIRATORIO (90 Min.)"/>
    <x v="0"/>
    <x v="12"/>
    <n v="183"/>
    <s v="1285-0066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1"/>
    <s v="TRIAGE RESPIRATORIO"/>
    <s v="En Tiempo"/>
    <s v="TRIAGE RESPIRATORIO (90 Min.)"/>
    <x v="0"/>
    <x v="12"/>
    <n v="184"/>
    <s v="1285-0066"/>
    <m/>
    <m/>
    <m/>
    <m/>
    <n v="226"/>
    <x v="3"/>
    <n v="345"/>
    <m/>
    <m/>
    <m/>
    <m/>
    <m/>
    <m/>
    <m/>
    <m/>
    <m/>
    <m/>
    <m/>
    <m/>
    <s v="PCR"/>
    <n v="183"/>
    <m/>
  </r>
  <r>
    <d v="2021-10-12T00:00:00"/>
    <x v="1"/>
    <s v="TRIAGE RESPIRATORIO"/>
    <s v="En Tiempo"/>
    <s v="TRIAGE RESPIRATORIO (90 Min.)"/>
    <x v="0"/>
    <x v="12"/>
    <n v="185"/>
    <s v="1285-0066"/>
    <m/>
    <m/>
    <m/>
    <m/>
    <n v="2458"/>
    <x v="25"/>
    <n v="500"/>
    <m/>
    <m/>
    <m/>
    <m/>
    <m/>
    <m/>
    <m/>
    <m/>
    <m/>
    <m/>
    <m/>
    <m/>
    <s v="SARS"/>
    <m/>
    <m/>
  </r>
  <r>
    <d v="2021-10-12T00:00:00"/>
    <x v="1"/>
    <s v="TRIAGE RESPIRATORIO"/>
    <s v="En Tiempo"/>
    <s v="TRIAGE RESPIRATORIO (90 Min.)"/>
    <x v="0"/>
    <x v="12"/>
    <n v="186"/>
    <s v="1285-0066"/>
    <m/>
    <m/>
    <m/>
    <m/>
    <n v="2477"/>
    <x v="42"/>
    <n v="750"/>
    <m/>
    <m/>
    <m/>
    <m/>
    <m/>
    <m/>
    <m/>
    <m/>
    <m/>
    <m/>
    <m/>
    <m/>
    <s v="Ag. SARS Cov 2"/>
    <m/>
    <m/>
  </r>
  <r>
    <d v="2021-10-12T00:00:00"/>
    <x v="1"/>
    <s v="MEDIEXCEL"/>
    <s v="No Liberados en PxLab"/>
    <s v="EXTERNOS (240 min.)"/>
    <x v="0"/>
    <x v="12"/>
    <n v="187"/>
    <s v="1285-0067"/>
    <d v="2021-10-12T00:00:00"/>
    <s v="32874 ROSA ELIANA"/>
    <s v="SOLIS"/>
    <m/>
    <n v="182"/>
    <x v="39"/>
    <n v="360"/>
    <n v="0"/>
    <n v="0"/>
    <n v="360"/>
    <n v="360"/>
    <n v="360"/>
    <m/>
    <s v="Pendiente"/>
    <s v="Activo"/>
    <s v="F4289001-01"/>
    <m/>
    <s v="MEDIEXCEL"/>
    <m/>
    <s v="Pap"/>
    <n v="163"/>
    <s v="SALDAÑA CARO IGNACIO"/>
  </r>
  <r>
    <d v="2021-10-12T00:00:00"/>
    <x v="1"/>
    <s v="MEDIEXCEL"/>
    <s v="No Liberados en PxLab"/>
    <s v="EXTERNOS (240 min.)"/>
    <x v="0"/>
    <x v="12"/>
    <n v="188"/>
    <s v="1285-0068"/>
    <d v="2021-10-12T00:00:00"/>
    <s v="16695 MARCELA"/>
    <s v="RAMIREZ"/>
    <m/>
    <n v="182"/>
    <x v="39"/>
    <n v="360"/>
    <n v="0"/>
    <n v="0"/>
    <n v="360"/>
    <n v="360"/>
    <n v="360"/>
    <m/>
    <s v="Pendiente"/>
    <s v="Activo"/>
    <s v="B7729005-01"/>
    <m/>
    <s v="MEDIEXCEL"/>
    <m/>
    <s v="Pap"/>
    <n v="163"/>
    <s v="SALDAÑA CARO IGNACIO"/>
  </r>
  <r>
    <d v="2021-10-12T00:00:00"/>
    <x v="1"/>
    <s v="MEDIEXCEL"/>
    <s v="No Liberados en PxLab"/>
    <s v="EXTERNOS (240 min.)"/>
    <x v="0"/>
    <x v="12"/>
    <n v="189"/>
    <s v="1285-0069"/>
    <d v="2021-10-12T00:00:00"/>
    <s v="17776 ANA"/>
    <s v="CISNEROS"/>
    <s v="VILLELA"/>
    <n v="182"/>
    <x v="39"/>
    <n v="360"/>
    <n v="0"/>
    <n v="0"/>
    <n v="360"/>
    <n v="360"/>
    <n v="360"/>
    <m/>
    <s v="Pendiente"/>
    <s v="Activo"/>
    <s v="A9339050-03"/>
    <m/>
    <s v="MEDIEXCEL"/>
    <m/>
    <s v="Pap"/>
    <n v="163"/>
    <s v="PRADO HERNANDEZ MELANIE LIZETH"/>
  </r>
  <r>
    <d v="2021-10-12T00:00:00"/>
    <x v="1"/>
    <s v="TUNEL MEDIEXCEL"/>
    <s v="No Liberados en PxLab"/>
    <s v="EXTERNOS (240 min.)"/>
    <x v="0"/>
    <x v="12"/>
    <n v="190"/>
    <s v="1285-0070"/>
    <d v="2021-10-12T00:00:00"/>
    <s v="34422 ELIZABETH"/>
    <s v="FLORES"/>
    <m/>
    <n v="2452"/>
    <x v="26"/>
    <n v="3500"/>
    <n v="0"/>
    <n v="0"/>
    <n v="3500"/>
    <n v="3500"/>
    <n v="3500"/>
    <m/>
    <s v="Pendiente"/>
    <s v="Activo"/>
    <m/>
    <m/>
    <s v="TUNEL - MEDIEXCEL"/>
    <m/>
    <s v="COVID 19"/>
    <m/>
    <s v="A QUIEN CORRESPONDA"/>
  </r>
  <r>
    <d v="2021-10-12T00:00:00"/>
    <x v="1"/>
    <s v="MEDIEXCEL"/>
    <s v="No Liberados en PxLab"/>
    <s v="EXTERNOS (240 min.)"/>
    <x v="0"/>
    <x v="12"/>
    <n v="191"/>
    <s v="1285-0071"/>
    <d v="2021-10-12T00:00:00"/>
    <s v="12495 ROSA"/>
    <s v="MUNOZ"/>
    <m/>
    <n v="182"/>
    <x v="39"/>
    <n v="360"/>
    <n v="0"/>
    <n v="0"/>
    <n v="360"/>
    <n v="360"/>
    <n v="360"/>
    <m/>
    <s v="Pendiente"/>
    <s v="Activo"/>
    <s v="A7429037-01"/>
    <m/>
    <s v="MEDIEXCEL"/>
    <m/>
    <s v="Pap"/>
    <n v="163"/>
    <s v="SALDAÑA CARO IGNACIO"/>
  </r>
  <r>
    <d v="2021-10-12T00:00:00"/>
    <x v="1"/>
    <s v="HOSPITALIZADOS"/>
    <s v="En Tiempo"/>
    <s v="HOSPITALIZADOS (90 Min.)"/>
    <x v="0"/>
    <x v="12"/>
    <n v="192"/>
    <s v="1285-0072"/>
    <d v="2021-10-12T00:00:00"/>
    <s v="34392 SALVADOR"/>
    <s v="KAYACHANIAN"/>
    <m/>
    <n v="226"/>
    <x v="3"/>
    <n v="345"/>
    <n v="0"/>
    <n v="0"/>
    <n v="345"/>
    <n v="345"/>
    <n v="345"/>
    <m/>
    <s v="Pendiente"/>
    <s v="Activo"/>
    <m/>
    <m/>
    <s v="CENTRO MEDICO EXCEL-HOSPITALIZADOS"/>
    <m/>
    <s v="PCR"/>
    <n v="183"/>
    <s v="CAMPOLI FRANCO DAMIAN"/>
  </r>
  <r>
    <d v="2021-10-12T00:00:00"/>
    <x v="1"/>
    <s v="TRIAGE RESPIRATORIO"/>
    <s v="No Liberados en PxLab"/>
    <s v="TRIAGE RESPIRATORIO (90 Min.)"/>
    <x v="0"/>
    <x v="12"/>
    <n v="193"/>
    <s v="1285-0073"/>
    <d v="2021-10-12T00:00:00"/>
    <s v="26785 EMMA PAOLA"/>
    <s v="GUERRERO"/>
    <s v="FELIX"/>
    <n v="2452"/>
    <x v="26"/>
    <n v="3500"/>
    <n v="0"/>
    <n v="0"/>
    <n v="3500"/>
    <n v="3500"/>
    <n v="3500"/>
    <m/>
    <s v="Pendiente"/>
    <s v="Activo"/>
    <m/>
    <m/>
    <s v="CENTRO MEDICO EXCEL - TRIAGE RESPIRATORIO"/>
    <m/>
    <s v="COVID 19"/>
    <m/>
    <s v="BERNAL MANJARREZ MANLIO CESAR"/>
  </r>
  <r>
    <d v="2021-10-12T00:00:00"/>
    <x v="2"/>
    <s v="MEDIEXCEL"/>
    <s v="En Tiempo"/>
    <s v="EXTERNOS (240 min.)"/>
    <x v="0"/>
    <x v="12"/>
    <n v="194"/>
    <s v="1285-0074"/>
    <d v="2021-10-12T00:00:00"/>
    <s v="34317 MARIA DEL ROCIO"/>
    <s v="NIKIFORAKIS"/>
    <m/>
    <n v="1356"/>
    <x v="45"/>
    <n v="200"/>
    <n v="0"/>
    <n v="0"/>
    <n v="600"/>
    <n v="600"/>
    <n v="600"/>
    <m/>
    <s v="Pendiente"/>
    <s v="Activo"/>
    <s v="A7129008-01"/>
    <m/>
    <s v="MEDIEXCEL"/>
    <m/>
    <s v="Coprologico"/>
    <n v="92"/>
    <s v="CHAVEZ GARCIA ARTURO"/>
  </r>
  <r>
    <d v="2021-10-12T00:00:00"/>
    <x v="2"/>
    <s v="MEDIEXCEL"/>
    <s v="En Tiempo"/>
    <s v="EXTERNOS (240 min.)"/>
    <x v="0"/>
    <x v="12"/>
    <n v="195"/>
    <s v="1285-0074"/>
    <m/>
    <m/>
    <m/>
    <m/>
    <n v="356"/>
    <x v="83"/>
    <n v="400"/>
    <m/>
    <m/>
    <m/>
    <m/>
    <m/>
    <m/>
    <m/>
    <m/>
    <m/>
    <m/>
    <m/>
    <m/>
    <s v="Coprocultivo"/>
    <m/>
    <m/>
  </r>
  <r>
    <d v="2021-10-12T00:00:00"/>
    <x v="2"/>
    <s v="URGENCIAS"/>
    <s v="En Tiempo"/>
    <s v="URGENCIAS (90 Min.)"/>
    <x v="0"/>
    <x v="12"/>
    <n v="196"/>
    <s v="1285-0075"/>
    <d v="2021-10-12T00:00:00"/>
    <s v="34423 OSCAR"/>
    <s v="ALCALA"/>
    <m/>
    <n v="259"/>
    <x v="49"/>
    <n v="130"/>
    <n v="0"/>
    <n v="0"/>
    <n v="1336"/>
    <n v="1336"/>
    <n v="1336"/>
    <m/>
    <s v="Pendiente"/>
    <s v="Activo"/>
    <m/>
    <m/>
    <s v="CENTRO MEDICO EXCEL-URGENCIAS"/>
    <m/>
    <s v="TP"/>
    <n v="210"/>
    <s v="HAROS GUTIERREZ TOMAS FRANCISCO"/>
  </r>
  <r>
    <d v="2021-10-12T00:00:00"/>
    <x v="2"/>
    <s v="URGENCIAS"/>
    <s v="En Tiempo"/>
    <s v="URGENCIAS (90 Min.)"/>
    <x v="0"/>
    <x v="12"/>
    <n v="197"/>
    <s v="1285-0075"/>
    <m/>
    <m/>
    <m/>
    <m/>
    <n v="262"/>
    <x v="50"/>
    <n v="130"/>
    <m/>
    <m/>
    <m/>
    <m/>
    <m/>
    <m/>
    <m/>
    <m/>
    <m/>
    <m/>
    <m/>
    <m/>
    <s v="TPT"/>
    <m/>
    <m/>
  </r>
  <r>
    <d v="2021-10-12T00:00:00"/>
    <x v="2"/>
    <s v="URGENCIAS"/>
    <s v="En Tiempo"/>
    <s v="URGENCIAS (90 Min.)"/>
    <x v="0"/>
    <x v="12"/>
    <n v="198"/>
    <s v="1285-0075"/>
    <m/>
    <m/>
    <m/>
    <m/>
    <n v="692"/>
    <x v="1"/>
    <n v="184"/>
    <m/>
    <m/>
    <m/>
    <m/>
    <m/>
    <m/>
    <m/>
    <m/>
    <m/>
    <m/>
    <m/>
    <m/>
    <s v="BH"/>
    <s v="h1"/>
    <m/>
  </r>
  <r>
    <d v="2021-10-12T00:00:00"/>
    <x v="2"/>
    <s v="URGENCIAS"/>
    <s v="En Tiempo"/>
    <s v="URGENCIAS (90 Min.)"/>
    <x v="0"/>
    <x v="12"/>
    <n v="199"/>
    <s v="1285-0075"/>
    <m/>
    <m/>
    <m/>
    <m/>
    <n v="121"/>
    <x v="18"/>
    <n v="374"/>
    <m/>
    <m/>
    <m/>
    <m/>
    <m/>
    <m/>
    <m/>
    <m/>
    <m/>
    <m/>
    <m/>
    <m/>
    <s v="GLICO"/>
    <n v="137"/>
    <m/>
  </r>
  <r>
    <d v="2021-10-12T00:00:00"/>
    <x v="2"/>
    <s v="URGENCIAS"/>
    <s v="En Tiempo"/>
    <s v="URGENCIAS (90 Min.)"/>
    <x v="0"/>
    <x v="12"/>
    <n v="200"/>
    <s v="1285-0075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2"/>
    <s v="HOSPITALIZADOS"/>
    <s v="No Liberados en PxLab"/>
    <s v="HOSPITALIZADOS (90 Min.)"/>
    <x v="0"/>
    <x v="12"/>
    <n v="201"/>
    <s v="1285-0076"/>
    <d v="2021-10-12T00:00:00"/>
    <s v="11898 WILFRIDO"/>
    <s v="PARRA"/>
    <s v="ROMERO"/>
    <n v="2452"/>
    <x v="26"/>
    <n v="3500"/>
    <n v="0"/>
    <n v="0"/>
    <n v="3500"/>
    <n v="3500"/>
    <n v="3500"/>
    <m/>
    <s v="Pendiente"/>
    <s v="Activo"/>
    <m/>
    <m/>
    <s v="CENTRO MEDICO EXCEL-HOSPITALIZADOS"/>
    <m/>
    <s v="COVID 19"/>
    <m/>
    <s v="MEDRANO AHUMADA SALVADOR"/>
  </r>
  <r>
    <d v="2021-10-12T00:00:00"/>
    <x v="2"/>
    <s v="HOSPITALIZADOS"/>
    <s v="Fuera de Tiempo"/>
    <s v="HOSPITALIZADOS (90 Min.)"/>
    <x v="0"/>
    <x v="12"/>
    <n v="202"/>
    <s v="1285-0077"/>
    <d v="2021-10-12T00:00:00"/>
    <s v="11898 WILFRIDO"/>
    <s v="PARRA"/>
    <s v="ROMERO"/>
    <n v="1356"/>
    <x v="45"/>
    <n v="200"/>
    <n v="0"/>
    <n v="0"/>
    <n v="200"/>
    <n v="200"/>
    <n v="200"/>
    <m/>
    <s v="Pendiente"/>
    <s v="Activo"/>
    <m/>
    <m/>
    <s v="CENTRO MEDICO EXCEL-HOSPITALIZADOS"/>
    <m/>
    <s v="Coprologico"/>
    <n v="92"/>
    <s v="MEDRANO AHUMADA SALVADOR"/>
  </r>
  <r>
    <d v="2021-10-12T00:00:00"/>
    <x v="2"/>
    <s v="TRIAGE RESPIRATORIO"/>
    <s v="En Tiempo"/>
    <s v="TRIAGE RESPIRATORIO (90 Min.)"/>
    <x v="0"/>
    <x v="12"/>
    <n v="203"/>
    <s v="1285-0078"/>
    <d v="2021-10-12T00:00:00"/>
    <s v="23199 ILIANA"/>
    <s v="VARGAS"/>
    <s v="GONZALEZ"/>
    <n v="2477"/>
    <x v="42"/>
    <n v="750"/>
    <n v="0"/>
    <n v="0"/>
    <n v="750"/>
    <n v="750"/>
    <n v="750"/>
    <m/>
    <s v="Pendiente"/>
    <s v="Activo"/>
    <m/>
    <m/>
    <s v="CENTRO MEDICO EXCEL - TRIAGE RESPIRATORIO"/>
    <m/>
    <s v="Ag. SARS Cov 2"/>
    <m/>
    <s v="BERNAL MANJARREZ MANLIO CESAR"/>
  </r>
  <r>
    <d v="2021-10-12T00:00:00"/>
    <x v="2"/>
    <s v="ESTUDIOS DE EMERGENCIA"/>
    <s v="En Tiempo"/>
    <s v="ESTUDIOS DE EMERGENCIA (30 Min.)"/>
    <x v="0"/>
    <x v="12"/>
    <n v="204"/>
    <s v="1285-0079"/>
    <d v="2021-10-12T00:00:00"/>
    <s v="34392 SALVADOR"/>
    <s v="KAYACHANIAN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12T00:00:00"/>
    <x v="2"/>
    <s v="ESTUDIOS DE EMERGENCIA"/>
    <s v="En Tiempo"/>
    <s v="ESTUDIOS DE EMERGENCIA (30 Min.)"/>
    <x v="0"/>
    <x v="12"/>
    <n v="205"/>
    <s v="1285-0080"/>
    <d v="2021-10-12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12T00:00:00"/>
    <x v="2"/>
    <s v="MEDIEXCEL"/>
    <s v="En Tiempo"/>
    <s v="EXTERNOS (240 min.)"/>
    <x v="0"/>
    <x v="12"/>
    <n v="206"/>
    <s v="1285-0081"/>
    <d v="2021-10-12T00:00:00"/>
    <s v="34424 WILBERT"/>
    <s v="GONZALEZ"/>
    <s v="AVILA"/>
    <n v="692"/>
    <x v="1"/>
    <n v="184"/>
    <n v="0"/>
    <n v="0"/>
    <n v="840"/>
    <n v="840"/>
    <n v="840"/>
    <m/>
    <s v="Pendiente"/>
    <s v="Activo"/>
    <m/>
    <m/>
    <s v="MEDIEXCEL"/>
    <m/>
    <s v="BH"/>
    <s v="h1"/>
    <s v="VILLANUEVA CORREA JUDITH"/>
  </r>
  <r>
    <d v="2021-10-12T00:00:00"/>
    <x v="2"/>
    <s v="MEDIEXCEL"/>
    <s v="En Tiempo"/>
    <s v="EXTERNOS (240 min.)"/>
    <x v="0"/>
    <x v="12"/>
    <n v="207"/>
    <s v="1285-0081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2"/>
    <s v="MEDIEXCEL"/>
    <s v="En Tiempo"/>
    <s v="EXTERNOS (240 min.)"/>
    <x v="0"/>
    <x v="12"/>
    <n v="208"/>
    <s v="1285-0081"/>
    <m/>
    <m/>
    <m/>
    <m/>
    <n v="83"/>
    <x v="6"/>
    <n v="138"/>
    <m/>
    <m/>
    <m/>
    <m/>
    <m/>
    <m/>
    <m/>
    <m/>
    <m/>
    <m/>
    <m/>
    <m/>
    <s v="EGO"/>
    <n v="127"/>
    <m/>
  </r>
  <r>
    <d v="2021-10-12T00:00:00"/>
    <x v="2"/>
    <s v="HOSPITALIZADOS"/>
    <s v="En Tiempo"/>
    <s v="HOSPITALIZADOS (90 Min.)"/>
    <x v="0"/>
    <x v="12"/>
    <n v="209"/>
    <s v="1285-0082"/>
    <d v="2021-10-12T00:00:00"/>
    <s v="34408 MARIA LOURDES"/>
    <s v="ALVAREZ"/>
    <s v="ARELLANO"/>
    <n v="692"/>
    <x v="1"/>
    <n v="184"/>
    <n v="0"/>
    <n v="0"/>
    <n v="1943"/>
    <n v="1943"/>
    <n v="1943"/>
    <m/>
    <s v="Pendiente"/>
    <s v="Activo"/>
    <m/>
    <m/>
    <s v="CENTRO MEDICO EXCEL-HOSPITALIZADOS"/>
    <m/>
    <s v="BH"/>
    <s v="h1"/>
    <s v="CAMPOLI FRANCO DAMIAN"/>
  </r>
  <r>
    <d v="2021-10-12T00:00:00"/>
    <x v="2"/>
    <s v="HOSPITALIZADOS"/>
    <s v="En Tiempo"/>
    <s v="HOSPITALIZADOS (90 Min.)"/>
    <x v="0"/>
    <x v="12"/>
    <n v="210"/>
    <s v="1285-0082"/>
    <m/>
    <m/>
    <m/>
    <m/>
    <n v="102"/>
    <x v="7"/>
    <n v="1070"/>
    <m/>
    <m/>
    <m/>
    <m/>
    <m/>
    <m/>
    <m/>
    <m/>
    <m/>
    <m/>
    <m/>
    <m/>
    <s v="GAS"/>
    <n v="136"/>
    <m/>
  </r>
  <r>
    <d v="2021-10-12T00:00:00"/>
    <x v="2"/>
    <s v="HOSPITALIZADOS"/>
    <s v="En Tiempo"/>
    <s v="HOSPITALIZADOS (90 Min.)"/>
    <x v="0"/>
    <x v="12"/>
    <n v="211"/>
    <s v="1285-0082"/>
    <m/>
    <m/>
    <m/>
    <m/>
    <n v="104"/>
    <x v="12"/>
    <n v="171"/>
    <m/>
    <m/>
    <m/>
    <m/>
    <m/>
    <m/>
    <m/>
    <m/>
    <m/>
    <m/>
    <m/>
    <m/>
    <s v="mg"/>
    <n v="157"/>
    <m/>
  </r>
  <r>
    <d v="2021-10-12T00:00:00"/>
    <x v="2"/>
    <s v="HOSPITALIZADOS"/>
    <s v="En Tiempo"/>
    <s v="HOSPITALIZADOS (90 Min.)"/>
    <x v="0"/>
    <x v="12"/>
    <n v="212"/>
    <s v="1285-0082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2"/>
    <s v="TRIAGE RESPIRATORIO"/>
    <s v="En Tiempo"/>
    <s v="TRIAGE RESPIRATORIO (90 Min.)"/>
    <x v="0"/>
    <x v="12"/>
    <n v="213"/>
    <s v="1285-0083"/>
    <d v="2021-10-12T00:00:00"/>
    <s v="24833 MARTHA MARIA"/>
    <s v="LOPEZ"/>
    <s v="GOMEZ"/>
    <n v="692"/>
    <x v="1"/>
    <n v="184"/>
    <n v="0"/>
    <n v="0"/>
    <n v="1797"/>
    <n v="1797"/>
    <n v="1797"/>
    <m/>
    <s v="Pendiente"/>
    <s v="Activo"/>
    <m/>
    <m/>
    <s v="CENTRO MEDICO EXCEL - TRIAGE RESPIRATORIO"/>
    <m/>
    <s v="BH"/>
    <s v="h1"/>
    <s v="BERNAL MANJARREZ MANLIO CESAR"/>
  </r>
  <r>
    <d v="2021-10-12T00:00:00"/>
    <x v="2"/>
    <s v="TRIAGE RESPIRATORIO"/>
    <s v="En Tiempo"/>
    <s v="TRIAGE RESPIRATORIO (90 Min.)"/>
    <x v="0"/>
    <x v="12"/>
    <n v="214"/>
    <s v="1285-0083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2"/>
    <s v="TRIAGE RESPIRATORIO"/>
    <s v="En Tiempo"/>
    <s v="TRIAGE RESPIRATORIO (90 Min.)"/>
    <x v="0"/>
    <x v="12"/>
    <n v="215"/>
    <s v="1285-0083"/>
    <m/>
    <m/>
    <m/>
    <m/>
    <n v="226"/>
    <x v="3"/>
    <n v="345"/>
    <m/>
    <m/>
    <m/>
    <m/>
    <m/>
    <m/>
    <m/>
    <m/>
    <m/>
    <m/>
    <m/>
    <m/>
    <s v="PCR"/>
    <n v="183"/>
    <m/>
  </r>
  <r>
    <d v="2021-10-12T00:00:00"/>
    <x v="2"/>
    <s v="TRIAGE RESPIRATORIO"/>
    <s v="En Tiempo"/>
    <s v="TRIAGE RESPIRATORIO (90 Min.)"/>
    <x v="0"/>
    <x v="12"/>
    <n v="216"/>
    <s v="1285-0083"/>
    <m/>
    <m/>
    <m/>
    <m/>
    <n v="2477"/>
    <x v="42"/>
    <n v="750"/>
    <m/>
    <m/>
    <m/>
    <m/>
    <m/>
    <m/>
    <m/>
    <m/>
    <m/>
    <m/>
    <m/>
    <m/>
    <s v="Ag. SARS Cov 2"/>
    <m/>
    <m/>
  </r>
  <r>
    <d v="2021-10-12T00:00:00"/>
    <x v="2"/>
    <s v="HOSPITALIZADOS"/>
    <s v="No Liberados en PxLab"/>
    <s v="HOSPITALIZADOS (90 Min.)"/>
    <x v="0"/>
    <x v="12"/>
    <n v="217"/>
    <s v="1285-0084"/>
    <d v="2021-10-12T00:00:00"/>
    <s v="34023 FRANCISCO"/>
    <s v="JIMENEZ"/>
    <s v="VARGAS"/>
    <n v="358"/>
    <x v="116"/>
    <n v="400"/>
    <n v="0"/>
    <n v="0"/>
    <n v="400"/>
    <n v="400"/>
    <n v="400"/>
    <m/>
    <s v="Pendiente"/>
    <s v="Activo"/>
    <m/>
    <m/>
    <s v="CENTRO MEDICO EXCEL-HOSPITALIZADOS"/>
    <m/>
    <s v="CulLiqBron"/>
    <n v="358"/>
    <s v="CHAVARRIA DUARTE CARLOS MARCEL"/>
  </r>
  <r>
    <d v="2021-10-12T00:00:00"/>
    <x v="2"/>
    <s v="URGENCIAS"/>
    <s v="En Tiempo"/>
    <s v="URGENCIAS (90 Min.)"/>
    <x v="0"/>
    <x v="12"/>
    <n v="218"/>
    <s v="1285-0085"/>
    <d v="2021-10-12T00:00:00"/>
    <s v="33684 JESSICA"/>
    <s v="RAMIREZ"/>
    <m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IRIBE CAMORLINGA JOSE IVAN"/>
  </r>
  <r>
    <d v="2021-10-12T00:00:00"/>
    <x v="2"/>
    <s v="TRIAGE RESPIRATORIO"/>
    <s v="En Tiempo"/>
    <s v="TRIAGE RESPIRATORIO (90 Min.)"/>
    <x v="0"/>
    <x v="12"/>
    <n v="219"/>
    <s v="1285-0086"/>
    <d v="2021-10-12T00:00:00"/>
    <s v="29259 KAREN ABYLENNE"/>
    <s v="CAMACHO"/>
    <s v="BORBOA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12T00:00:00"/>
    <x v="2"/>
    <s v="TRIAGE RESPIRATORIO"/>
    <s v="En Tiempo"/>
    <s v="TRIAGE RESPIRATORIO (90 Min.)"/>
    <x v="0"/>
    <x v="12"/>
    <n v="220"/>
    <s v="1285-0086"/>
    <m/>
    <m/>
    <m/>
    <m/>
    <n v="226"/>
    <x v="3"/>
    <n v="345"/>
    <m/>
    <m/>
    <m/>
    <m/>
    <m/>
    <m/>
    <m/>
    <m/>
    <m/>
    <m/>
    <m/>
    <m/>
    <s v="PCR"/>
    <n v="183"/>
    <m/>
  </r>
  <r>
    <d v="2021-10-12T00:00:00"/>
    <x v="2"/>
    <s v="TRIAGE RESPIRATORIO"/>
    <s v="En Tiempo"/>
    <s v="TRIAGE RESPIRATORIO (90 Min.)"/>
    <x v="0"/>
    <x v="12"/>
    <n v="221"/>
    <s v="1285-0086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2"/>
    <s v="TRIAGE RESPIRATORIO"/>
    <s v="En Tiempo"/>
    <s v="TRIAGE RESPIRATORIO (90 Min.)"/>
    <x v="0"/>
    <x v="12"/>
    <n v="222"/>
    <s v="1285-0086"/>
    <m/>
    <m/>
    <m/>
    <m/>
    <n v="2477"/>
    <x v="42"/>
    <n v="750"/>
    <m/>
    <m/>
    <m/>
    <m/>
    <m/>
    <m/>
    <m/>
    <m/>
    <m/>
    <m/>
    <m/>
    <m/>
    <s v="Ag. SARS Cov 2"/>
    <m/>
    <m/>
  </r>
  <r>
    <d v="2021-10-12T00:00:00"/>
    <x v="2"/>
    <s v="TRIAGE RESPIRATORIO"/>
    <s v="En Tiempo"/>
    <s v="TRIAGE RESPIRATORIO (90 Min.)"/>
    <x v="0"/>
    <x v="12"/>
    <n v="223"/>
    <s v="1285-0086"/>
    <m/>
    <m/>
    <m/>
    <m/>
    <n v="2458"/>
    <x v="25"/>
    <n v="500"/>
    <m/>
    <m/>
    <m/>
    <m/>
    <m/>
    <m/>
    <m/>
    <m/>
    <m/>
    <m/>
    <m/>
    <m/>
    <s v="SARS"/>
    <m/>
    <m/>
  </r>
  <r>
    <d v="2021-10-12T00:00:00"/>
    <x v="2"/>
    <s v="TRIAGE RESPIRATORIO"/>
    <s v="En Tiempo"/>
    <s v="TRIAGE RESPIRATORIO (90 Min.)"/>
    <x v="0"/>
    <x v="12"/>
    <n v="224"/>
    <s v="1285-0087"/>
    <d v="2021-10-12T00:00:00"/>
    <s v="24833 MARTHA MARIA"/>
    <s v="LOPEZ"/>
    <s v="GOMEZ"/>
    <n v="2458"/>
    <x v="25"/>
    <n v="500"/>
    <n v="0"/>
    <n v="0"/>
    <n v="500"/>
    <n v="500"/>
    <n v="500"/>
    <m/>
    <s v="Pendiente"/>
    <s v="Activo"/>
    <m/>
    <m/>
    <s v="CENTRO MEDICO EXCEL - TRIAGE RESPIRATORIO"/>
    <m/>
    <s v="SARS"/>
    <m/>
    <s v="BERNAL MANJARREZ MANLIO CESAR"/>
  </r>
  <r>
    <d v="2021-10-12T00:00:00"/>
    <x v="2"/>
    <s v="HOSPITALIZADOS"/>
    <s v="No Liberados en PxLab"/>
    <s v="HOSPITALIZADOS (90 Min.)"/>
    <x v="0"/>
    <x v="12"/>
    <n v="225"/>
    <s v="1285-0088"/>
    <d v="2021-10-12T00:00:00"/>
    <s v="32247 JOSE"/>
    <s v="SOBERANES"/>
    <m/>
    <n v="2265"/>
    <x v="185"/>
    <n v="3000"/>
    <n v="0"/>
    <n v="0"/>
    <n v="3000"/>
    <n v="3000"/>
    <n v="3000"/>
    <m/>
    <s v="Pendiente"/>
    <s v="Activo"/>
    <m/>
    <m/>
    <s v="CENTRO MEDICO EXCEL-HOSPITALIZADOS"/>
    <m/>
    <s v="bx partes blandas"/>
    <m/>
    <s v="JUNG HA HYUN"/>
  </r>
  <r>
    <d v="2021-10-12T00:00:00"/>
    <x v="2"/>
    <s v="HOSPITALIZADOS"/>
    <s v="No Liberados en PxLab"/>
    <s v="HOSPITALIZADOS (90 Min.)"/>
    <x v="0"/>
    <x v="12"/>
    <n v="226"/>
    <s v="1285-0089"/>
    <d v="2021-10-12T00:00:00"/>
    <s v="34426 ZULMA JUDITH"/>
    <s v="LARA"/>
    <s v="GAXIOLA"/>
    <n v="2287"/>
    <x v="186"/>
    <n v="2700"/>
    <n v="0"/>
    <n v="0"/>
    <n v="2700"/>
    <n v="2700"/>
    <n v="2700"/>
    <m/>
    <s v="Pendiente"/>
    <s v="Activo"/>
    <m/>
    <m/>
    <s v="CENTRO MEDICO EXCEL-HOSPITALIZADOS"/>
    <m/>
    <s v="BLIPOMA"/>
    <m/>
    <s v="FLORES DIAZ RUBEN"/>
  </r>
  <r>
    <d v="2021-10-12T00:00:00"/>
    <x v="2"/>
    <s v="TRIAGE RESPIRATORIO"/>
    <s v="En Tiempo"/>
    <s v="TRIAGE RESPIRATORIO (90 Min.)"/>
    <x v="0"/>
    <x v="12"/>
    <n v="227"/>
    <s v="1285-0090"/>
    <d v="2021-10-12T00:00:00"/>
    <s v="22047 RUBEN"/>
    <s v="FLORES"/>
    <s v="DIAZ"/>
    <n v="2477"/>
    <x v="42"/>
    <n v="750"/>
    <n v="0"/>
    <n v="0"/>
    <n v="750"/>
    <n v="750"/>
    <n v="750"/>
    <m/>
    <s v="Pendiente"/>
    <s v="Activo"/>
    <m/>
    <m/>
    <s v="CENTRO MEDICO EXCEL - TRIAGE RESPIRATORIO"/>
    <m/>
    <s v="Ag. SARS Cov 2"/>
    <m/>
    <s v="BERNAL MANJARREZ MANLIO CESAR"/>
  </r>
  <r>
    <d v="2021-10-12T00:00:00"/>
    <x v="2"/>
    <s v="MEDIEXCEL"/>
    <s v="En Tiempo"/>
    <s v="EXTERNOS (240 min.)"/>
    <x v="0"/>
    <x v="12"/>
    <n v="228"/>
    <s v="1285-0091"/>
    <d v="2021-10-12T00:00:00"/>
    <s v="31967 GABRIELA"/>
    <s v="FLORES"/>
    <m/>
    <n v="692"/>
    <x v="1"/>
    <n v="184"/>
    <n v="0"/>
    <n v="0"/>
    <n v="322"/>
    <n v="322"/>
    <n v="322"/>
    <m/>
    <s v="Pendiente"/>
    <s v="Activo"/>
    <m/>
    <m/>
    <s v="MEDIEXCEL"/>
    <m/>
    <s v="BH"/>
    <s v="h1"/>
    <s v="DURAN PAREDES ELIO MARCIAL"/>
  </r>
  <r>
    <d v="2021-10-12T00:00:00"/>
    <x v="2"/>
    <s v="MEDIEXCEL"/>
    <s v="En Tiempo"/>
    <s v="EXTERNOS (240 min.)"/>
    <x v="0"/>
    <x v="12"/>
    <n v="229"/>
    <s v="1285-0091"/>
    <m/>
    <m/>
    <m/>
    <m/>
    <n v="83"/>
    <x v="6"/>
    <n v="138"/>
    <m/>
    <m/>
    <m/>
    <m/>
    <m/>
    <m/>
    <m/>
    <m/>
    <m/>
    <m/>
    <m/>
    <m/>
    <s v="EGO"/>
    <n v="127"/>
    <m/>
  </r>
  <r>
    <d v="2021-10-12T00:00:00"/>
    <x v="0"/>
    <s v="HOSPITALIZADOS"/>
    <s v="En Tiempo"/>
    <s v="HOSPITALIZADOS (90 Min.)"/>
    <x v="0"/>
    <x v="12"/>
    <n v="230"/>
    <s v="1285-0092"/>
    <d v="2021-10-12T00:00:00"/>
    <s v="34288 IRANIA"/>
    <s v="MACIAS"/>
    <s v="LOPEZ"/>
    <n v="2062"/>
    <x v="53"/>
    <n v="1495"/>
    <n v="0"/>
    <n v="0"/>
    <n v="1495"/>
    <n v="1495"/>
    <n v="1495"/>
    <m/>
    <s v="Pendiente"/>
    <s v="Activo"/>
    <m/>
    <m/>
    <s v="CENTRO MEDICO EXCEL-HOSPITALIZADOS"/>
    <m/>
    <s v="Procalcitonina"/>
    <s v="PROC"/>
    <s v="GALAZ GARCIA SERGIO DAVID"/>
  </r>
  <r>
    <d v="2021-10-12T00:00:00"/>
    <x v="0"/>
    <s v="TRIAGE RESPIRATORIO"/>
    <s v="En Tiempo"/>
    <s v="TRIAGE RESPIRATORIO (90 Min.)"/>
    <x v="0"/>
    <x v="12"/>
    <n v="231"/>
    <s v="1285-0093"/>
    <d v="2021-10-12T00:00:00"/>
    <s v="34427 NATALY IVONNE"/>
    <s v="ESPEJEL"/>
    <s v="ANAYA"/>
    <n v="692"/>
    <x v="1"/>
    <n v="184"/>
    <n v="0"/>
    <n v="0"/>
    <n v="1547"/>
    <n v="1547"/>
    <n v="1547"/>
    <m/>
    <s v="Pendiente"/>
    <s v="Activo"/>
    <m/>
    <m/>
    <s v="CENTRO MEDICO EXCEL - TRIAGE RESPIRATORIO"/>
    <m/>
    <s v="BH"/>
    <s v="h1"/>
    <s v="BERNAL MANJARREZ MANLIO CESAR"/>
  </r>
  <r>
    <d v="2021-10-12T00:00:00"/>
    <x v="0"/>
    <s v="TRIAGE RESPIRATORIO"/>
    <s v="En Tiempo"/>
    <s v="TRIAGE RESPIRATORIO (90 Min.)"/>
    <x v="0"/>
    <x v="12"/>
    <n v="232"/>
    <s v="1285-0093"/>
    <m/>
    <m/>
    <m/>
    <m/>
    <n v="226"/>
    <x v="3"/>
    <n v="345"/>
    <m/>
    <m/>
    <m/>
    <m/>
    <m/>
    <m/>
    <m/>
    <m/>
    <m/>
    <m/>
    <m/>
    <m/>
    <s v="PCR"/>
    <n v="183"/>
    <m/>
  </r>
  <r>
    <d v="2021-10-12T00:00:00"/>
    <x v="0"/>
    <s v="TRIAGE RESPIRATORIO"/>
    <s v="En Tiempo"/>
    <s v="TRIAGE RESPIRATORIO (90 Min.)"/>
    <x v="0"/>
    <x v="12"/>
    <n v="233"/>
    <s v="1285-0093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0"/>
    <s v="TRIAGE RESPIRATORIO"/>
    <s v="En Tiempo"/>
    <s v="TRIAGE RESPIRATORIO (90 Min.)"/>
    <x v="0"/>
    <x v="12"/>
    <n v="234"/>
    <s v="1285-0093"/>
    <m/>
    <m/>
    <m/>
    <m/>
    <n v="2458"/>
    <x v="25"/>
    <n v="500"/>
    <m/>
    <m/>
    <m/>
    <m/>
    <m/>
    <m/>
    <m/>
    <m/>
    <m/>
    <m/>
    <m/>
    <m/>
    <s v="SARS"/>
    <m/>
    <m/>
  </r>
  <r>
    <d v="2021-10-12T00:00:00"/>
    <x v="0"/>
    <s v="TRIAGE RESPIRATORIO"/>
    <s v="En Tiempo"/>
    <s v="TRIAGE RESPIRATORIO (90 Min.)"/>
    <x v="0"/>
    <x v="12"/>
    <n v="235"/>
    <s v="1285-0094"/>
    <d v="2021-10-12T00:00:00"/>
    <s v="14090 GUADALUPE"/>
    <s v="MURILLO"/>
    <m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12T00:00:00"/>
    <x v="0"/>
    <s v="TRIAGE RESPIRATORIO"/>
    <s v="En Tiempo"/>
    <s v="TRIAGE RESPIRATORIO (90 Min.)"/>
    <x v="0"/>
    <x v="12"/>
    <n v="236"/>
    <s v="1285-0094"/>
    <m/>
    <m/>
    <m/>
    <m/>
    <n v="226"/>
    <x v="3"/>
    <n v="345"/>
    <m/>
    <m/>
    <m/>
    <m/>
    <m/>
    <m/>
    <m/>
    <m/>
    <m/>
    <m/>
    <m/>
    <m/>
    <s v="PCR"/>
    <n v="183"/>
    <m/>
  </r>
  <r>
    <d v="2021-10-12T00:00:00"/>
    <x v="0"/>
    <s v="TRIAGE RESPIRATORIO"/>
    <s v="En Tiempo"/>
    <s v="TRIAGE RESPIRATORIO (90 Min.)"/>
    <x v="0"/>
    <x v="12"/>
    <n v="237"/>
    <s v="1285-0094"/>
    <m/>
    <m/>
    <m/>
    <m/>
    <n v="691"/>
    <x v="4"/>
    <n v="518"/>
    <m/>
    <m/>
    <m/>
    <m/>
    <m/>
    <m/>
    <m/>
    <m/>
    <m/>
    <m/>
    <m/>
    <m/>
    <s v="QS 23"/>
    <s v="v1"/>
    <m/>
  </r>
  <r>
    <d v="2021-10-12T00:00:00"/>
    <x v="0"/>
    <s v="TRIAGE RESPIRATORIO"/>
    <s v="En Tiempo"/>
    <s v="TRIAGE RESPIRATORIO (90 Min.)"/>
    <x v="0"/>
    <x v="12"/>
    <n v="238"/>
    <s v="1285-0094"/>
    <m/>
    <m/>
    <m/>
    <m/>
    <n v="2477"/>
    <x v="42"/>
    <n v="750"/>
    <m/>
    <m/>
    <m/>
    <m/>
    <m/>
    <m/>
    <m/>
    <m/>
    <m/>
    <m/>
    <m/>
    <m/>
    <s v="Ag. SARS Cov 2"/>
    <m/>
    <m/>
  </r>
  <r>
    <d v="2021-10-12T00:00:00"/>
    <x v="0"/>
    <s v="TRIAGE RESPIRATORIO"/>
    <s v="En Tiempo"/>
    <s v="TRIAGE RESPIRATORIO (90 Min.)"/>
    <x v="0"/>
    <x v="12"/>
    <n v="239"/>
    <s v="1285-0094"/>
    <m/>
    <m/>
    <m/>
    <m/>
    <n v="2458"/>
    <x v="25"/>
    <n v="500"/>
    <m/>
    <m/>
    <m/>
    <m/>
    <m/>
    <m/>
    <m/>
    <m/>
    <m/>
    <m/>
    <m/>
    <m/>
    <s v="SARS"/>
    <m/>
    <m/>
  </r>
  <r>
    <d v="2021-10-12T00:00:00"/>
    <x v="0"/>
    <s v="URGENCIAS"/>
    <s v="En Tiempo"/>
    <s v="URGENCIAS (90 Min.)"/>
    <x v="0"/>
    <x v="12"/>
    <n v="240"/>
    <s v="1285-0095"/>
    <d v="2021-10-12T00:00:00"/>
    <s v="34428 CUAHUTEMOC ABRAHAM"/>
    <s v="CANO"/>
    <s v="TINOCO"/>
    <n v="692"/>
    <x v="1"/>
    <n v="184"/>
    <n v="0"/>
    <n v="0"/>
    <n v="1664"/>
    <n v="1664"/>
    <n v="1664"/>
    <m/>
    <s v="Pendiente"/>
    <s v="Activo"/>
    <m/>
    <m/>
    <s v="CENTRO MEDICO EXCEL-URGENCIAS"/>
    <m/>
    <s v="BH"/>
    <s v="h1"/>
    <s v="MOZQUEDA MENDEZ CESAR ALEJANDRO"/>
  </r>
  <r>
    <d v="2021-10-12T00:00:00"/>
    <x v="0"/>
    <s v="URGENCIAS"/>
    <s v="En Tiempo"/>
    <s v="URGENCIAS (90 Min.)"/>
    <x v="0"/>
    <x v="12"/>
    <n v="241"/>
    <s v="1285-0095"/>
    <m/>
    <m/>
    <m/>
    <m/>
    <n v="49"/>
    <x v="14"/>
    <n v="380"/>
    <m/>
    <m/>
    <m/>
    <m/>
    <m/>
    <m/>
    <m/>
    <m/>
    <m/>
    <m/>
    <m/>
    <m/>
    <s v="CK-MB"/>
    <n v="97"/>
    <m/>
  </r>
  <r>
    <d v="2021-10-12T00:00:00"/>
    <x v="0"/>
    <s v="URGENCIAS"/>
    <s v="En Tiempo"/>
    <s v="URGENCIAS (90 Min.)"/>
    <x v="0"/>
    <x v="12"/>
    <n v="242"/>
    <s v="1285-0095"/>
    <m/>
    <m/>
    <m/>
    <m/>
    <n v="48"/>
    <x v="15"/>
    <n v="165"/>
    <m/>
    <m/>
    <m/>
    <m/>
    <m/>
    <m/>
    <m/>
    <m/>
    <m/>
    <m/>
    <m/>
    <m/>
    <s v="CPK"/>
    <n v="99"/>
    <m/>
  </r>
  <r>
    <d v="2021-10-12T00:00:00"/>
    <x v="0"/>
    <s v="URGENCIAS"/>
    <s v="En Tiempo"/>
    <s v="URGENCIAS (90 Min.)"/>
    <x v="0"/>
    <x v="12"/>
    <n v="243"/>
    <s v="1285-0095"/>
    <m/>
    <m/>
    <m/>
    <m/>
    <n v="1533"/>
    <x v="21"/>
    <n v="535"/>
    <m/>
    <m/>
    <m/>
    <m/>
    <m/>
    <m/>
    <m/>
    <m/>
    <m/>
    <m/>
    <m/>
    <m/>
    <s v="SMAC30"/>
    <s v="v2"/>
    <m/>
  </r>
  <r>
    <d v="2021-10-12T00:00:00"/>
    <x v="0"/>
    <s v="URGENCIAS"/>
    <s v="En Tiempo"/>
    <s v="URGENCIAS (90 Min.)"/>
    <x v="0"/>
    <x v="12"/>
    <n v="244"/>
    <s v="1285-0095"/>
    <m/>
    <m/>
    <m/>
    <m/>
    <n v="539"/>
    <x v="13"/>
    <n v="400"/>
    <m/>
    <m/>
    <m/>
    <m/>
    <m/>
    <m/>
    <m/>
    <m/>
    <m/>
    <m/>
    <m/>
    <m/>
    <s v="TROPONINA I"/>
    <m/>
    <m/>
  </r>
  <r>
    <d v="2021-10-12T00:00:00"/>
    <x v="0"/>
    <s v="ESTUDIOS DE EMERGENCIA"/>
    <s v="En Tiempo"/>
    <s v="ESTUDIOS DE EMERGENCIA (30 Min.)"/>
    <x v="0"/>
    <x v="12"/>
    <n v="245"/>
    <s v="1285-0096"/>
    <d v="2021-10-12T00:00:00"/>
    <s v="34356 RN FEMENINO"/>
    <s v="NEGRETE"/>
    <s v="BACA"/>
    <n v="112"/>
    <x v="64"/>
    <n v="1070"/>
    <n v="0"/>
    <n v="0"/>
    <n v="1070"/>
    <n v="1070"/>
    <n v="1070"/>
    <m/>
    <s v="Pendiente"/>
    <s v="Activo"/>
    <m/>
    <m/>
    <s v="CENTRO MEDICO EXCEL-HOSPITALIZADOS"/>
    <m/>
    <s v="GASV"/>
    <m/>
    <s v="BAUTISTA VICTORIA MARIA GUADALUPE"/>
  </r>
  <r>
    <d v="2021-10-12T00:00:00"/>
    <x v="0"/>
    <s v="URGENCIAS"/>
    <s v="En Tiempo"/>
    <s v="URGENCIAS (90 Min.)"/>
    <x v="0"/>
    <x v="12"/>
    <n v="246"/>
    <s v="1285-0097"/>
    <d v="2021-10-12T00:00:00"/>
    <s v="34429 DENISSE"/>
    <s v="PALOMARES"/>
    <m/>
    <n v="692"/>
    <x v="1"/>
    <n v="184"/>
    <n v="0"/>
    <n v="0"/>
    <n v="857"/>
    <n v="857"/>
    <n v="857"/>
    <m/>
    <s v="Pendiente"/>
    <s v="Activo"/>
    <m/>
    <m/>
    <s v="CENTRO MEDICO EXCEL-URGENCIAS"/>
    <m/>
    <s v="BH"/>
    <s v="h1"/>
    <s v="MOZQUEDA MENDEZ CESAR ALEJANDRO"/>
  </r>
  <r>
    <d v="2021-10-12T00:00:00"/>
    <x v="0"/>
    <s v="URGENCIAS"/>
    <s v="En Tiempo"/>
    <s v="URGENCIAS (90 Min.)"/>
    <x v="0"/>
    <x v="12"/>
    <n v="247"/>
    <s v="1285-0097"/>
    <m/>
    <m/>
    <m/>
    <m/>
    <n v="1533"/>
    <x v="21"/>
    <n v="535"/>
    <m/>
    <m/>
    <m/>
    <m/>
    <m/>
    <m/>
    <m/>
    <m/>
    <m/>
    <m/>
    <m/>
    <m/>
    <s v="SMAC30"/>
    <s v="v2"/>
    <m/>
  </r>
  <r>
    <d v="2021-10-12T00:00:00"/>
    <x v="0"/>
    <s v="URGENCIAS"/>
    <s v="En Tiempo"/>
    <s v="URGENCIAS (90 Min.)"/>
    <x v="0"/>
    <x v="12"/>
    <n v="248"/>
    <s v="1285-0097"/>
    <m/>
    <m/>
    <m/>
    <m/>
    <n v="83"/>
    <x v="6"/>
    <n v="138"/>
    <m/>
    <m/>
    <m/>
    <m/>
    <m/>
    <m/>
    <m/>
    <m/>
    <m/>
    <m/>
    <m/>
    <m/>
    <s v="EGO"/>
    <n v="127"/>
    <m/>
  </r>
  <r>
    <d v="2021-10-12T00:00:00"/>
    <x v="0"/>
    <s v="HOSPITALIZADOS"/>
    <s v="En Tiempo"/>
    <s v="HOSPITALIZADOS (90 Min.)"/>
    <x v="0"/>
    <x v="12"/>
    <n v="249"/>
    <s v="1285-0098"/>
    <d v="2021-10-12T00:00:00"/>
    <s v="34408 MARIA LOURDES"/>
    <s v="ALVAREZ"/>
    <s v="ARELLANO"/>
    <n v="634"/>
    <x v="128"/>
    <n v="126"/>
    <n v="0"/>
    <n v="0"/>
    <n v="660"/>
    <n v="660"/>
    <n v="660"/>
    <m/>
    <s v="Pendiente"/>
    <s v="Activo"/>
    <m/>
    <m/>
    <s v="CENTRO MEDICO EXCEL-HOSPITALIZADOS"/>
    <m/>
    <s v="Ca"/>
    <s v="ca-S"/>
    <s v="GALAZ GARCIA SERGIO DAVID"/>
  </r>
  <r>
    <d v="2021-10-12T00:00:00"/>
    <x v="0"/>
    <s v="HOSPITALIZADOS"/>
    <s v="En Tiempo"/>
    <s v="HOSPITALIZADOS (90 Min.)"/>
    <x v="0"/>
    <x v="12"/>
    <n v="250"/>
    <s v="1285-0098"/>
    <m/>
    <m/>
    <m/>
    <m/>
    <n v="69"/>
    <x v="9"/>
    <n v="288"/>
    <m/>
    <m/>
    <m/>
    <m/>
    <m/>
    <m/>
    <m/>
    <m/>
    <m/>
    <m/>
    <m/>
    <m/>
    <s v="ES"/>
    <s v="es3"/>
    <m/>
  </r>
  <r>
    <d v="2021-10-12T00:00:00"/>
    <x v="0"/>
    <s v="HOSPITALIZADOS"/>
    <s v="En Tiempo"/>
    <s v="HOSPITALIZADOS (90 Min.)"/>
    <x v="0"/>
    <x v="12"/>
    <n v="251"/>
    <s v="1285-0098"/>
    <m/>
    <m/>
    <m/>
    <m/>
    <n v="104"/>
    <x v="12"/>
    <n v="171"/>
    <m/>
    <m/>
    <m/>
    <m/>
    <m/>
    <m/>
    <m/>
    <m/>
    <m/>
    <m/>
    <m/>
    <m/>
    <s v="mg"/>
    <n v="157"/>
    <m/>
  </r>
  <r>
    <d v="2021-10-12T00:00:00"/>
    <x v="0"/>
    <s v="HOSPITALIZADOS"/>
    <s v="En Tiempo"/>
    <s v="HOSPITALIZADOS (90 Min.)"/>
    <x v="0"/>
    <x v="12"/>
    <n v="252"/>
    <s v="1285-0098"/>
    <m/>
    <m/>
    <m/>
    <m/>
    <n v="97"/>
    <x v="158"/>
    <n v="75"/>
    <m/>
    <m/>
    <m/>
    <m/>
    <m/>
    <m/>
    <m/>
    <m/>
    <m/>
    <m/>
    <m/>
    <m/>
    <s v="P"/>
    <n v="132"/>
    <m/>
  </r>
  <r>
    <d v="2021-10-12T00:00:00"/>
    <x v="0"/>
    <s v="ESTUDIOS DE EMERGENCIA"/>
    <s v="En Tiempo"/>
    <s v="ESTUDIOS DE EMERGENCIA (30 Min.)"/>
    <x v="0"/>
    <x v="12"/>
    <n v="253"/>
    <s v="1285-0099"/>
    <d v="2021-10-12T00:00:00"/>
    <s v="34408 MARIA LOURDES"/>
    <s v="ALVAREZ"/>
    <s v="ARELLANO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ALAZ GARCIA SERGIO DAVID"/>
  </r>
  <r>
    <d v="2021-10-12T00:00:00"/>
    <x v="0"/>
    <s v="URGENCIAS"/>
    <s v="En Tiempo"/>
    <s v="URGENCIAS (90 Min.)"/>
    <x v="0"/>
    <x v="12"/>
    <n v="254"/>
    <s v="1285-0100"/>
    <d v="2021-10-12T00:00:00"/>
    <s v="34430 MIGUEL ANGEL"/>
    <s v="ANAYA"/>
    <s v="RODRIGUEZ"/>
    <n v="692"/>
    <x v="1"/>
    <n v="184"/>
    <n v="0"/>
    <n v="0"/>
    <n v="322"/>
    <n v="322"/>
    <n v="322"/>
    <m/>
    <s v="Pendiente"/>
    <s v="Activo"/>
    <m/>
    <m/>
    <s v="CENTRO MEDICO EXCEL-URGENCIAS"/>
    <m/>
    <s v="BH"/>
    <s v="h1"/>
    <s v="MOZQUEDA MENDEZ CESAR ALEJANDRO"/>
  </r>
  <r>
    <d v="2021-10-12T00:00:00"/>
    <x v="0"/>
    <s v="URGENCIAS"/>
    <s v="En Tiempo"/>
    <s v="URGENCIAS (90 Min.)"/>
    <x v="0"/>
    <x v="12"/>
    <n v="255"/>
    <s v="1285-0100"/>
    <m/>
    <m/>
    <m/>
    <m/>
    <n v="83"/>
    <x v="6"/>
    <n v="138"/>
    <m/>
    <m/>
    <m/>
    <m/>
    <m/>
    <m/>
    <m/>
    <m/>
    <m/>
    <m/>
    <m/>
    <m/>
    <s v="EGO"/>
    <n v="127"/>
    <m/>
  </r>
  <r>
    <d v="2021-10-13T00:00:00"/>
    <x v="1"/>
    <s v="ESTUDIOS DE EMERGENCIA"/>
    <s v="En Tiempo"/>
    <s v="ESTUDIOS DE EMERGENCIA (30 Min.)"/>
    <x v="0"/>
    <x v="13"/>
    <n v="1"/>
    <s v="1286-0001"/>
    <d v="2021-10-13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13T00:00:00"/>
    <x v="1"/>
    <s v="ESTUDIOS DE EMERGENCIA"/>
    <s v="En Tiempo"/>
    <s v="ESTUDIOS DE EMERGENCIA (30 Min.)"/>
    <x v="0"/>
    <x v="13"/>
    <n v="2"/>
    <s v="1286-0002"/>
    <d v="2021-10-13T00:00:00"/>
    <s v="34396 MANUEL"/>
    <s v="GARZON"/>
    <s v="RODRIGU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13T00:00:00"/>
    <x v="1"/>
    <s v="ESTUDIOS DE EMERGENCIA"/>
    <s v="En Tiempo"/>
    <s v="ESTUDIOS DE EMERGENCIA (30 Min.)"/>
    <x v="0"/>
    <x v="13"/>
    <n v="3"/>
    <s v="1286-0003"/>
    <d v="2021-10-13T00:00:00"/>
    <s v="34194 RITA"/>
    <s v="MARTINEZ"/>
    <s v="GARCI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13T00:00:00"/>
    <x v="1"/>
    <s v="ESTUDIOS DE EMERGENCIA"/>
    <s v="En Tiempo"/>
    <s v="ESTUDIOS DE EMERGENCIA (30 Min.)"/>
    <x v="0"/>
    <x v="13"/>
    <n v="4"/>
    <s v="1286-0004"/>
    <d v="2021-10-13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13T00:00:00"/>
    <x v="1"/>
    <s v="ESTUDIOS DE EMERGENCIA"/>
    <s v="En Tiempo"/>
    <s v="ESTUDIOS DE EMERGENCIA (30 Min.)"/>
    <x v="0"/>
    <x v="13"/>
    <n v="5"/>
    <s v="1286-0005"/>
    <d v="2021-10-13T00:00:00"/>
    <s v="34349 LUIS"/>
    <s v="FLORES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13T00:00:00"/>
    <x v="1"/>
    <s v="ESTUDIOS DE EMERGENCIA"/>
    <s v="Fuera de Tiempo"/>
    <s v="ESTUDIOS DE EMERGENCIA (30 Min.)"/>
    <x v="0"/>
    <x v="13"/>
    <n v="6"/>
    <s v="1286-0006"/>
    <d v="2021-10-13T00:00:00"/>
    <s v="34392 SALVADOR"/>
    <s v="KAYACHANIAN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13T00:00:00"/>
    <x v="1"/>
    <s v="HOSPITALIZADOS"/>
    <s v="Fuera de Tiempo"/>
    <s v="HOSPITALIZADOS (90 Min.)"/>
    <x v="0"/>
    <x v="13"/>
    <n v="7"/>
    <s v="1286-0007"/>
    <d v="2021-10-13T00:00:00"/>
    <s v="34392 SALVADOR"/>
    <s v="KAYACHANIAN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3T00:00:00"/>
    <x v="1"/>
    <s v="HOSPITALIZADOS"/>
    <s v="Fuera de Tiempo"/>
    <s v="HOSPITALIZADOS (90 Min.)"/>
    <x v="0"/>
    <x v="13"/>
    <n v="8"/>
    <s v="1286-0007"/>
    <m/>
    <m/>
    <m/>
    <m/>
    <n v="104"/>
    <x v="12"/>
    <n v="171"/>
    <m/>
    <m/>
    <m/>
    <m/>
    <m/>
    <m/>
    <m/>
    <m/>
    <m/>
    <m/>
    <m/>
    <m/>
    <s v="mg"/>
    <n v="157"/>
    <m/>
  </r>
  <r>
    <d v="2021-10-13T00:00:00"/>
    <x v="1"/>
    <s v="HOSPITALIZADOS"/>
    <s v="Fuera de Tiempo"/>
    <s v="HOSPITALIZADOS (90 Min.)"/>
    <x v="0"/>
    <x v="13"/>
    <n v="9"/>
    <s v="1286-0007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HOSPITALIZADOS"/>
    <s v="Fuera de Tiempo"/>
    <s v="HOSPITALIZADOS (90 Min.)"/>
    <x v="0"/>
    <x v="13"/>
    <n v="10"/>
    <s v="1286-0008"/>
    <d v="2021-10-13T00:00:00"/>
    <s v="33997 EDHER ADRIAN"/>
    <s v="FLORES"/>
    <s v="ACOST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3T00:00:00"/>
    <x v="1"/>
    <s v="HOSPITALIZADOS"/>
    <s v="Fuera de Tiempo"/>
    <s v="HOSPITALIZADOS (90 Min.)"/>
    <x v="0"/>
    <x v="13"/>
    <n v="11"/>
    <s v="1286-0008"/>
    <m/>
    <m/>
    <m/>
    <m/>
    <n v="104"/>
    <x v="12"/>
    <n v="171"/>
    <m/>
    <m/>
    <m/>
    <m/>
    <m/>
    <m/>
    <m/>
    <m/>
    <m/>
    <m/>
    <m/>
    <m/>
    <s v="mg"/>
    <n v="157"/>
    <m/>
  </r>
  <r>
    <d v="2021-10-13T00:00:00"/>
    <x v="1"/>
    <s v="HOSPITALIZADOS"/>
    <s v="Fuera de Tiempo"/>
    <s v="HOSPITALIZADOS (90 Min.)"/>
    <x v="0"/>
    <x v="13"/>
    <n v="12"/>
    <s v="1286-0008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HOSPITALIZADOS"/>
    <s v="Fuera de Tiempo"/>
    <s v="HOSPITALIZADOS (90 Min.)"/>
    <x v="0"/>
    <x v="13"/>
    <n v="13"/>
    <s v="1286-0009"/>
    <d v="2021-10-13T00:00:00"/>
    <s v="34396 MANUEL"/>
    <s v="GARZON"/>
    <s v="RODRIGU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3T00:00:00"/>
    <x v="1"/>
    <s v="HOSPITALIZADOS"/>
    <s v="Fuera de Tiempo"/>
    <s v="HOSPITALIZADOS (90 Min.)"/>
    <x v="0"/>
    <x v="13"/>
    <n v="14"/>
    <s v="1286-0009"/>
    <m/>
    <m/>
    <m/>
    <m/>
    <n v="104"/>
    <x v="12"/>
    <n v="171"/>
    <m/>
    <m/>
    <m/>
    <m/>
    <m/>
    <m/>
    <m/>
    <m/>
    <m/>
    <m/>
    <m/>
    <m/>
    <s v="mg"/>
    <n v="157"/>
    <m/>
  </r>
  <r>
    <d v="2021-10-13T00:00:00"/>
    <x v="1"/>
    <s v="HOSPITALIZADOS"/>
    <s v="Fuera de Tiempo"/>
    <s v="HOSPITALIZADOS (90 Min.)"/>
    <x v="0"/>
    <x v="13"/>
    <n v="15"/>
    <s v="1286-0009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HOSPITALIZADOS"/>
    <s v="Fuera de Tiempo"/>
    <s v="HOSPITALIZADOS (90 Min.)"/>
    <x v="0"/>
    <x v="13"/>
    <n v="16"/>
    <s v="1286-0010"/>
    <d v="2021-10-13T00:00:00"/>
    <s v="34194 RITA"/>
    <s v="MARTINEZ"/>
    <s v="GARCI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3T00:00:00"/>
    <x v="1"/>
    <s v="HOSPITALIZADOS"/>
    <s v="Fuera de Tiempo"/>
    <s v="HOSPITALIZADOS (90 Min.)"/>
    <x v="0"/>
    <x v="13"/>
    <n v="17"/>
    <s v="1286-0010"/>
    <m/>
    <m/>
    <m/>
    <m/>
    <n v="104"/>
    <x v="12"/>
    <n v="171"/>
    <m/>
    <m/>
    <m/>
    <m/>
    <m/>
    <m/>
    <m/>
    <m/>
    <m/>
    <m/>
    <m/>
    <m/>
    <s v="mg"/>
    <n v="157"/>
    <m/>
  </r>
  <r>
    <d v="2021-10-13T00:00:00"/>
    <x v="1"/>
    <s v="HOSPITALIZADOS"/>
    <s v="Fuera de Tiempo"/>
    <s v="HOSPITALIZADOS (90 Min.)"/>
    <x v="0"/>
    <x v="13"/>
    <n v="18"/>
    <s v="1286-0010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HOSPITALIZADOS"/>
    <s v="Fuera de Tiempo"/>
    <s v="HOSPITALIZADOS (90 Min.)"/>
    <x v="0"/>
    <x v="13"/>
    <n v="19"/>
    <s v="1286-0011"/>
    <d v="2021-10-13T00:00:00"/>
    <s v="34288 IRANIA"/>
    <s v="MACIAS"/>
    <s v="LOP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3T00:00:00"/>
    <x v="1"/>
    <s v="HOSPITALIZADOS"/>
    <s v="Fuera de Tiempo"/>
    <s v="HOSPITALIZADOS (90 Min.)"/>
    <x v="0"/>
    <x v="13"/>
    <n v="20"/>
    <s v="1286-0011"/>
    <m/>
    <m/>
    <m/>
    <m/>
    <n v="104"/>
    <x v="12"/>
    <n v="171"/>
    <m/>
    <m/>
    <m/>
    <m/>
    <m/>
    <m/>
    <m/>
    <m/>
    <m/>
    <m/>
    <m/>
    <m/>
    <s v="mg"/>
    <n v="157"/>
    <m/>
  </r>
  <r>
    <d v="2021-10-13T00:00:00"/>
    <x v="1"/>
    <s v="HOSPITALIZADOS"/>
    <s v="Fuera de Tiempo"/>
    <s v="HOSPITALIZADOS (90 Min.)"/>
    <x v="0"/>
    <x v="13"/>
    <n v="21"/>
    <s v="1286-0011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HOSPITALIZADOS"/>
    <s v="Fuera de Tiempo"/>
    <s v="HOSPITALIZADOS (90 Min.)"/>
    <x v="0"/>
    <x v="13"/>
    <n v="22"/>
    <s v="1286-0012"/>
    <d v="2021-10-13T00:00:00"/>
    <s v="34349 LUIS"/>
    <s v="FLORES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3T00:00:00"/>
    <x v="1"/>
    <s v="HOSPITALIZADOS"/>
    <s v="Fuera de Tiempo"/>
    <s v="HOSPITALIZADOS (90 Min.)"/>
    <x v="0"/>
    <x v="13"/>
    <n v="23"/>
    <s v="1286-0012"/>
    <m/>
    <m/>
    <m/>
    <m/>
    <n v="104"/>
    <x v="12"/>
    <n v="171"/>
    <m/>
    <m/>
    <m/>
    <m/>
    <m/>
    <m/>
    <m/>
    <m/>
    <m/>
    <m/>
    <m/>
    <m/>
    <s v="mg"/>
    <n v="157"/>
    <m/>
  </r>
  <r>
    <d v="2021-10-13T00:00:00"/>
    <x v="1"/>
    <s v="HOSPITALIZADOS"/>
    <s v="Fuera de Tiempo"/>
    <s v="HOSPITALIZADOS (90 Min.)"/>
    <x v="0"/>
    <x v="13"/>
    <n v="24"/>
    <s v="1286-0012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MEDIEXCEL"/>
    <s v="En Tiempo"/>
    <s v="EXTERNOS (240 min.)"/>
    <x v="0"/>
    <x v="13"/>
    <n v="25"/>
    <s v="1286-0013"/>
    <d v="2021-10-13T00:00:00"/>
    <s v="7204 DANIEL"/>
    <s v="JIMENEZ"/>
    <m/>
    <n v="692"/>
    <x v="1"/>
    <n v="184"/>
    <n v="0"/>
    <n v="0"/>
    <n v="840"/>
    <n v="840"/>
    <n v="840"/>
    <m/>
    <s v="Pendiente"/>
    <s v="Activo"/>
    <s v="B6119004-01"/>
    <m/>
    <s v="MEDIEXCEL"/>
    <m/>
    <s v="BH"/>
    <s v="h1"/>
    <s v="TOVAR GONZALEZ MONICA"/>
  </r>
  <r>
    <d v="2021-10-13T00:00:00"/>
    <x v="1"/>
    <s v="MEDIEXCEL"/>
    <s v="En Tiempo"/>
    <s v="EXTERNOS (240 min.)"/>
    <x v="0"/>
    <x v="13"/>
    <n v="26"/>
    <s v="1286-0013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MEDIEXCEL"/>
    <s v="En Tiempo"/>
    <s v="EXTERNOS (240 min.)"/>
    <x v="0"/>
    <x v="13"/>
    <n v="27"/>
    <s v="1286-0013"/>
    <m/>
    <m/>
    <m/>
    <m/>
    <n v="83"/>
    <x v="6"/>
    <n v="138"/>
    <m/>
    <m/>
    <m/>
    <m/>
    <m/>
    <m/>
    <m/>
    <m/>
    <m/>
    <m/>
    <m/>
    <m/>
    <s v="EGO"/>
    <n v="127"/>
    <m/>
  </r>
  <r>
    <d v="2021-10-13T00:00:00"/>
    <x v="1"/>
    <s v="ESTUDIOS DE EMERGENCIA"/>
    <s v="En Tiempo"/>
    <s v="ESTUDIOS DE EMERGENCIA (30 Min.)"/>
    <x v="0"/>
    <x v="13"/>
    <n v="28"/>
    <s v="1286-0014"/>
    <d v="2021-10-13T00:00:00"/>
    <s v="34194 RITA"/>
    <s v="MARTINEZ"/>
    <s v="GARCIA"/>
    <n v="112"/>
    <x v="64"/>
    <n v="1070"/>
    <n v="0"/>
    <n v="0"/>
    <n v="1070"/>
    <n v="1070"/>
    <n v="1070"/>
    <m/>
    <s v="Pendiente"/>
    <s v="Activo"/>
    <m/>
    <m/>
    <s v="CENTRO MEDICO EXCEL-HOSPITALIZADOS"/>
    <m/>
    <s v="GASV"/>
    <m/>
    <s v="DAMIAN CAMPOLI FRANCO"/>
  </r>
  <r>
    <d v="2021-10-13T00:00:00"/>
    <x v="1"/>
    <s v="ESTUDIOS DE EMERGENCIA"/>
    <s v="En Tiempo"/>
    <s v="ESTUDIOS DE EMERGENCIA (30 Min.)"/>
    <x v="0"/>
    <x v="13"/>
    <n v="29"/>
    <s v="1286-0015"/>
    <d v="2021-10-13T00:00:00"/>
    <s v="34408 MARIA LOURDES"/>
    <s v="ALVAREZ"/>
    <s v="ARELLANO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ALAZ GARCIA SERGIO DAVID"/>
  </r>
  <r>
    <d v="2021-10-13T00:00:00"/>
    <x v="1"/>
    <s v="HOSPITALIZADOS"/>
    <s v="Fuera de Tiempo"/>
    <s v="HOSPITALIZADOS (90 Min.)"/>
    <x v="0"/>
    <x v="13"/>
    <n v="30"/>
    <s v="1286-0016"/>
    <d v="2021-10-13T00:00:00"/>
    <s v="34408 MARIA LOURDES"/>
    <s v="ALVAREZ"/>
    <s v="ARELLANO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GALAZ GARCIA SERGIO DAVID"/>
  </r>
  <r>
    <d v="2021-10-13T00:00:00"/>
    <x v="1"/>
    <s v="HOSPITALIZADOS"/>
    <s v="Fuera de Tiempo"/>
    <s v="HOSPITALIZADOS (90 Min.)"/>
    <x v="0"/>
    <x v="13"/>
    <n v="31"/>
    <s v="1286-0016"/>
    <m/>
    <m/>
    <m/>
    <m/>
    <n v="104"/>
    <x v="12"/>
    <n v="171"/>
    <m/>
    <m/>
    <m/>
    <m/>
    <m/>
    <m/>
    <m/>
    <m/>
    <m/>
    <m/>
    <m/>
    <m/>
    <s v="mg"/>
    <n v="157"/>
    <m/>
  </r>
  <r>
    <d v="2021-10-13T00:00:00"/>
    <x v="1"/>
    <s v="HOSPITALIZADOS"/>
    <s v="Fuera de Tiempo"/>
    <s v="HOSPITALIZADOS (90 Min.)"/>
    <x v="0"/>
    <x v="13"/>
    <n v="32"/>
    <s v="1286-0016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HOSPITALIZADOS"/>
    <s v="Fuera de Tiempo"/>
    <s v="HOSPITALIZADOS (90 Min.)"/>
    <x v="0"/>
    <x v="13"/>
    <n v="33"/>
    <s v="1286-0017"/>
    <d v="2021-10-13T00:00:00"/>
    <s v="34409 DANIEL B"/>
    <s v="BOSSY"/>
    <m/>
    <n v="121"/>
    <x v="18"/>
    <n v="374"/>
    <n v="0"/>
    <n v="0"/>
    <n v="1122"/>
    <n v="1122"/>
    <n v="1122"/>
    <m/>
    <s v="Pendiente"/>
    <s v="Activo"/>
    <m/>
    <m/>
    <s v="CENTRO MEDICO EXCEL-HOSPITALIZADOS"/>
    <m/>
    <s v="GLICO"/>
    <n v="137"/>
    <s v="SANCHEZ RAMIREZ YOOE EDDER"/>
  </r>
  <r>
    <d v="2021-10-13T00:00:00"/>
    <x v="1"/>
    <s v="HOSPITALIZADOS"/>
    <s v="Fuera de Tiempo"/>
    <s v="HOSPITALIZADOS (90 Min.)"/>
    <x v="0"/>
    <x v="13"/>
    <n v="34"/>
    <s v="1286-0017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3T00:00:00"/>
    <x v="1"/>
    <s v="HOSPITALIZADOS"/>
    <s v="Fuera de Tiempo"/>
    <s v="HOSPITALIZADOS (90 Min.)"/>
    <x v="0"/>
    <x v="13"/>
    <n v="35"/>
    <s v="1286-0017"/>
    <m/>
    <m/>
    <m/>
    <m/>
    <n v="83"/>
    <x v="6"/>
    <n v="138"/>
    <m/>
    <m/>
    <m/>
    <m/>
    <m/>
    <m/>
    <m/>
    <m/>
    <m/>
    <m/>
    <m/>
    <m/>
    <s v="EGO"/>
    <n v="127"/>
    <m/>
  </r>
  <r>
    <d v="2021-10-13T00:00:00"/>
    <x v="1"/>
    <s v="MEDIEXCEL"/>
    <s v="En Tiempo"/>
    <s v="EXTERNOS (240 min.)"/>
    <x v="0"/>
    <x v="13"/>
    <n v="36"/>
    <s v="1286-0018"/>
    <d v="2021-10-13T00:00:00"/>
    <s v="22756 ROSA"/>
    <s v="CORRAL"/>
    <m/>
    <n v="692"/>
    <x v="1"/>
    <n v="184"/>
    <n v="0"/>
    <n v="0"/>
    <n v="1231"/>
    <n v="1231"/>
    <n v="1231"/>
    <m/>
    <s v="Pendiente"/>
    <s v="Activo"/>
    <s v="A9739007-01"/>
    <m/>
    <s v="MEDIEXCEL"/>
    <m/>
    <s v="BH"/>
    <s v="h1"/>
    <s v="GASTELUM PONCE ALEJANDRA"/>
  </r>
  <r>
    <d v="2021-10-13T00:00:00"/>
    <x v="1"/>
    <s v="MEDIEXCEL"/>
    <s v="En Tiempo"/>
    <s v="EXTERNOS (240 min.)"/>
    <x v="0"/>
    <x v="13"/>
    <n v="37"/>
    <s v="1286-0018"/>
    <m/>
    <m/>
    <m/>
    <m/>
    <n v="121"/>
    <x v="18"/>
    <n v="374"/>
    <m/>
    <m/>
    <m/>
    <m/>
    <m/>
    <m/>
    <m/>
    <m/>
    <m/>
    <m/>
    <m/>
    <m/>
    <s v="GLICO"/>
    <n v="137"/>
    <m/>
  </r>
  <r>
    <d v="2021-10-13T00:00:00"/>
    <x v="1"/>
    <s v="MEDIEXCEL"/>
    <s v="En Tiempo"/>
    <s v="EXTERNOS (240 min.)"/>
    <x v="0"/>
    <x v="13"/>
    <n v="38"/>
    <s v="1286-0018"/>
    <m/>
    <m/>
    <m/>
    <m/>
    <n v="1533"/>
    <x v="21"/>
    <n v="535"/>
    <m/>
    <m/>
    <m/>
    <m/>
    <m/>
    <m/>
    <m/>
    <m/>
    <m/>
    <m/>
    <m/>
    <m/>
    <s v="SMAC30"/>
    <s v="v2"/>
    <m/>
  </r>
  <r>
    <d v="2021-10-13T00:00:00"/>
    <x v="1"/>
    <s v="MEDIEXCEL"/>
    <s v="En Tiempo"/>
    <s v="EXTERNOS (240 min.)"/>
    <x v="0"/>
    <x v="13"/>
    <n v="39"/>
    <s v="1286-0018"/>
    <m/>
    <m/>
    <m/>
    <m/>
    <n v="83"/>
    <x v="6"/>
    <n v="138"/>
    <m/>
    <m/>
    <m/>
    <m/>
    <m/>
    <m/>
    <m/>
    <m/>
    <m/>
    <m/>
    <m/>
    <m/>
    <s v="EGO"/>
    <n v="127"/>
    <m/>
  </r>
  <r>
    <d v="2021-10-13T00:00:00"/>
    <x v="1"/>
    <s v="HOSPITALIZADOS"/>
    <s v="Fuera de Tiempo"/>
    <s v="HOSPITALIZADOS (90 Min.)"/>
    <x v="0"/>
    <x v="13"/>
    <n v="40"/>
    <s v="1286-0019"/>
    <d v="2021-10-13T00:00:00"/>
    <s v="11898 WILFRIDO"/>
    <s v="PARRA"/>
    <s v="ROMERO"/>
    <n v="692"/>
    <x v="1"/>
    <n v="184"/>
    <n v="0"/>
    <n v="0"/>
    <n v="702"/>
    <n v="702"/>
    <n v="702"/>
    <m/>
    <s v="Pendiente"/>
    <s v="Activo"/>
    <m/>
    <m/>
    <s v="CENTRO MEDICO EXCEL-HOSPITALIZADOS"/>
    <m/>
    <s v="BH"/>
    <s v="h1"/>
    <s v="CARABANTES GARCIA ROSA ADYLENNE"/>
  </r>
  <r>
    <d v="2021-10-13T00:00:00"/>
    <x v="1"/>
    <s v="HOSPITALIZADOS"/>
    <s v="Fuera de Tiempo"/>
    <s v="HOSPITALIZADOS (90 Min.)"/>
    <x v="0"/>
    <x v="13"/>
    <n v="41"/>
    <s v="1286-0019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HOSPITALIZADOS"/>
    <s v="Fuera de Tiempo"/>
    <s v="HOSPITALIZADOS (90 Min.)"/>
    <x v="0"/>
    <x v="13"/>
    <n v="42"/>
    <s v="1286-0020"/>
    <d v="2021-10-13T00:00:00"/>
    <s v="34406 MARIA ESTHERVINA"/>
    <s v="MUÑOZ"/>
    <s v="HERNAND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3T00:00:00"/>
    <x v="1"/>
    <s v="HOSPITALIZADOS"/>
    <s v="Fuera de Tiempo"/>
    <s v="HOSPITALIZADOS (90 Min.)"/>
    <x v="0"/>
    <x v="13"/>
    <n v="43"/>
    <s v="1286-0020"/>
    <m/>
    <m/>
    <m/>
    <m/>
    <n v="104"/>
    <x v="12"/>
    <n v="171"/>
    <m/>
    <m/>
    <m/>
    <m/>
    <m/>
    <m/>
    <m/>
    <m/>
    <m/>
    <m/>
    <m/>
    <m/>
    <s v="mg"/>
    <n v="157"/>
    <m/>
  </r>
  <r>
    <d v="2021-10-13T00:00:00"/>
    <x v="1"/>
    <s v="HOSPITALIZADOS"/>
    <s v="Fuera de Tiempo"/>
    <s v="HOSPITALIZADOS (90 Min.)"/>
    <x v="0"/>
    <x v="13"/>
    <n v="44"/>
    <s v="1286-0020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HOSPITALIZADOS"/>
    <s v="Fuera de Tiempo"/>
    <s v="HOSPITALIZADOS (90 Min.)"/>
    <x v="0"/>
    <x v="13"/>
    <n v="45"/>
    <s v="1286-0021"/>
    <d v="2021-10-13T00:00:00"/>
    <s v="34023 FRANCISCO"/>
    <s v="JIMENEZ"/>
    <s v="VARGAS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3T00:00:00"/>
    <x v="1"/>
    <s v="HOSPITALIZADOS"/>
    <s v="Fuera de Tiempo"/>
    <s v="HOSPITALIZADOS (90 Min.)"/>
    <x v="0"/>
    <x v="13"/>
    <n v="46"/>
    <s v="1286-0021"/>
    <m/>
    <m/>
    <m/>
    <m/>
    <n v="104"/>
    <x v="12"/>
    <n v="171"/>
    <m/>
    <m/>
    <m/>
    <m/>
    <m/>
    <m/>
    <m/>
    <m/>
    <m/>
    <m/>
    <m/>
    <m/>
    <s v="mg"/>
    <n v="157"/>
    <m/>
  </r>
  <r>
    <d v="2021-10-13T00:00:00"/>
    <x v="1"/>
    <s v="HOSPITALIZADOS"/>
    <s v="Fuera de Tiempo"/>
    <s v="HOSPITALIZADOS (90 Min.)"/>
    <x v="0"/>
    <x v="13"/>
    <n v="47"/>
    <s v="1286-0021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ESTUDIOS DE EMERGENCIA"/>
    <s v="En Tiempo"/>
    <s v="ESTUDIOS DE EMERGENCIA (30 Min.)"/>
    <x v="0"/>
    <x v="13"/>
    <n v="48"/>
    <s v="1286-0022"/>
    <d v="2021-10-13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13T00:00:00"/>
    <x v="1"/>
    <s v="MEDIEXCEL"/>
    <s v="En Tiempo"/>
    <s v="EXTERNOS (240 min.)"/>
    <x v="0"/>
    <x v="13"/>
    <n v="49"/>
    <s v="1286-0023"/>
    <d v="2021-10-13T00:00:00"/>
    <s v="9478 MIRIAM"/>
    <s v="BRANDL"/>
    <m/>
    <n v="692"/>
    <x v="1"/>
    <n v="184"/>
    <n v="0"/>
    <n v="0"/>
    <n v="1231"/>
    <n v="1231"/>
    <n v="1231"/>
    <m/>
    <s v="Pendiente"/>
    <s v="Activo"/>
    <s v="F4939003-01"/>
    <m/>
    <s v="MEDIEXCEL"/>
    <m/>
    <s v="BH"/>
    <s v="h1"/>
    <s v="GASTELUM PONCE ALEJANDRA"/>
  </r>
  <r>
    <d v="2021-10-13T00:00:00"/>
    <x v="1"/>
    <s v="MEDIEXCEL"/>
    <s v="En Tiempo"/>
    <s v="EXTERNOS (240 min.)"/>
    <x v="0"/>
    <x v="13"/>
    <n v="50"/>
    <s v="1286-0023"/>
    <m/>
    <m/>
    <m/>
    <m/>
    <n v="121"/>
    <x v="18"/>
    <n v="374"/>
    <m/>
    <m/>
    <m/>
    <m/>
    <m/>
    <m/>
    <m/>
    <m/>
    <m/>
    <m/>
    <m/>
    <m/>
    <s v="GLICO"/>
    <n v="137"/>
    <m/>
  </r>
  <r>
    <d v="2021-10-13T00:00:00"/>
    <x v="1"/>
    <s v="MEDIEXCEL"/>
    <s v="En Tiempo"/>
    <s v="EXTERNOS (240 min.)"/>
    <x v="0"/>
    <x v="13"/>
    <n v="51"/>
    <s v="1286-0023"/>
    <m/>
    <m/>
    <m/>
    <m/>
    <n v="1533"/>
    <x v="21"/>
    <n v="535"/>
    <m/>
    <m/>
    <m/>
    <m/>
    <m/>
    <m/>
    <m/>
    <m/>
    <m/>
    <m/>
    <m/>
    <m/>
    <s v="SMAC30"/>
    <s v="v2"/>
    <m/>
  </r>
  <r>
    <d v="2021-10-13T00:00:00"/>
    <x v="1"/>
    <s v="MEDIEXCEL"/>
    <s v="En Tiempo"/>
    <s v="EXTERNOS (240 min.)"/>
    <x v="0"/>
    <x v="13"/>
    <n v="52"/>
    <s v="1286-0023"/>
    <m/>
    <m/>
    <m/>
    <m/>
    <n v="83"/>
    <x v="6"/>
    <n v="138"/>
    <m/>
    <m/>
    <m/>
    <m/>
    <m/>
    <m/>
    <m/>
    <m/>
    <m/>
    <m/>
    <m/>
    <m/>
    <s v="EGO"/>
    <n v="127"/>
    <m/>
  </r>
  <r>
    <d v="2021-10-13T00:00:00"/>
    <x v="1"/>
    <s v="HOSPITALIZADOS"/>
    <s v="En Tiempo"/>
    <s v="HOSPITALIZADOS (90 Min.)"/>
    <x v="0"/>
    <x v="13"/>
    <n v="53"/>
    <s v="1286-0024"/>
    <d v="2021-10-13T00:00:00"/>
    <s v="34323 JOSE"/>
    <s v="GONZALEZ"/>
    <m/>
    <n v="692"/>
    <x v="1"/>
    <n v="184"/>
    <n v="0"/>
    <n v="0"/>
    <n v="1172"/>
    <n v="1172"/>
    <n v="1172"/>
    <m/>
    <s v="Pendiente"/>
    <s v="Activo"/>
    <m/>
    <m/>
    <s v="CENTRO MEDICO EXCEL-HOSPITALIZADOS"/>
    <m/>
    <s v="BH"/>
    <s v="h1"/>
    <s v="TORRES GOMEZ JESUS"/>
  </r>
  <r>
    <d v="2021-10-13T00:00:00"/>
    <x v="1"/>
    <s v="HOSPITALIZADOS"/>
    <s v="En Tiempo"/>
    <s v="HOSPITALIZADOS (90 Min.)"/>
    <x v="0"/>
    <x v="13"/>
    <n v="54"/>
    <s v="1286-0024"/>
    <m/>
    <m/>
    <m/>
    <m/>
    <n v="288"/>
    <x v="43"/>
    <n v="125"/>
    <m/>
    <m/>
    <m/>
    <m/>
    <m/>
    <m/>
    <m/>
    <m/>
    <m/>
    <m/>
    <m/>
    <m/>
    <s v="VSG"/>
    <n v="221"/>
    <m/>
  </r>
  <r>
    <d v="2021-10-13T00:00:00"/>
    <x v="1"/>
    <s v="HOSPITALIZADOS"/>
    <s v="En Tiempo"/>
    <s v="HOSPITALIZADOS (90 Min.)"/>
    <x v="0"/>
    <x v="13"/>
    <n v="55"/>
    <s v="1286-0024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HOSPITALIZADOS"/>
    <s v="En Tiempo"/>
    <s v="HOSPITALIZADOS (90 Min.)"/>
    <x v="0"/>
    <x v="13"/>
    <n v="56"/>
    <s v="1286-0024"/>
    <m/>
    <m/>
    <m/>
    <m/>
    <n v="226"/>
    <x v="3"/>
    <n v="345"/>
    <m/>
    <m/>
    <m/>
    <m/>
    <m/>
    <m/>
    <m/>
    <m/>
    <m/>
    <m/>
    <m/>
    <m/>
    <s v="PCR"/>
    <n v="183"/>
    <m/>
  </r>
  <r>
    <d v="2021-10-13T00:00:00"/>
    <x v="1"/>
    <s v="ESTUDIOS DE EMERGENCIA"/>
    <s v="En Tiempo"/>
    <s v="ESTUDIOS DE EMERGENCIA (30 Min.)"/>
    <x v="0"/>
    <x v="13"/>
    <n v="57"/>
    <s v="1286-0025"/>
    <d v="2021-10-13T00:00:00"/>
    <s v="34381 GABRIEL EDUARDO"/>
    <s v="GARCIA"/>
    <s v="GUITRON"/>
    <n v="102"/>
    <x v="7"/>
    <n v="1070"/>
    <n v="0"/>
    <n v="0"/>
    <n v="1597"/>
    <n v="1597"/>
    <n v="1597"/>
    <m/>
    <s v="Pendiente"/>
    <s v="Activo"/>
    <m/>
    <m/>
    <s v="CENTRO MEDICO EXCEL-HOSPITALIZADOS"/>
    <m/>
    <s v="GAS"/>
    <n v="136"/>
    <s v="A QUIEN CORRESPONDA"/>
  </r>
  <r>
    <d v="2021-10-13T00:00:00"/>
    <x v="1"/>
    <s v="ESTUDIOS DE EMERGENCIA"/>
    <s v="En Tiempo"/>
    <s v="ESTUDIOS DE EMERGENCIA (30 Min.)"/>
    <x v="0"/>
    <x v="13"/>
    <n v="58"/>
    <s v="1286-0025"/>
    <m/>
    <m/>
    <m/>
    <m/>
    <n v="1319"/>
    <x v="23"/>
    <n v="230"/>
    <m/>
    <m/>
    <m/>
    <m/>
    <m/>
    <m/>
    <m/>
    <m/>
    <m/>
    <m/>
    <m/>
    <m/>
    <s v="QS3"/>
    <n v="192"/>
    <m/>
  </r>
  <r>
    <d v="2021-10-13T00:00:00"/>
    <x v="1"/>
    <s v="ESTUDIOS DE EMERGENCIA"/>
    <s v="En Tiempo"/>
    <s v="ESTUDIOS DE EMERGENCIA (30 Min.)"/>
    <x v="0"/>
    <x v="13"/>
    <n v="59"/>
    <s v="1286-0025"/>
    <m/>
    <m/>
    <m/>
    <m/>
    <n v="104"/>
    <x v="12"/>
    <n v="171"/>
    <m/>
    <m/>
    <m/>
    <m/>
    <m/>
    <m/>
    <m/>
    <m/>
    <m/>
    <m/>
    <m/>
    <m/>
    <s v="mg"/>
    <n v="157"/>
    <m/>
  </r>
  <r>
    <d v="2021-10-13T00:00:00"/>
    <x v="1"/>
    <s v="ESTUDIOS DE EMERGENCIA"/>
    <s v="En Tiempo"/>
    <s v="ESTUDIOS DE EMERGENCIA (30 Min.)"/>
    <x v="0"/>
    <x v="13"/>
    <n v="60"/>
    <s v="1286-0025"/>
    <m/>
    <m/>
    <m/>
    <m/>
    <n v="634"/>
    <x v="128"/>
    <n v="126"/>
    <m/>
    <m/>
    <m/>
    <m/>
    <m/>
    <m/>
    <m/>
    <m/>
    <m/>
    <m/>
    <m/>
    <m/>
    <s v="Ca"/>
    <s v="ca-S"/>
    <m/>
  </r>
  <r>
    <d v="2021-10-13T00:00:00"/>
    <x v="1"/>
    <s v="PRIVADOS"/>
    <s v="En Tiempo"/>
    <s v="EXTERNOS (240 min.)"/>
    <x v="0"/>
    <x v="13"/>
    <n v="61"/>
    <s v="1286-0026"/>
    <d v="2021-10-13T00:00:00"/>
    <s v="27990 JUAN RAMON"/>
    <s v="GUERRERO"/>
    <s v="MORENO"/>
    <n v="1533"/>
    <x v="21"/>
    <n v="535"/>
    <n v="0"/>
    <n v="0"/>
    <n v="535"/>
    <n v="535"/>
    <n v="535"/>
    <m/>
    <s v="Pendiente"/>
    <s v="Activo"/>
    <m/>
    <m/>
    <s v="PRIVADOS"/>
    <m/>
    <s v="SMAC30"/>
    <s v="v2"/>
    <s v="A QUIEN CORRESPONDA"/>
  </r>
  <r>
    <d v="2021-10-13T00:00:00"/>
    <x v="1"/>
    <s v="HOSPITALIZADOS"/>
    <s v="En Tiempo"/>
    <s v="HOSPITALIZADOS (90 Min.)"/>
    <x v="0"/>
    <x v="13"/>
    <n v="62"/>
    <s v="1286-0027"/>
    <d v="2021-10-13T00:00:00"/>
    <s v="20466 MARTHA"/>
    <s v="BANUET"/>
    <m/>
    <n v="1297"/>
    <x v="20"/>
    <n v="265"/>
    <n v="0"/>
    <n v="0"/>
    <n v="265"/>
    <n v="265"/>
    <n v="265"/>
    <m/>
    <s v="Pendiente"/>
    <s v="Activo"/>
    <m/>
    <m/>
    <s v="CENTRO MEDICO EXCEL-HOSPITALIZADOS"/>
    <m/>
    <s v="LIPIDOS"/>
    <s v="lip"/>
    <s v="CARABANTES GARCIA ROSA ADYLENNE"/>
  </r>
  <r>
    <d v="2021-10-13T00:00:00"/>
    <x v="1"/>
    <s v="MEDIEXCEL"/>
    <s v="En Tiempo"/>
    <s v="EXTERNOS (240 min.)"/>
    <x v="0"/>
    <x v="13"/>
    <n v="63"/>
    <s v="1286-0028"/>
    <d v="2021-10-13T00:00:00"/>
    <s v="9322 JOVITA"/>
    <s v="GUTIERREZ"/>
    <m/>
    <n v="692"/>
    <x v="1"/>
    <n v="184"/>
    <n v="0"/>
    <n v="0"/>
    <n v="2089"/>
    <n v="2089"/>
    <n v="2089"/>
    <m/>
    <s v="Pendiente"/>
    <s v="Activo"/>
    <s v="F1549023-02"/>
    <m/>
    <s v="MEDIEXCEL"/>
    <m/>
    <s v="BH"/>
    <s v="h1"/>
    <s v="NICIFORE SANCHEZ ANNA CRISTINA"/>
  </r>
  <r>
    <d v="2021-10-13T00:00:00"/>
    <x v="1"/>
    <s v="MEDIEXCEL"/>
    <s v="En Tiempo"/>
    <s v="EXTERNOS (240 min.)"/>
    <x v="0"/>
    <x v="13"/>
    <n v="64"/>
    <s v="1286-0028"/>
    <m/>
    <m/>
    <m/>
    <m/>
    <n v="121"/>
    <x v="18"/>
    <n v="374"/>
    <m/>
    <m/>
    <m/>
    <m/>
    <m/>
    <m/>
    <m/>
    <m/>
    <m/>
    <m/>
    <m/>
    <m/>
    <s v="GLICO"/>
    <n v="137"/>
    <m/>
  </r>
  <r>
    <d v="2021-10-13T00:00:00"/>
    <x v="1"/>
    <s v="MEDIEXCEL"/>
    <s v="En Tiempo"/>
    <s v="EXTERNOS (240 min.)"/>
    <x v="0"/>
    <x v="13"/>
    <n v="65"/>
    <s v="1286-0028"/>
    <m/>
    <m/>
    <m/>
    <m/>
    <n v="1297"/>
    <x v="20"/>
    <n v="265"/>
    <m/>
    <m/>
    <m/>
    <m/>
    <m/>
    <m/>
    <m/>
    <m/>
    <m/>
    <m/>
    <m/>
    <m/>
    <s v="LIPIDOS"/>
    <s v="lip"/>
    <m/>
  </r>
  <r>
    <d v="2021-10-13T00:00:00"/>
    <x v="1"/>
    <s v="MEDIEXCEL"/>
    <s v="En Tiempo"/>
    <s v="EXTERNOS (240 min.)"/>
    <x v="0"/>
    <x v="13"/>
    <n v="66"/>
    <s v="1286-0028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MEDIEXCEL"/>
    <s v="En Tiempo"/>
    <s v="EXTERNOS (240 min.)"/>
    <x v="0"/>
    <x v="13"/>
    <n v="67"/>
    <s v="1286-0028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3T00:00:00"/>
    <x v="1"/>
    <s v="MEDIEXCEL"/>
    <s v="En Tiempo"/>
    <s v="EXTERNOS (240 min.)"/>
    <x v="0"/>
    <x v="13"/>
    <n v="68"/>
    <s v="1286-0028"/>
    <m/>
    <m/>
    <m/>
    <m/>
    <n v="83"/>
    <x v="6"/>
    <n v="138"/>
    <m/>
    <m/>
    <m/>
    <m/>
    <m/>
    <m/>
    <m/>
    <m/>
    <m/>
    <m/>
    <m/>
    <m/>
    <s v="EGO"/>
    <n v="127"/>
    <m/>
  </r>
  <r>
    <d v="2021-10-13T00:00:00"/>
    <x v="1"/>
    <s v="HOSPITALIZADOS"/>
    <s v="En Tiempo"/>
    <s v="HOSPITALIZADOS (90 Min.)"/>
    <x v="0"/>
    <x v="13"/>
    <n v="69"/>
    <s v="1286-0029"/>
    <d v="2021-10-13T00:00:00"/>
    <s v="34421 KIMBERLY"/>
    <s v="FIGUEROA"/>
    <s v="MENDOZA"/>
    <n v="692"/>
    <x v="1"/>
    <n v="184"/>
    <n v="0"/>
    <n v="0"/>
    <n v="1047"/>
    <n v="1047"/>
    <n v="1047"/>
    <m/>
    <s v="Pendiente"/>
    <s v="Activo"/>
    <m/>
    <m/>
    <s v="CENTRO MEDICO EXCEL-HOSPITALIZADOS"/>
    <m/>
    <s v="BH"/>
    <s v="h1"/>
    <s v="CAMPOLI FRANCO DAMIAN"/>
  </r>
  <r>
    <d v="2021-10-13T00:00:00"/>
    <x v="1"/>
    <s v="HOSPITALIZADOS"/>
    <s v="En Tiempo"/>
    <s v="HOSPITALIZADOS (90 Min.)"/>
    <x v="0"/>
    <x v="13"/>
    <n v="70"/>
    <s v="1286-0029"/>
    <m/>
    <m/>
    <m/>
    <m/>
    <n v="226"/>
    <x v="3"/>
    <n v="345"/>
    <m/>
    <m/>
    <m/>
    <m/>
    <m/>
    <m/>
    <m/>
    <m/>
    <m/>
    <m/>
    <m/>
    <m/>
    <s v="PCR"/>
    <n v="183"/>
    <m/>
  </r>
  <r>
    <d v="2021-10-13T00:00:00"/>
    <x v="1"/>
    <s v="HOSPITALIZADOS"/>
    <s v="En Tiempo"/>
    <s v="HOSPITALIZADOS (90 Min.)"/>
    <x v="0"/>
    <x v="13"/>
    <n v="71"/>
    <s v="1286-0029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HOSPITALIZADOS"/>
    <s v="No Liberados en PxLab"/>
    <s v="HOSPITALIZADOS (90 Min.)"/>
    <x v="0"/>
    <x v="13"/>
    <n v="72"/>
    <s v="1286-0030"/>
    <d v="2021-10-13T00:00:00"/>
    <s v="34408 MARIA LOURDES"/>
    <s v="ALVAREZ"/>
    <s v="ARELLANO"/>
    <n v="358"/>
    <x v="116"/>
    <n v="400"/>
    <n v="0"/>
    <n v="0"/>
    <n v="400"/>
    <n v="400"/>
    <n v="400"/>
    <m/>
    <s v="Pendiente"/>
    <s v="Activo"/>
    <m/>
    <m/>
    <s v="CENTRO MEDICO EXCEL-HOSPITALIZADOS"/>
    <m/>
    <s v="CulLiqBron"/>
    <n v="358"/>
    <s v="GONZALEZ TRASVIÑA MIGUEL FELIPE"/>
  </r>
  <r>
    <d v="2021-10-13T00:00:00"/>
    <x v="1"/>
    <s v="MEDIEXCEL"/>
    <s v="En Tiempo"/>
    <s v="EXTERNOS (240 min.)"/>
    <x v="0"/>
    <x v="13"/>
    <n v="73"/>
    <s v="1286-0031"/>
    <d v="2021-10-13T00:00:00"/>
    <s v="33051 LUIS"/>
    <s v="MARTINEZ"/>
    <s v="CARRENO"/>
    <n v="692"/>
    <x v="1"/>
    <n v="184"/>
    <n v="0"/>
    <n v="0"/>
    <n v="1277"/>
    <n v="1277"/>
    <n v="1277"/>
    <m/>
    <s v="Pendiente"/>
    <s v="Activo"/>
    <s v="B4829005-02"/>
    <m/>
    <s v="MEDIEXCEL"/>
    <m/>
    <s v="BH"/>
    <s v="h1"/>
    <s v="PEREZ TEJEDA JOSEL"/>
  </r>
  <r>
    <d v="2021-10-13T00:00:00"/>
    <x v="1"/>
    <s v="MEDIEXCEL"/>
    <s v="En Tiempo"/>
    <s v="EXTERNOS (240 min.)"/>
    <x v="0"/>
    <x v="13"/>
    <n v="74"/>
    <s v="1286-0031"/>
    <m/>
    <m/>
    <m/>
    <m/>
    <n v="119"/>
    <x v="24"/>
    <n v="161"/>
    <m/>
    <m/>
    <m/>
    <m/>
    <m/>
    <m/>
    <m/>
    <m/>
    <m/>
    <m/>
    <m/>
    <m/>
    <s v="ABO"/>
    <n v="213"/>
    <m/>
  </r>
  <r>
    <d v="2021-10-13T00:00:00"/>
    <x v="1"/>
    <s v="MEDIEXCEL"/>
    <s v="En Tiempo"/>
    <s v="EXTERNOS (240 min.)"/>
    <x v="0"/>
    <x v="13"/>
    <n v="75"/>
    <s v="1286-0031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3T00:00:00"/>
    <x v="1"/>
    <s v="MEDIEXCEL"/>
    <s v="En Tiempo"/>
    <s v="EXTERNOS (240 min.)"/>
    <x v="0"/>
    <x v="13"/>
    <n v="76"/>
    <s v="1286-0031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VITAMEDICA"/>
    <s v="No Liberados en PxLab"/>
    <s v="EXTERNOS (240 min.)"/>
    <x v="0"/>
    <x v="13"/>
    <n v="77"/>
    <s v="1286-0032"/>
    <d v="2021-10-13T00:00:00"/>
    <s v="33286 MATEO"/>
    <s v="CARAVEO"/>
    <s v="LOZANO"/>
    <n v="183"/>
    <x v="187"/>
    <n v="0"/>
    <n v="0"/>
    <n v="0"/>
    <n v="0"/>
    <n v="0"/>
    <n v="0"/>
    <m/>
    <s v="Pendiente"/>
    <s v="Activo"/>
    <m/>
    <m/>
    <s v="VITAMEDICA"/>
    <m/>
    <s v="Cariotipo"/>
    <m/>
    <s v="GAITAN MORAN JOSE LUIS"/>
  </r>
  <r>
    <d v="2021-10-13T00:00:00"/>
    <x v="1"/>
    <s v="MEDIEXCEL"/>
    <s v="En Tiempo"/>
    <s v="EXTERNOS (240 min.)"/>
    <x v="0"/>
    <x v="13"/>
    <n v="78"/>
    <s v="1286-0033"/>
    <d v="2021-10-13T00:00:00"/>
    <s v="18301 MARTHA"/>
    <s v="ZAMUDIO"/>
    <m/>
    <n v="692"/>
    <x v="1"/>
    <n v="184"/>
    <n v="0"/>
    <n v="0"/>
    <n v="1290"/>
    <n v="1290"/>
    <n v="1290"/>
    <m/>
    <s v="Pendiente"/>
    <s v="Activo"/>
    <s v="A9369038-02"/>
    <m/>
    <s v="MEDIEXCEL"/>
    <m/>
    <s v="BH"/>
    <s v="h1"/>
    <s v="HERNANDEZ MANZO JOSE DAVID"/>
  </r>
  <r>
    <d v="2021-10-13T00:00:00"/>
    <x v="1"/>
    <s v="MEDIEXCEL"/>
    <s v="En Tiempo"/>
    <s v="EXTERNOS (240 min.)"/>
    <x v="0"/>
    <x v="13"/>
    <n v="79"/>
    <s v="1286-0033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MEDIEXCEL"/>
    <s v="En Tiempo"/>
    <s v="EXTERNOS (240 min.)"/>
    <x v="0"/>
    <x v="13"/>
    <n v="80"/>
    <s v="1286-0033"/>
    <m/>
    <m/>
    <m/>
    <m/>
    <n v="367"/>
    <x v="59"/>
    <n v="450"/>
    <m/>
    <m/>
    <m/>
    <m/>
    <m/>
    <m/>
    <m/>
    <m/>
    <m/>
    <m/>
    <m/>
    <m/>
    <s v="URO"/>
    <n v="110"/>
    <m/>
  </r>
  <r>
    <d v="2021-10-13T00:00:00"/>
    <x v="1"/>
    <s v="MEDIEXCEL"/>
    <s v="En Tiempo"/>
    <s v="EXTERNOS (240 min.)"/>
    <x v="0"/>
    <x v="13"/>
    <n v="81"/>
    <s v="1286-0033"/>
    <m/>
    <m/>
    <m/>
    <m/>
    <n v="83"/>
    <x v="6"/>
    <n v="138"/>
    <m/>
    <m/>
    <m/>
    <m/>
    <m/>
    <m/>
    <m/>
    <m/>
    <m/>
    <m/>
    <m/>
    <m/>
    <s v="EGO"/>
    <n v="127"/>
    <m/>
  </r>
  <r>
    <d v="2021-10-13T00:00:00"/>
    <x v="1"/>
    <s v="MEDIEXCEL"/>
    <s v="En Tiempo"/>
    <s v="EXTERNOS (240 min.)"/>
    <x v="0"/>
    <x v="13"/>
    <n v="82"/>
    <s v="1286-0034"/>
    <d v="2021-10-13T00:00:00"/>
    <s v="26740 MARIA"/>
    <s v="PEDRAZA"/>
    <m/>
    <n v="692"/>
    <x v="1"/>
    <n v="184"/>
    <n v="0"/>
    <n v="0"/>
    <n v="2614"/>
    <n v="2614"/>
    <n v="2614"/>
    <m/>
    <s v="Pendiente"/>
    <s v="Activo"/>
    <s v="A9461021-02"/>
    <m/>
    <s v="MEDIEXCEL"/>
    <m/>
    <s v="BH"/>
    <s v="h1"/>
    <s v="SALDIVAR HERNANDEZ KARLA YUDITH"/>
  </r>
  <r>
    <d v="2021-10-13T00:00:00"/>
    <x v="1"/>
    <s v="MEDIEXCEL"/>
    <s v="En Tiempo"/>
    <s v="EXTERNOS (240 min.)"/>
    <x v="0"/>
    <x v="13"/>
    <n v="83"/>
    <s v="1286-0034"/>
    <m/>
    <m/>
    <m/>
    <m/>
    <n v="121"/>
    <x v="18"/>
    <n v="374"/>
    <m/>
    <m/>
    <m/>
    <m/>
    <m/>
    <m/>
    <m/>
    <m/>
    <m/>
    <m/>
    <m/>
    <m/>
    <s v="GLICO"/>
    <n v="137"/>
    <m/>
  </r>
  <r>
    <d v="2021-10-13T00:00:00"/>
    <x v="1"/>
    <s v="MEDIEXCEL"/>
    <s v="En Tiempo"/>
    <s v="EXTERNOS (240 min.)"/>
    <x v="0"/>
    <x v="13"/>
    <n v="84"/>
    <s v="1286-0034"/>
    <m/>
    <m/>
    <m/>
    <m/>
    <n v="1533"/>
    <x v="21"/>
    <n v="535"/>
    <m/>
    <m/>
    <m/>
    <m/>
    <m/>
    <m/>
    <m/>
    <m/>
    <m/>
    <m/>
    <m/>
    <m/>
    <s v="SMAC30"/>
    <s v="v2"/>
    <m/>
  </r>
  <r>
    <d v="2021-10-13T00:00:00"/>
    <x v="1"/>
    <s v="MEDIEXCEL"/>
    <s v="En Tiempo"/>
    <s v="EXTERNOS (240 min.)"/>
    <x v="0"/>
    <x v="13"/>
    <n v="85"/>
    <s v="1286-0034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3T00:00:00"/>
    <x v="1"/>
    <s v="MEDIEXCEL"/>
    <s v="En Tiempo"/>
    <s v="EXTERNOS (240 min.)"/>
    <x v="0"/>
    <x v="13"/>
    <n v="86"/>
    <s v="1286-0034"/>
    <m/>
    <m/>
    <m/>
    <m/>
    <n v="1329"/>
    <x v="52"/>
    <n v="173"/>
    <m/>
    <m/>
    <m/>
    <m/>
    <m/>
    <m/>
    <m/>
    <m/>
    <m/>
    <m/>
    <m/>
    <m/>
    <s v="PIE"/>
    <n v="187"/>
    <m/>
  </r>
  <r>
    <d v="2021-10-13T00:00:00"/>
    <x v="1"/>
    <s v="MEDIEXCEL"/>
    <s v="En Tiempo"/>
    <s v="EXTERNOS (240 min.)"/>
    <x v="0"/>
    <x v="13"/>
    <n v="87"/>
    <s v="1286-0034"/>
    <m/>
    <m/>
    <m/>
    <m/>
    <n v="314"/>
    <x v="76"/>
    <n v="300"/>
    <m/>
    <m/>
    <m/>
    <m/>
    <m/>
    <m/>
    <m/>
    <m/>
    <m/>
    <m/>
    <m/>
    <m/>
    <s v="T3L"/>
    <n v="203"/>
    <m/>
  </r>
  <r>
    <d v="2021-10-13T00:00:00"/>
    <x v="1"/>
    <s v="MEDIEXCEL"/>
    <s v="En Tiempo"/>
    <s v="EXTERNOS (240 min.)"/>
    <x v="0"/>
    <x v="13"/>
    <n v="88"/>
    <s v="1286-0034"/>
    <m/>
    <m/>
    <m/>
    <m/>
    <n v="1371"/>
    <x v="22"/>
    <n v="300"/>
    <m/>
    <m/>
    <m/>
    <m/>
    <m/>
    <m/>
    <m/>
    <m/>
    <m/>
    <m/>
    <m/>
    <m/>
    <s v="T4L"/>
    <n v="205"/>
    <m/>
  </r>
  <r>
    <d v="2021-10-13T00:00:00"/>
    <x v="1"/>
    <s v="MEDIEXCEL"/>
    <s v="En Tiempo"/>
    <s v="EXTERNOS (240 min.)"/>
    <x v="0"/>
    <x v="13"/>
    <n v="89"/>
    <s v="1286-0034"/>
    <m/>
    <m/>
    <m/>
    <m/>
    <n v="83"/>
    <x v="6"/>
    <n v="138"/>
    <m/>
    <m/>
    <m/>
    <m/>
    <m/>
    <m/>
    <m/>
    <m/>
    <m/>
    <m/>
    <m/>
    <m/>
    <s v="EGO"/>
    <n v="127"/>
    <m/>
  </r>
  <r>
    <d v="2021-10-13T00:00:00"/>
    <x v="1"/>
    <s v="MEDIEXCEL"/>
    <s v="En Tiempo"/>
    <s v="EXTERNOS (240 min.)"/>
    <x v="0"/>
    <x v="13"/>
    <n v="90"/>
    <s v="1286-0035"/>
    <d v="2021-10-13T00:00:00"/>
    <s v="24084 GUSTAVO"/>
    <s v="ZAVALA"/>
    <m/>
    <n v="692"/>
    <x v="1"/>
    <n v="184"/>
    <n v="0"/>
    <n v="0"/>
    <n v="1231"/>
    <n v="1231"/>
    <n v="1231"/>
    <m/>
    <s v="Pendiente"/>
    <s v="Activo"/>
    <s v="A8839145-01"/>
    <m/>
    <s v="MEDIEXCEL"/>
    <m/>
    <s v="BH"/>
    <s v="h1"/>
    <s v="SALDIVAR HERNANDEZ KARLA YUDITH"/>
  </r>
  <r>
    <d v="2021-10-13T00:00:00"/>
    <x v="1"/>
    <s v="MEDIEXCEL"/>
    <s v="En Tiempo"/>
    <s v="EXTERNOS (240 min.)"/>
    <x v="0"/>
    <x v="13"/>
    <n v="91"/>
    <s v="1286-0035"/>
    <m/>
    <m/>
    <m/>
    <m/>
    <n v="121"/>
    <x v="18"/>
    <n v="374"/>
    <m/>
    <m/>
    <m/>
    <m/>
    <m/>
    <m/>
    <m/>
    <m/>
    <m/>
    <m/>
    <m/>
    <m/>
    <s v="GLICO"/>
    <n v="137"/>
    <m/>
  </r>
  <r>
    <d v="2021-10-13T00:00:00"/>
    <x v="1"/>
    <s v="MEDIEXCEL"/>
    <s v="En Tiempo"/>
    <s v="EXTERNOS (240 min.)"/>
    <x v="0"/>
    <x v="13"/>
    <n v="92"/>
    <s v="1286-0035"/>
    <m/>
    <m/>
    <m/>
    <m/>
    <n v="1533"/>
    <x v="21"/>
    <n v="535"/>
    <m/>
    <m/>
    <m/>
    <m/>
    <m/>
    <m/>
    <m/>
    <m/>
    <m/>
    <m/>
    <m/>
    <m/>
    <s v="SMAC30"/>
    <s v="v2"/>
    <m/>
  </r>
  <r>
    <d v="2021-10-13T00:00:00"/>
    <x v="1"/>
    <s v="MEDIEXCEL"/>
    <s v="En Tiempo"/>
    <s v="EXTERNOS (240 min.)"/>
    <x v="0"/>
    <x v="13"/>
    <n v="93"/>
    <s v="1286-0035"/>
    <m/>
    <m/>
    <m/>
    <m/>
    <n v="83"/>
    <x v="6"/>
    <n v="138"/>
    <m/>
    <m/>
    <m/>
    <m/>
    <m/>
    <m/>
    <m/>
    <m/>
    <m/>
    <m/>
    <m/>
    <m/>
    <s v="EGO"/>
    <n v="127"/>
    <m/>
  </r>
  <r>
    <d v="2021-10-13T00:00:00"/>
    <x v="1"/>
    <s v=" EXTERNO"/>
    <s v="En Tiempo"/>
    <s v="EXTERNOS (240 min.)"/>
    <x v="0"/>
    <x v="13"/>
    <n v="94"/>
    <s v="1286-0036"/>
    <d v="2021-10-13T00:00:00"/>
    <s v="29052 RUBEN"/>
    <s v="ROGEL"/>
    <s v="PESQUEIRA"/>
    <n v="692"/>
    <x v="1"/>
    <n v="184"/>
    <n v="0"/>
    <n v="0"/>
    <n v="1069"/>
    <n v="1069"/>
    <n v="1069"/>
    <m/>
    <s v="Pendiente"/>
    <s v="Activo"/>
    <m/>
    <m/>
    <s v="CENTRO MEDICO EXCEL - EXTERNO"/>
    <m/>
    <s v="BH"/>
    <s v="h1"/>
    <s v="TORRES GOMEZ JESUS"/>
  </r>
  <r>
    <d v="2021-10-13T00:00:00"/>
    <x v="1"/>
    <s v=" EXTERNO"/>
    <s v="En Tiempo"/>
    <s v="EXTERNOS (240 min.)"/>
    <x v="0"/>
    <x v="13"/>
    <n v="95"/>
    <s v="1286-0036"/>
    <m/>
    <m/>
    <m/>
    <m/>
    <n v="62"/>
    <x v="188"/>
    <n v="350"/>
    <m/>
    <m/>
    <m/>
    <m/>
    <m/>
    <m/>
    <m/>
    <m/>
    <m/>
    <m/>
    <m/>
    <m/>
    <s v="Dep/Creat"/>
    <s v="DEP"/>
    <m/>
  </r>
  <r>
    <d v="2021-10-13T00:00:00"/>
    <x v="1"/>
    <s v=" EXTERNO"/>
    <s v="En Tiempo"/>
    <s v="EXTERNOS (240 min.)"/>
    <x v="0"/>
    <x v="13"/>
    <n v="96"/>
    <s v="1286-0036"/>
    <m/>
    <m/>
    <m/>
    <m/>
    <n v="1533"/>
    <x v="21"/>
    <n v="535"/>
    <m/>
    <m/>
    <m/>
    <m/>
    <m/>
    <m/>
    <m/>
    <m/>
    <m/>
    <m/>
    <m/>
    <m/>
    <s v="SMAC30"/>
    <s v="v2"/>
    <m/>
  </r>
  <r>
    <d v="2021-10-13T00:00:00"/>
    <x v="1"/>
    <s v="ESTUDIOS DE EMERGENCIA"/>
    <s v="En Tiempo"/>
    <s v="ESTUDIOS DE EMERGENCIA (30 Min.)"/>
    <x v="0"/>
    <x v="13"/>
    <n v="97"/>
    <s v="1286-0037"/>
    <d v="2021-10-13T00:00:00"/>
    <s v="34431 CLEMENTE"/>
    <s v="BENITEZ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13T00:00:00"/>
    <x v="1"/>
    <s v="EMPLEADOS"/>
    <s v="En Tiempo"/>
    <s v="EXTERNOS (240 min.)"/>
    <x v="0"/>
    <x v="13"/>
    <n v="98"/>
    <s v="1286-0038"/>
    <d v="2021-10-13T00:00:00"/>
    <s v="34432 YAZMIN LUCIA"/>
    <s v="RAMOS"/>
    <s v="TORRES"/>
    <n v="130"/>
    <x v="126"/>
    <n v="450"/>
    <n v="0"/>
    <n v="0"/>
    <n v="1312"/>
    <n v="1312"/>
    <n v="1312"/>
    <m/>
    <s v="Pendiente"/>
    <s v="Activo"/>
    <m/>
    <m/>
    <s v="CENTRO MEDICO EXCEL-(EMPLEADOS)"/>
    <m/>
    <s v="HBsAg"/>
    <s v="HEPB"/>
    <s v="A QUIEN CORRESPONDA"/>
  </r>
  <r>
    <d v="2021-10-13T00:00:00"/>
    <x v="1"/>
    <s v="EMPLEADOS"/>
    <s v="En Tiempo"/>
    <s v="EXTERNOS (240 min.)"/>
    <x v="0"/>
    <x v="13"/>
    <n v="99"/>
    <s v="1286-0038"/>
    <m/>
    <m/>
    <m/>
    <m/>
    <n v="131"/>
    <x v="71"/>
    <n v="500"/>
    <m/>
    <m/>
    <m/>
    <m/>
    <m/>
    <m/>
    <m/>
    <m/>
    <m/>
    <m/>
    <m/>
    <m/>
    <s v="HCV"/>
    <s v="HVC"/>
    <m/>
  </r>
  <r>
    <d v="2021-10-13T00:00:00"/>
    <x v="1"/>
    <s v="EMPLEADOS"/>
    <s v="En Tiempo"/>
    <s v="EXTERNOS (240 min.)"/>
    <x v="0"/>
    <x v="13"/>
    <n v="100"/>
    <s v="1286-0038"/>
    <m/>
    <m/>
    <m/>
    <m/>
    <n v="416"/>
    <x v="32"/>
    <n v="362"/>
    <m/>
    <m/>
    <m/>
    <m/>
    <m/>
    <m/>
    <m/>
    <m/>
    <m/>
    <m/>
    <m/>
    <m/>
    <s v="HIV"/>
    <n v="22"/>
    <m/>
  </r>
  <r>
    <d v="2021-10-13T00:00:00"/>
    <x v="1"/>
    <s v="MEDIEXCEL"/>
    <s v="En Tiempo"/>
    <s v="EXTERNOS (240 min.)"/>
    <x v="0"/>
    <x v="13"/>
    <n v="101"/>
    <s v="1286-0039"/>
    <d v="2021-10-13T00:00:00"/>
    <s v="20606 MARI"/>
    <s v="VEGA"/>
    <s v="LOPEZ"/>
    <n v="692"/>
    <x v="1"/>
    <n v="184"/>
    <n v="0"/>
    <n v="0"/>
    <n v="1450"/>
    <n v="1450"/>
    <n v="1450"/>
    <m/>
    <s v="Pendiente"/>
    <s v="Activo"/>
    <s v="A9459009-02"/>
    <m/>
    <s v="MEDIEXCEL"/>
    <m/>
    <s v="BH"/>
    <s v="h1"/>
    <s v="ORTEGA ROMERO JOSHUA ALFREDO"/>
  </r>
  <r>
    <d v="2021-10-13T00:00:00"/>
    <x v="1"/>
    <s v="MEDIEXCEL"/>
    <s v="En Tiempo"/>
    <s v="EXTERNOS (240 min.)"/>
    <x v="0"/>
    <x v="13"/>
    <n v="102"/>
    <s v="1286-0039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MEDIEXCEL"/>
    <s v="En Tiempo"/>
    <s v="EXTERNOS (240 min.)"/>
    <x v="0"/>
    <x v="13"/>
    <n v="103"/>
    <s v="1286-0039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3T00:00:00"/>
    <x v="1"/>
    <s v="MEDIEXCEL"/>
    <s v="En Tiempo"/>
    <s v="EXTERNOS (240 min.)"/>
    <x v="0"/>
    <x v="13"/>
    <n v="104"/>
    <s v="1286-0039"/>
    <m/>
    <m/>
    <m/>
    <m/>
    <n v="83"/>
    <x v="6"/>
    <n v="138"/>
    <m/>
    <m/>
    <m/>
    <m/>
    <m/>
    <m/>
    <m/>
    <m/>
    <m/>
    <m/>
    <m/>
    <m/>
    <s v="EGO"/>
    <n v="127"/>
    <m/>
  </r>
  <r>
    <d v="2021-10-13T00:00:00"/>
    <x v="1"/>
    <s v="MEDIEXCEL"/>
    <s v="En Tiempo"/>
    <s v="EXTERNOS (240 min.)"/>
    <x v="0"/>
    <x v="13"/>
    <n v="105"/>
    <s v="1286-0040"/>
    <d v="2021-10-13T00:00:00"/>
    <s v="34433 AURORA"/>
    <s v="HURTADO"/>
    <m/>
    <n v="692"/>
    <x v="1"/>
    <n v="184"/>
    <n v="0"/>
    <n v="0"/>
    <n v="2089"/>
    <n v="2089"/>
    <n v="2089"/>
    <m/>
    <s v="Pendiente"/>
    <s v="Activo"/>
    <s v="A9759013-01"/>
    <m/>
    <s v="MEDIEXCEL"/>
    <m/>
    <s v="BH"/>
    <s v="h1"/>
    <s v="NICIFORE SANCHEZ ANNA CRISTINA"/>
  </r>
  <r>
    <d v="2021-10-13T00:00:00"/>
    <x v="1"/>
    <s v="MEDIEXCEL"/>
    <s v="En Tiempo"/>
    <s v="EXTERNOS (240 min.)"/>
    <x v="0"/>
    <x v="13"/>
    <n v="106"/>
    <s v="1286-0040"/>
    <m/>
    <m/>
    <m/>
    <m/>
    <n v="121"/>
    <x v="18"/>
    <n v="374"/>
    <m/>
    <m/>
    <m/>
    <m/>
    <m/>
    <m/>
    <m/>
    <m/>
    <m/>
    <m/>
    <m/>
    <m/>
    <s v="GLICO"/>
    <n v="137"/>
    <m/>
  </r>
  <r>
    <d v="2021-10-13T00:00:00"/>
    <x v="1"/>
    <s v="MEDIEXCEL"/>
    <s v="En Tiempo"/>
    <s v="EXTERNOS (240 min.)"/>
    <x v="0"/>
    <x v="13"/>
    <n v="107"/>
    <s v="1286-0040"/>
    <m/>
    <m/>
    <m/>
    <m/>
    <n v="1297"/>
    <x v="20"/>
    <n v="265"/>
    <m/>
    <m/>
    <m/>
    <m/>
    <m/>
    <m/>
    <m/>
    <m/>
    <m/>
    <m/>
    <m/>
    <m/>
    <s v="LIPIDOS"/>
    <s v="lip"/>
    <m/>
  </r>
  <r>
    <d v="2021-10-13T00:00:00"/>
    <x v="1"/>
    <s v="MEDIEXCEL"/>
    <s v="En Tiempo"/>
    <s v="EXTERNOS (240 min.)"/>
    <x v="0"/>
    <x v="13"/>
    <n v="108"/>
    <s v="1286-0040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MEDIEXCEL"/>
    <s v="En Tiempo"/>
    <s v="EXTERNOS (240 min.)"/>
    <x v="0"/>
    <x v="13"/>
    <n v="109"/>
    <s v="1286-0040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3T00:00:00"/>
    <x v="1"/>
    <s v="MEDIEXCEL"/>
    <s v="En Tiempo"/>
    <s v="EXTERNOS (240 min.)"/>
    <x v="0"/>
    <x v="13"/>
    <n v="110"/>
    <s v="1286-0040"/>
    <m/>
    <m/>
    <m/>
    <m/>
    <n v="83"/>
    <x v="6"/>
    <n v="138"/>
    <m/>
    <m/>
    <m/>
    <m/>
    <m/>
    <m/>
    <m/>
    <m/>
    <m/>
    <m/>
    <m/>
    <m/>
    <s v="EGO"/>
    <n v="127"/>
    <m/>
  </r>
  <r>
    <d v="2021-10-13T00:00:00"/>
    <x v="1"/>
    <s v="HOSPITALIZADOS"/>
    <s v="En Tiempo"/>
    <s v="HOSPITALIZADOS (90 Min.)"/>
    <x v="0"/>
    <x v="13"/>
    <n v="111"/>
    <s v="1286-0041"/>
    <d v="2021-10-13T00:00:00"/>
    <s v="34392 SALVADOR"/>
    <s v="KAYACHANIAN"/>
    <m/>
    <n v="226"/>
    <x v="3"/>
    <n v="345"/>
    <n v="0"/>
    <n v="0"/>
    <n v="690"/>
    <n v="690"/>
    <n v="690"/>
    <m/>
    <s v="Pendiente"/>
    <s v="Activo"/>
    <m/>
    <m/>
    <s v="CENTRO MEDICO EXCEL-HOSPITALIZADOS"/>
    <m/>
    <s v="PCR"/>
    <n v="183"/>
    <s v="VILLAGRANA MARQUEZ SAUL ANTONIO"/>
  </r>
  <r>
    <d v="2021-10-13T00:00:00"/>
    <x v="1"/>
    <s v="HOSPITALIZADOS"/>
    <s v="En Tiempo"/>
    <s v="HOSPITALIZADOS (90 Min.)"/>
    <x v="0"/>
    <x v="13"/>
    <n v="112"/>
    <s v="1286-0041"/>
    <m/>
    <m/>
    <m/>
    <m/>
    <n v="87"/>
    <x v="85"/>
    <n v="345"/>
    <m/>
    <m/>
    <m/>
    <m/>
    <m/>
    <m/>
    <m/>
    <m/>
    <m/>
    <m/>
    <m/>
    <m/>
    <s v="Ferritina"/>
    <n v="129"/>
    <m/>
  </r>
  <r>
    <d v="2021-10-13T00:00:00"/>
    <x v="1"/>
    <s v="MEDIEXCEL"/>
    <s v="En Tiempo"/>
    <s v="EXTERNOS (240 min.)"/>
    <x v="0"/>
    <x v="13"/>
    <n v="113"/>
    <s v="1286-0042"/>
    <d v="2021-10-13T00:00:00"/>
    <s v="34434 ISAI"/>
    <s v="MORUA"/>
    <m/>
    <n v="692"/>
    <x v="1"/>
    <n v="184"/>
    <n v="0"/>
    <n v="0"/>
    <n v="1450"/>
    <n v="1450"/>
    <n v="1450"/>
    <m/>
    <s v="Pendiente"/>
    <s v="Activo"/>
    <s v="a9849024-01"/>
    <m/>
    <s v="MEDIEXCEL"/>
    <m/>
    <s v="BH"/>
    <s v="h1"/>
    <s v="ORTEGA ROMERO JOSHUA ALFREDO"/>
  </r>
  <r>
    <d v="2021-10-13T00:00:00"/>
    <x v="1"/>
    <s v="MEDIEXCEL"/>
    <s v="En Tiempo"/>
    <s v="EXTERNOS (240 min.)"/>
    <x v="0"/>
    <x v="13"/>
    <n v="114"/>
    <s v="1286-0042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MEDIEXCEL"/>
    <s v="En Tiempo"/>
    <s v="EXTERNOS (240 min.)"/>
    <x v="0"/>
    <x v="13"/>
    <n v="115"/>
    <s v="1286-0042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3T00:00:00"/>
    <x v="1"/>
    <s v="MEDIEXCEL"/>
    <s v="En Tiempo"/>
    <s v="EXTERNOS (240 min.)"/>
    <x v="0"/>
    <x v="13"/>
    <n v="116"/>
    <s v="1286-0042"/>
    <m/>
    <m/>
    <m/>
    <m/>
    <n v="83"/>
    <x v="6"/>
    <n v="138"/>
    <m/>
    <m/>
    <m/>
    <m/>
    <m/>
    <m/>
    <m/>
    <m/>
    <m/>
    <m/>
    <m/>
    <m/>
    <s v="EGO"/>
    <n v="127"/>
    <m/>
  </r>
  <r>
    <d v="2021-10-13T00:00:00"/>
    <x v="1"/>
    <s v="MEDIEXCEL"/>
    <s v="En Tiempo"/>
    <s v="EXTERNOS (240 min.)"/>
    <x v="0"/>
    <x v="13"/>
    <n v="117"/>
    <s v="1286-0043"/>
    <d v="2021-10-13T00:00:00"/>
    <s v="6807 GUSTAVO"/>
    <s v="MIRANDA"/>
    <m/>
    <n v="692"/>
    <x v="1"/>
    <n v="184"/>
    <n v="0"/>
    <n v="0"/>
    <n v="1185"/>
    <n v="1185"/>
    <n v="1185"/>
    <m/>
    <s v="Pendiente"/>
    <s v="Activo"/>
    <s v="B5159003-01"/>
    <m/>
    <s v="MEDIEXCEL"/>
    <m/>
    <s v="BH"/>
    <s v="h1"/>
    <s v="PEDRO MARTINEZ ANGEL JAVIER"/>
  </r>
  <r>
    <d v="2021-10-13T00:00:00"/>
    <x v="1"/>
    <s v="MEDIEXCEL"/>
    <s v="En Tiempo"/>
    <s v="EXTERNOS (240 min.)"/>
    <x v="0"/>
    <x v="13"/>
    <n v="118"/>
    <s v="1286-0043"/>
    <m/>
    <m/>
    <m/>
    <m/>
    <n v="226"/>
    <x v="3"/>
    <n v="345"/>
    <m/>
    <m/>
    <m/>
    <m/>
    <m/>
    <m/>
    <m/>
    <m/>
    <m/>
    <m/>
    <m/>
    <m/>
    <s v="PCR"/>
    <n v="183"/>
    <m/>
  </r>
  <r>
    <d v="2021-10-13T00:00:00"/>
    <x v="1"/>
    <s v="MEDIEXCEL"/>
    <s v="En Tiempo"/>
    <s v="EXTERNOS (240 min.)"/>
    <x v="0"/>
    <x v="13"/>
    <n v="119"/>
    <s v="1286-0043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MEDIEXCEL"/>
    <s v="En Tiempo"/>
    <s v="EXTERNOS (240 min.)"/>
    <x v="0"/>
    <x v="13"/>
    <n v="120"/>
    <s v="1286-0043"/>
    <m/>
    <m/>
    <m/>
    <m/>
    <n v="83"/>
    <x v="6"/>
    <n v="138"/>
    <m/>
    <m/>
    <m/>
    <m/>
    <m/>
    <m/>
    <m/>
    <m/>
    <m/>
    <m/>
    <m/>
    <m/>
    <s v="EGO"/>
    <n v="127"/>
    <m/>
  </r>
  <r>
    <d v="2021-10-13T00:00:00"/>
    <x v="1"/>
    <s v="HOSPITALIZADOS"/>
    <s v="No Liberados en PxLab"/>
    <s v="HOSPITALIZADOS (90 Min.)"/>
    <x v="0"/>
    <x v="13"/>
    <n v="121"/>
    <s v="1286-0044"/>
    <d v="2021-10-13T00:00:00"/>
    <s v="34023 FRANCISCO"/>
    <s v="JIMENEZ"/>
    <s v="VARGAS"/>
    <n v="1531"/>
    <x v="0"/>
    <n v="800"/>
    <n v="0"/>
    <n v="0"/>
    <n v="1575"/>
    <n v="1575"/>
    <n v="1575"/>
    <m/>
    <s v="Pendiente"/>
    <s v="Activo"/>
    <m/>
    <m/>
    <s v="CENTRO MEDICO EXCEL-HOSPITALIZADOS"/>
    <m/>
    <s v="H periferico-aerobio"/>
    <m/>
    <s v="VILLAGRANA MARQUEZ SAUL ANTONIO"/>
  </r>
  <r>
    <d v="2021-10-13T00:00:00"/>
    <x v="1"/>
    <s v="HOSPITALIZADOS"/>
    <s v="No Liberados en PxLab"/>
    <s v="HOSPITALIZADOS (90 Min.)"/>
    <x v="0"/>
    <x v="13"/>
    <n v="122"/>
    <s v="1286-0044"/>
    <m/>
    <m/>
    <m/>
    <m/>
    <n v="2474"/>
    <x v="47"/>
    <n v="775"/>
    <m/>
    <m/>
    <m/>
    <m/>
    <m/>
    <m/>
    <m/>
    <m/>
    <m/>
    <m/>
    <m/>
    <m/>
    <s v="H cateter-anaerobio"/>
    <m/>
    <m/>
  </r>
  <r>
    <d v="2021-10-13T00:00:00"/>
    <x v="1"/>
    <s v="HOSPITALIZADOS"/>
    <s v="No Liberados en PxLab"/>
    <s v="HOSPITALIZADOS (90 Min.)"/>
    <x v="0"/>
    <x v="13"/>
    <n v="123"/>
    <s v="1286-0045"/>
    <d v="2021-10-13T00:00:00"/>
    <s v="34023 FRANCISCO"/>
    <s v="JIMENEZ"/>
    <s v="VARGAS"/>
    <n v="1531"/>
    <x v="0"/>
    <n v="800"/>
    <n v="0"/>
    <n v="0"/>
    <n v="1575"/>
    <n v="1575"/>
    <n v="1575"/>
    <m/>
    <s v="Pendiente"/>
    <s v="Activo"/>
    <m/>
    <m/>
    <s v="CENTRO MEDICO EXCEL-HOSPITALIZADOS"/>
    <m/>
    <s v="H periferico-aerobio"/>
    <m/>
    <s v="VILLAGRANA MARQUEZ SAUL ANTONIO"/>
  </r>
  <r>
    <d v="2021-10-13T00:00:00"/>
    <x v="1"/>
    <s v="HOSPITALIZADOS"/>
    <s v="No Liberados en PxLab"/>
    <s v="HOSPITALIZADOS (90 Min.)"/>
    <x v="0"/>
    <x v="13"/>
    <n v="124"/>
    <s v="1286-0045"/>
    <m/>
    <m/>
    <m/>
    <m/>
    <n v="2474"/>
    <x v="47"/>
    <n v="775"/>
    <m/>
    <m/>
    <m/>
    <m/>
    <m/>
    <m/>
    <m/>
    <m/>
    <m/>
    <m/>
    <m/>
    <m/>
    <s v="H cateter-anaerobio"/>
    <m/>
    <m/>
  </r>
  <r>
    <d v="2021-10-13T00:00:00"/>
    <x v="1"/>
    <s v="MEDIEXCEL"/>
    <s v="En Tiempo"/>
    <s v="EXTERNOS (240 min.)"/>
    <x v="0"/>
    <x v="13"/>
    <n v="125"/>
    <s v="1286-0046"/>
    <d v="2021-10-13T00:00:00"/>
    <s v="34027 JOSE"/>
    <s v="RAMIREZ"/>
    <m/>
    <n v="121"/>
    <x v="18"/>
    <n v="374"/>
    <n v="0"/>
    <n v="0"/>
    <n v="3339"/>
    <n v="3339"/>
    <n v="3339"/>
    <m/>
    <s v="Pendiente"/>
    <s v="Activo"/>
    <s v="F3689001-01_x0009_"/>
    <m/>
    <s v="MEDIEXCEL"/>
    <m/>
    <s v="GLICO"/>
    <n v="137"/>
    <s v="MEDRANO AHUMADA SALVADOR"/>
  </r>
  <r>
    <d v="2021-10-13T00:00:00"/>
    <x v="1"/>
    <s v="MEDIEXCEL"/>
    <s v="En Tiempo"/>
    <s v="EXTERNOS (240 min.)"/>
    <x v="0"/>
    <x v="13"/>
    <n v="126"/>
    <s v="1286-0046"/>
    <m/>
    <m/>
    <m/>
    <m/>
    <n v="601"/>
    <x v="189"/>
    <n v="850"/>
    <m/>
    <m/>
    <m/>
    <m/>
    <m/>
    <m/>
    <m/>
    <m/>
    <m/>
    <m/>
    <m/>
    <m/>
    <s v="Ac Tiroideos"/>
    <s v="TIROIDEOS"/>
    <m/>
  </r>
  <r>
    <d v="2021-10-13T00:00:00"/>
    <x v="1"/>
    <s v="MEDIEXCEL"/>
    <s v="En Tiempo"/>
    <s v="EXTERNOS (240 min.)"/>
    <x v="0"/>
    <x v="13"/>
    <n v="127"/>
    <s v="1286-0046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3T00:00:00"/>
    <x v="1"/>
    <s v="MEDIEXCEL"/>
    <s v="En Tiempo"/>
    <s v="EXTERNOS (240 min.)"/>
    <x v="0"/>
    <x v="13"/>
    <n v="128"/>
    <s v="1286-0046"/>
    <m/>
    <m/>
    <m/>
    <m/>
    <n v="1371"/>
    <x v="22"/>
    <n v="300"/>
    <m/>
    <m/>
    <m/>
    <m/>
    <m/>
    <m/>
    <m/>
    <m/>
    <m/>
    <m/>
    <m/>
    <m/>
    <s v="T4L"/>
    <n v="205"/>
    <m/>
  </r>
  <r>
    <d v="2021-10-13T00:00:00"/>
    <x v="1"/>
    <s v="MEDIEXCEL"/>
    <s v="En Tiempo"/>
    <s v="EXTERNOS (240 min.)"/>
    <x v="0"/>
    <x v="13"/>
    <n v="129"/>
    <s v="1286-0046"/>
    <m/>
    <m/>
    <m/>
    <m/>
    <n v="314"/>
    <x v="76"/>
    <n v="300"/>
    <m/>
    <m/>
    <m/>
    <m/>
    <m/>
    <m/>
    <m/>
    <m/>
    <m/>
    <m/>
    <m/>
    <m/>
    <s v="T3L"/>
    <n v="203"/>
    <m/>
  </r>
  <r>
    <d v="2021-10-13T00:00:00"/>
    <x v="1"/>
    <s v="MEDIEXCEL"/>
    <s v="En Tiempo"/>
    <s v="EXTERNOS (240 min.)"/>
    <x v="0"/>
    <x v="13"/>
    <n v="130"/>
    <s v="1286-0046"/>
    <m/>
    <m/>
    <m/>
    <m/>
    <n v="291"/>
    <x v="38"/>
    <n v="905"/>
    <m/>
    <m/>
    <m/>
    <m/>
    <m/>
    <m/>
    <m/>
    <m/>
    <m/>
    <m/>
    <m/>
    <m/>
    <s v="VB12"/>
    <s v="Cianocobalamina"/>
    <m/>
  </r>
  <r>
    <d v="2021-10-13T00:00:00"/>
    <x v="1"/>
    <s v="MEDIEXCEL"/>
    <s v="En Tiempo"/>
    <s v="EXTERNOS (240 min.)"/>
    <x v="0"/>
    <x v="13"/>
    <n v="131"/>
    <s v="1286-0047"/>
    <d v="2021-10-13T00:00:00"/>
    <s v="26302 BRENDA"/>
    <s v="MELENDREZ"/>
    <m/>
    <n v="1533"/>
    <x v="21"/>
    <n v="535"/>
    <n v="0"/>
    <n v="0"/>
    <n v="535"/>
    <n v="535"/>
    <n v="535"/>
    <m/>
    <s v="Pendiente"/>
    <s v="Activo"/>
    <s v="B5219120-01"/>
    <m/>
    <s v="MEDIEXCEL"/>
    <m/>
    <s v="SMAC30"/>
    <s v="v2"/>
    <s v="CUADRAS RAMIREZ ELIZABETH"/>
  </r>
  <r>
    <d v="2021-10-13T00:00:00"/>
    <x v="1"/>
    <s v="ESTUDIOS DE EMERGENCIA"/>
    <s v="En Tiempo"/>
    <s v="ESTUDIOS DE EMERGENCIA (30 Min.)"/>
    <x v="0"/>
    <x v="13"/>
    <n v="132"/>
    <s v="1286-0048"/>
    <d v="2021-10-13T00:00:00"/>
    <s v="34381 GABRIEL EDUARDO"/>
    <s v="GARCIA"/>
    <s v="GUITRON"/>
    <n v="102"/>
    <x v="7"/>
    <n v="1070"/>
    <n v="0"/>
    <n v="0"/>
    <n v="1597"/>
    <n v="1597"/>
    <n v="1597"/>
    <m/>
    <s v="Pendiente"/>
    <s v="Activo"/>
    <m/>
    <m/>
    <s v="CENTRO MEDICO EXCEL-HOSPITALIZADOS"/>
    <m/>
    <s v="GAS"/>
    <n v="136"/>
    <s v="AQC"/>
  </r>
  <r>
    <d v="2021-10-13T00:00:00"/>
    <x v="1"/>
    <s v="ESTUDIOS DE EMERGENCIA"/>
    <s v="En Tiempo"/>
    <s v="ESTUDIOS DE EMERGENCIA (30 Min.)"/>
    <x v="0"/>
    <x v="13"/>
    <n v="133"/>
    <s v="1286-0048"/>
    <m/>
    <m/>
    <m/>
    <m/>
    <n v="1319"/>
    <x v="23"/>
    <n v="230"/>
    <m/>
    <m/>
    <m/>
    <m/>
    <m/>
    <m/>
    <m/>
    <m/>
    <m/>
    <m/>
    <m/>
    <m/>
    <s v="QS3"/>
    <n v="192"/>
    <m/>
  </r>
  <r>
    <d v="2021-10-13T00:00:00"/>
    <x v="1"/>
    <s v="ESTUDIOS DE EMERGENCIA"/>
    <s v="En Tiempo"/>
    <s v="ESTUDIOS DE EMERGENCIA (30 Min.)"/>
    <x v="0"/>
    <x v="13"/>
    <n v="134"/>
    <s v="1286-0048"/>
    <m/>
    <m/>
    <m/>
    <m/>
    <n v="634"/>
    <x v="128"/>
    <n v="126"/>
    <m/>
    <m/>
    <m/>
    <m/>
    <m/>
    <m/>
    <m/>
    <m/>
    <m/>
    <m/>
    <m/>
    <m/>
    <s v="Ca"/>
    <s v="ca-S"/>
    <m/>
  </r>
  <r>
    <d v="2021-10-13T00:00:00"/>
    <x v="1"/>
    <s v="ESTUDIOS DE EMERGENCIA"/>
    <s v="En Tiempo"/>
    <s v="ESTUDIOS DE EMERGENCIA (30 Min.)"/>
    <x v="0"/>
    <x v="13"/>
    <n v="135"/>
    <s v="1286-0048"/>
    <m/>
    <m/>
    <m/>
    <m/>
    <n v="104"/>
    <x v="12"/>
    <n v="171"/>
    <m/>
    <m/>
    <m/>
    <m/>
    <m/>
    <m/>
    <m/>
    <m/>
    <m/>
    <m/>
    <m/>
    <m/>
    <s v="mg"/>
    <n v="157"/>
    <m/>
  </r>
  <r>
    <d v="2021-10-13T00:00:00"/>
    <x v="1"/>
    <s v="MEDIEXCEL"/>
    <s v="En Tiempo"/>
    <s v="EXTERNOS (240 min.)"/>
    <x v="0"/>
    <x v="13"/>
    <n v="136"/>
    <s v="1286-0049"/>
    <d v="2021-10-13T00:00:00"/>
    <s v="24959 PETER"/>
    <s v="YBARRONDO"/>
    <m/>
    <n v="692"/>
    <x v="1"/>
    <n v="184"/>
    <n v="0"/>
    <n v="0"/>
    <n v="1974"/>
    <n v="1974"/>
    <n v="1974"/>
    <m/>
    <s v="Pendiente"/>
    <s v="Activo"/>
    <s v="F2379033-01"/>
    <m/>
    <s v="MEDIEXCEL"/>
    <m/>
    <s v="BH"/>
    <s v="h1"/>
    <s v="NICIFORE SANCHEZ ANNA CRISTINA"/>
  </r>
  <r>
    <d v="2021-10-13T00:00:00"/>
    <x v="1"/>
    <s v="MEDIEXCEL"/>
    <s v="En Tiempo"/>
    <s v="EXTERNOS (240 min.)"/>
    <x v="0"/>
    <x v="13"/>
    <n v="137"/>
    <s v="1286-0049"/>
    <m/>
    <m/>
    <m/>
    <m/>
    <n v="121"/>
    <x v="18"/>
    <n v="374"/>
    <m/>
    <m/>
    <m/>
    <m/>
    <m/>
    <m/>
    <m/>
    <m/>
    <m/>
    <m/>
    <m/>
    <m/>
    <s v="GLICO"/>
    <n v="137"/>
    <m/>
  </r>
  <r>
    <d v="2021-10-13T00:00:00"/>
    <x v="1"/>
    <s v="MEDIEXCEL"/>
    <s v="En Tiempo"/>
    <s v="EXTERNOS (240 min.)"/>
    <x v="0"/>
    <x v="13"/>
    <n v="138"/>
    <s v="1286-0049"/>
    <m/>
    <m/>
    <m/>
    <m/>
    <n v="1297"/>
    <x v="20"/>
    <n v="265"/>
    <m/>
    <m/>
    <m/>
    <m/>
    <m/>
    <m/>
    <m/>
    <m/>
    <m/>
    <m/>
    <m/>
    <m/>
    <s v="LIPIDOS"/>
    <s v="lip"/>
    <m/>
  </r>
  <r>
    <d v="2021-10-13T00:00:00"/>
    <x v="1"/>
    <s v="MEDIEXCEL"/>
    <s v="En Tiempo"/>
    <s v="EXTERNOS (240 min.)"/>
    <x v="0"/>
    <x v="13"/>
    <n v="139"/>
    <s v="1286-0049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MEDIEXCEL"/>
    <s v="En Tiempo"/>
    <s v="EXTERNOS (240 min.)"/>
    <x v="0"/>
    <x v="13"/>
    <n v="140"/>
    <s v="1286-0049"/>
    <m/>
    <m/>
    <m/>
    <m/>
    <n v="612"/>
    <x v="19"/>
    <n v="495"/>
    <m/>
    <m/>
    <m/>
    <m/>
    <m/>
    <m/>
    <m/>
    <m/>
    <m/>
    <m/>
    <m/>
    <m/>
    <s v="PSA"/>
    <n v="58"/>
    <m/>
  </r>
  <r>
    <d v="2021-10-13T00:00:00"/>
    <x v="1"/>
    <s v="MEDIEXCEL"/>
    <s v="En Tiempo"/>
    <s v="EXTERNOS (240 min.)"/>
    <x v="0"/>
    <x v="13"/>
    <n v="141"/>
    <s v="1286-0049"/>
    <m/>
    <m/>
    <m/>
    <m/>
    <n v="83"/>
    <x v="6"/>
    <n v="138"/>
    <m/>
    <m/>
    <m/>
    <m/>
    <m/>
    <m/>
    <m/>
    <m/>
    <m/>
    <m/>
    <m/>
    <m/>
    <s v="EGO"/>
    <n v="127"/>
    <m/>
  </r>
  <r>
    <d v="2021-10-13T00:00:00"/>
    <x v="1"/>
    <s v="HOSPITALIZADOS"/>
    <s v="En Tiempo"/>
    <s v="HOSPITALIZADOS (90 Min.)"/>
    <x v="0"/>
    <x v="13"/>
    <n v="142"/>
    <s v="1286-0050"/>
    <d v="2021-10-13T00:00:00"/>
    <s v="34381 GABRIEL EDUARDO"/>
    <s v="GARCIA"/>
    <s v="GUITRON"/>
    <n v="102"/>
    <x v="7"/>
    <n v="1070"/>
    <n v="0"/>
    <n v="0"/>
    <n v="1597"/>
    <n v="1597"/>
    <n v="1597"/>
    <m/>
    <s v="Pendiente"/>
    <s v="Activo"/>
    <m/>
    <m/>
    <s v="CENTRO MEDICO EXCEL-HOSPITALIZADOS"/>
    <m/>
    <s v="GAS"/>
    <n v="136"/>
    <s v="AQC"/>
  </r>
  <r>
    <d v="2021-10-13T00:00:00"/>
    <x v="1"/>
    <s v="HOSPITALIZADOS"/>
    <s v="En Tiempo"/>
    <s v="HOSPITALIZADOS (90 Min.)"/>
    <x v="0"/>
    <x v="13"/>
    <n v="143"/>
    <s v="1286-0050"/>
    <m/>
    <m/>
    <m/>
    <m/>
    <n v="1319"/>
    <x v="23"/>
    <n v="230"/>
    <m/>
    <m/>
    <m/>
    <m/>
    <m/>
    <m/>
    <m/>
    <m/>
    <m/>
    <m/>
    <m/>
    <m/>
    <s v="QS3"/>
    <n v="192"/>
    <m/>
  </r>
  <r>
    <d v="2021-10-13T00:00:00"/>
    <x v="1"/>
    <s v="HOSPITALIZADOS"/>
    <s v="En Tiempo"/>
    <s v="HOSPITALIZADOS (90 Min.)"/>
    <x v="0"/>
    <x v="13"/>
    <n v="144"/>
    <s v="1286-0050"/>
    <m/>
    <m/>
    <m/>
    <m/>
    <n v="634"/>
    <x v="128"/>
    <n v="126"/>
    <m/>
    <m/>
    <m/>
    <m/>
    <m/>
    <m/>
    <m/>
    <m/>
    <m/>
    <m/>
    <m/>
    <m/>
    <s v="Ca"/>
    <s v="ca-S"/>
    <m/>
  </r>
  <r>
    <d v="2021-10-13T00:00:00"/>
    <x v="1"/>
    <s v="HOSPITALIZADOS"/>
    <s v="En Tiempo"/>
    <s v="HOSPITALIZADOS (90 Min.)"/>
    <x v="0"/>
    <x v="13"/>
    <n v="145"/>
    <s v="1286-0050"/>
    <m/>
    <m/>
    <m/>
    <m/>
    <n v="104"/>
    <x v="12"/>
    <n v="171"/>
    <m/>
    <m/>
    <m/>
    <m/>
    <m/>
    <m/>
    <m/>
    <m/>
    <m/>
    <m/>
    <m/>
    <m/>
    <s v="mg"/>
    <n v="157"/>
    <m/>
  </r>
  <r>
    <d v="2021-10-13T00:00:00"/>
    <x v="1"/>
    <s v="MONITOREOS"/>
    <s v="Monitoreo"/>
    <s v="MONITOREOS"/>
    <x v="0"/>
    <x v="13"/>
    <n v="146"/>
    <s v="1286-0051"/>
    <d v="2021-10-13T00:00:00"/>
    <s v="228 EXCEL"/>
    <s v="CENTRO"/>
    <s v="MEDICO"/>
    <n v="549"/>
    <x v="86"/>
    <n v="380"/>
    <n v="0"/>
    <n v="0"/>
    <n v="380"/>
    <n v="380"/>
    <n v="380"/>
    <m/>
    <s v="Pendiente"/>
    <s v="Activo"/>
    <m/>
    <m/>
    <s v="CENTRO MEDICO EXCEL (MONITOREOS)"/>
    <m/>
    <s v="CLORO LIBRE"/>
    <m/>
    <s v="A QUIEN CORRESPONDA"/>
  </r>
  <r>
    <d v="2021-10-13T00:00:00"/>
    <x v="1"/>
    <s v="TRIAGE RESPIRATORIO"/>
    <s v="En Tiempo"/>
    <s v="TRIAGE RESPIRATORIO (90 Min.)"/>
    <x v="0"/>
    <x v="13"/>
    <n v="147"/>
    <s v="1286-0052"/>
    <d v="2021-10-13T00:00:00"/>
    <s v="10872 CARMEN"/>
    <s v="PINA"/>
    <m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13T00:00:00"/>
    <x v="1"/>
    <s v="TRIAGE RESPIRATORIO"/>
    <s v="En Tiempo"/>
    <s v="TRIAGE RESPIRATORIO (90 Min.)"/>
    <x v="0"/>
    <x v="13"/>
    <n v="148"/>
    <s v="1286-0052"/>
    <m/>
    <m/>
    <m/>
    <m/>
    <n v="226"/>
    <x v="3"/>
    <n v="345"/>
    <m/>
    <m/>
    <m/>
    <m/>
    <m/>
    <m/>
    <m/>
    <m/>
    <m/>
    <m/>
    <m/>
    <m/>
    <s v="PCR"/>
    <n v="183"/>
    <m/>
  </r>
  <r>
    <d v="2021-10-13T00:00:00"/>
    <x v="1"/>
    <s v="TRIAGE RESPIRATORIO"/>
    <s v="En Tiempo"/>
    <s v="TRIAGE RESPIRATORIO (90 Min.)"/>
    <x v="0"/>
    <x v="13"/>
    <n v="149"/>
    <s v="1286-0052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TRIAGE RESPIRATORIO"/>
    <s v="En Tiempo"/>
    <s v="TRIAGE RESPIRATORIO (90 Min.)"/>
    <x v="0"/>
    <x v="13"/>
    <n v="150"/>
    <s v="1286-0052"/>
    <m/>
    <m/>
    <m/>
    <m/>
    <n v="2458"/>
    <x v="25"/>
    <n v="500"/>
    <m/>
    <m/>
    <m/>
    <m/>
    <m/>
    <m/>
    <m/>
    <m/>
    <m/>
    <m/>
    <m/>
    <m/>
    <s v="SARS"/>
    <m/>
    <m/>
  </r>
  <r>
    <d v="2021-10-13T00:00:00"/>
    <x v="1"/>
    <s v="TRIAGE RESPIRATORIO"/>
    <s v="En Tiempo"/>
    <s v="TRIAGE RESPIRATORIO (90 Min.)"/>
    <x v="0"/>
    <x v="13"/>
    <n v="151"/>
    <s v="1286-0052"/>
    <m/>
    <m/>
    <m/>
    <m/>
    <n v="2477"/>
    <x v="42"/>
    <n v="750"/>
    <m/>
    <m/>
    <m/>
    <m/>
    <m/>
    <m/>
    <m/>
    <m/>
    <m/>
    <m/>
    <m/>
    <m/>
    <s v="Ag. SARS Cov 2"/>
    <m/>
    <m/>
  </r>
  <r>
    <d v="2021-10-13T00:00:00"/>
    <x v="1"/>
    <s v="ESTUDIOS DE EMERGENCIA"/>
    <s v="En Tiempo"/>
    <s v="ESTUDIOS DE EMERGENCIA (30 Min.)"/>
    <x v="0"/>
    <x v="13"/>
    <n v="152"/>
    <s v="1286-0053"/>
    <d v="2021-10-13T00:00:00"/>
    <s v="34381 GABRIEL EDUARDO"/>
    <s v="GARCIA"/>
    <s v="GUITRON"/>
    <n v="102"/>
    <x v="7"/>
    <n v="1070"/>
    <n v="0"/>
    <n v="0"/>
    <n v="1597"/>
    <n v="1597"/>
    <n v="1597"/>
    <m/>
    <s v="Pendiente"/>
    <s v="Activo"/>
    <m/>
    <m/>
    <s v="CENTRO MEDICO EXCEL-HOSPITALIZADOS"/>
    <m/>
    <s v="GAS"/>
    <n v="136"/>
    <s v="A QUIEN CORRESPONDA"/>
  </r>
  <r>
    <d v="2021-10-13T00:00:00"/>
    <x v="1"/>
    <s v="ESTUDIOS DE EMERGENCIA"/>
    <s v="En Tiempo"/>
    <s v="ESTUDIOS DE EMERGENCIA (30 Min.)"/>
    <x v="0"/>
    <x v="13"/>
    <n v="153"/>
    <s v="1286-0053"/>
    <m/>
    <m/>
    <m/>
    <m/>
    <n v="1319"/>
    <x v="23"/>
    <n v="230"/>
    <m/>
    <m/>
    <m/>
    <m/>
    <m/>
    <m/>
    <m/>
    <m/>
    <m/>
    <m/>
    <m/>
    <m/>
    <s v="QS3"/>
    <n v="192"/>
    <m/>
  </r>
  <r>
    <d v="2021-10-13T00:00:00"/>
    <x v="1"/>
    <s v="ESTUDIOS DE EMERGENCIA"/>
    <s v="En Tiempo"/>
    <s v="ESTUDIOS DE EMERGENCIA (30 Min.)"/>
    <x v="0"/>
    <x v="13"/>
    <n v="154"/>
    <s v="1286-0053"/>
    <m/>
    <m/>
    <m/>
    <m/>
    <n v="634"/>
    <x v="128"/>
    <n v="126"/>
    <m/>
    <m/>
    <m/>
    <m/>
    <m/>
    <m/>
    <m/>
    <m/>
    <m/>
    <m/>
    <m/>
    <m/>
    <s v="Ca"/>
    <s v="ca-S"/>
    <m/>
  </r>
  <r>
    <d v="2021-10-13T00:00:00"/>
    <x v="1"/>
    <s v="ESTUDIOS DE EMERGENCIA"/>
    <s v="En Tiempo"/>
    <s v="ESTUDIOS DE EMERGENCIA (30 Min.)"/>
    <x v="0"/>
    <x v="13"/>
    <n v="155"/>
    <s v="1286-0053"/>
    <m/>
    <m/>
    <m/>
    <m/>
    <n v="104"/>
    <x v="12"/>
    <n v="171"/>
    <m/>
    <m/>
    <m/>
    <m/>
    <m/>
    <m/>
    <m/>
    <m/>
    <m/>
    <m/>
    <m/>
    <m/>
    <s v="mg"/>
    <n v="157"/>
    <m/>
  </r>
  <r>
    <d v="2021-10-13T00:00:00"/>
    <x v="1"/>
    <s v="ESTUDIOS DE EMERGENCIA"/>
    <s v="En Tiempo"/>
    <s v="ESTUDIOS DE EMERGENCIA (30 Min.)"/>
    <x v="0"/>
    <x v="13"/>
    <n v="156"/>
    <s v="1286-0054"/>
    <d v="2021-10-13T00:00:00"/>
    <s v="34381 GABRIEL EDUARDO"/>
    <s v="GARCIA"/>
    <s v="GUITRON"/>
    <n v="102"/>
    <x v="7"/>
    <n v="1070"/>
    <n v="0"/>
    <n v="0"/>
    <n v="1597"/>
    <n v="1597"/>
    <n v="1597"/>
    <m/>
    <s v="Pendiente"/>
    <s v="Activo"/>
    <m/>
    <m/>
    <s v="CENTRO MEDICO EXCEL-HOSPITALIZADOS"/>
    <m/>
    <s v="GAS"/>
    <n v="136"/>
    <s v="AQC"/>
  </r>
  <r>
    <d v="2021-10-13T00:00:00"/>
    <x v="1"/>
    <s v="ESTUDIOS DE EMERGENCIA"/>
    <s v="En Tiempo"/>
    <s v="ESTUDIOS DE EMERGENCIA (30 Min.)"/>
    <x v="0"/>
    <x v="13"/>
    <n v="157"/>
    <s v="1286-0054"/>
    <m/>
    <m/>
    <m/>
    <m/>
    <n v="1319"/>
    <x v="23"/>
    <n v="230"/>
    <m/>
    <m/>
    <m/>
    <m/>
    <m/>
    <m/>
    <m/>
    <m/>
    <m/>
    <m/>
    <m/>
    <m/>
    <s v="QS3"/>
    <n v="192"/>
    <m/>
  </r>
  <r>
    <d v="2021-10-13T00:00:00"/>
    <x v="1"/>
    <s v="ESTUDIOS DE EMERGENCIA"/>
    <s v="En Tiempo"/>
    <s v="ESTUDIOS DE EMERGENCIA (30 Min.)"/>
    <x v="0"/>
    <x v="13"/>
    <n v="158"/>
    <s v="1286-0054"/>
    <m/>
    <m/>
    <m/>
    <m/>
    <n v="634"/>
    <x v="128"/>
    <n v="126"/>
    <m/>
    <m/>
    <m/>
    <m/>
    <m/>
    <m/>
    <m/>
    <m/>
    <m/>
    <m/>
    <m/>
    <m/>
    <s v="Ca"/>
    <s v="ca-S"/>
    <m/>
  </r>
  <r>
    <d v="2021-10-13T00:00:00"/>
    <x v="1"/>
    <s v="ESTUDIOS DE EMERGENCIA"/>
    <s v="En Tiempo"/>
    <s v="ESTUDIOS DE EMERGENCIA (30 Min.)"/>
    <x v="0"/>
    <x v="13"/>
    <n v="159"/>
    <s v="1286-0054"/>
    <m/>
    <m/>
    <m/>
    <m/>
    <n v="104"/>
    <x v="12"/>
    <n v="171"/>
    <m/>
    <m/>
    <m/>
    <m/>
    <m/>
    <m/>
    <m/>
    <m/>
    <m/>
    <m/>
    <m/>
    <m/>
    <s v="mg"/>
    <n v="157"/>
    <m/>
  </r>
  <r>
    <d v="2021-10-13T00:00:00"/>
    <x v="1"/>
    <s v="MEDIEXCEL"/>
    <s v="En Tiempo"/>
    <s v="EXTERNOS (240 min.)"/>
    <x v="0"/>
    <x v="13"/>
    <n v="160"/>
    <s v="1286-0055"/>
    <d v="2021-10-13T00:00:00"/>
    <s v="6168 ENRIQUE"/>
    <s v="RAMOS"/>
    <m/>
    <n v="692"/>
    <x v="1"/>
    <n v="184"/>
    <n v="0"/>
    <n v="0"/>
    <n v="1924"/>
    <n v="1924"/>
    <n v="1924"/>
    <m/>
    <s v="Pendiente"/>
    <s v="Activo"/>
    <s v="_x0009_A7289015-01_x0009_"/>
    <m/>
    <s v="MEDIEXCEL"/>
    <m/>
    <s v="BH"/>
    <s v="h1"/>
    <s v="ESPINO ALVAREZ JAIME FRANCISCO"/>
  </r>
  <r>
    <d v="2021-10-13T00:00:00"/>
    <x v="1"/>
    <s v="MEDIEXCEL"/>
    <s v="En Tiempo"/>
    <s v="EXTERNOS (240 min.)"/>
    <x v="0"/>
    <x v="13"/>
    <n v="161"/>
    <s v="1286-0055"/>
    <m/>
    <m/>
    <m/>
    <m/>
    <n v="121"/>
    <x v="18"/>
    <n v="374"/>
    <m/>
    <m/>
    <m/>
    <m/>
    <m/>
    <m/>
    <m/>
    <m/>
    <m/>
    <m/>
    <m/>
    <m/>
    <s v="GLICO"/>
    <n v="137"/>
    <m/>
  </r>
  <r>
    <d v="2021-10-13T00:00:00"/>
    <x v="1"/>
    <s v="MEDIEXCEL"/>
    <s v="En Tiempo"/>
    <s v="EXTERNOS (240 min.)"/>
    <x v="0"/>
    <x v="13"/>
    <n v="162"/>
    <s v="1286-0055"/>
    <m/>
    <m/>
    <m/>
    <m/>
    <n v="35"/>
    <x v="190"/>
    <n v="460"/>
    <m/>
    <m/>
    <m/>
    <m/>
    <m/>
    <m/>
    <m/>
    <m/>
    <m/>
    <m/>
    <m/>
    <m/>
    <s v="Micro Alb"/>
    <n v="158"/>
    <m/>
  </r>
  <r>
    <d v="2021-10-13T00:00:00"/>
    <x v="1"/>
    <s v="MEDIEXCEL"/>
    <s v="En Tiempo"/>
    <s v="EXTERNOS (240 min.)"/>
    <x v="0"/>
    <x v="13"/>
    <n v="163"/>
    <s v="1286-0055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MEDIEXCEL"/>
    <s v="En Tiempo"/>
    <s v="EXTERNOS (240 min.)"/>
    <x v="0"/>
    <x v="13"/>
    <n v="164"/>
    <s v="1286-0055"/>
    <m/>
    <m/>
    <m/>
    <m/>
    <n v="138"/>
    <x v="68"/>
    <n v="250"/>
    <m/>
    <m/>
    <m/>
    <m/>
    <m/>
    <m/>
    <m/>
    <m/>
    <m/>
    <m/>
    <m/>
    <m/>
    <s v="TSH"/>
    <n v="146"/>
    <m/>
  </r>
  <r>
    <d v="2021-10-13T00:00:00"/>
    <x v="1"/>
    <s v="MEDIEXCEL"/>
    <s v="En Tiempo"/>
    <s v="EXTERNOS (240 min.)"/>
    <x v="0"/>
    <x v="13"/>
    <n v="165"/>
    <s v="1286-0055"/>
    <m/>
    <m/>
    <m/>
    <m/>
    <n v="83"/>
    <x v="6"/>
    <n v="138"/>
    <m/>
    <m/>
    <m/>
    <m/>
    <m/>
    <m/>
    <m/>
    <m/>
    <m/>
    <m/>
    <m/>
    <m/>
    <s v="EGO"/>
    <n v="127"/>
    <m/>
  </r>
  <r>
    <d v="2021-10-13T00:00:00"/>
    <x v="1"/>
    <s v="HOSPITALIZADOS"/>
    <s v="En Tiempo"/>
    <s v="HOSPITALIZADOS (90 Min.)"/>
    <x v="0"/>
    <x v="13"/>
    <n v="166"/>
    <s v="1286-0056"/>
    <d v="2021-10-13T00:00:00"/>
    <s v="34381 GABRIEL EDUARDO"/>
    <s v="GARCIA"/>
    <s v="GUITRON"/>
    <n v="102"/>
    <x v="7"/>
    <n v="1070"/>
    <n v="0"/>
    <n v="0"/>
    <n v="1597"/>
    <n v="1597"/>
    <n v="1597"/>
    <m/>
    <s v="Pendiente"/>
    <s v="Activo"/>
    <m/>
    <m/>
    <s v="CENTRO MEDICO EXCEL-HOSPITALIZADOS"/>
    <m/>
    <s v="GAS"/>
    <n v="136"/>
    <s v="A QUIEN CORRESPONDA"/>
  </r>
  <r>
    <d v="2021-10-13T00:00:00"/>
    <x v="1"/>
    <s v="HOSPITALIZADOS"/>
    <s v="En Tiempo"/>
    <s v="HOSPITALIZADOS (90 Min.)"/>
    <x v="0"/>
    <x v="13"/>
    <n v="167"/>
    <s v="1286-0056"/>
    <m/>
    <m/>
    <m/>
    <m/>
    <n v="1319"/>
    <x v="23"/>
    <n v="230"/>
    <m/>
    <m/>
    <m/>
    <m/>
    <m/>
    <m/>
    <m/>
    <m/>
    <m/>
    <m/>
    <m/>
    <m/>
    <s v="QS3"/>
    <n v="192"/>
    <m/>
  </r>
  <r>
    <d v="2021-10-13T00:00:00"/>
    <x v="1"/>
    <s v="HOSPITALIZADOS"/>
    <s v="En Tiempo"/>
    <s v="HOSPITALIZADOS (90 Min.)"/>
    <x v="0"/>
    <x v="13"/>
    <n v="168"/>
    <s v="1286-0056"/>
    <m/>
    <m/>
    <m/>
    <m/>
    <n v="634"/>
    <x v="128"/>
    <n v="126"/>
    <m/>
    <m/>
    <m/>
    <m/>
    <m/>
    <m/>
    <m/>
    <m/>
    <m/>
    <m/>
    <m/>
    <m/>
    <s v="Ca"/>
    <s v="ca-S"/>
    <m/>
  </r>
  <r>
    <d v="2021-10-13T00:00:00"/>
    <x v="1"/>
    <s v="HOSPITALIZADOS"/>
    <s v="En Tiempo"/>
    <s v="HOSPITALIZADOS (90 Min.)"/>
    <x v="0"/>
    <x v="13"/>
    <n v="169"/>
    <s v="1286-0056"/>
    <m/>
    <m/>
    <m/>
    <m/>
    <n v="104"/>
    <x v="12"/>
    <n v="171"/>
    <m/>
    <m/>
    <m/>
    <m/>
    <m/>
    <m/>
    <m/>
    <m/>
    <m/>
    <m/>
    <m/>
    <m/>
    <s v="mg"/>
    <n v="157"/>
    <m/>
  </r>
  <r>
    <d v="2021-10-13T00:00:00"/>
    <x v="1"/>
    <s v="TRIAGE RESPIRATORIO"/>
    <s v="En Tiempo"/>
    <s v="TRIAGE RESPIRATORIO (90 Min.)"/>
    <x v="0"/>
    <x v="13"/>
    <n v="170"/>
    <s v="1286-0057"/>
    <d v="2021-10-13T00:00:00"/>
    <s v="32551 VICTORIA ESTEFANIA"/>
    <s v="SIMENTAL"/>
    <s v="RUIZ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13T00:00:00"/>
    <x v="1"/>
    <s v="TRIAGE RESPIRATORIO"/>
    <s v="En Tiempo"/>
    <s v="TRIAGE RESPIRATORIO (90 Min.)"/>
    <x v="0"/>
    <x v="13"/>
    <n v="171"/>
    <s v="1286-0057"/>
    <m/>
    <m/>
    <m/>
    <m/>
    <n v="226"/>
    <x v="3"/>
    <n v="345"/>
    <m/>
    <m/>
    <m/>
    <m/>
    <m/>
    <m/>
    <m/>
    <m/>
    <m/>
    <m/>
    <m/>
    <m/>
    <s v="PCR"/>
    <n v="183"/>
    <m/>
  </r>
  <r>
    <d v="2021-10-13T00:00:00"/>
    <x v="1"/>
    <s v="TRIAGE RESPIRATORIO"/>
    <s v="En Tiempo"/>
    <s v="TRIAGE RESPIRATORIO (90 Min.)"/>
    <x v="0"/>
    <x v="13"/>
    <n v="172"/>
    <s v="1286-0057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TRIAGE RESPIRATORIO"/>
    <s v="En Tiempo"/>
    <s v="TRIAGE RESPIRATORIO (90 Min.)"/>
    <x v="0"/>
    <x v="13"/>
    <n v="173"/>
    <s v="1286-0057"/>
    <m/>
    <m/>
    <m/>
    <m/>
    <n v="2458"/>
    <x v="25"/>
    <n v="500"/>
    <m/>
    <m/>
    <m/>
    <m/>
    <m/>
    <m/>
    <m/>
    <m/>
    <m/>
    <m/>
    <m/>
    <m/>
    <s v="SARS"/>
    <m/>
    <m/>
  </r>
  <r>
    <d v="2021-10-13T00:00:00"/>
    <x v="1"/>
    <s v="TRIAGE RESPIRATORIO"/>
    <s v="En Tiempo"/>
    <s v="TRIAGE RESPIRATORIO (90 Min.)"/>
    <x v="0"/>
    <x v="13"/>
    <n v="174"/>
    <s v="1286-0057"/>
    <m/>
    <m/>
    <m/>
    <m/>
    <n v="2477"/>
    <x v="42"/>
    <n v="750"/>
    <m/>
    <m/>
    <m/>
    <m/>
    <m/>
    <m/>
    <m/>
    <m/>
    <m/>
    <m/>
    <m/>
    <m/>
    <s v="Ag. SARS Cov 2"/>
    <m/>
    <m/>
  </r>
  <r>
    <d v="2021-10-13T00:00:00"/>
    <x v="1"/>
    <s v="HOSPITALIZADOS"/>
    <s v="En Tiempo"/>
    <s v="HOSPITALIZADOS (90 Min.)"/>
    <x v="0"/>
    <x v="13"/>
    <n v="175"/>
    <s v="1286-0058"/>
    <d v="2021-10-13T00:00:00"/>
    <s v="34408 MARIA LOURDES"/>
    <s v="ALVAREZ"/>
    <s v="ARELLANO"/>
    <n v="102"/>
    <x v="7"/>
    <n v="1070"/>
    <n v="0"/>
    <n v="0"/>
    <n v="1553"/>
    <n v="1553"/>
    <n v="1553"/>
    <m/>
    <s v="Pendiente"/>
    <s v="Activo"/>
    <m/>
    <m/>
    <s v="CENTRO MEDICO EXCEL-HOSPITALIZADOS"/>
    <m/>
    <s v="GAS"/>
    <n v="136"/>
    <s v="VILLAGRANA MARQUEZ SAUL ANTONIO"/>
  </r>
  <r>
    <d v="2021-10-13T00:00:00"/>
    <x v="1"/>
    <s v="HOSPITALIZADOS"/>
    <s v="En Tiempo"/>
    <s v="HOSPITALIZADOS (90 Min.)"/>
    <x v="0"/>
    <x v="13"/>
    <n v="176"/>
    <s v="1286-0058"/>
    <m/>
    <m/>
    <m/>
    <m/>
    <n v="69"/>
    <x v="9"/>
    <n v="288"/>
    <m/>
    <m/>
    <m/>
    <m/>
    <m/>
    <m/>
    <m/>
    <m/>
    <m/>
    <m/>
    <m/>
    <m/>
    <s v="ES"/>
    <s v="es3"/>
    <m/>
  </r>
  <r>
    <d v="2021-10-13T00:00:00"/>
    <x v="1"/>
    <s v="HOSPITALIZADOS"/>
    <s v="En Tiempo"/>
    <s v="HOSPITALIZADOS (90 Min.)"/>
    <x v="0"/>
    <x v="13"/>
    <n v="177"/>
    <s v="1286-0058"/>
    <m/>
    <m/>
    <m/>
    <m/>
    <n v="109"/>
    <x v="10"/>
    <n v="115"/>
    <m/>
    <m/>
    <m/>
    <m/>
    <m/>
    <m/>
    <m/>
    <m/>
    <m/>
    <m/>
    <m/>
    <m/>
    <s v="GLU"/>
    <s v="glic"/>
    <m/>
  </r>
  <r>
    <d v="2021-10-13T00:00:00"/>
    <x v="1"/>
    <s v="HOSPITALIZADOS"/>
    <s v="En Tiempo"/>
    <s v="HOSPITALIZADOS (90 Min.)"/>
    <x v="0"/>
    <x v="13"/>
    <n v="178"/>
    <s v="1286-0058"/>
    <m/>
    <m/>
    <m/>
    <m/>
    <n v="171"/>
    <x v="191"/>
    <n v="80"/>
    <m/>
    <m/>
    <m/>
    <m/>
    <m/>
    <m/>
    <m/>
    <m/>
    <m/>
    <m/>
    <m/>
    <m/>
    <s v="BUN"/>
    <n v="159"/>
    <m/>
  </r>
  <r>
    <d v="2021-10-13T00:00:00"/>
    <x v="1"/>
    <s v="MEDIEXCEL"/>
    <s v="En Tiempo"/>
    <s v="EXTERNOS (240 min.)"/>
    <x v="0"/>
    <x v="13"/>
    <n v="179"/>
    <s v="1286-0059"/>
    <d v="2021-10-13T00:00:00"/>
    <s v="34435 ALEXA"/>
    <s v="DELGADO"/>
    <m/>
    <n v="692"/>
    <x v="1"/>
    <n v="184"/>
    <n v="0"/>
    <n v="0"/>
    <n v="840"/>
    <n v="840"/>
    <n v="840"/>
    <m/>
    <s v="Pendiente"/>
    <s v="Activo"/>
    <s v="F3479010-01"/>
    <m/>
    <s v="MEDIEXCEL"/>
    <m/>
    <s v="BH"/>
    <s v="h1"/>
    <s v="CHAVEZ GARCIA ARTURO"/>
  </r>
  <r>
    <d v="2021-10-13T00:00:00"/>
    <x v="1"/>
    <s v="MEDIEXCEL"/>
    <s v="En Tiempo"/>
    <s v="EXTERNOS (240 min.)"/>
    <x v="0"/>
    <x v="13"/>
    <n v="180"/>
    <s v="1286-0059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1"/>
    <s v="MEDIEXCEL"/>
    <s v="En Tiempo"/>
    <s v="EXTERNOS (240 min.)"/>
    <x v="0"/>
    <x v="13"/>
    <n v="181"/>
    <s v="1286-0059"/>
    <m/>
    <m/>
    <m/>
    <m/>
    <n v="83"/>
    <x v="6"/>
    <n v="138"/>
    <m/>
    <m/>
    <m/>
    <m/>
    <m/>
    <m/>
    <m/>
    <m/>
    <m/>
    <m/>
    <m/>
    <m/>
    <s v="EGO"/>
    <n v="127"/>
    <m/>
  </r>
  <r>
    <d v="2021-10-13T00:00:00"/>
    <x v="1"/>
    <s v="ESTUDIOS DE EMERGENCIA"/>
    <s v="Fuera de Tiempo"/>
    <s v="ESTUDIOS DE EMERGENCIA (30 Min.)"/>
    <x v="0"/>
    <x v="13"/>
    <n v="182"/>
    <s v="1286-0060"/>
    <d v="2021-10-13T00:00:00"/>
    <s v="34381 GABRIEL EDUARDO"/>
    <s v="GARCIA"/>
    <s v="GUITRON"/>
    <n v="102"/>
    <x v="7"/>
    <n v="1070"/>
    <n v="0"/>
    <n v="0"/>
    <n v="1597"/>
    <n v="1597"/>
    <n v="1597"/>
    <m/>
    <s v="Pendiente"/>
    <s v="Activo"/>
    <m/>
    <m/>
    <s v="CENTRO MEDICO EXCEL-HOSPITALIZADOS"/>
    <m/>
    <s v="GAS"/>
    <n v="136"/>
    <s v="A QUIEN CORRESPONDA"/>
  </r>
  <r>
    <d v="2021-10-13T00:00:00"/>
    <x v="1"/>
    <s v="ESTUDIOS DE EMERGENCIA"/>
    <s v="Fuera de Tiempo"/>
    <s v="ESTUDIOS DE EMERGENCIA (30 Min.)"/>
    <x v="0"/>
    <x v="13"/>
    <n v="183"/>
    <s v="1286-0060"/>
    <m/>
    <m/>
    <m/>
    <m/>
    <n v="1319"/>
    <x v="23"/>
    <n v="230"/>
    <m/>
    <m/>
    <m/>
    <m/>
    <m/>
    <m/>
    <m/>
    <m/>
    <m/>
    <m/>
    <m/>
    <m/>
    <s v="QS3"/>
    <n v="192"/>
    <m/>
  </r>
  <r>
    <d v="2021-10-13T00:00:00"/>
    <x v="1"/>
    <s v="ESTUDIOS DE EMERGENCIA"/>
    <s v="Fuera de Tiempo"/>
    <s v="ESTUDIOS DE EMERGENCIA (30 Min.)"/>
    <x v="0"/>
    <x v="13"/>
    <n v="184"/>
    <s v="1286-0060"/>
    <m/>
    <m/>
    <m/>
    <m/>
    <n v="634"/>
    <x v="128"/>
    <n v="126"/>
    <m/>
    <m/>
    <m/>
    <m/>
    <m/>
    <m/>
    <m/>
    <m/>
    <m/>
    <m/>
    <m/>
    <m/>
    <s v="Ca"/>
    <s v="ca-S"/>
    <m/>
  </r>
  <r>
    <d v="2021-10-13T00:00:00"/>
    <x v="1"/>
    <s v="ESTUDIOS DE EMERGENCIA"/>
    <s v="Fuera de Tiempo"/>
    <s v="ESTUDIOS DE EMERGENCIA (30 Min.)"/>
    <x v="0"/>
    <x v="13"/>
    <n v="185"/>
    <s v="1286-0060"/>
    <m/>
    <m/>
    <m/>
    <m/>
    <n v="104"/>
    <x v="12"/>
    <n v="171"/>
    <m/>
    <m/>
    <m/>
    <m/>
    <m/>
    <m/>
    <m/>
    <m/>
    <m/>
    <m/>
    <m/>
    <m/>
    <s v="mg"/>
    <n v="157"/>
    <m/>
  </r>
  <r>
    <d v="2021-10-13T00:00:00"/>
    <x v="1"/>
    <s v="MEDIEXCEL"/>
    <s v="En Tiempo"/>
    <s v="EXTERNOS (240 min.)"/>
    <x v="0"/>
    <x v="13"/>
    <n v="186"/>
    <s v="1286-0061"/>
    <d v="2021-10-13T00:00:00"/>
    <s v="25762 CARLOS"/>
    <s v="HERNANDEZ"/>
    <m/>
    <n v="692"/>
    <x v="1"/>
    <n v="184"/>
    <n v="0"/>
    <n v="0"/>
    <n v="1231"/>
    <n v="1231"/>
    <n v="1231"/>
    <m/>
    <s v="Pendiente"/>
    <s v="Activo"/>
    <s v="B1022002-01"/>
    <m/>
    <s v="MEDIEXCEL"/>
    <m/>
    <s v="BH"/>
    <s v="h1"/>
    <s v="GASTELUM PONCE ALEJANDRA"/>
  </r>
  <r>
    <d v="2021-10-13T00:00:00"/>
    <x v="1"/>
    <s v="MEDIEXCEL"/>
    <s v="En Tiempo"/>
    <s v="EXTERNOS (240 min.)"/>
    <x v="0"/>
    <x v="13"/>
    <n v="187"/>
    <s v="1286-0061"/>
    <m/>
    <m/>
    <m/>
    <m/>
    <n v="121"/>
    <x v="18"/>
    <n v="374"/>
    <m/>
    <m/>
    <m/>
    <m/>
    <m/>
    <m/>
    <m/>
    <m/>
    <m/>
    <m/>
    <m/>
    <m/>
    <s v="GLICO"/>
    <n v="137"/>
    <m/>
  </r>
  <r>
    <d v="2021-10-13T00:00:00"/>
    <x v="1"/>
    <s v="MEDIEXCEL"/>
    <s v="En Tiempo"/>
    <s v="EXTERNOS (240 min.)"/>
    <x v="0"/>
    <x v="13"/>
    <n v="188"/>
    <s v="1286-0061"/>
    <m/>
    <m/>
    <m/>
    <m/>
    <n v="1533"/>
    <x v="21"/>
    <n v="535"/>
    <m/>
    <m/>
    <m/>
    <m/>
    <m/>
    <m/>
    <m/>
    <m/>
    <m/>
    <m/>
    <m/>
    <m/>
    <s v="SMAC30"/>
    <s v="v2"/>
    <m/>
  </r>
  <r>
    <d v="2021-10-13T00:00:00"/>
    <x v="1"/>
    <s v="MEDIEXCEL"/>
    <s v="En Tiempo"/>
    <s v="EXTERNOS (240 min.)"/>
    <x v="0"/>
    <x v="13"/>
    <n v="189"/>
    <s v="1286-0061"/>
    <m/>
    <m/>
    <m/>
    <m/>
    <n v="83"/>
    <x v="6"/>
    <n v="138"/>
    <m/>
    <m/>
    <m/>
    <m/>
    <m/>
    <m/>
    <m/>
    <m/>
    <m/>
    <m/>
    <m/>
    <m/>
    <s v="EGO"/>
    <n v="127"/>
    <m/>
  </r>
  <r>
    <d v="2021-10-13T00:00:00"/>
    <x v="1"/>
    <s v="TUNEL MEDIEXCEL"/>
    <s v="No Liberados en PxLab"/>
    <s v="EXTERNOS (240 min.)"/>
    <x v="0"/>
    <x v="13"/>
    <n v="190"/>
    <s v="1286-0062"/>
    <d v="2021-10-13T00:00:00"/>
    <s v="30072 JENNIFER"/>
    <s v="AGUILAR"/>
    <m/>
    <n v="2452"/>
    <x v="26"/>
    <n v="3500"/>
    <n v="0"/>
    <n v="0"/>
    <n v="3500"/>
    <n v="3500"/>
    <n v="3500"/>
    <m/>
    <s v="Pendiente"/>
    <s v="Activo"/>
    <s v="F4089012-02"/>
    <m/>
    <s v="TUNEL - MEDIEXCEL"/>
    <m/>
    <s v="COVID 19"/>
    <m/>
    <s v="A QUIEN CORRESPONDA"/>
  </r>
  <r>
    <d v="2021-10-13T00:00:00"/>
    <x v="1"/>
    <s v="TUNEL MEDIEXCEL"/>
    <s v="En Tiempo"/>
    <s v="EXTERNOS (240 min.)"/>
    <x v="0"/>
    <x v="13"/>
    <n v="191"/>
    <s v="1286-0063"/>
    <d v="2021-10-13T00:00:00"/>
    <s v="30072 JENNIFER"/>
    <s v="AGUILAR"/>
    <m/>
    <n v="2458"/>
    <x v="25"/>
    <n v="500"/>
    <n v="0"/>
    <n v="0"/>
    <n v="500"/>
    <n v="500"/>
    <n v="500"/>
    <m/>
    <s v="Pendiente"/>
    <s v="Activo"/>
    <s v="F4089012-02"/>
    <m/>
    <s v="TUNEL - MEDIEXCEL"/>
    <m/>
    <s v="SARS"/>
    <m/>
    <s v="A QUIEN CORRESPONDA"/>
  </r>
  <r>
    <d v="2021-10-13T00:00:00"/>
    <x v="1"/>
    <s v="ESTUDIOS DE EMERGENCIA"/>
    <s v="Fuera de Tiempo"/>
    <s v="ESTUDIOS DE EMERGENCIA (30 Min.)"/>
    <x v="0"/>
    <x v="13"/>
    <n v="192"/>
    <s v="1286-0064"/>
    <d v="2021-10-13T00:00:00"/>
    <s v="31388 JOSE CARMEN"/>
    <s v="PADILLA"/>
    <m/>
    <n v="49"/>
    <x v="14"/>
    <n v="380"/>
    <n v="0"/>
    <n v="0"/>
    <n v="945"/>
    <n v="945"/>
    <n v="945"/>
    <m/>
    <s v="Pendiente"/>
    <s v="Activo"/>
    <m/>
    <m/>
    <s v="CENTRO MEDICO EXCEL-URGENCIAS"/>
    <m/>
    <s v="CK-MB"/>
    <n v="97"/>
    <s v="LOPEZ FAVELA GLADYS MARIELA"/>
  </r>
  <r>
    <d v="2021-10-13T00:00:00"/>
    <x v="1"/>
    <s v="ESTUDIOS DE EMERGENCIA"/>
    <s v="Fuera de Tiempo"/>
    <s v="ESTUDIOS DE EMERGENCIA (30 Min.)"/>
    <x v="0"/>
    <x v="13"/>
    <n v="193"/>
    <s v="1286-0064"/>
    <m/>
    <m/>
    <m/>
    <m/>
    <n v="48"/>
    <x v="15"/>
    <n v="165"/>
    <m/>
    <m/>
    <m/>
    <m/>
    <m/>
    <m/>
    <m/>
    <m/>
    <m/>
    <m/>
    <m/>
    <m/>
    <s v="CPK"/>
    <n v="99"/>
    <m/>
  </r>
  <r>
    <d v="2021-10-13T00:00:00"/>
    <x v="1"/>
    <s v="ESTUDIOS DE EMERGENCIA"/>
    <s v="Fuera de Tiempo"/>
    <s v="ESTUDIOS DE EMERGENCIA (30 Min.)"/>
    <x v="0"/>
    <x v="13"/>
    <n v="194"/>
    <s v="1286-0064"/>
    <m/>
    <m/>
    <m/>
    <m/>
    <n v="539"/>
    <x v="13"/>
    <n v="400"/>
    <m/>
    <m/>
    <m/>
    <m/>
    <m/>
    <m/>
    <m/>
    <m/>
    <m/>
    <m/>
    <m/>
    <m/>
    <s v="TROPONINA I"/>
    <m/>
    <m/>
  </r>
  <r>
    <d v="2021-10-13T00:00:00"/>
    <x v="1"/>
    <s v="HOSPITALIZADOS"/>
    <s v="No Liberados en PxLab"/>
    <s v="HOSPITALIZADOS (90 Min.)"/>
    <x v="0"/>
    <x v="13"/>
    <n v="195"/>
    <s v="1286-0065"/>
    <d v="2021-10-13T00:00:00"/>
    <s v="34349 LUIS"/>
    <s v="FLORES"/>
    <m/>
    <n v="2454"/>
    <x v="48"/>
    <n v="4000"/>
    <n v="0"/>
    <n v="0"/>
    <n v="4400"/>
    <n v="4400"/>
    <n v="4400"/>
    <m/>
    <s v="Pendiente"/>
    <s v="Activo"/>
    <m/>
    <m/>
    <s v="CENTRO MEDICO EXCEL-HOSPITALIZADOS"/>
    <m/>
    <s v="Galactomanano"/>
    <m/>
    <s v="CAMPOLI FRANCO DAMIAN"/>
  </r>
  <r>
    <d v="2021-10-13T00:00:00"/>
    <x v="1"/>
    <s v="HOSPITALIZADOS"/>
    <s v="No Liberados en PxLab"/>
    <s v="HOSPITALIZADOS (90 Min.)"/>
    <x v="0"/>
    <x v="13"/>
    <n v="196"/>
    <s v="1286-0065"/>
    <m/>
    <m/>
    <m/>
    <m/>
    <n v="348"/>
    <x v="103"/>
    <n v="400"/>
    <m/>
    <m/>
    <m/>
    <m/>
    <m/>
    <m/>
    <m/>
    <m/>
    <m/>
    <m/>
    <m/>
    <m/>
    <s v="CulExp"/>
    <m/>
    <m/>
  </r>
  <r>
    <d v="2021-10-13T00:00:00"/>
    <x v="1"/>
    <s v="MEDIEXCEL"/>
    <s v="No Liberados en PxLab"/>
    <s v="EXTERNOS (240 min.)"/>
    <x v="0"/>
    <x v="13"/>
    <n v="197"/>
    <s v="1286-0066"/>
    <d v="2021-10-13T00:00:00"/>
    <s v="19491 CELIA"/>
    <s v="GOMEZ"/>
    <m/>
    <n v="182"/>
    <x v="39"/>
    <n v="360"/>
    <n v="0"/>
    <n v="0"/>
    <n v="360"/>
    <n v="360"/>
    <n v="360"/>
    <m/>
    <s v="Pendiente"/>
    <s v="Activo"/>
    <s v="B9919003-02"/>
    <m/>
    <s v="MEDIEXCEL"/>
    <m/>
    <s v="Pap"/>
    <n v="163"/>
    <s v="SALDAÑA CARO IGNACIO"/>
  </r>
  <r>
    <d v="2021-10-13T00:00:00"/>
    <x v="1"/>
    <s v="MEDIEXCEL"/>
    <s v="No Liberados en PxLab"/>
    <s v="EXTERNOS (240 min.)"/>
    <x v="0"/>
    <x v="13"/>
    <n v="198"/>
    <s v="1286-0067"/>
    <d v="2021-10-13T00:00:00"/>
    <s v="14928 CARMEN"/>
    <s v="RUSSIAN"/>
    <m/>
    <n v="182"/>
    <x v="39"/>
    <n v="360"/>
    <n v="0"/>
    <n v="0"/>
    <n v="360"/>
    <n v="360"/>
    <n v="360"/>
    <m/>
    <s v="Pendiente"/>
    <s v="Activo"/>
    <s v="B8399004-01"/>
    <m/>
    <s v="MEDIEXCEL"/>
    <m/>
    <s v="Pap"/>
    <n v="163"/>
    <s v="PRADO HERNANDEZ MELANIE LIZZETH"/>
  </r>
  <r>
    <d v="2021-10-13T00:00:00"/>
    <x v="1"/>
    <s v="MEDIEXCEL"/>
    <s v="No Liberados en PxLab"/>
    <s v="EXTERNOS (240 min.)"/>
    <x v="0"/>
    <x v="13"/>
    <n v="199"/>
    <s v="1286-0068"/>
    <d v="2021-10-13T00:00:00"/>
    <s v="18708 MARTHA"/>
    <s v="LEPRON"/>
    <s v="REZENDIZ"/>
    <n v="182"/>
    <x v="39"/>
    <n v="360"/>
    <n v="0"/>
    <n v="0"/>
    <n v="360"/>
    <n v="360"/>
    <n v="360"/>
    <m/>
    <s v="Pendiente"/>
    <s v="Activo"/>
    <s v="A7229046-01"/>
    <m/>
    <s v="MEDIEXCEL"/>
    <m/>
    <s v="Pap"/>
    <n v="163"/>
    <s v="PRADO HERNANDEZ MELANIE LIZZETH"/>
  </r>
  <r>
    <d v="2021-10-13T00:00:00"/>
    <x v="1"/>
    <s v="MEDIEXCEL"/>
    <s v="No Liberados en PxLab"/>
    <s v="EXTERNOS (240 min.)"/>
    <x v="0"/>
    <x v="13"/>
    <n v="200"/>
    <s v="1286-0069"/>
    <d v="2021-10-13T00:00:00"/>
    <s v="17560 NANCY NILE"/>
    <s v="MARQUEZ"/>
    <s v="BENAVIDEZ"/>
    <n v="349"/>
    <x v="192"/>
    <n v="400"/>
    <n v="0"/>
    <n v="0"/>
    <n v="400"/>
    <n v="400"/>
    <n v="400"/>
    <m/>
    <s v="Pendiente"/>
    <s v="Activo"/>
    <s v="A8879012-02"/>
    <m/>
    <s v="MEDIEXCEL"/>
    <m/>
    <s v="CulExVag"/>
    <n v="103"/>
    <s v="PRADO HERNANDEZ MELANIE LIZZETH"/>
  </r>
  <r>
    <d v="2021-10-13T00:00:00"/>
    <x v="1"/>
    <s v="HOSPITALIZADOS"/>
    <s v="En Tiempo"/>
    <s v="HOSPITALIZADOS (90 Min.)"/>
    <x v="0"/>
    <x v="13"/>
    <n v="201"/>
    <s v="1286-0070"/>
    <d v="2021-10-13T00:00:00"/>
    <s v="34381 GABRIEL EDUARDO"/>
    <s v="GARCIA"/>
    <s v="GUITRON"/>
    <n v="102"/>
    <x v="7"/>
    <n v="1070"/>
    <n v="0"/>
    <n v="0"/>
    <n v="1597"/>
    <n v="1597"/>
    <n v="1597"/>
    <m/>
    <s v="Pendiente"/>
    <s v="Activo"/>
    <m/>
    <m/>
    <s v="CENTRO MEDICO EXCEL-HOSPITALIZADOS"/>
    <m/>
    <s v="GAS"/>
    <n v="136"/>
    <s v="A QUIEN CORRESPONDA"/>
  </r>
  <r>
    <d v="2021-10-13T00:00:00"/>
    <x v="1"/>
    <s v="HOSPITALIZADOS"/>
    <s v="En Tiempo"/>
    <s v="HOSPITALIZADOS (90 Min.)"/>
    <x v="0"/>
    <x v="13"/>
    <n v="202"/>
    <s v="1286-0070"/>
    <m/>
    <m/>
    <m/>
    <m/>
    <n v="1319"/>
    <x v="23"/>
    <n v="230"/>
    <m/>
    <m/>
    <m/>
    <m/>
    <m/>
    <m/>
    <m/>
    <m/>
    <m/>
    <m/>
    <m/>
    <m/>
    <s v="QS3"/>
    <n v="192"/>
    <m/>
  </r>
  <r>
    <d v="2021-10-13T00:00:00"/>
    <x v="1"/>
    <s v="HOSPITALIZADOS"/>
    <s v="En Tiempo"/>
    <s v="HOSPITALIZADOS (90 Min.)"/>
    <x v="0"/>
    <x v="13"/>
    <n v="203"/>
    <s v="1286-0070"/>
    <m/>
    <m/>
    <m/>
    <m/>
    <n v="104"/>
    <x v="12"/>
    <n v="171"/>
    <m/>
    <m/>
    <m/>
    <m/>
    <m/>
    <m/>
    <m/>
    <m/>
    <m/>
    <m/>
    <m/>
    <m/>
    <s v="mg"/>
    <n v="157"/>
    <m/>
  </r>
  <r>
    <d v="2021-10-13T00:00:00"/>
    <x v="1"/>
    <s v="HOSPITALIZADOS"/>
    <s v="En Tiempo"/>
    <s v="HOSPITALIZADOS (90 Min.)"/>
    <x v="0"/>
    <x v="13"/>
    <n v="204"/>
    <s v="1286-0070"/>
    <m/>
    <m/>
    <m/>
    <m/>
    <n v="634"/>
    <x v="128"/>
    <n v="126"/>
    <m/>
    <m/>
    <m/>
    <m/>
    <m/>
    <m/>
    <m/>
    <m/>
    <m/>
    <m/>
    <m/>
    <m/>
    <s v="Ca"/>
    <s v="ca-S"/>
    <m/>
  </r>
  <r>
    <d v="2021-10-13T00:00:00"/>
    <x v="1"/>
    <s v="ESTUDIOS DE EMERGENCIA"/>
    <s v="En Tiempo"/>
    <s v="ESTUDIOS DE EMERGENCIA (30 Min.)"/>
    <x v="0"/>
    <x v="13"/>
    <n v="205"/>
    <s v="1286-0071"/>
    <d v="2021-10-13T00:00:00"/>
    <s v="34349 LUIS"/>
    <s v="FLORES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CAMPOLI FRANCO DAMIAN"/>
  </r>
  <r>
    <d v="2021-10-13T00:00:00"/>
    <x v="2"/>
    <s v="TRIAGE RESPIRATORIO"/>
    <s v="En Tiempo"/>
    <s v="TRIAGE RESPIRATORIO (90 Min.)"/>
    <x v="0"/>
    <x v="13"/>
    <n v="206"/>
    <s v="1286-0072"/>
    <d v="2021-10-13T00:00:00"/>
    <s v="33659 ARTURO FERNANDO"/>
    <s v="ELIAS"/>
    <s v="HERRERA"/>
    <n v="692"/>
    <x v="1"/>
    <n v="184"/>
    <n v="0"/>
    <n v="0"/>
    <n v="1547"/>
    <n v="1547"/>
    <n v="1547"/>
    <m/>
    <s v="Pendiente"/>
    <s v="Activo"/>
    <m/>
    <m/>
    <s v="CENTRO MEDICO EXCEL - TRIAGE RESPIRATORIO"/>
    <m/>
    <s v="BH"/>
    <s v="h1"/>
    <s v="BERNAL MANJARREZ MANLIO CESAR"/>
  </r>
  <r>
    <d v="2021-10-13T00:00:00"/>
    <x v="2"/>
    <s v="TRIAGE RESPIRATORIO"/>
    <s v="En Tiempo"/>
    <s v="TRIAGE RESPIRATORIO (90 Min.)"/>
    <x v="0"/>
    <x v="13"/>
    <n v="207"/>
    <s v="1286-0072"/>
    <m/>
    <m/>
    <m/>
    <m/>
    <n v="226"/>
    <x v="3"/>
    <n v="345"/>
    <m/>
    <m/>
    <m/>
    <m/>
    <m/>
    <m/>
    <m/>
    <m/>
    <m/>
    <m/>
    <m/>
    <m/>
    <s v="PCR"/>
    <n v="183"/>
    <m/>
  </r>
  <r>
    <d v="2021-10-13T00:00:00"/>
    <x v="2"/>
    <s v="TRIAGE RESPIRATORIO"/>
    <s v="En Tiempo"/>
    <s v="TRIAGE RESPIRATORIO (90 Min.)"/>
    <x v="0"/>
    <x v="13"/>
    <n v="208"/>
    <s v="1286-0072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2"/>
    <s v="TRIAGE RESPIRATORIO"/>
    <s v="En Tiempo"/>
    <s v="TRIAGE RESPIRATORIO (90 Min.)"/>
    <x v="0"/>
    <x v="13"/>
    <n v="209"/>
    <s v="1286-0072"/>
    <m/>
    <m/>
    <m/>
    <m/>
    <n v="2458"/>
    <x v="25"/>
    <n v="500"/>
    <m/>
    <m/>
    <m/>
    <m/>
    <m/>
    <m/>
    <m/>
    <m/>
    <m/>
    <m/>
    <m/>
    <m/>
    <s v="SARS"/>
    <m/>
    <m/>
  </r>
  <r>
    <d v="2021-10-13T00:00:00"/>
    <x v="2"/>
    <s v="HOSPITALIZADOS"/>
    <s v="No Liberados en PxLab"/>
    <s v="HOSPITALIZADOS (90 Min.)"/>
    <x v="0"/>
    <x v="13"/>
    <n v="210"/>
    <s v="1286-0073"/>
    <d v="2021-10-13T00:00:00"/>
    <s v="29842 VICENTE"/>
    <s v="ARROYO"/>
    <m/>
    <n v="2334"/>
    <x v="168"/>
    <n v="2700"/>
    <n v="0"/>
    <n v="0"/>
    <n v="2700"/>
    <n v="2700"/>
    <n v="2700"/>
    <m/>
    <s v="Pendiente"/>
    <s v="Activo"/>
    <m/>
    <m/>
    <s v="CENTRO MEDICO EXCEL-HOSPITALIZADOS"/>
    <m/>
    <s v="PVESICULA"/>
    <m/>
    <s v="CARRILLO GONZALEZ MAYRA LIZETH"/>
  </r>
  <r>
    <d v="2021-10-13T00:00:00"/>
    <x v="2"/>
    <s v="MEDIEXCEL"/>
    <s v="En Tiempo"/>
    <s v="EXTERNOS (240 min.)"/>
    <x v="0"/>
    <x v="13"/>
    <n v="211"/>
    <s v="1286-0074"/>
    <d v="2021-10-13T00:00:00"/>
    <s v="34434 ISAI"/>
    <s v="MORUA"/>
    <m/>
    <n v="1371"/>
    <x v="22"/>
    <n v="300"/>
    <n v="0"/>
    <n v="0"/>
    <n v="300"/>
    <n v="300"/>
    <n v="300"/>
    <m/>
    <s v="Pendiente"/>
    <s v="Activo"/>
    <s v="A9849024-01"/>
    <m/>
    <s v="MEDIEXCEL"/>
    <m/>
    <s v="T4L"/>
    <n v="205"/>
    <s v="ORTEGA ROMERO JOSHUA ALFREDO"/>
  </r>
  <r>
    <d v="2021-10-13T00:00:00"/>
    <x v="2"/>
    <s v="URGENCIAS"/>
    <s v="En Tiempo"/>
    <s v="URGENCIAS (90 Min.)"/>
    <x v="0"/>
    <x v="13"/>
    <n v="212"/>
    <s v="1286-0075"/>
    <d v="2021-10-13T00:00:00"/>
    <s v="34436 MARTINA"/>
    <s v="PADILLA"/>
    <s v="DE LA ROSA"/>
    <n v="692"/>
    <x v="1"/>
    <n v="184"/>
    <n v="0"/>
    <n v="0"/>
    <n v="702"/>
    <n v="702"/>
    <n v="702"/>
    <m/>
    <s v="Pendiente"/>
    <s v="Activo"/>
    <m/>
    <m/>
    <s v="CENTRO MEDICO EXCEL-URGENCIAS"/>
    <m/>
    <s v="BH"/>
    <s v="h1"/>
    <s v="LOPEZ FAVELA GLADYS MARIELA"/>
  </r>
  <r>
    <d v="2021-10-13T00:00:00"/>
    <x v="2"/>
    <s v="URGENCIAS"/>
    <s v="En Tiempo"/>
    <s v="URGENCIAS (90 Min.)"/>
    <x v="0"/>
    <x v="13"/>
    <n v="213"/>
    <s v="1286-0075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2"/>
    <s v="URGENCIAS"/>
    <s v="En Tiempo"/>
    <s v="URGENCIAS (90 Min.)"/>
    <x v="0"/>
    <x v="13"/>
    <n v="214"/>
    <s v="1286-0076"/>
    <d v="2021-10-13T00:00:00"/>
    <s v="34436 MARTINA"/>
    <s v="PADILLA"/>
    <s v="DE LA ROSA"/>
    <n v="2477"/>
    <x v="42"/>
    <n v="750"/>
    <n v="0"/>
    <n v="0"/>
    <n v="750"/>
    <n v="750"/>
    <n v="750"/>
    <m/>
    <s v="Pendiente"/>
    <s v="Activo"/>
    <m/>
    <m/>
    <s v="CENTRO MEDICO EXCEL-URGENCIAS"/>
    <m/>
    <s v="Ag. SARS Cov 2"/>
    <m/>
    <s v="IRIBE CAMORLINGA JOSE IVAN"/>
  </r>
  <r>
    <d v="2021-10-13T00:00:00"/>
    <x v="2"/>
    <s v="TRIAGE RESPIRATORIO"/>
    <s v="En Tiempo"/>
    <s v="TRIAGE RESPIRATORIO (90 Min.)"/>
    <x v="0"/>
    <x v="13"/>
    <n v="215"/>
    <s v="1286-0077"/>
    <d v="2021-10-13T00:00:00"/>
    <s v="33815 LUIS ALEJANDRO"/>
    <s v="CASTRO"/>
    <s v="BENITEZ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13T00:00:00"/>
    <x v="2"/>
    <s v="TRIAGE RESPIRATORIO"/>
    <s v="En Tiempo"/>
    <s v="TRIAGE RESPIRATORIO (90 Min.)"/>
    <x v="0"/>
    <x v="13"/>
    <n v="216"/>
    <s v="1286-0077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2"/>
    <s v="TRIAGE RESPIRATORIO"/>
    <s v="En Tiempo"/>
    <s v="TRIAGE RESPIRATORIO (90 Min.)"/>
    <x v="0"/>
    <x v="13"/>
    <n v="217"/>
    <s v="1286-0077"/>
    <m/>
    <m/>
    <m/>
    <m/>
    <n v="226"/>
    <x v="3"/>
    <n v="345"/>
    <m/>
    <m/>
    <m/>
    <m/>
    <m/>
    <m/>
    <m/>
    <m/>
    <m/>
    <m/>
    <m/>
    <m/>
    <s v="PCR"/>
    <n v="183"/>
    <m/>
  </r>
  <r>
    <d v="2021-10-13T00:00:00"/>
    <x v="2"/>
    <s v="TRIAGE RESPIRATORIO"/>
    <s v="En Tiempo"/>
    <s v="TRIAGE RESPIRATORIO (90 Min.)"/>
    <x v="0"/>
    <x v="13"/>
    <n v="218"/>
    <s v="1286-0077"/>
    <m/>
    <m/>
    <m/>
    <m/>
    <n v="2477"/>
    <x v="42"/>
    <n v="750"/>
    <m/>
    <m/>
    <m/>
    <m/>
    <m/>
    <m/>
    <m/>
    <m/>
    <m/>
    <m/>
    <m/>
    <m/>
    <s v="Ag. SARS Cov 2"/>
    <m/>
    <m/>
  </r>
  <r>
    <d v="2021-10-13T00:00:00"/>
    <x v="2"/>
    <s v="TRIAGE RESPIRATORIO"/>
    <s v="En Tiempo"/>
    <s v="TRIAGE RESPIRATORIO (90 Min.)"/>
    <x v="0"/>
    <x v="13"/>
    <n v="219"/>
    <s v="1286-0077"/>
    <m/>
    <m/>
    <m/>
    <m/>
    <n v="2458"/>
    <x v="25"/>
    <n v="500"/>
    <m/>
    <m/>
    <m/>
    <m/>
    <m/>
    <m/>
    <m/>
    <m/>
    <m/>
    <m/>
    <m/>
    <m/>
    <s v="SARS"/>
    <m/>
    <m/>
  </r>
  <r>
    <d v="2021-10-13T00:00:00"/>
    <x v="2"/>
    <s v="HOSPITALIZADOS"/>
    <s v="En Tiempo"/>
    <s v="HOSPITALIZADOS (90 Min.)"/>
    <x v="0"/>
    <x v="13"/>
    <n v="220"/>
    <s v="1286-0078"/>
    <d v="2021-10-13T00:00:00"/>
    <s v="34408 MARIA LOURDES"/>
    <s v="ALVAREZ"/>
    <s v="ARELLANO"/>
    <n v="102"/>
    <x v="7"/>
    <n v="1070"/>
    <n v="0"/>
    <n v="0"/>
    <n v="1553"/>
    <n v="1553"/>
    <n v="1553"/>
    <m/>
    <s v="Pendiente"/>
    <s v="Activo"/>
    <m/>
    <m/>
    <s v="CENTRO MEDICO EXCEL-HOSPITALIZADOS"/>
    <m/>
    <s v="GAS"/>
    <n v="136"/>
    <s v="VILLAGRANA MARQUEZ SAUL ANTONIO"/>
  </r>
  <r>
    <d v="2021-10-13T00:00:00"/>
    <x v="2"/>
    <s v="HOSPITALIZADOS"/>
    <s v="En Tiempo"/>
    <s v="HOSPITALIZADOS (90 Min.)"/>
    <x v="0"/>
    <x v="13"/>
    <n v="221"/>
    <s v="1286-0078"/>
    <m/>
    <m/>
    <m/>
    <m/>
    <n v="69"/>
    <x v="9"/>
    <n v="288"/>
    <m/>
    <m/>
    <m/>
    <m/>
    <m/>
    <m/>
    <m/>
    <m/>
    <m/>
    <m/>
    <m/>
    <m/>
    <s v="ES"/>
    <s v="es3"/>
    <m/>
  </r>
  <r>
    <d v="2021-10-13T00:00:00"/>
    <x v="2"/>
    <s v="HOSPITALIZADOS"/>
    <s v="En Tiempo"/>
    <s v="HOSPITALIZADOS (90 Min.)"/>
    <x v="0"/>
    <x v="13"/>
    <n v="222"/>
    <s v="1286-0078"/>
    <m/>
    <m/>
    <m/>
    <m/>
    <n v="109"/>
    <x v="10"/>
    <n v="115"/>
    <m/>
    <m/>
    <m/>
    <m/>
    <m/>
    <m/>
    <m/>
    <m/>
    <m/>
    <m/>
    <m/>
    <m/>
    <s v="GLU"/>
    <s v="glic"/>
    <m/>
  </r>
  <r>
    <d v="2021-10-13T00:00:00"/>
    <x v="2"/>
    <s v="HOSPITALIZADOS"/>
    <s v="En Tiempo"/>
    <s v="HOSPITALIZADOS (90 Min.)"/>
    <x v="0"/>
    <x v="13"/>
    <n v="223"/>
    <s v="1286-0078"/>
    <m/>
    <m/>
    <m/>
    <m/>
    <n v="171"/>
    <x v="191"/>
    <n v="80"/>
    <m/>
    <m/>
    <m/>
    <m/>
    <m/>
    <m/>
    <m/>
    <m/>
    <m/>
    <m/>
    <m/>
    <m/>
    <s v="BUN"/>
    <n v="159"/>
    <m/>
  </r>
  <r>
    <d v="2021-10-13T00:00:00"/>
    <x v="2"/>
    <s v="URGENCIAS"/>
    <s v="En Tiempo"/>
    <s v="URGENCIAS (90 Min.)"/>
    <x v="0"/>
    <x v="13"/>
    <n v="224"/>
    <s v="1286-0079"/>
    <d v="2021-10-13T00:00:00"/>
    <s v="34437 JOSE MIGUEL"/>
    <s v="CASTRO"/>
    <s v="DIAZ"/>
    <n v="692"/>
    <x v="1"/>
    <n v="184"/>
    <n v="0"/>
    <n v="0"/>
    <n v="1227"/>
    <n v="1227"/>
    <n v="1227"/>
    <m/>
    <s v="Pendiente"/>
    <s v="Activo"/>
    <m/>
    <m/>
    <s v="CENTRO MEDICO EXCEL-URGENCIAS"/>
    <m/>
    <s v="BH"/>
    <s v="h1"/>
    <s v="LOPEZ FAVELA GLADYS MARIELA"/>
  </r>
  <r>
    <d v="2021-10-13T00:00:00"/>
    <x v="2"/>
    <s v="URGENCIAS"/>
    <s v="En Tiempo"/>
    <s v="URGENCIAS (90 Min.)"/>
    <x v="0"/>
    <x v="13"/>
    <n v="225"/>
    <s v="1286-0079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2"/>
    <s v="URGENCIAS"/>
    <s v="En Tiempo"/>
    <s v="URGENCIAS (90 Min.)"/>
    <x v="0"/>
    <x v="13"/>
    <n v="226"/>
    <s v="1286-0079"/>
    <m/>
    <m/>
    <m/>
    <m/>
    <n v="129"/>
    <x v="54"/>
    <n v="250"/>
    <m/>
    <m/>
    <m/>
    <m/>
    <m/>
    <m/>
    <m/>
    <m/>
    <m/>
    <m/>
    <m/>
    <m/>
    <s v="Amy"/>
    <n v="48"/>
    <m/>
  </r>
  <r>
    <d v="2021-10-13T00:00:00"/>
    <x v="2"/>
    <s v="URGENCIAS"/>
    <s v="En Tiempo"/>
    <s v="URGENCIAS (90 Min.)"/>
    <x v="0"/>
    <x v="13"/>
    <n v="227"/>
    <s v="1286-0079"/>
    <m/>
    <m/>
    <m/>
    <m/>
    <n v="160"/>
    <x v="55"/>
    <n v="275"/>
    <m/>
    <m/>
    <m/>
    <m/>
    <m/>
    <m/>
    <m/>
    <m/>
    <m/>
    <m/>
    <m/>
    <m/>
    <s v="Lipasa"/>
    <n v="156"/>
    <m/>
  </r>
  <r>
    <d v="2021-10-13T00:00:00"/>
    <x v="2"/>
    <s v="URGENCIAS"/>
    <s v="En Tiempo"/>
    <s v="URGENCIAS (90 Min.)"/>
    <x v="0"/>
    <x v="13"/>
    <n v="228"/>
    <s v="1286-0080"/>
    <d v="2021-10-13T00:00:00"/>
    <s v="34437 JOSE MIGUEL"/>
    <s v="CASTRO"/>
    <s v="DIAZ"/>
    <n v="1356"/>
    <x v="45"/>
    <n v="200"/>
    <n v="0"/>
    <n v="0"/>
    <n v="200"/>
    <n v="200"/>
    <n v="200"/>
    <m/>
    <s v="Pendiente"/>
    <s v="Activo"/>
    <m/>
    <m/>
    <s v="CENTRO MEDICO EXCEL-URGENCIAS"/>
    <m/>
    <s v="Coprologico"/>
    <n v="92"/>
    <s v="ESPINO ALVAREZ JAIME FRANCISCO"/>
  </r>
  <r>
    <d v="2021-10-13T00:00:00"/>
    <x v="2"/>
    <s v="PRIVADOS"/>
    <s v="En Tiempo"/>
    <s v="EXTERNOS (240 min.)"/>
    <x v="0"/>
    <x v="13"/>
    <n v="229"/>
    <s v="1286-0081"/>
    <d v="2021-10-13T00:00:00"/>
    <s v="34438 CUAUHTEMOC ABRAHAM"/>
    <s v="CANO"/>
    <s v="TINOCO"/>
    <n v="48"/>
    <x v="15"/>
    <n v="165"/>
    <n v="0"/>
    <n v="0"/>
    <n v="1210"/>
    <n v="1210"/>
    <n v="1210"/>
    <m/>
    <s v="Pendiente"/>
    <s v="Activo"/>
    <m/>
    <m/>
    <s v="PRIVADOS"/>
    <m/>
    <s v="CPK"/>
    <n v="99"/>
    <s v="MOZQUEDA MENDEZ CESAR ALEJANDRO"/>
  </r>
  <r>
    <d v="2021-10-13T00:00:00"/>
    <x v="2"/>
    <s v="PRIVADOS"/>
    <s v="En Tiempo"/>
    <s v="EXTERNOS (240 min.)"/>
    <x v="0"/>
    <x v="13"/>
    <n v="230"/>
    <s v="1286-0081"/>
    <m/>
    <m/>
    <m/>
    <m/>
    <n v="49"/>
    <x v="14"/>
    <n v="380"/>
    <m/>
    <m/>
    <m/>
    <m/>
    <m/>
    <m/>
    <m/>
    <m/>
    <m/>
    <m/>
    <m/>
    <m/>
    <s v="CK-MB"/>
    <n v="97"/>
    <m/>
  </r>
  <r>
    <d v="2021-10-13T00:00:00"/>
    <x v="2"/>
    <s v="PRIVADOS"/>
    <s v="En Tiempo"/>
    <s v="EXTERNOS (240 min.)"/>
    <x v="0"/>
    <x v="13"/>
    <n v="231"/>
    <s v="1286-0081"/>
    <m/>
    <m/>
    <m/>
    <m/>
    <n v="1297"/>
    <x v="20"/>
    <n v="265"/>
    <m/>
    <m/>
    <m/>
    <m/>
    <m/>
    <m/>
    <m/>
    <m/>
    <m/>
    <m/>
    <m/>
    <m/>
    <s v="LIPIDOS"/>
    <s v="lip"/>
    <m/>
  </r>
  <r>
    <d v="2021-10-13T00:00:00"/>
    <x v="2"/>
    <s v="PRIVADOS"/>
    <s v="En Tiempo"/>
    <s v="EXTERNOS (240 min.)"/>
    <x v="0"/>
    <x v="13"/>
    <n v="232"/>
    <s v="1286-0081"/>
    <m/>
    <m/>
    <m/>
    <m/>
    <n v="539"/>
    <x v="13"/>
    <n v="400"/>
    <m/>
    <m/>
    <m/>
    <m/>
    <m/>
    <m/>
    <m/>
    <m/>
    <m/>
    <m/>
    <m/>
    <m/>
    <s v="TROPONINA I"/>
    <m/>
    <m/>
  </r>
  <r>
    <d v="2021-10-13T00:00:00"/>
    <x v="2"/>
    <s v="TRIAGE RESPIRATORIO"/>
    <s v="No Liberados en PxLab"/>
    <s v="TRIAGE RESPIRATORIO (90 Min.)"/>
    <x v="0"/>
    <x v="13"/>
    <n v="233"/>
    <s v="1286-0082"/>
    <d v="2021-10-13T00:00:00"/>
    <s v="33815 LUIS ALEJANDRO"/>
    <s v="CASTRO"/>
    <s v="BENITEZ"/>
    <n v="2452"/>
    <x v="26"/>
    <n v="3500"/>
    <n v="0"/>
    <n v="0"/>
    <n v="3500"/>
    <n v="3500"/>
    <n v="3500"/>
    <m/>
    <s v="Pendiente"/>
    <s v="Activo"/>
    <m/>
    <m/>
    <s v="CENTRO MEDICO EXCEL - TRIAGE RESPIRATORIO"/>
    <m/>
    <s v="COVID 19"/>
    <m/>
    <s v="BERNAL MANJARREZ MANLIO CESAR"/>
  </r>
  <r>
    <d v="2021-10-13T00:00:00"/>
    <x v="2"/>
    <s v="HOSPITALIZADOS"/>
    <s v="No Liberados en PxLab"/>
    <s v="HOSPITALIZADOS (90 Min.)"/>
    <x v="0"/>
    <x v="13"/>
    <n v="234"/>
    <s v="1286-0083"/>
    <d v="2021-10-13T00:00:00"/>
    <s v="34392 SALVADOR"/>
    <s v="KAYACHANIAN"/>
    <m/>
    <n v="358"/>
    <x v="116"/>
    <n v="400"/>
    <n v="0"/>
    <n v="0"/>
    <n v="400"/>
    <n v="400"/>
    <n v="400"/>
    <m/>
    <s v="Pendiente"/>
    <s v="Activo"/>
    <m/>
    <m/>
    <s v="CENTRO MEDICO EXCEL-HOSPITALIZADOS"/>
    <m/>
    <s v="CulLiqBron"/>
    <n v="358"/>
    <s v="GONZALEZ TRASVIÑA MIGUEL FELIPE"/>
  </r>
  <r>
    <d v="2021-10-13T00:00:00"/>
    <x v="2"/>
    <s v="URGENCIAS"/>
    <s v="En Tiempo"/>
    <s v="URGENCIAS (90 Min.)"/>
    <x v="0"/>
    <x v="13"/>
    <n v="235"/>
    <s v="1286-0084"/>
    <d v="2021-10-13T00:00:00"/>
    <s v="34439 LEOPOLDO"/>
    <s v="QUIROZ"/>
    <s v="GUTIERREZ"/>
    <n v="692"/>
    <x v="1"/>
    <n v="184"/>
    <n v="0"/>
    <n v="0"/>
    <n v="2061"/>
    <n v="2061"/>
    <n v="2061"/>
    <m/>
    <s v="Pendiente"/>
    <s v="Activo"/>
    <m/>
    <m/>
    <s v="CENTRO MEDICO EXCEL-URGENCIAS"/>
    <m/>
    <s v="BH"/>
    <s v="h1"/>
    <s v="LOPEZ FAVELA GLADYS MARIELA"/>
  </r>
  <r>
    <d v="2021-10-13T00:00:00"/>
    <x v="2"/>
    <s v="URGENCIAS"/>
    <s v="En Tiempo"/>
    <s v="URGENCIAS (90 Min.)"/>
    <x v="0"/>
    <x v="13"/>
    <n v="236"/>
    <s v="1286-0084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3T00:00:00"/>
    <x v="2"/>
    <s v="URGENCIAS"/>
    <s v="En Tiempo"/>
    <s v="URGENCIAS (90 Min.)"/>
    <x v="0"/>
    <x v="13"/>
    <n v="237"/>
    <s v="1286-0084"/>
    <m/>
    <m/>
    <m/>
    <m/>
    <n v="48"/>
    <x v="15"/>
    <n v="165"/>
    <m/>
    <m/>
    <m/>
    <m/>
    <m/>
    <m/>
    <m/>
    <m/>
    <m/>
    <m/>
    <m/>
    <m/>
    <s v="CPK"/>
    <n v="99"/>
    <m/>
  </r>
  <r>
    <d v="2021-10-13T00:00:00"/>
    <x v="2"/>
    <s v="URGENCIAS"/>
    <s v="En Tiempo"/>
    <s v="URGENCIAS (90 Min.)"/>
    <x v="0"/>
    <x v="13"/>
    <n v="238"/>
    <s v="1286-0084"/>
    <m/>
    <m/>
    <m/>
    <m/>
    <n v="49"/>
    <x v="14"/>
    <n v="380"/>
    <m/>
    <m/>
    <m/>
    <m/>
    <m/>
    <m/>
    <m/>
    <m/>
    <m/>
    <m/>
    <m/>
    <m/>
    <s v="CK-MB"/>
    <n v="97"/>
    <m/>
  </r>
  <r>
    <d v="2021-10-13T00:00:00"/>
    <x v="2"/>
    <s v="URGENCIAS"/>
    <s v="En Tiempo"/>
    <s v="URGENCIAS (90 Min.)"/>
    <x v="0"/>
    <x v="13"/>
    <n v="239"/>
    <s v="1286-0084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2"/>
    <s v="URGENCIAS"/>
    <s v="En Tiempo"/>
    <s v="URGENCIAS (90 Min.)"/>
    <x v="0"/>
    <x v="13"/>
    <n v="240"/>
    <s v="1286-0084"/>
    <m/>
    <m/>
    <m/>
    <m/>
    <n v="539"/>
    <x v="13"/>
    <n v="400"/>
    <m/>
    <m/>
    <m/>
    <m/>
    <m/>
    <m/>
    <m/>
    <m/>
    <m/>
    <m/>
    <m/>
    <m/>
    <s v="TROPONINA I"/>
    <m/>
    <m/>
  </r>
  <r>
    <d v="2021-10-13T00:00:00"/>
    <x v="2"/>
    <s v="ESTUDIOS DE EMERGENCIA"/>
    <s v="En Tiempo"/>
    <s v="ESTUDIOS DE EMERGENCIA (30 Min.)"/>
    <x v="0"/>
    <x v="13"/>
    <n v="241"/>
    <s v="1286-0085"/>
    <d v="2021-10-13T00:00:00"/>
    <s v="34381 GABRIEL EDUARDO"/>
    <s v="GARCIA"/>
    <s v="GUITRON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13T00:00:00"/>
    <x v="2"/>
    <s v="HOSPITALIZADOS"/>
    <s v="En Tiempo"/>
    <s v="HOSPITALIZADOS (90 Min.)"/>
    <x v="0"/>
    <x v="13"/>
    <n v="242"/>
    <s v="1286-0086"/>
    <d v="2021-10-13T00:00:00"/>
    <s v="34381 GABRIEL EDUARDO"/>
    <s v="GARCIA"/>
    <s v="GUITRON"/>
    <n v="692"/>
    <x v="1"/>
    <n v="184"/>
    <n v="0"/>
    <n v="0"/>
    <n v="1516"/>
    <n v="1516"/>
    <n v="1516"/>
    <m/>
    <s v="Pendiente"/>
    <s v="Activo"/>
    <m/>
    <m/>
    <s v="CENTRO MEDICO EXCEL-HOSPITALIZADOS"/>
    <m/>
    <s v="BH"/>
    <s v="h1"/>
    <s v="GONZALEZ TRASVIÑA MIGUEL FELIPE"/>
  </r>
  <r>
    <d v="2021-10-13T00:00:00"/>
    <x v="2"/>
    <s v="HOSPITALIZADOS"/>
    <s v="En Tiempo"/>
    <s v="HOSPITALIZADOS (90 Min.)"/>
    <x v="0"/>
    <x v="13"/>
    <n v="243"/>
    <s v="1286-0086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3T00:00:00"/>
    <x v="2"/>
    <s v="HOSPITALIZADOS"/>
    <s v="En Tiempo"/>
    <s v="HOSPITALIZADOS (90 Min.)"/>
    <x v="0"/>
    <x v="13"/>
    <n v="244"/>
    <s v="1286-0086"/>
    <m/>
    <m/>
    <m/>
    <m/>
    <n v="691"/>
    <x v="4"/>
    <n v="518"/>
    <m/>
    <m/>
    <m/>
    <m/>
    <m/>
    <m/>
    <m/>
    <m/>
    <m/>
    <m/>
    <m/>
    <m/>
    <s v="QS 23"/>
    <s v="v1"/>
    <m/>
  </r>
  <r>
    <d v="2021-10-13T00:00:00"/>
    <x v="2"/>
    <s v="HOSPITALIZADOS"/>
    <s v="En Tiempo"/>
    <s v="HOSPITALIZADOS (90 Min.)"/>
    <x v="0"/>
    <x v="13"/>
    <n v="245"/>
    <s v="1286-0086"/>
    <m/>
    <m/>
    <m/>
    <m/>
    <n v="539"/>
    <x v="13"/>
    <n v="400"/>
    <m/>
    <m/>
    <m/>
    <m/>
    <m/>
    <m/>
    <m/>
    <m/>
    <m/>
    <m/>
    <m/>
    <m/>
    <s v="TROPONINA I"/>
    <m/>
    <m/>
  </r>
  <r>
    <d v="2021-10-13T00:00:00"/>
    <x v="0"/>
    <s v="URGENCIAS"/>
    <s v="En Tiempo"/>
    <s v="URGENCIAS (90 Min.)"/>
    <x v="0"/>
    <x v="13"/>
    <n v="246"/>
    <s v="1286-0087"/>
    <d v="2021-10-13T00:00:00"/>
    <s v="34440 ANTHONY"/>
    <s v="GRANADOS"/>
    <m/>
    <n v="692"/>
    <x v="1"/>
    <n v="184"/>
    <n v="0"/>
    <n v="0"/>
    <n v="184"/>
    <n v="184"/>
    <n v="184"/>
    <m/>
    <s v="Pendiente"/>
    <s v="Activo"/>
    <m/>
    <m/>
    <s v="CENTRO MEDICO EXCEL-URGENCIAS"/>
    <m/>
    <s v="BH"/>
    <s v="h1"/>
    <s v="LOPEZ FAVELA GLADYS MARIELA"/>
  </r>
  <r>
    <d v="2021-10-13T00:00:00"/>
    <x v="0"/>
    <s v="URGENCIAS"/>
    <s v="En Tiempo"/>
    <s v="URGENCIAS (90 Min.)"/>
    <x v="0"/>
    <x v="13"/>
    <n v="247"/>
    <s v="1286-0088"/>
    <d v="2021-10-13T00:00:00"/>
    <s v="34441 JOANA ISABEL"/>
    <s v="RAMIREZ"/>
    <m/>
    <n v="692"/>
    <x v="1"/>
    <n v="184"/>
    <n v="0"/>
    <n v="0"/>
    <n v="184"/>
    <n v="184"/>
    <n v="184"/>
    <m/>
    <s v="Pendiente"/>
    <s v="Activo"/>
    <m/>
    <m/>
    <s v="CENTRO MEDICO EXCEL-URGENCIAS"/>
    <m/>
    <s v="BH"/>
    <s v="h1"/>
    <s v="LAMPHAR VALENZUELA JESUS MANUEL"/>
  </r>
  <r>
    <d v="2021-10-13T00:00:00"/>
    <x v="0"/>
    <s v="ESTUDIOS DE EMERGENCIA"/>
    <s v="En Tiempo"/>
    <s v="ESTUDIOS DE EMERGENCIA (30 Min.)"/>
    <x v="0"/>
    <x v="13"/>
    <n v="248"/>
    <s v="1286-0089"/>
    <d v="2021-10-13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ONZALEZ TRASVIÑA MIGUEL FELIPE"/>
  </r>
  <r>
    <d v="2021-10-13T00:00:00"/>
    <x v="0"/>
    <s v="ESTUDIOS DE EMERGENCIA"/>
    <s v="En Tiempo"/>
    <s v="ESTUDIOS DE EMERGENCIA (30 Min.)"/>
    <x v="0"/>
    <x v="13"/>
    <n v="249"/>
    <s v="1286-0090"/>
    <d v="2021-10-13T00:00:00"/>
    <s v="34194 RITA"/>
    <s v="MARTINEZ"/>
    <s v="GARCIA"/>
    <n v="102"/>
    <x v="7"/>
    <n v="1070"/>
    <n v="0"/>
    <n v="0"/>
    <n v="2140"/>
    <n v="2140"/>
    <n v="2140"/>
    <m/>
    <s v="Pendiente"/>
    <s v="Activo"/>
    <m/>
    <m/>
    <s v="CENTRO MEDICO EXCEL-HOSPITALIZADOS"/>
    <m/>
    <s v="GAS"/>
    <n v="136"/>
    <s v="GONZALEZ TRASVIÑA MIGUEL FELIPE"/>
  </r>
  <r>
    <d v="2021-10-13T00:00:00"/>
    <x v="0"/>
    <s v="ESTUDIOS DE EMERGENCIA"/>
    <s v="En Tiempo"/>
    <s v="ESTUDIOS DE EMERGENCIA (30 Min.)"/>
    <x v="0"/>
    <x v="13"/>
    <n v="250"/>
    <s v="1286-0090"/>
    <m/>
    <m/>
    <m/>
    <m/>
    <n v="112"/>
    <x v="64"/>
    <n v="1070"/>
    <m/>
    <m/>
    <m/>
    <m/>
    <m/>
    <m/>
    <m/>
    <m/>
    <m/>
    <m/>
    <m/>
    <m/>
    <s v="GASV"/>
    <m/>
    <m/>
  </r>
  <r>
    <d v="2021-10-13T00:00:00"/>
    <x v="0"/>
    <s v="ESTUDIOS DE EMERGENCIA"/>
    <s v="En Tiempo"/>
    <s v="ESTUDIOS DE EMERGENCIA (30 Min.)"/>
    <x v="0"/>
    <x v="13"/>
    <n v="251"/>
    <s v="1286-0091"/>
    <d v="2021-10-13T00:00:00"/>
    <s v="34381 GABRIEL EDUARDO"/>
    <s v="GARCIA"/>
    <s v="GUITRON"/>
    <n v="112"/>
    <x v="64"/>
    <n v="1070"/>
    <n v="0"/>
    <n v="0"/>
    <n v="1070"/>
    <n v="1070"/>
    <n v="1070"/>
    <m/>
    <s v="Pendiente"/>
    <s v="Activo"/>
    <m/>
    <m/>
    <s v="CENTRO MEDICO EXCEL-HOSPITALIZADOS"/>
    <m/>
    <s v="GASV"/>
    <m/>
    <s v="GONZALEZ TRASVIÑA MIGUEL FELIPE"/>
  </r>
  <r>
    <d v="2021-10-14T00:00:00"/>
    <x v="0"/>
    <s v="ESTUDIOS DE EMERGENCIA"/>
    <s v="En Tiempo"/>
    <s v="ESTUDIOS DE EMERGENCIA (30 Min.)"/>
    <x v="0"/>
    <x v="13"/>
    <n v="1"/>
    <s v="1287-0001"/>
    <d v="2021-10-14T00:00:00"/>
    <s v="34408 MARIA LOURDES"/>
    <s v="ALVAREZ"/>
    <s v="ARELLANO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14T00:00:00"/>
    <x v="0"/>
    <s v="HOSPITALIZADOS"/>
    <s v="En Tiempo"/>
    <s v="HOSPITALIZADOS (90 Min.)"/>
    <x v="0"/>
    <x v="13"/>
    <n v="2"/>
    <s v="1287-0002"/>
    <d v="2021-10-14T00:00:00"/>
    <s v="34408 MARIA LOURDES"/>
    <s v="ALVAREZ"/>
    <s v="ARELLANO"/>
    <n v="171"/>
    <x v="191"/>
    <n v="80"/>
    <n v="0"/>
    <n v="0"/>
    <n v="483"/>
    <n v="483"/>
    <n v="483"/>
    <m/>
    <s v="Pendiente"/>
    <s v="Activo"/>
    <m/>
    <m/>
    <s v="CENTRO MEDICO EXCEL-HOSPITALIZADOS"/>
    <m/>
    <s v="BUN"/>
    <n v="159"/>
    <s v="VILLAGRANA MARQUEZ SAUL ANTONIO"/>
  </r>
  <r>
    <d v="2021-10-14T00:00:00"/>
    <x v="0"/>
    <s v="HOSPITALIZADOS"/>
    <s v="En Tiempo"/>
    <s v="HOSPITALIZADOS (90 Min.)"/>
    <x v="0"/>
    <x v="13"/>
    <n v="3"/>
    <s v="1287-0002"/>
    <m/>
    <m/>
    <m/>
    <m/>
    <n v="109"/>
    <x v="10"/>
    <n v="115"/>
    <m/>
    <m/>
    <m/>
    <m/>
    <m/>
    <m/>
    <m/>
    <m/>
    <m/>
    <m/>
    <m/>
    <m/>
    <s v="GLU"/>
    <s v="glic"/>
    <m/>
  </r>
  <r>
    <d v="2021-10-14T00:00:00"/>
    <x v="0"/>
    <s v="HOSPITALIZADOS"/>
    <s v="En Tiempo"/>
    <s v="HOSPITALIZADOS (90 Min.)"/>
    <x v="0"/>
    <x v="13"/>
    <n v="4"/>
    <s v="1287-0002"/>
    <m/>
    <m/>
    <m/>
    <m/>
    <n v="69"/>
    <x v="9"/>
    <n v="288"/>
    <m/>
    <m/>
    <m/>
    <m/>
    <m/>
    <m/>
    <m/>
    <m/>
    <m/>
    <m/>
    <m/>
    <m/>
    <s v="ES"/>
    <s v="es3"/>
    <m/>
  </r>
  <r>
    <d v="2021-10-14T00:00:00"/>
    <x v="0"/>
    <s v="ESTUDIOS DE EMERGENCIA"/>
    <s v="En Tiempo"/>
    <s v="ESTUDIOS DE EMERGENCIA (30 Min.)"/>
    <x v="0"/>
    <x v="13"/>
    <n v="5"/>
    <s v="1287-0003"/>
    <d v="2021-10-14T00:00:00"/>
    <s v="13286 AMPARO"/>
    <s v="ORTEGA"/>
    <s v="RODAS"/>
    <n v="102"/>
    <x v="7"/>
    <n v="1070"/>
    <n v="0"/>
    <n v="0"/>
    <n v="1070"/>
    <n v="1070"/>
    <n v="1070"/>
    <m/>
    <s v="Pendiente"/>
    <s v="Activo"/>
    <m/>
    <m/>
    <s v="CENTRO MEDICO EXCEL - TRIAGE RESPIRATORIO"/>
    <m/>
    <s v="GAS"/>
    <n v="136"/>
    <s v="CRUZ GOMEZ FRANCISCO JOSUE"/>
  </r>
  <r>
    <d v="2021-10-14T00:00:00"/>
    <x v="0"/>
    <s v="TRIAGE RESPIRATORIO"/>
    <s v="En Tiempo"/>
    <s v="TRIAGE RESPIRATORIO (90 Min.)"/>
    <x v="0"/>
    <x v="13"/>
    <n v="6"/>
    <s v="1287-0004"/>
    <d v="2021-10-14T00:00:00"/>
    <s v="13286 AMPARO"/>
    <s v="ORTEGA"/>
    <s v="RODAS"/>
    <n v="692"/>
    <x v="1"/>
    <n v="184"/>
    <n v="0"/>
    <n v="0"/>
    <n v="7937"/>
    <n v="7937"/>
    <n v="7937"/>
    <m/>
    <s v="Pendiente"/>
    <s v="Activo"/>
    <m/>
    <m/>
    <s v="CENTRO MEDICO EXCEL - TRIAGE RESPIRATORIO"/>
    <m/>
    <s v="BH"/>
    <s v="h1"/>
    <s v="CRUZ GOMEZ FRANCISCO JOSUE"/>
  </r>
  <r>
    <d v="2021-10-14T00:00:00"/>
    <x v="0"/>
    <s v="TRIAGE RESPIRATORIO"/>
    <s v="En Tiempo"/>
    <s v="TRIAGE RESPIRATORIO (90 Min.)"/>
    <x v="0"/>
    <x v="13"/>
    <n v="7"/>
    <s v="1287-0004"/>
    <m/>
    <m/>
    <m/>
    <m/>
    <n v="288"/>
    <x v="43"/>
    <n v="125"/>
    <m/>
    <m/>
    <m/>
    <m/>
    <m/>
    <m/>
    <m/>
    <m/>
    <m/>
    <m/>
    <m/>
    <m/>
    <s v="VSG"/>
    <n v="221"/>
    <m/>
  </r>
  <r>
    <d v="2021-10-14T00:00:00"/>
    <x v="0"/>
    <s v="TRIAGE RESPIRATORIO"/>
    <s v="En Tiempo"/>
    <s v="TRIAGE RESPIRATORIO (90 Min.)"/>
    <x v="0"/>
    <x v="13"/>
    <n v="8"/>
    <s v="1287-0004"/>
    <m/>
    <m/>
    <m/>
    <m/>
    <n v="226"/>
    <x v="3"/>
    <n v="345"/>
    <m/>
    <m/>
    <m/>
    <m/>
    <m/>
    <m/>
    <m/>
    <m/>
    <m/>
    <m/>
    <m/>
    <m/>
    <s v="PCR"/>
    <n v="183"/>
    <m/>
  </r>
  <r>
    <d v="2021-10-14T00:00:00"/>
    <x v="0"/>
    <s v="TRIAGE RESPIRATORIO"/>
    <s v="En Tiempo"/>
    <s v="TRIAGE RESPIRATORIO (90 Min.)"/>
    <x v="0"/>
    <x v="13"/>
    <n v="9"/>
    <s v="1287-0004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0"/>
    <s v="TRIAGE RESPIRATORIO"/>
    <s v="En Tiempo"/>
    <s v="TRIAGE RESPIRATORIO (90 Min.)"/>
    <x v="0"/>
    <x v="13"/>
    <n v="10"/>
    <s v="1287-0004"/>
    <m/>
    <m/>
    <m/>
    <m/>
    <n v="2458"/>
    <x v="25"/>
    <n v="500"/>
    <m/>
    <m/>
    <m/>
    <m/>
    <m/>
    <m/>
    <m/>
    <m/>
    <m/>
    <m/>
    <m/>
    <m/>
    <s v="SARS"/>
    <m/>
    <m/>
  </r>
  <r>
    <d v="2021-10-14T00:00:00"/>
    <x v="0"/>
    <s v="TRIAGE RESPIRATORIO"/>
    <s v="En Tiempo"/>
    <s v="TRIAGE RESPIRATORIO (90 Min.)"/>
    <x v="0"/>
    <x v="13"/>
    <n v="11"/>
    <s v="1287-0004"/>
    <m/>
    <m/>
    <m/>
    <m/>
    <n v="244"/>
    <x v="5"/>
    <n v="920"/>
    <m/>
    <m/>
    <m/>
    <m/>
    <m/>
    <m/>
    <m/>
    <m/>
    <m/>
    <m/>
    <m/>
    <m/>
    <s v="Dim D"/>
    <m/>
    <m/>
  </r>
  <r>
    <d v="2021-10-14T00:00:00"/>
    <x v="0"/>
    <s v="TRIAGE RESPIRATORIO"/>
    <s v="En Tiempo"/>
    <s v="TRIAGE RESPIRATORIO (90 Min.)"/>
    <x v="0"/>
    <x v="13"/>
    <n v="12"/>
    <s v="1287-0004"/>
    <m/>
    <m/>
    <m/>
    <m/>
    <n v="87"/>
    <x v="85"/>
    <n v="345"/>
    <m/>
    <m/>
    <m/>
    <m/>
    <m/>
    <m/>
    <m/>
    <m/>
    <m/>
    <m/>
    <m/>
    <m/>
    <s v="Ferritina"/>
    <n v="129"/>
    <m/>
  </r>
  <r>
    <d v="2021-10-14T00:00:00"/>
    <x v="0"/>
    <s v="TRIAGE RESPIRATORIO"/>
    <s v="En Tiempo"/>
    <s v="TRIAGE RESPIRATORIO (90 Min.)"/>
    <x v="0"/>
    <x v="13"/>
    <n v="13"/>
    <s v="1287-0004"/>
    <m/>
    <m/>
    <m/>
    <m/>
    <n v="2085"/>
    <x v="96"/>
    <n v="750"/>
    <m/>
    <m/>
    <m/>
    <m/>
    <m/>
    <m/>
    <m/>
    <m/>
    <m/>
    <m/>
    <m/>
    <m/>
    <s v="INFLUENZA A Y B"/>
    <n v="189"/>
    <m/>
  </r>
  <r>
    <d v="2021-10-14T00:00:00"/>
    <x v="0"/>
    <s v="TRIAGE RESPIRATORIO"/>
    <s v="En Tiempo"/>
    <s v="TRIAGE RESPIRATORIO (90 Min.)"/>
    <x v="0"/>
    <x v="13"/>
    <n v="14"/>
    <s v="1287-0004"/>
    <m/>
    <m/>
    <m/>
    <m/>
    <n v="2477"/>
    <x v="42"/>
    <n v="750"/>
    <m/>
    <m/>
    <m/>
    <m/>
    <m/>
    <m/>
    <m/>
    <m/>
    <m/>
    <m/>
    <m/>
    <m/>
    <s v="Ag. SARS Cov 2"/>
    <m/>
    <m/>
  </r>
  <r>
    <d v="2021-10-14T00:00:00"/>
    <x v="0"/>
    <s v="TRIAGE RESPIRATORIO"/>
    <s v="En Tiempo"/>
    <s v="TRIAGE RESPIRATORIO (90 Min.)"/>
    <x v="0"/>
    <x v="13"/>
    <n v="15"/>
    <s v="1287-0004"/>
    <m/>
    <m/>
    <m/>
    <m/>
    <n v="2452"/>
    <x v="26"/>
    <n v="3500"/>
    <m/>
    <m/>
    <m/>
    <m/>
    <m/>
    <m/>
    <m/>
    <m/>
    <m/>
    <m/>
    <m/>
    <m/>
    <s v="COVID 19"/>
    <m/>
    <m/>
  </r>
  <r>
    <d v="2021-10-14T00:00:00"/>
    <x v="0"/>
    <s v="HOSPITALIZADOS"/>
    <s v="No Liberados en PxLab"/>
    <s v="HOSPITALIZADOS (90 Min.)"/>
    <x v="0"/>
    <x v="13"/>
    <n v="16"/>
    <s v="1287-0005"/>
    <d v="2021-10-14T00:00:00"/>
    <s v="34023 FRANCISCO"/>
    <s v="JIMENEZ"/>
    <s v="VARGAS"/>
    <n v="368"/>
    <x v="46"/>
    <n v="450"/>
    <n v="0"/>
    <n v="0"/>
    <n v="450"/>
    <n v="450"/>
    <n v="450"/>
    <m/>
    <s v="Pendiente"/>
    <s v="Activo"/>
    <m/>
    <m/>
    <s v="CENTRO MEDICO EXCEL-HOSPITALIZADOS"/>
    <m/>
    <s v="CulPunCat"/>
    <m/>
    <s v="GONZALEZ TRASVIÑA MIGUEL FELIPE"/>
  </r>
  <r>
    <d v="2021-10-14T00:00:00"/>
    <x v="0"/>
    <s v="URGENCIAS"/>
    <s v="En Tiempo"/>
    <s v="URGENCIAS (90 Min.)"/>
    <x v="0"/>
    <x v="13"/>
    <n v="17"/>
    <s v="1287-0006"/>
    <d v="2021-10-14T00:00:00"/>
    <s v="34442 LEAH SOFIA"/>
    <s v="GODINEZ"/>
    <s v="ZAVALA"/>
    <n v="692"/>
    <x v="1"/>
    <n v="184"/>
    <n v="0"/>
    <n v="0"/>
    <n v="759"/>
    <n v="759"/>
    <n v="759"/>
    <m/>
    <s v="Pendiente"/>
    <s v="Activo"/>
    <m/>
    <m/>
    <s v="CENTRO MEDICO EXCEL-URGENCIAS"/>
    <m/>
    <s v="BH"/>
    <s v="h1"/>
    <s v="LAMPHAR VALENZUELA JESUS MANUEL"/>
  </r>
  <r>
    <d v="2021-10-14T00:00:00"/>
    <x v="0"/>
    <s v="URGENCIAS"/>
    <s v="En Tiempo"/>
    <s v="URGENCIAS (90 Min.)"/>
    <x v="0"/>
    <x v="13"/>
    <n v="18"/>
    <s v="1287-0006"/>
    <m/>
    <m/>
    <m/>
    <m/>
    <n v="119"/>
    <x v="24"/>
    <n v="161"/>
    <m/>
    <m/>
    <m/>
    <m/>
    <m/>
    <m/>
    <m/>
    <m/>
    <m/>
    <m/>
    <m/>
    <m/>
    <s v="ABO"/>
    <n v="213"/>
    <m/>
  </r>
  <r>
    <d v="2021-10-14T00:00:00"/>
    <x v="0"/>
    <s v="URGENCIAS"/>
    <s v="En Tiempo"/>
    <s v="URGENCIAS (90 Min.)"/>
    <x v="0"/>
    <x v="13"/>
    <n v="19"/>
    <s v="1287-0006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4T00:00:00"/>
    <x v="1"/>
    <s v="ESTUDIOS DE EMERGENCIA"/>
    <s v="En Tiempo"/>
    <s v="ESTUDIOS DE EMERGENCIA (30 Min.)"/>
    <x v="0"/>
    <x v="14"/>
    <n v="20"/>
    <s v="1287-0007"/>
    <d v="2021-10-14T00:00:00"/>
    <s v="34392 SALVADOR"/>
    <s v="KAYACHANIAN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14T00:00:00"/>
    <x v="1"/>
    <s v="ESTUDIOS DE EMERGENCIA"/>
    <s v="En Tiempo"/>
    <s v="ESTUDIOS DE EMERGENCIA (30 Min.)"/>
    <x v="0"/>
    <x v="14"/>
    <n v="21"/>
    <s v="1287-0008"/>
    <d v="2021-10-14T00:00:00"/>
    <s v="34349 LUIS"/>
    <s v="FLORES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14T00:00:00"/>
    <x v="1"/>
    <s v="ESTUDIOS DE EMERGENCIA"/>
    <s v="En Tiempo"/>
    <s v="ESTUDIOS DE EMERGENCIA (30 Min.)"/>
    <x v="0"/>
    <x v="14"/>
    <n v="22"/>
    <s v="1287-0009"/>
    <d v="2021-10-14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14T00:00:00"/>
    <x v="1"/>
    <s v="ESTUDIOS DE EMERGENCIA"/>
    <s v="En Tiempo"/>
    <s v="ESTUDIOS DE EMERGENCIA (30 Min.)"/>
    <x v="0"/>
    <x v="14"/>
    <n v="23"/>
    <s v="1287-0010"/>
    <d v="2021-10-14T00:00:00"/>
    <s v="34396 MANUEL"/>
    <s v="GARZON"/>
    <s v="RODRIGU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14T00:00:00"/>
    <x v="1"/>
    <s v="ESTUDIOS DE EMERGENCIA"/>
    <s v="En Tiempo"/>
    <s v="ESTUDIOS DE EMERGENCIA (30 Min.)"/>
    <x v="0"/>
    <x v="14"/>
    <n v="24"/>
    <s v="1287-0011"/>
    <d v="2021-10-14T00:00:00"/>
    <s v="34408 MARIA LOURDES"/>
    <s v="ALVAREZ"/>
    <s v="ARELLANO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14T00:00:00"/>
    <x v="1"/>
    <s v="ESTUDIOS DE EMERGENCIA"/>
    <s v="En Tiempo"/>
    <s v="ESTUDIOS DE EMERGENCIA (30 Min.)"/>
    <x v="0"/>
    <x v="14"/>
    <n v="25"/>
    <s v="1287-0012"/>
    <d v="2021-10-14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14T00:00:00"/>
    <x v="1"/>
    <s v="HOSPITALIZADOS"/>
    <s v="En Tiempo"/>
    <s v="HOSPITALIZADOS (90 Min.)"/>
    <x v="0"/>
    <x v="14"/>
    <n v="26"/>
    <s v="1287-0013"/>
    <d v="2021-10-14T00:00:00"/>
    <s v="34305 IRIANA"/>
    <s v="MACIAS"/>
    <s v="LOP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4T00:00:00"/>
    <x v="1"/>
    <s v="HOSPITALIZADOS"/>
    <s v="En Tiempo"/>
    <s v="HOSPITALIZADOS (90 Min.)"/>
    <x v="0"/>
    <x v="14"/>
    <n v="27"/>
    <s v="1287-0013"/>
    <m/>
    <m/>
    <m/>
    <m/>
    <n v="104"/>
    <x v="12"/>
    <n v="171"/>
    <m/>
    <m/>
    <m/>
    <m/>
    <m/>
    <m/>
    <m/>
    <m/>
    <m/>
    <m/>
    <m/>
    <m/>
    <s v="mg"/>
    <n v="157"/>
    <m/>
  </r>
  <r>
    <d v="2021-10-14T00:00:00"/>
    <x v="1"/>
    <s v="HOSPITALIZADOS"/>
    <s v="En Tiempo"/>
    <s v="HOSPITALIZADOS (90 Min.)"/>
    <x v="0"/>
    <x v="14"/>
    <n v="28"/>
    <s v="1287-0013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ESTUDIOS DE EMERGENCIA"/>
    <s v="Fuera de Tiempo"/>
    <s v="ESTUDIOS DE EMERGENCIA (30 Min.)"/>
    <x v="0"/>
    <x v="14"/>
    <n v="29"/>
    <s v="1287-0014"/>
    <d v="2021-10-14T00:00:00"/>
    <s v="34194 RITA"/>
    <s v="MARTINEZ"/>
    <s v="GARCIA"/>
    <n v="112"/>
    <x v="64"/>
    <n v="1070"/>
    <n v="0"/>
    <n v="0"/>
    <n v="2140"/>
    <n v="2140"/>
    <n v="2140"/>
    <m/>
    <s v="Pendiente"/>
    <s v="Activo"/>
    <m/>
    <m/>
    <s v="CENTRO MEDICO EXCEL-HOSPITALIZADOS"/>
    <m/>
    <s v="GASV"/>
    <m/>
    <s v="VILLAGRANA MARQUEZ SAUL ANTONIO"/>
  </r>
  <r>
    <d v="2021-10-14T00:00:00"/>
    <x v="1"/>
    <s v="ESTUDIOS DE EMERGENCIA"/>
    <s v="Fuera de Tiempo"/>
    <s v="ESTUDIOS DE EMERGENCIA (30 Min.)"/>
    <x v="0"/>
    <x v="14"/>
    <n v="30"/>
    <s v="1287-0014"/>
    <m/>
    <m/>
    <m/>
    <m/>
    <n v="102"/>
    <x v="7"/>
    <n v="1070"/>
    <m/>
    <m/>
    <m/>
    <m/>
    <m/>
    <m/>
    <m/>
    <m/>
    <m/>
    <m/>
    <m/>
    <m/>
    <s v="GAS"/>
    <n v="136"/>
    <m/>
  </r>
  <r>
    <d v="2021-10-14T00:00:00"/>
    <x v="1"/>
    <s v="ESTUDIOS DE EMERGENCIA"/>
    <s v="Fuera de Tiempo"/>
    <s v="ESTUDIOS DE EMERGENCIA (30 Min.)"/>
    <x v="0"/>
    <x v="14"/>
    <n v="31"/>
    <s v="1287-0015"/>
    <d v="2021-10-14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14T00:00:00"/>
    <x v="1"/>
    <s v="HOSPITALIZADOS"/>
    <s v="En Tiempo"/>
    <s v="HOSPITALIZADOS (90 Min.)"/>
    <x v="0"/>
    <x v="14"/>
    <n v="32"/>
    <s v="1287-0016"/>
    <d v="2021-10-14T00:00:00"/>
    <s v="34423 OSCAR"/>
    <s v="ALCALA"/>
    <m/>
    <n v="692"/>
    <x v="1"/>
    <n v="184"/>
    <n v="0"/>
    <n v="0"/>
    <n v="840"/>
    <n v="840"/>
    <n v="840"/>
    <m/>
    <s v="Pendiente"/>
    <s v="Activo"/>
    <m/>
    <m/>
    <s v="CENTRO MEDICO EXCEL-HOSPITALIZADOS"/>
    <m/>
    <s v="BH"/>
    <s v="h1"/>
    <s v="ESPINO ALVAREZ JAIME FRANCISCO"/>
  </r>
  <r>
    <d v="2021-10-14T00:00:00"/>
    <x v="1"/>
    <s v="HOSPITALIZADOS"/>
    <s v="En Tiempo"/>
    <s v="HOSPITALIZADOS (90 Min.)"/>
    <x v="0"/>
    <x v="14"/>
    <n v="33"/>
    <s v="1287-0016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HOSPITALIZADOS"/>
    <s v="En Tiempo"/>
    <s v="HOSPITALIZADOS (90 Min.)"/>
    <x v="0"/>
    <x v="14"/>
    <n v="34"/>
    <s v="1287-0016"/>
    <m/>
    <m/>
    <m/>
    <m/>
    <n v="83"/>
    <x v="6"/>
    <n v="138"/>
    <m/>
    <m/>
    <m/>
    <m/>
    <m/>
    <m/>
    <m/>
    <m/>
    <m/>
    <m/>
    <m/>
    <m/>
    <s v="EGO"/>
    <n v="127"/>
    <m/>
  </r>
  <r>
    <d v="2021-10-14T00:00:00"/>
    <x v="1"/>
    <s v="MEDIEXCEL"/>
    <s v="En Tiempo"/>
    <s v="EXTERNOS (240 min.)"/>
    <x v="0"/>
    <x v="14"/>
    <n v="35"/>
    <s v="1287-0017"/>
    <d v="2021-10-14T00:00:00"/>
    <s v="32263 ESPERANZA"/>
    <s v="ILESCAS"/>
    <m/>
    <n v="692"/>
    <x v="1"/>
    <n v="184"/>
    <n v="0"/>
    <n v="0"/>
    <n v="1231"/>
    <n v="1231"/>
    <n v="1231"/>
    <m/>
    <s v="Pendiente"/>
    <s v="Activo"/>
    <s v="B8829033-02_x0009_"/>
    <m/>
    <s v="MEDIEXCEL"/>
    <m/>
    <s v="BH"/>
    <s v="h1"/>
    <s v="SALDIVAR HERNANDEZ KARLA YUDITH"/>
  </r>
  <r>
    <d v="2021-10-14T00:00:00"/>
    <x v="1"/>
    <s v="MEDIEXCEL"/>
    <s v="En Tiempo"/>
    <s v="EXTERNOS (240 min.)"/>
    <x v="0"/>
    <x v="14"/>
    <n v="36"/>
    <s v="1287-0017"/>
    <m/>
    <m/>
    <m/>
    <m/>
    <n v="121"/>
    <x v="18"/>
    <n v="374"/>
    <m/>
    <m/>
    <m/>
    <m/>
    <m/>
    <m/>
    <m/>
    <m/>
    <m/>
    <m/>
    <m/>
    <m/>
    <s v="GLICO"/>
    <n v="137"/>
    <m/>
  </r>
  <r>
    <d v="2021-10-14T00:00:00"/>
    <x v="1"/>
    <s v="MEDIEXCEL"/>
    <s v="En Tiempo"/>
    <s v="EXTERNOS (240 min.)"/>
    <x v="0"/>
    <x v="14"/>
    <n v="37"/>
    <s v="1287-0017"/>
    <m/>
    <m/>
    <m/>
    <m/>
    <n v="1533"/>
    <x v="21"/>
    <n v="535"/>
    <m/>
    <m/>
    <m/>
    <m/>
    <m/>
    <m/>
    <m/>
    <m/>
    <m/>
    <m/>
    <m/>
    <m/>
    <s v="SMAC30"/>
    <s v="v2"/>
    <m/>
  </r>
  <r>
    <d v="2021-10-14T00:00:00"/>
    <x v="1"/>
    <s v="MEDIEXCEL"/>
    <s v="En Tiempo"/>
    <s v="EXTERNOS (240 min.)"/>
    <x v="0"/>
    <x v="14"/>
    <n v="38"/>
    <s v="1287-0017"/>
    <m/>
    <m/>
    <m/>
    <m/>
    <n v="83"/>
    <x v="6"/>
    <n v="138"/>
    <m/>
    <m/>
    <m/>
    <m/>
    <m/>
    <m/>
    <m/>
    <m/>
    <m/>
    <m/>
    <m/>
    <m/>
    <s v="EGO"/>
    <n v="127"/>
    <m/>
  </r>
  <r>
    <d v="2021-10-14T00:00:00"/>
    <x v="1"/>
    <s v="HOSPITALIZADOS"/>
    <s v="En Tiempo"/>
    <s v="HOSPITALIZADOS (90 Min.)"/>
    <x v="0"/>
    <x v="14"/>
    <n v="39"/>
    <s v="1287-0018"/>
    <d v="2021-10-14T00:00:00"/>
    <s v="29842 VICENTE"/>
    <s v="ARROYO"/>
    <m/>
    <n v="692"/>
    <x v="1"/>
    <n v="184"/>
    <n v="0"/>
    <n v="0"/>
    <n v="702"/>
    <n v="702"/>
    <n v="702"/>
    <m/>
    <s v="Pendiente"/>
    <s v="Activo"/>
    <m/>
    <m/>
    <s v="CENTRO MEDICO EXCEL-HOSPITALIZADOS"/>
    <m/>
    <s v="BH"/>
    <s v="h1"/>
    <s v="CARRILLO GONZALEZ MAYRA LIZETH"/>
  </r>
  <r>
    <d v="2021-10-14T00:00:00"/>
    <x v="1"/>
    <s v="HOSPITALIZADOS"/>
    <s v="En Tiempo"/>
    <s v="HOSPITALIZADOS (90 Min.)"/>
    <x v="0"/>
    <x v="14"/>
    <n v="40"/>
    <s v="1287-0018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ESTUDIOS DE EMERGENCIA"/>
    <s v="Fuera de Tiempo"/>
    <s v="ESTUDIOS DE EMERGENCIA (30 Min.)"/>
    <x v="0"/>
    <x v="14"/>
    <n v="41"/>
    <s v="1287-0019"/>
    <d v="2021-10-14T00:00:00"/>
    <s v="34381 GABRIEL EDUARDO"/>
    <s v="GARCIA"/>
    <s v="GUITRON"/>
    <n v="102"/>
    <x v="7"/>
    <n v="1070"/>
    <n v="0"/>
    <n v="0"/>
    <n v="2140"/>
    <n v="2140"/>
    <n v="2140"/>
    <m/>
    <s v="Pendiente"/>
    <s v="Activo"/>
    <m/>
    <m/>
    <s v="CENTRO MEDICO EXCEL-HOSPITALIZADOS"/>
    <m/>
    <s v="GAS"/>
    <n v="136"/>
    <s v="DAMIAN CAMPOLI FRANCO"/>
  </r>
  <r>
    <d v="2021-10-14T00:00:00"/>
    <x v="1"/>
    <s v="ESTUDIOS DE EMERGENCIA"/>
    <s v="Fuera de Tiempo"/>
    <s v="ESTUDIOS DE EMERGENCIA (30 Min.)"/>
    <x v="0"/>
    <x v="14"/>
    <n v="42"/>
    <s v="1287-0019"/>
    <m/>
    <m/>
    <m/>
    <m/>
    <n v="112"/>
    <x v="64"/>
    <n v="1070"/>
    <m/>
    <m/>
    <m/>
    <m/>
    <m/>
    <m/>
    <m/>
    <m/>
    <m/>
    <m/>
    <m/>
    <m/>
    <s v="GASV"/>
    <m/>
    <m/>
  </r>
  <r>
    <d v="2021-10-14T00:00:00"/>
    <x v="1"/>
    <s v="HOSPITALIZADOS"/>
    <s v="En Tiempo"/>
    <s v="HOSPITALIZADOS (90 Min.)"/>
    <x v="0"/>
    <x v="14"/>
    <n v="43"/>
    <s v="1287-0020"/>
    <d v="2021-10-14T00:00:00"/>
    <s v="34392 SALVADOR"/>
    <s v="KAYACHANIAN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4T00:00:00"/>
    <x v="1"/>
    <s v="HOSPITALIZADOS"/>
    <s v="En Tiempo"/>
    <s v="HOSPITALIZADOS (90 Min.)"/>
    <x v="0"/>
    <x v="14"/>
    <n v="44"/>
    <s v="1287-0020"/>
    <m/>
    <m/>
    <m/>
    <m/>
    <n v="104"/>
    <x v="12"/>
    <n v="171"/>
    <m/>
    <m/>
    <m/>
    <m/>
    <m/>
    <m/>
    <m/>
    <m/>
    <m/>
    <m/>
    <m/>
    <m/>
    <s v="mg"/>
    <n v="157"/>
    <m/>
  </r>
  <r>
    <d v="2021-10-14T00:00:00"/>
    <x v="1"/>
    <s v="HOSPITALIZADOS"/>
    <s v="En Tiempo"/>
    <s v="HOSPITALIZADOS (90 Min.)"/>
    <x v="0"/>
    <x v="14"/>
    <n v="45"/>
    <s v="1287-0020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HOSPITALIZADOS"/>
    <s v="En Tiempo"/>
    <s v="HOSPITALIZADOS (90 Min.)"/>
    <x v="0"/>
    <x v="14"/>
    <n v="46"/>
    <s v="1287-0021"/>
    <d v="2021-10-14T00:00:00"/>
    <s v="34349 LUIS"/>
    <s v="FLORES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4T00:00:00"/>
    <x v="1"/>
    <s v="HOSPITALIZADOS"/>
    <s v="En Tiempo"/>
    <s v="HOSPITALIZADOS (90 Min.)"/>
    <x v="0"/>
    <x v="14"/>
    <n v="47"/>
    <s v="1287-0021"/>
    <m/>
    <m/>
    <m/>
    <m/>
    <n v="104"/>
    <x v="12"/>
    <n v="171"/>
    <m/>
    <m/>
    <m/>
    <m/>
    <m/>
    <m/>
    <m/>
    <m/>
    <m/>
    <m/>
    <m/>
    <m/>
    <s v="mg"/>
    <n v="157"/>
    <m/>
  </r>
  <r>
    <d v="2021-10-14T00:00:00"/>
    <x v="1"/>
    <s v="HOSPITALIZADOS"/>
    <s v="En Tiempo"/>
    <s v="HOSPITALIZADOS (90 Min.)"/>
    <x v="0"/>
    <x v="14"/>
    <n v="48"/>
    <s v="1287-0021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HOSPITALIZADOS"/>
    <s v="En Tiempo"/>
    <s v="HOSPITALIZADOS (90 Min.)"/>
    <x v="0"/>
    <x v="14"/>
    <n v="49"/>
    <s v="1287-0022"/>
    <d v="2021-10-14T00:00:00"/>
    <s v="34023 FRANCISCO"/>
    <s v="JIMENEZ"/>
    <s v="VARGAS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VILLAGRANA MARQUEZ SAUL ANTONIO"/>
  </r>
  <r>
    <d v="2021-10-14T00:00:00"/>
    <x v="1"/>
    <s v="HOSPITALIZADOS"/>
    <s v="En Tiempo"/>
    <s v="HOSPITALIZADOS (90 Min.)"/>
    <x v="0"/>
    <x v="14"/>
    <n v="50"/>
    <s v="1287-0022"/>
    <m/>
    <m/>
    <m/>
    <m/>
    <n v="104"/>
    <x v="12"/>
    <n v="171"/>
    <m/>
    <m/>
    <m/>
    <m/>
    <m/>
    <m/>
    <m/>
    <m/>
    <m/>
    <m/>
    <m/>
    <m/>
    <s v="mg"/>
    <n v="157"/>
    <m/>
  </r>
  <r>
    <d v="2021-10-14T00:00:00"/>
    <x v="1"/>
    <s v="HOSPITALIZADOS"/>
    <s v="En Tiempo"/>
    <s v="HOSPITALIZADOS (90 Min.)"/>
    <x v="0"/>
    <x v="14"/>
    <n v="51"/>
    <s v="1287-0022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HOSPITALIZADOS"/>
    <s v="En Tiempo"/>
    <s v="HOSPITALIZADOS (90 Min.)"/>
    <x v="0"/>
    <x v="14"/>
    <n v="52"/>
    <s v="1287-0023"/>
    <d v="2021-10-14T00:00:00"/>
    <s v="34194 RITA"/>
    <s v="MARTINEZ"/>
    <s v="GARCI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VILLAGRANA MARQUEZ SAUL ANTONIO"/>
  </r>
  <r>
    <d v="2021-10-14T00:00:00"/>
    <x v="1"/>
    <s v="HOSPITALIZADOS"/>
    <s v="En Tiempo"/>
    <s v="HOSPITALIZADOS (90 Min.)"/>
    <x v="0"/>
    <x v="14"/>
    <n v="53"/>
    <s v="1287-0023"/>
    <m/>
    <m/>
    <m/>
    <m/>
    <n v="104"/>
    <x v="12"/>
    <n v="171"/>
    <m/>
    <m/>
    <m/>
    <m/>
    <m/>
    <m/>
    <m/>
    <m/>
    <m/>
    <m/>
    <m/>
    <m/>
    <s v="mg"/>
    <n v="157"/>
    <m/>
  </r>
  <r>
    <d v="2021-10-14T00:00:00"/>
    <x v="1"/>
    <s v="HOSPITALIZADOS"/>
    <s v="En Tiempo"/>
    <s v="HOSPITALIZADOS (90 Min.)"/>
    <x v="0"/>
    <x v="14"/>
    <n v="54"/>
    <s v="1287-0023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PRIVADOS"/>
    <s v="No Liberados en PxLab"/>
    <s v="EXTERNOS (240 min.)"/>
    <x v="0"/>
    <x v="14"/>
    <n v="55"/>
    <s v="1287-0024"/>
    <d v="2021-10-14T00:00:00"/>
    <s v="14836 BLANCA ISABEL"/>
    <s v="AGUIRRE"/>
    <s v="CORONADO"/>
    <n v="631"/>
    <x v="130"/>
    <n v="650"/>
    <n v="0"/>
    <n v="0"/>
    <n v="650"/>
    <n v="650"/>
    <n v="650"/>
    <m/>
    <s v="Pendiente"/>
    <s v="Activo"/>
    <m/>
    <m/>
    <s v="PRIVADOS"/>
    <m/>
    <s v="CA-125"/>
    <n v="53"/>
    <s v="PRADO HERNANDEZ MELANIE LIZZETH"/>
  </r>
  <r>
    <d v="2021-10-14T00:00:00"/>
    <x v="1"/>
    <s v="HOSPITALIZADOS"/>
    <s v="En Tiempo"/>
    <s v="HOSPITALIZADOS (90 Min.)"/>
    <x v="0"/>
    <x v="14"/>
    <n v="56"/>
    <s v="1287-0025"/>
    <d v="2021-10-14T00:00:00"/>
    <s v="33997 EDHER ADRIAN"/>
    <s v="FLORES"/>
    <s v="ACOST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VILLAGRANA MARQUEZ SAUL ANTONIO"/>
  </r>
  <r>
    <d v="2021-10-14T00:00:00"/>
    <x v="1"/>
    <s v="HOSPITALIZADOS"/>
    <s v="En Tiempo"/>
    <s v="HOSPITALIZADOS (90 Min.)"/>
    <x v="0"/>
    <x v="14"/>
    <n v="57"/>
    <s v="1287-0025"/>
    <m/>
    <m/>
    <m/>
    <m/>
    <n v="104"/>
    <x v="12"/>
    <n v="171"/>
    <m/>
    <m/>
    <m/>
    <m/>
    <m/>
    <m/>
    <m/>
    <m/>
    <m/>
    <m/>
    <m/>
    <m/>
    <s v="mg"/>
    <n v="157"/>
    <m/>
  </r>
  <r>
    <d v="2021-10-14T00:00:00"/>
    <x v="1"/>
    <s v="HOSPITALIZADOS"/>
    <s v="En Tiempo"/>
    <s v="HOSPITALIZADOS (90 Min.)"/>
    <x v="0"/>
    <x v="14"/>
    <n v="58"/>
    <s v="1287-0025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HOSPITALIZADOS"/>
    <s v="En Tiempo"/>
    <s v="HOSPITALIZADOS (90 Min.)"/>
    <x v="0"/>
    <x v="14"/>
    <n v="59"/>
    <s v="1287-0026"/>
    <d v="2021-10-14T00:00:00"/>
    <s v="34408 MARIA LOURDES"/>
    <s v="ALVAREZ"/>
    <s v="ARELLANO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VILLAGRANA MARQUEZ SAUL ANTONIO"/>
  </r>
  <r>
    <d v="2021-10-14T00:00:00"/>
    <x v="1"/>
    <s v="HOSPITALIZADOS"/>
    <s v="En Tiempo"/>
    <s v="HOSPITALIZADOS (90 Min.)"/>
    <x v="0"/>
    <x v="14"/>
    <n v="60"/>
    <s v="1287-0026"/>
    <m/>
    <m/>
    <m/>
    <m/>
    <n v="104"/>
    <x v="12"/>
    <n v="171"/>
    <m/>
    <m/>
    <m/>
    <m/>
    <m/>
    <m/>
    <m/>
    <m/>
    <m/>
    <m/>
    <m/>
    <m/>
    <s v="mg"/>
    <n v="157"/>
    <m/>
  </r>
  <r>
    <d v="2021-10-14T00:00:00"/>
    <x v="1"/>
    <s v="HOSPITALIZADOS"/>
    <s v="En Tiempo"/>
    <s v="HOSPITALIZADOS (90 Min.)"/>
    <x v="0"/>
    <x v="14"/>
    <n v="61"/>
    <s v="1287-0026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MEDIEXCEL"/>
    <s v="En Tiempo"/>
    <s v="EXTERNOS (240 min.)"/>
    <x v="0"/>
    <x v="14"/>
    <n v="62"/>
    <s v="1287-0027"/>
    <d v="2021-10-14T00:00:00"/>
    <s v="16273 MARIA"/>
    <s v="SANTACRUZ"/>
    <m/>
    <n v="692"/>
    <x v="1"/>
    <n v="184"/>
    <n v="0"/>
    <n v="0"/>
    <n v="2120"/>
    <n v="2120"/>
    <n v="2120"/>
    <m/>
    <s v="Pendiente"/>
    <s v="Activo"/>
    <s v="A7329015-02"/>
    <m/>
    <s v="MEDIEXCEL"/>
    <m/>
    <s v="BH"/>
    <s v="h1"/>
    <s v="VILLANUEVA CORREA JUDITH"/>
  </r>
  <r>
    <d v="2021-10-14T00:00:00"/>
    <x v="1"/>
    <s v="MEDIEXCEL"/>
    <s v="En Tiempo"/>
    <s v="EXTERNOS (240 min.)"/>
    <x v="0"/>
    <x v="14"/>
    <n v="63"/>
    <s v="1287-0027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MEDIEXCEL"/>
    <s v="En Tiempo"/>
    <s v="EXTERNOS (240 min.)"/>
    <x v="0"/>
    <x v="14"/>
    <n v="64"/>
    <s v="1287-0027"/>
    <m/>
    <m/>
    <m/>
    <m/>
    <n v="577"/>
    <x v="140"/>
    <n v="800"/>
    <m/>
    <m/>
    <m/>
    <m/>
    <m/>
    <m/>
    <m/>
    <m/>
    <m/>
    <m/>
    <m/>
    <m/>
    <s v="Ag Pylori"/>
    <n v="55"/>
    <m/>
  </r>
  <r>
    <d v="2021-10-14T00:00:00"/>
    <x v="1"/>
    <s v="MEDIEXCEL"/>
    <s v="En Tiempo"/>
    <s v="EXTERNOS (240 min.)"/>
    <x v="0"/>
    <x v="14"/>
    <n v="65"/>
    <s v="1287-0027"/>
    <m/>
    <m/>
    <m/>
    <m/>
    <n v="739"/>
    <x v="122"/>
    <n v="80"/>
    <m/>
    <m/>
    <m/>
    <m/>
    <m/>
    <m/>
    <m/>
    <m/>
    <m/>
    <m/>
    <m/>
    <m/>
    <s v="SOH"/>
    <n v="198"/>
    <m/>
  </r>
  <r>
    <d v="2021-10-14T00:00:00"/>
    <x v="1"/>
    <s v="MEDIEXCEL"/>
    <s v="En Tiempo"/>
    <s v="EXTERNOS (240 min.)"/>
    <x v="0"/>
    <x v="14"/>
    <n v="66"/>
    <s v="1287-0027"/>
    <m/>
    <m/>
    <m/>
    <m/>
    <n v="83"/>
    <x v="6"/>
    <n v="138"/>
    <m/>
    <m/>
    <m/>
    <m/>
    <m/>
    <m/>
    <m/>
    <m/>
    <m/>
    <m/>
    <m/>
    <m/>
    <s v="EGO"/>
    <n v="127"/>
    <m/>
  </r>
  <r>
    <d v="2021-10-14T00:00:00"/>
    <x v="1"/>
    <s v="MEDIEXCEL"/>
    <s v="En Tiempo"/>
    <s v="EXTERNOS (240 min.)"/>
    <x v="0"/>
    <x v="14"/>
    <n v="67"/>
    <s v="1287-0027"/>
    <m/>
    <m/>
    <m/>
    <m/>
    <n v="356"/>
    <x v="83"/>
    <n v="400"/>
    <m/>
    <m/>
    <m/>
    <m/>
    <m/>
    <m/>
    <m/>
    <m/>
    <m/>
    <m/>
    <m/>
    <m/>
    <s v="Coprocultivo"/>
    <m/>
    <m/>
  </r>
  <r>
    <d v="2021-10-14T00:00:00"/>
    <x v="1"/>
    <s v="HOSPITALIZADOS"/>
    <s v="No Liberados en PxLab"/>
    <s v="HOSPITALIZADOS (90 Min.)"/>
    <x v="1"/>
    <x v="14"/>
    <n v="68"/>
    <s v="1287-0028"/>
    <d v="2021-10-14T00:00:00"/>
    <s v="29842 VICENTE"/>
    <s v="ARROYO"/>
    <m/>
    <n v="692"/>
    <x v="1"/>
    <n v="184"/>
    <n v="0"/>
    <n v="0"/>
    <n v="702"/>
    <n v="702"/>
    <n v="702"/>
    <m/>
    <s v="Pendiente"/>
    <s v="Cancelado"/>
    <m/>
    <m/>
    <s v="CENTRO MEDICO EXCEL-HOSPITALIZADOS"/>
    <m/>
    <s v="BH"/>
    <s v="h1"/>
    <s v="CARRILLO GONZALEZ MAYRA LIZETH"/>
  </r>
  <r>
    <d v="2021-10-14T00:00:00"/>
    <x v="1"/>
    <s v="HOSPITALIZADOS"/>
    <s v="No Liberados en PxLab"/>
    <s v="HOSPITALIZADOS (90 Min.)"/>
    <x v="1"/>
    <x v="14"/>
    <n v="69"/>
    <s v="1287-0028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HOSPITALIZADOS"/>
    <s v="En Tiempo"/>
    <s v="HOSPITALIZADOS (90 Min.)"/>
    <x v="0"/>
    <x v="14"/>
    <n v="70"/>
    <s v="1287-0029"/>
    <d v="2021-10-14T00:00:00"/>
    <s v="34439 LEOPOLDO"/>
    <s v="QUIROZ"/>
    <s v="GUTIERREZ"/>
    <n v="692"/>
    <x v="1"/>
    <n v="184"/>
    <n v="0"/>
    <n v="0"/>
    <n v="1653"/>
    <n v="1653"/>
    <n v="1653"/>
    <m/>
    <s v="Pendiente"/>
    <s v="Activo"/>
    <m/>
    <m/>
    <s v="CENTRO MEDICO EXCEL-HOSPITALIZADOS"/>
    <m/>
    <s v="BH"/>
    <s v="h1"/>
    <s v="GONZALEZ TRASVIÑA MIGUEL FELIPE"/>
  </r>
  <r>
    <d v="2021-10-14T00:00:00"/>
    <x v="1"/>
    <s v="HOSPITALIZADOS"/>
    <s v="En Tiempo"/>
    <s v="HOSPITALIZADOS (90 Min.)"/>
    <x v="0"/>
    <x v="14"/>
    <n v="71"/>
    <s v="1287-0029"/>
    <m/>
    <m/>
    <m/>
    <m/>
    <n v="49"/>
    <x v="14"/>
    <n v="380"/>
    <m/>
    <m/>
    <m/>
    <m/>
    <m/>
    <m/>
    <m/>
    <m/>
    <m/>
    <m/>
    <m/>
    <m/>
    <s v="CK-MB"/>
    <n v="97"/>
    <m/>
  </r>
  <r>
    <d v="2021-10-14T00:00:00"/>
    <x v="1"/>
    <s v="HOSPITALIZADOS"/>
    <s v="En Tiempo"/>
    <s v="HOSPITALIZADOS (90 Min.)"/>
    <x v="0"/>
    <x v="14"/>
    <n v="72"/>
    <s v="1287-0029"/>
    <m/>
    <m/>
    <m/>
    <m/>
    <n v="104"/>
    <x v="12"/>
    <n v="171"/>
    <m/>
    <m/>
    <m/>
    <m/>
    <m/>
    <m/>
    <m/>
    <m/>
    <m/>
    <m/>
    <m/>
    <m/>
    <s v="mg"/>
    <n v="157"/>
    <m/>
  </r>
  <r>
    <d v="2021-10-14T00:00:00"/>
    <x v="1"/>
    <s v="HOSPITALIZADOS"/>
    <s v="En Tiempo"/>
    <s v="HOSPITALIZADOS (90 Min.)"/>
    <x v="0"/>
    <x v="14"/>
    <n v="73"/>
    <s v="1287-0029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HOSPITALIZADOS"/>
    <s v="En Tiempo"/>
    <s v="HOSPITALIZADOS (90 Min.)"/>
    <x v="0"/>
    <x v="14"/>
    <n v="74"/>
    <s v="1287-0029"/>
    <m/>
    <m/>
    <m/>
    <m/>
    <n v="539"/>
    <x v="13"/>
    <n v="400"/>
    <m/>
    <m/>
    <m/>
    <m/>
    <m/>
    <m/>
    <m/>
    <m/>
    <m/>
    <m/>
    <m/>
    <m/>
    <s v="TROPONINA I"/>
    <m/>
    <m/>
  </r>
  <r>
    <d v="2021-10-14T00:00:00"/>
    <x v="1"/>
    <s v="HOSPITALIZADOS"/>
    <s v="En Tiempo"/>
    <s v="HOSPITALIZADOS (90 Min.)"/>
    <x v="0"/>
    <x v="14"/>
    <n v="75"/>
    <s v="1287-0030"/>
    <d v="2021-10-14T00:00:00"/>
    <s v="34381 GABRIEL EDUARDO"/>
    <s v="GARCIA"/>
    <s v="GUITRON"/>
    <n v="48"/>
    <x v="15"/>
    <n v="165"/>
    <n v="0"/>
    <n v="0"/>
    <n v="1634"/>
    <n v="1634"/>
    <n v="1634"/>
    <m/>
    <s v="Pendiente"/>
    <s v="Activo"/>
    <m/>
    <m/>
    <s v="CENTRO MEDICO EXCEL-HOSPITALIZADOS"/>
    <m/>
    <s v="CPK"/>
    <n v="99"/>
    <s v="DAMIAN CAMPOLI FRANCO"/>
  </r>
  <r>
    <d v="2021-10-14T00:00:00"/>
    <x v="1"/>
    <s v="HOSPITALIZADOS"/>
    <s v="En Tiempo"/>
    <s v="HOSPITALIZADOS (90 Min.)"/>
    <x v="0"/>
    <x v="14"/>
    <n v="76"/>
    <s v="1287-0030"/>
    <m/>
    <m/>
    <m/>
    <m/>
    <n v="49"/>
    <x v="14"/>
    <n v="380"/>
    <m/>
    <m/>
    <m/>
    <m/>
    <m/>
    <m/>
    <m/>
    <m/>
    <m/>
    <m/>
    <m/>
    <m/>
    <s v="CK-MB"/>
    <n v="97"/>
    <m/>
  </r>
  <r>
    <d v="2021-10-14T00:00:00"/>
    <x v="1"/>
    <s v="HOSPITALIZADOS"/>
    <s v="En Tiempo"/>
    <s v="HOSPITALIZADOS (90 Min.)"/>
    <x v="0"/>
    <x v="14"/>
    <n v="77"/>
    <s v="1287-0030"/>
    <m/>
    <m/>
    <m/>
    <m/>
    <n v="104"/>
    <x v="12"/>
    <n v="171"/>
    <m/>
    <m/>
    <m/>
    <m/>
    <m/>
    <m/>
    <m/>
    <m/>
    <m/>
    <m/>
    <m/>
    <m/>
    <s v="mg"/>
    <n v="157"/>
    <m/>
  </r>
  <r>
    <d v="2021-10-14T00:00:00"/>
    <x v="1"/>
    <s v="HOSPITALIZADOS"/>
    <s v="En Tiempo"/>
    <s v="HOSPITALIZADOS (90 Min.)"/>
    <x v="0"/>
    <x v="14"/>
    <n v="78"/>
    <s v="1287-0030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HOSPITALIZADOS"/>
    <s v="En Tiempo"/>
    <s v="HOSPITALIZADOS (90 Min.)"/>
    <x v="0"/>
    <x v="14"/>
    <n v="79"/>
    <s v="1287-0030"/>
    <m/>
    <m/>
    <m/>
    <m/>
    <n v="539"/>
    <x v="13"/>
    <n v="400"/>
    <m/>
    <m/>
    <m/>
    <m/>
    <m/>
    <m/>
    <m/>
    <m/>
    <m/>
    <m/>
    <m/>
    <m/>
    <s v="TROPONINA I"/>
    <m/>
    <m/>
  </r>
  <r>
    <d v="2021-10-14T00:00:00"/>
    <x v="1"/>
    <s v="MEDIEXCEL"/>
    <s v="En Tiempo"/>
    <s v="EXTERNOS (240 min.)"/>
    <x v="0"/>
    <x v="14"/>
    <n v="80"/>
    <s v="1287-0031"/>
    <d v="2021-10-14T00:00:00"/>
    <s v="3338 ADRIANNA"/>
    <s v="XIBILLE"/>
    <m/>
    <n v="138"/>
    <x v="68"/>
    <n v="250"/>
    <n v="0"/>
    <n v="0"/>
    <n v="550"/>
    <n v="550"/>
    <n v="550"/>
    <m/>
    <s v="Pendiente"/>
    <s v="Activo"/>
    <s v="A7039021-05"/>
    <m/>
    <s v="MEDIEXCEL"/>
    <m/>
    <s v="TSH"/>
    <n v="146"/>
    <s v="LEON ZARATE HECTOR ANDRES"/>
  </r>
  <r>
    <d v="2021-10-14T00:00:00"/>
    <x v="1"/>
    <s v="MEDIEXCEL"/>
    <s v="En Tiempo"/>
    <s v="EXTERNOS (240 min.)"/>
    <x v="0"/>
    <x v="14"/>
    <n v="81"/>
    <s v="1287-0031"/>
    <m/>
    <m/>
    <m/>
    <m/>
    <n v="1371"/>
    <x v="22"/>
    <n v="300"/>
    <m/>
    <m/>
    <m/>
    <m/>
    <m/>
    <m/>
    <m/>
    <m/>
    <m/>
    <m/>
    <m/>
    <m/>
    <s v="T4L"/>
    <n v="205"/>
    <m/>
  </r>
  <r>
    <d v="2021-10-14T00:00:00"/>
    <x v="1"/>
    <s v="MEDIEXCEL"/>
    <s v="En Tiempo"/>
    <s v="EXTERNOS (240 min.)"/>
    <x v="0"/>
    <x v="14"/>
    <n v="82"/>
    <s v="1287-0032"/>
    <d v="2021-10-14T00:00:00"/>
    <s v="13365 ALEJANDRO"/>
    <s v="RAMIREZ"/>
    <m/>
    <n v="692"/>
    <x v="1"/>
    <n v="184"/>
    <n v="0"/>
    <n v="0"/>
    <n v="1116"/>
    <n v="1116"/>
    <n v="1116"/>
    <m/>
    <s v="Pendiente"/>
    <s v="Activo"/>
    <s v="B1036002-01"/>
    <m/>
    <s v="MEDIEXCEL"/>
    <m/>
    <s v="BH"/>
    <s v="h1"/>
    <s v="ZECKUA DURAZO JOSE DE JESUS"/>
  </r>
  <r>
    <d v="2021-10-14T00:00:00"/>
    <x v="1"/>
    <s v="MEDIEXCEL"/>
    <s v="En Tiempo"/>
    <s v="EXTERNOS (240 min.)"/>
    <x v="0"/>
    <x v="14"/>
    <n v="83"/>
    <s v="1287-0032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4T00:00:00"/>
    <x v="1"/>
    <s v="MEDIEXCEL"/>
    <s v="En Tiempo"/>
    <s v="EXTERNOS (240 min.)"/>
    <x v="0"/>
    <x v="14"/>
    <n v="84"/>
    <s v="1287-0032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HOSPITALIZADOS"/>
    <s v="En Tiempo"/>
    <s v="HOSPITALIZADOS (90 Min.)"/>
    <x v="0"/>
    <x v="14"/>
    <n v="85"/>
    <s v="1287-0033"/>
    <d v="2021-10-14T00:00:00"/>
    <s v="34396 MANUEL"/>
    <s v="GARZON"/>
    <s v="RODRIGU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VILLAGRANA MARQUEZ SAUL ANTONIO"/>
  </r>
  <r>
    <d v="2021-10-14T00:00:00"/>
    <x v="1"/>
    <s v="HOSPITALIZADOS"/>
    <s v="En Tiempo"/>
    <s v="HOSPITALIZADOS (90 Min.)"/>
    <x v="0"/>
    <x v="14"/>
    <n v="86"/>
    <s v="1287-0033"/>
    <m/>
    <m/>
    <m/>
    <m/>
    <n v="104"/>
    <x v="12"/>
    <n v="171"/>
    <m/>
    <m/>
    <m/>
    <m/>
    <m/>
    <m/>
    <m/>
    <m/>
    <m/>
    <m/>
    <m/>
    <m/>
    <s v="mg"/>
    <n v="157"/>
    <m/>
  </r>
  <r>
    <d v="2021-10-14T00:00:00"/>
    <x v="1"/>
    <s v="HOSPITALIZADOS"/>
    <s v="En Tiempo"/>
    <s v="HOSPITALIZADOS (90 Min.)"/>
    <x v="0"/>
    <x v="14"/>
    <n v="87"/>
    <s v="1287-0033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VITAMEDICA"/>
    <s v="Fuera de Tiempo"/>
    <s v="EXTERNOS (240 min.)"/>
    <x v="0"/>
    <x v="14"/>
    <n v="88"/>
    <s v="1287-0034"/>
    <d v="2021-10-14T00:00:00"/>
    <s v="31905 ISIDRA"/>
    <s v="PERALES"/>
    <s v="HERMOSO"/>
    <n v="121"/>
    <x v="18"/>
    <n v="105.04"/>
    <n v="0"/>
    <n v="0"/>
    <n v="167.44"/>
    <n v="167.44"/>
    <n v="167.44"/>
    <m/>
    <s v="Pendiente"/>
    <s v="Activo"/>
    <m/>
    <m/>
    <s v="VITAMEDICA"/>
    <m/>
    <s v="GLICO"/>
    <n v="137"/>
    <s v="ARZOLA CRUZ OMAR BALAM"/>
  </r>
  <r>
    <d v="2021-10-14T00:00:00"/>
    <x v="1"/>
    <s v="VITAMEDICA"/>
    <s v="Fuera de Tiempo"/>
    <s v="EXTERNOS (240 min.)"/>
    <x v="0"/>
    <x v="14"/>
    <n v="89"/>
    <s v="1287-0034"/>
    <m/>
    <m/>
    <m/>
    <m/>
    <n v="1580"/>
    <x v="16"/>
    <n v="0"/>
    <m/>
    <m/>
    <m/>
    <m/>
    <m/>
    <m/>
    <m/>
    <m/>
    <m/>
    <m/>
    <m/>
    <m/>
    <s v="TSH-T3-T4"/>
    <s v="TIR"/>
    <m/>
  </r>
  <r>
    <d v="2021-10-14T00:00:00"/>
    <x v="1"/>
    <s v="VITAMEDICA"/>
    <s v="Fuera de Tiempo"/>
    <s v="EXTERNOS (240 min.)"/>
    <x v="0"/>
    <x v="14"/>
    <n v="90"/>
    <s v="1287-0034"/>
    <m/>
    <m/>
    <m/>
    <m/>
    <n v="83"/>
    <x v="6"/>
    <n v="62.4"/>
    <m/>
    <m/>
    <m/>
    <m/>
    <m/>
    <m/>
    <m/>
    <m/>
    <m/>
    <m/>
    <m/>
    <m/>
    <s v="EGO"/>
    <n v="127"/>
    <m/>
  </r>
  <r>
    <d v="2021-10-14T00:00:00"/>
    <x v="1"/>
    <s v="MEDIEXCEL"/>
    <s v="Fuera de Tiempo"/>
    <s v="EXTERNOS (240 min.)"/>
    <x v="0"/>
    <x v="14"/>
    <n v="91"/>
    <s v="1287-0035"/>
    <d v="2021-10-14T00:00:00"/>
    <s v="13198 LAURA"/>
    <s v="GURROLA"/>
    <m/>
    <n v="692"/>
    <x v="1"/>
    <n v="184"/>
    <n v="0"/>
    <n v="0"/>
    <n v="7450"/>
    <n v="7450"/>
    <n v="7450"/>
    <m/>
    <s v="Pendiente"/>
    <s v="Activo"/>
    <s v="A7309051-02"/>
    <m/>
    <s v="MEDIEXCEL"/>
    <m/>
    <s v="BH"/>
    <s v="h1"/>
    <s v="PRADO HERNANDEZ MELANIE LIZZETH"/>
  </r>
  <r>
    <d v="2021-10-14T00:00:00"/>
    <x v="1"/>
    <s v="MEDIEXCEL"/>
    <s v="Fuera de Tiempo"/>
    <s v="EXTERNOS (240 min.)"/>
    <x v="0"/>
    <x v="14"/>
    <n v="92"/>
    <s v="1287-0035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MEDIEXCEL"/>
    <s v="Fuera de Tiempo"/>
    <s v="EXTERNOS (240 min.)"/>
    <x v="0"/>
    <x v="14"/>
    <n v="93"/>
    <s v="1287-0035"/>
    <m/>
    <m/>
    <m/>
    <m/>
    <n v="413"/>
    <x v="57"/>
    <n v="650"/>
    <m/>
    <m/>
    <m/>
    <m/>
    <m/>
    <m/>
    <m/>
    <m/>
    <m/>
    <m/>
    <m/>
    <m/>
    <s v="Ac Chl IgG"/>
    <n v="4"/>
    <m/>
  </r>
  <r>
    <d v="2021-10-14T00:00:00"/>
    <x v="1"/>
    <s v="MEDIEXCEL"/>
    <s v="Fuera de Tiempo"/>
    <s v="EXTERNOS (240 min.)"/>
    <x v="0"/>
    <x v="14"/>
    <n v="94"/>
    <s v="1287-0035"/>
    <m/>
    <m/>
    <m/>
    <m/>
    <n v="217"/>
    <x v="56"/>
    <n v="650"/>
    <m/>
    <m/>
    <m/>
    <m/>
    <m/>
    <m/>
    <m/>
    <m/>
    <m/>
    <m/>
    <m/>
    <m/>
    <s v="AcChlam IgM"/>
    <n v="5"/>
    <m/>
  </r>
  <r>
    <d v="2021-10-14T00:00:00"/>
    <x v="1"/>
    <s v="MEDIEXCEL"/>
    <s v="Fuera de Tiempo"/>
    <s v="EXTERNOS (240 min.)"/>
    <x v="0"/>
    <x v="14"/>
    <n v="95"/>
    <s v="1287-0035"/>
    <m/>
    <m/>
    <m/>
    <m/>
    <n v="2131"/>
    <x v="109"/>
    <n v="3200"/>
    <m/>
    <m/>
    <m/>
    <m/>
    <m/>
    <m/>
    <m/>
    <m/>
    <m/>
    <m/>
    <m/>
    <m/>
    <s v="muleriana"/>
    <n v="2131"/>
    <m/>
  </r>
  <r>
    <d v="2021-10-14T00:00:00"/>
    <x v="1"/>
    <s v="MEDIEXCEL"/>
    <s v="Fuera de Tiempo"/>
    <s v="EXTERNOS (240 min.)"/>
    <x v="0"/>
    <x v="14"/>
    <n v="96"/>
    <s v="1287-0035"/>
    <m/>
    <m/>
    <m/>
    <m/>
    <n v="1794"/>
    <x v="81"/>
    <n v="1500"/>
    <m/>
    <m/>
    <m/>
    <m/>
    <m/>
    <m/>
    <m/>
    <m/>
    <m/>
    <m/>
    <m/>
    <m/>
    <s v="PGinecol"/>
    <n v="171"/>
    <m/>
  </r>
  <r>
    <d v="2021-10-14T00:00:00"/>
    <x v="1"/>
    <s v="MEDIEXCEL"/>
    <s v="Fuera de Tiempo"/>
    <s v="EXTERNOS (240 min.)"/>
    <x v="0"/>
    <x v="14"/>
    <n v="97"/>
    <s v="1287-0035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4T00:00:00"/>
    <x v="1"/>
    <s v="MEDIEXCEL"/>
    <s v="Fuera de Tiempo"/>
    <s v="EXTERNOS (240 min.)"/>
    <x v="0"/>
    <x v="14"/>
    <n v="98"/>
    <s v="1287-0035"/>
    <m/>
    <m/>
    <m/>
    <m/>
    <n v="83"/>
    <x v="6"/>
    <n v="138"/>
    <m/>
    <m/>
    <m/>
    <m/>
    <m/>
    <m/>
    <m/>
    <m/>
    <m/>
    <m/>
    <m/>
    <m/>
    <s v="EGO"/>
    <n v="127"/>
    <m/>
  </r>
  <r>
    <d v="2021-10-14T00:00:00"/>
    <x v="1"/>
    <s v="MEDIEXCEL"/>
    <s v="En Tiempo"/>
    <s v="EXTERNOS (240 min.)"/>
    <x v="0"/>
    <x v="14"/>
    <n v="99"/>
    <s v="1287-0036"/>
    <d v="2021-10-14T00:00:00"/>
    <s v="27688 ROMULO"/>
    <s v="MENDIVIL"/>
    <m/>
    <n v="692"/>
    <x v="1"/>
    <n v="184"/>
    <n v="0"/>
    <n v="0"/>
    <n v="1461"/>
    <n v="1461"/>
    <n v="1461"/>
    <m/>
    <s v="Pendiente"/>
    <s v="Activo"/>
    <s v="B5679006-02"/>
    <m/>
    <s v="MEDIEXCEL"/>
    <m/>
    <s v="BH"/>
    <s v="h1"/>
    <s v="ZECKUA DURAZO JOSE DE JESUS"/>
  </r>
  <r>
    <d v="2021-10-14T00:00:00"/>
    <x v="1"/>
    <s v="MEDIEXCEL"/>
    <s v="En Tiempo"/>
    <s v="EXTERNOS (240 min.)"/>
    <x v="0"/>
    <x v="14"/>
    <n v="100"/>
    <s v="1287-0036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4T00:00:00"/>
    <x v="1"/>
    <s v="MEDIEXCEL"/>
    <s v="En Tiempo"/>
    <s v="EXTERNOS (240 min.)"/>
    <x v="0"/>
    <x v="14"/>
    <n v="101"/>
    <s v="1287-0036"/>
    <m/>
    <m/>
    <m/>
    <m/>
    <n v="226"/>
    <x v="3"/>
    <n v="345"/>
    <m/>
    <m/>
    <m/>
    <m/>
    <m/>
    <m/>
    <m/>
    <m/>
    <m/>
    <m/>
    <m/>
    <m/>
    <s v="PCR"/>
    <n v="183"/>
    <m/>
  </r>
  <r>
    <d v="2021-10-14T00:00:00"/>
    <x v="1"/>
    <s v="MEDIEXCEL"/>
    <s v="En Tiempo"/>
    <s v="EXTERNOS (240 min.)"/>
    <x v="0"/>
    <x v="14"/>
    <n v="102"/>
    <s v="1287-0036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MEDIEXCEL"/>
    <s v="Fuera de Tiempo"/>
    <s v="EXTERNOS (240 min.)"/>
    <x v="0"/>
    <x v="14"/>
    <n v="103"/>
    <s v="1287-0037"/>
    <d v="2021-10-14T00:00:00"/>
    <s v="34443 TOMAS"/>
    <s v="MOLINA"/>
    <m/>
    <n v="692"/>
    <x v="1"/>
    <n v="184"/>
    <n v="0"/>
    <n v="0"/>
    <n v="840"/>
    <n v="840"/>
    <n v="840"/>
    <m/>
    <s v="Pendiente"/>
    <s v="Activo"/>
    <s v="B6049007-01"/>
    <m/>
    <s v="MEDIEXCEL"/>
    <m/>
    <s v="BH"/>
    <s v="h1"/>
    <s v="VILLANUEVA CORREA JUDITH"/>
  </r>
  <r>
    <d v="2021-10-14T00:00:00"/>
    <x v="1"/>
    <s v="MEDIEXCEL"/>
    <s v="Fuera de Tiempo"/>
    <s v="EXTERNOS (240 min.)"/>
    <x v="0"/>
    <x v="14"/>
    <n v="104"/>
    <s v="1287-0037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MEDIEXCEL"/>
    <s v="Fuera de Tiempo"/>
    <s v="EXTERNOS (240 min.)"/>
    <x v="0"/>
    <x v="14"/>
    <n v="105"/>
    <s v="1287-0037"/>
    <m/>
    <m/>
    <m/>
    <m/>
    <n v="83"/>
    <x v="6"/>
    <n v="138"/>
    <m/>
    <m/>
    <m/>
    <m/>
    <m/>
    <m/>
    <m/>
    <m/>
    <m/>
    <m/>
    <m/>
    <m/>
    <s v="EGO"/>
    <n v="127"/>
    <m/>
  </r>
  <r>
    <d v="2021-10-14T00:00:00"/>
    <x v="1"/>
    <s v="MEDIEXCEL"/>
    <s v="Fuera de Tiempo"/>
    <s v="EXTERNOS (240 min.)"/>
    <x v="0"/>
    <x v="14"/>
    <n v="106"/>
    <s v="1287-0038"/>
    <d v="2021-10-14T00:00:00"/>
    <s v="15996 MICHAEL"/>
    <s v="OYOQUE"/>
    <m/>
    <n v="692"/>
    <x v="1"/>
    <n v="184"/>
    <n v="0"/>
    <n v="0"/>
    <n v="2055"/>
    <n v="2055"/>
    <n v="2055"/>
    <m/>
    <s v="Pendiente"/>
    <s v="Activo"/>
    <s v="A9259013-01"/>
    <m/>
    <s v="MEDIEXCEL"/>
    <m/>
    <s v="BH"/>
    <s v="h1"/>
    <s v="NICIFORE SANCHEZ ANNA CRISTINA"/>
  </r>
  <r>
    <d v="2021-10-14T00:00:00"/>
    <x v="1"/>
    <s v="MEDIEXCEL"/>
    <s v="Fuera de Tiempo"/>
    <s v="EXTERNOS (240 min.)"/>
    <x v="0"/>
    <x v="14"/>
    <n v="107"/>
    <s v="1287-0038"/>
    <m/>
    <m/>
    <m/>
    <m/>
    <n v="1297"/>
    <x v="20"/>
    <n v="265"/>
    <m/>
    <m/>
    <m/>
    <m/>
    <m/>
    <m/>
    <m/>
    <m/>
    <m/>
    <m/>
    <m/>
    <m/>
    <s v="LIPIDOS"/>
    <s v="lip"/>
    <m/>
  </r>
  <r>
    <d v="2021-10-14T00:00:00"/>
    <x v="1"/>
    <s v="MEDIEXCEL"/>
    <s v="Fuera de Tiempo"/>
    <s v="EXTERNOS (240 min.)"/>
    <x v="0"/>
    <x v="14"/>
    <n v="108"/>
    <s v="1287-0038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MEDIEXCEL"/>
    <s v="Fuera de Tiempo"/>
    <s v="EXTERNOS (240 min.)"/>
    <x v="0"/>
    <x v="14"/>
    <n v="109"/>
    <s v="1287-0038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4T00:00:00"/>
    <x v="1"/>
    <s v="MEDIEXCEL"/>
    <s v="Fuera de Tiempo"/>
    <s v="EXTERNOS (240 min.)"/>
    <x v="0"/>
    <x v="14"/>
    <n v="110"/>
    <s v="1287-0038"/>
    <m/>
    <m/>
    <m/>
    <m/>
    <n v="256"/>
    <x v="193"/>
    <n v="340"/>
    <m/>
    <m/>
    <m/>
    <m/>
    <m/>
    <m/>
    <m/>
    <m/>
    <m/>
    <m/>
    <m/>
    <m/>
    <s v="Testo-T"/>
    <n v="209"/>
    <m/>
  </r>
  <r>
    <d v="2021-10-14T00:00:00"/>
    <x v="1"/>
    <s v="MEDIEXCEL"/>
    <s v="Fuera de Tiempo"/>
    <s v="EXTERNOS (240 min.)"/>
    <x v="0"/>
    <x v="14"/>
    <n v="111"/>
    <s v="1287-0038"/>
    <m/>
    <m/>
    <m/>
    <m/>
    <n v="83"/>
    <x v="6"/>
    <n v="138"/>
    <m/>
    <m/>
    <m/>
    <m/>
    <m/>
    <m/>
    <m/>
    <m/>
    <m/>
    <m/>
    <m/>
    <m/>
    <s v="EGO"/>
    <n v="127"/>
    <m/>
  </r>
  <r>
    <d v="2021-10-14T00:00:00"/>
    <x v="1"/>
    <s v="TUNEL MEDIEXCEL"/>
    <s v="En Tiempo"/>
    <s v="EXTERNOS (240 min.)"/>
    <x v="0"/>
    <x v="14"/>
    <n v="112"/>
    <s v="1287-0039"/>
    <d v="2021-10-14T00:00:00"/>
    <s v="27496 ALEX IVAN"/>
    <s v="BENITEZ"/>
    <m/>
    <n v="2477"/>
    <x v="42"/>
    <n v="750"/>
    <n v="0"/>
    <n v="0"/>
    <n v="750"/>
    <n v="750"/>
    <n v="750"/>
    <m/>
    <s v="Pendiente"/>
    <s v="Activo"/>
    <s v="A9339004-04"/>
    <m/>
    <s v="TUNEL - MEDIEXCEL"/>
    <m/>
    <s v="Ag. SARS Cov 2"/>
    <m/>
    <s v="A QUIEN CORRESPONDA"/>
  </r>
  <r>
    <d v="2021-10-14T00:00:00"/>
    <x v="1"/>
    <s v="MEDIEXCEL"/>
    <s v="En Tiempo"/>
    <s v="EXTERNOS (240 min.)"/>
    <x v="0"/>
    <x v="14"/>
    <n v="113"/>
    <s v="1287-0040"/>
    <d v="2021-10-14T00:00:00"/>
    <s v="21310 MAYRA"/>
    <s v="HERNANDEZ"/>
    <s v="CERVANTES"/>
    <n v="1580"/>
    <x v="16"/>
    <n v="610"/>
    <n v="0"/>
    <n v="0"/>
    <n v="910"/>
    <n v="910"/>
    <n v="910"/>
    <m/>
    <s v="Pendiente"/>
    <s v="Activo"/>
    <s v="b6679010-03"/>
    <m/>
    <s v="MEDIEXCEL"/>
    <m/>
    <s v="TSH-T3-T4"/>
    <s v="TIR"/>
    <s v="CASTRO AVILES MERCEDES"/>
  </r>
  <r>
    <d v="2021-10-14T00:00:00"/>
    <x v="1"/>
    <s v="MEDIEXCEL"/>
    <s v="En Tiempo"/>
    <s v="EXTERNOS (240 min.)"/>
    <x v="0"/>
    <x v="14"/>
    <n v="114"/>
    <s v="1287-0040"/>
    <m/>
    <m/>
    <m/>
    <m/>
    <n v="1371"/>
    <x v="22"/>
    <n v="300"/>
    <m/>
    <m/>
    <m/>
    <m/>
    <m/>
    <m/>
    <m/>
    <m/>
    <m/>
    <m/>
    <m/>
    <m/>
    <s v="T4L"/>
    <n v="205"/>
    <m/>
  </r>
  <r>
    <d v="2021-10-14T00:00:00"/>
    <x v="1"/>
    <s v="HOSPITALIZADOS"/>
    <s v="En Tiempo"/>
    <s v="HOSPITALIZADOS (90 Min.)"/>
    <x v="0"/>
    <x v="14"/>
    <n v="115"/>
    <s v="1287-0041"/>
    <d v="2021-10-14T00:00:00"/>
    <s v="34381 GABRIEL EDUARDO"/>
    <s v="GARCIA"/>
    <s v="GUITRON"/>
    <n v="692"/>
    <x v="1"/>
    <n v="184"/>
    <n v="0"/>
    <n v="0"/>
    <n v="184"/>
    <n v="184"/>
    <n v="184"/>
    <m/>
    <s v="Pendiente"/>
    <s v="Activo"/>
    <m/>
    <m/>
    <s v="CENTRO MEDICO EXCEL-HOSPITALIZADOS"/>
    <m/>
    <s v="BH"/>
    <s v="h1"/>
    <s v="CAMPOLI FRANCO DAMIAN"/>
  </r>
  <r>
    <d v="2021-10-14T00:00:00"/>
    <x v="1"/>
    <s v=" EXTERNO"/>
    <s v="En Tiempo"/>
    <s v="EXTERNOS (240 min.)"/>
    <x v="0"/>
    <x v="14"/>
    <n v="116"/>
    <s v="1287-0042"/>
    <d v="2021-10-14T00:00:00"/>
    <s v="34444 MARTHA EMILIA"/>
    <s v="MARTINEZ"/>
    <s v="RAMIREZ"/>
    <n v="100"/>
    <x v="2"/>
    <n v="375"/>
    <n v="0"/>
    <n v="0"/>
    <n v="1005"/>
    <n v="1005"/>
    <n v="1005"/>
    <m/>
    <s v="Pendiente"/>
    <s v="Activo"/>
    <m/>
    <m/>
    <s v="Tarjeta Lealtad"/>
    <m/>
    <s v="COAGULACION"/>
    <n v="100"/>
    <s v="CRUZ CASTAÑEDA MARIA"/>
  </r>
  <r>
    <d v="2021-10-14T00:00:00"/>
    <x v="1"/>
    <s v=" EXTERNO"/>
    <s v="En Tiempo"/>
    <s v="EXTERNOS (240 min.)"/>
    <x v="0"/>
    <x v="14"/>
    <n v="117"/>
    <s v="1287-0042"/>
    <m/>
    <m/>
    <m/>
    <m/>
    <n v="692"/>
    <x v="1"/>
    <n v="165"/>
    <m/>
    <m/>
    <m/>
    <m/>
    <m/>
    <m/>
    <m/>
    <m/>
    <m/>
    <m/>
    <m/>
    <m/>
    <s v="BH"/>
    <s v="h1"/>
    <m/>
  </r>
  <r>
    <d v="2021-10-14T00:00:00"/>
    <x v="1"/>
    <s v=" EXTERNO"/>
    <s v="En Tiempo"/>
    <s v="EXTERNOS (240 min.)"/>
    <x v="0"/>
    <x v="14"/>
    <n v="118"/>
    <s v="1287-0042"/>
    <m/>
    <m/>
    <m/>
    <m/>
    <n v="691"/>
    <x v="4"/>
    <n v="465"/>
    <m/>
    <m/>
    <m/>
    <m/>
    <m/>
    <m/>
    <m/>
    <m/>
    <m/>
    <m/>
    <m/>
    <m/>
    <s v="QS 23"/>
    <s v="v1"/>
    <m/>
  </r>
  <r>
    <d v="2021-10-14T00:00:00"/>
    <x v="1"/>
    <s v="MONITOREOS"/>
    <s v="Monitoreo"/>
    <s v="MONITOREOS"/>
    <x v="0"/>
    <x v="14"/>
    <n v="119"/>
    <s v="1287-0043"/>
    <d v="2021-10-14T00:00:00"/>
    <s v="228 EXCEL"/>
    <s v="CENTRO"/>
    <s v="MEDICO"/>
    <n v="549"/>
    <x v="86"/>
    <n v="380"/>
    <n v="0"/>
    <n v="0"/>
    <n v="380"/>
    <n v="380"/>
    <n v="380"/>
    <m/>
    <s v="Pendiente"/>
    <s v="Activo"/>
    <m/>
    <m/>
    <s v="CENTRO MEDICO EXCEL (MONITOREOS)"/>
    <m/>
    <s v="CLORO LIBRE"/>
    <m/>
    <s v="A QUIEN CORRESPONDA"/>
  </r>
  <r>
    <d v="2021-10-14T00:00:00"/>
    <x v="1"/>
    <s v="MEDIEXCEL"/>
    <s v="En Tiempo"/>
    <s v="EXTERNOS (240 min.)"/>
    <x v="0"/>
    <x v="14"/>
    <n v="120"/>
    <s v="1287-0044"/>
    <d v="2021-10-14T00:00:00"/>
    <s v="4714 GUILLERMO"/>
    <s v="BECKMANN"/>
    <m/>
    <n v="109"/>
    <x v="10"/>
    <n v="115"/>
    <n v="0"/>
    <n v="0"/>
    <n v="380"/>
    <n v="380"/>
    <n v="380"/>
    <m/>
    <s v="Pendiente"/>
    <s v="Activo"/>
    <s v="a7039072-02"/>
    <m/>
    <s v="MEDIEXCEL"/>
    <m/>
    <s v="GLU"/>
    <s v="glic"/>
    <s v="DIAZ DE LEON CARLOS APOLO"/>
  </r>
  <r>
    <d v="2021-10-14T00:00:00"/>
    <x v="1"/>
    <s v="MEDIEXCEL"/>
    <s v="En Tiempo"/>
    <s v="EXTERNOS (240 min.)"/>
    <x v="0"/>
    <x v="14"/>
    <n v="121"/>
    <s v="1287-0044"/>
    <m/>
    <m/>
    <m/>
    <m/>
    <n v="1297"/>
    <x v="20"/>
    <n v="265"/>
    <m/>
    <m/>
    <m/>
    <m/>
    <m/>
    <m/>
    <m/>
    <m/>
    <m/>
    <m/>
    <m/>
    <m/>
    <s v="LIPIDOS"/>
    <s v="lip"/>
    <m/>
  </r>
  <r>
    <d v="2021-10-14T00:00:00"/>
    <x v="1"/>
    <s v="MEDIEXCEL"/>
    <s v="En Tiempo"/>
    <s v="EXTERNOS (240 min.)"/>
    <x v="0"/>
    <x v="14"/>
    <n v="122"/>
    <s v="1287-0045"/>
    <d v="2021-10-14T00:00:00"/>
    <s v="4366 ILEANA"/>
    <s v="MIRANDA"/>
    <m/>
    <n v="692"/>
    <x v="1"/>
    <n v="184"/>
    <n v="0"/>
    <n v="0"/>
    <n v="1214"/>
    <n v="1214"/>
    <n v="1214"/>
    <m/>
    <s v="Pendiente"/>
    <s v="Activo"/>
    <s v="A7039072-01_x0009_"/>
    <m/>
    <s v="MEDIEXCEL"/>
    <m/>
    <s v="BH"/>
    <s v="h1"/>
    <s v="ORTEGA ROMERO JOSHUA ALFREDO"/>
  </r>
  <r>
    <d v="2021-10-14T00:00:00"/>
    <x v="1"/>
    <s v="MEDIEXCEL"/>
    <s v="En Tiempo"/>
    <s v="EXTERNOS (240 min.)"/>
    <x v="0"/>
    <x v="14"/>
    <n v="123"/>
    <s v="1287-0045"/>
    <m/>
    <m/>
    <m/>
    <m/>
    <n v="121"/>
    <x v="18"/>
    <n v="374"/>
    <m/>
    <m/>
    <m/>
    <m/>
    <m/>
    <m/>
    <m/>
    <m/>
    <m/>
    <m/>
    <m/>
    <m/>
    <s v="GLICO"/>
    <n v="137"/>
    <m/>
  </r>
  <r>
    <d v="2021-10-14T00:00:00"/>
    <x v="1"/>
    <s v="MEDIEXCEL"/>
    <s v="En Tiempo"/>
    <s v="EXTERNOS (240 min.)"/>
    <x v="0"/>
    <x v="14"/>
    <n v="124"/>
    <s v="1287-0045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MEDIEXCEL"/>
    <s v="En Tiempo"/>
    <s v="EXTERNOS (240 min.)"/>
    <x v="0"/>
    <x v="14"/>
    <n v="125"/>
    <s v="1287-0045"/>
    <m/>
    <m/>
    <m/>
    <m/>
    <n v="83"/>
    <x v="6"/>
    <n v="138"/>
    <m/>
    <m/>
    <m/>
    <m/>
    <m/>
    <m/>
    <m/>
    <m/>
    <m/>
    <m/>
    <m/>
    <m/>
    <s v="EGO"/>
    <n v="127"/>
    <m/>
  </r>
  <r>
    <d v="2021-10-14T00:00:00"/>
    <x v="1"/>
    <s v="PRIVADOS"/>
    <s v="En Tiempo"/>
    <s v="EXTERNOS (240 min.)"/>
    <x v="0"/>
    <x v="14"/>
    <n v="126"/>
    <s v="1287-0046"/>
    <d v="2021-10-14T00:00:00"/>
    <s v="27 VERA BARBARA"/>
    <s v="LOPEZ"/>
    <m/>
    <n v="692"/>
    <x v="1"/>
    <n v="184"/>
    <n v="0"/>
    <n v="0"/>
    <n v="1461"/>
    <n v="1461"/>
    <n v="1461"/>
    <m/>
    <s v="Pendiente"/>
    <s v="Activo"/>
    <m/>
    <m/>
    <s v="PRIVADOS"/>
    <m/>
    <s v="BH"/>
    <s v="h1"/>
    <s v="ZECKUA DURAZO JOSE DE JESUS"/>
  </r>
  <r>
    <d v="2021-10-14T00:00:00"/>
    <x v="1"/>
    <s v="PRIVADOS"/>
    <s v="En Tiempo"/>
    <s v="EXTERNOS (240 min.)"/>
    <x v="0"/>
    <x v="14"/>
    <n v="127"/>
    <s v="1287-0046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4T00:00:00"/>
    <x v="1"/>
    <s v="PRIVADOS"/>
    <s v="En Tiempo"/>
    <s v="EXTERNOS (240 min.)"/>
    <x v="0"/>
    <x v="14"/>
    <n v="128"/>
    <s v="1287-0046"/>
    <m/>
    <m/>
    <m/>
    <m/>
    <n v="226"/>
    <x v="3"/>
    <n v="345"/>
    <m/>
    <m/>
    <m/>
    <m/>
    <m/>
    <m/>
    <m/>
    <m/>
    <m/>
    <m/>
    <m/>
    <m/>
    <s v="PCR"/>
    <n v="183"/>
    <m/>
  </r>
  <r>
    <d v="2021-10-14T00:00:00"/>
    <x v="1"/>
    <s v="PRIVADOS"/>
    <s v="En Tiempo"/>
    <s v="EXTERNOS (240 min.)"/>
    <x v="0"/>
    <x v="14"/>
    <n v="129"/>
    <s v="1287-0046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MEDIEXCEL"/>
    <s v="En Tiempo"/>
    <s v="EXTERNOS (240 min.)"/>
    <x v="0"/>
    <x v="14"/>
    <n v="130"/>
    <s v="1287-0047"/>
    <d v="2021-10-14T00:00:00"/>
    <s v="28280 CLAUDIA HELENA"/>
    <s v="CARRION"/>
    <m/>
    <n v="83"/>
    <x v="6"/>
    <n v="138"/>
    <n v="0"/>
    <n v="0"/>
    <n v="138"/>
    <n v="138"/>
    <n v="138"/>
    <m/>
    <s v="Pendiente"/>
    <s v="Activo"/>
    <s v="A7649130-01"/>
    <m/>
    <s v="MEDIEXCEL"/>
    <m/>
    <s v="EGO"/>
    <n v="127"/>
    <s v="SOLIS FERIA CARLOS"/>
  </r>
  <r>
    <d v="2021-10-14T00:00:00"/>
    <x v="1"/>
    <s v="EMPLEADOS"/>
    <s v="En Tiempo"/>
    <s v="EXTERNOS (240 min.)"/>
    <x v="0"/>
    <x v="14"/>
    <n v="131"/>
    <s v="1287-0048"/>
    <d v="2021-10-14T00:00:00"/>
    <s v="34445 MARIA SOLEDAD"/>
    <s v="AGUILAR"/>
    <s v="REYES"/>
    <n v="692"/>
    <x v="1"/>
    <n v="184"/>
    <n v="0"/>
    <n v="0"/>
    <n v="1345"/>
    <n v="1345"/>
    <n v="1345"/>
    <m/>
    <s v="Pendiente"/>
    <s v="Activo"/>
    <m/>
    <m/>
    <s v="CENTRO MEDICO EXCEL-(EMPLEADOS)"/>
    <m/>
    <s v="BH"/>
    <s v="h1"/>
    <s v="A QUIEN CORRESPONDA"/>
  </r>
  <r>
    <d v="2021-10-14T00:00:00"/>
    <x v="1"/>
    <s v="EMPLEADOS"/>
    <s v="En Tiempo"/>
    <s v="EXTERNOS (240 min.)"/>
    <x v="0"/>
    <x v="14"/>
    <n v="132"/>
    <s v="1287-0048"/>
    <m/>
    <m/>
    <m/>
    <m/>
    <n v="288"/>
    <x v="43"/>
    <n v="125"/>
    <m/>
    <m/>
    <m/>
    <m/>
    <m/>
    <m/>
    <m/>
    <m/>
    <m/>
    <m/>
    <m/>
    <m/>
    <s v="VSG"/>
    <n v="221"/>
    <m/>
  </r>
  <r>
    <d v="2021-10-14T00:00:00"/>
    <x v="1"/>
    <s v="EMPLEADOS"/>
    <s v="En Tiempo"/>
    <s v="EXTERNOS (240 min.)"/>
    <x v="0"/>
    <x v="14"/>
    <n v="133"/>
    <s v="1287-0048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EMPLEADOS"/>
    <s v="En Tiempo"/>
    <s v="EXTERNOS (240 min.)"/>
    <x v="0"/>
    <x v="14"/>
    <n v="134"/>
    <s v="1287-0048"/>
    <m/>
    <m/>
    <m/>
    <m/>
    <n v="226"/>
    <x v="3"/>
    <n v="345"/>
    <m/>
    <m/>
    <m/>
    <m/>
    <m/>
    <m/>
    <m/>
    <m/>
    <m/>
    <m/>
    <m/>
    <m/>
    <s v="PCR"/>
    <n v="183"/>
    <m/>
  </r>
  <r>
    <d v="2021-10-14T00:00:00"/>
    <x v="1"/>
    <s v="EMPLEADOS"/>
    <s v="En Tiempo"/>
    <s v="EXTERNOS (240 min.)"/>
    <x v="0"/>
    <x v="14"/>
    <n v="135"/>
    <s v="1287-0048"/>
    <m/>
    <m/>
    <m/>
    <m/>
    <n v="1329"/>
    <x v="52"/>
    <n v="173"/>
    <m/>
    <m/>
    <m/>
    <m/>
    <m/>
    <m/>
    <m/>
    <m/>
    <m/>
    <m/>
    <m/>
    <m/>
    <s v="PIE"/>
    <n v="187"/>
    <m/>
  </r>
  <r>
    <d v="2021-10-14T00:00:00"/>
    <x v="1"/>
    <s v="EMPLEADOS"/>
    <s v="En Tiempo"/>
    <s v="EXTERNOS (240 min.)"/>
    <x v="0"/>
    <x v="14"/>
    <n v="136"/>
    <s v="1287-0049"/>
    <d v="2021-10-14T00:00:00"/>
    <s v="34446 MAYRA ROCIO"/>
    <s v="GOMEZ"/>
    <s v="CRUZ"/>
    <n v="692"/>
    <x v="1"/>
    <n v="184"/>
    <n v="0"/>
    <n v="0"/>
    <n v="1345"/>
    <n v="1345"/>
    <n v="1345"/>
    <m/>
    <s v="Pendiente"/>
    <s v="Activo"/>
    <m/>
    <m/>
    <s v="CENTRO MEDICO EXCEL-(EMPLEADOS)"/>
    <m/>
    <s v="BH"/>
    <s v="h1"/>
    <s v="A QUIEN CORRESPONDA"/>
  </r>
  <r>
    <d v="2021-10-14T00:00:00"/>
    <x v="1"/>
    <s v="EMPLEADOS"/>
    <s v="En Tiempo"/>
    <s v="EXTERNOS (240 min.)"/>
    <x v="0"/>
    <x v="14"/>
    <n v="137"/>
    <s v="1287-0049"/>
    <m/>
    <m/>
    <m/>
    <m/>
    <n v="288"/>
    <x v="43"/>
    <n v="125"/>
    <m/>
    <m/>
    <m/>
    <m/>
    <m/>
    <m/>
    <m/>
    <m/>
    <m/>
    <m/>
    <m/>
    <m/>
    <s v="VSG"/>
    <n v="221"/>
    <m/>
  </r>
  <r>
    <d v="2021-10-14T00:00:00"/>
    <x v="1"/>
    <s v="EMPLEADOS"/>
    <s v="En Tiempo"/>
    <s v="EXTERNOS (240 min.)"/>
    <x v="0"/>
    <x v="14"/>
    <n v="138"/>
    <s v="1287-0049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EMPLEADOS"/>
    <s v="En Tiempo"/>
    <s v="EXTERNOS (240 min.)"/>
    <x v="0"/>
    <x v="14"/>
    <n v="139"/>
    <s v="1287-0049"/>
    <m/>
    <m/>
    <m/>
    <m/>
    <n v="226"/>
    <x v="3"/>
    <n v="345"/>
    <m/>
    <m/>
    <m/>
    <m/>
    <m/>
    <m/>
    <m/>
    <m/>
    <m/>
    <m/>
    <m/>
    <m/>
    <s v="PCR"/>
    <n v="183"/>
    <m/>
  </r>
  <r>
    <d v="2021-10-14T00:00:00"/>
    <x v="1"/>
    <s v="EMPLEADOS"/>
    <s v="En Tiempo"/>
    <s v="EXTERNOS (240 min.)"/>
    <x v="0"/>
    <x v="14"/>
    <n v="140"/>
    <s v="1287-0049"/>
    <m/>
    <m/>
    <m/>
    <m/>
    <n v="1329"/>
    <x v="52"/>
    <n v="173"/>
    <m/>
    <m/>
    <m/>
    <m/>
    <m/>
    <m/>
    <m/>
    <m/>
    <m/>
    <m/>
    <m/>
    <m/>
    <s v="PIE"/>
    <n v="187"/>
    <m/>
  </r>
  <r>
    <d v="2021-10-14T00:00:00"/>
    <x v="1"/>
    <s v="EMPLEADOS"/>
    <s v="En Tiempo"/>
    <s v="EXTERNOS (240 min.)"/>
    <x v="0"/>
    <x v="14"/>
    <n v="141"/>
    <s v="1287-0050"/>
    <d v="2021-10-14T00:00:00"/>
    <s v="34447 CRISTINA MICHEL"/>
    <s v="CANCINO"/>
    <s v="MARTINEZ"/>
    <n v="692"/>
    <x v="1"/>
    <n v="184"/>
    <n v="0"/>
    <n v="0"/>
    <n v="1345"/>
    <n v="1345"/>
    <n v="1345"/>
    <m/>
    <s v="Pendiente"/>
    <s v="Activo"/>
    <m/>
    <m/>
    <s v="CENTRO MEDICO EXCEL-(EMPLEADOS)"/>
    <m/>
    <s v="BH"/>
    <s v="h1"/>
    <s v="A QUIEN CORRESPONDA"/>
  </r>
  <r>
    <d v="2021-10-14T00:00:00"/>
    <x v="1"/>
    <s v="EMPLEADOS"/>
    <s v="En Tiempo"/>
    <s v="EXTERNOS (240 min.)"/>
    <x v="0"/>
    <x v="14"/>
    <n v="142"/>
    <s v="1287-0050"/>
    <m/>
    <m/>
    <m/>
    <m/>
    <n v="288"/>
    <x v="43"/>
    <n v="125"/>
    <m/>
    <m/>
    <m/>
    <m/>
    <m/>
    <m/>
    <m/>
    <m/>
    <m/>
    <m/>
    <m/>
    <m/>
    <s v="VSG"/>
    <n v="221"/>
    <m/>
  </r>
  <r>
    <d v="2021-10-14T00:00:00"/>
    <x v="1"/>
    <s v="EMPLEADOS"/>
    <s v="En Tiempo"/>
    <s v="EXTERNOS (240 min.)"/>
    <x v="0"/>
    <x v="14"/>
    <n v="143"/>
    <s v="1287-0050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EMPLEADOS"/>
    <s v="En Tiempo"/>
    <s v="EXTERNOS (240 min.)"/>
    <x v="0"/>
    <x v="14"/>
    <n v="144"/>
    <s v="1287-0050"/>
    <m/>
    <m/>
    <m/>
    <m/>
    <n v="226"/>
    <x v="3"/>
    <n v="345"/>
    <m/>
    <m/>
    <m/>
    <m/>
    <m/>
    <m/>
    <m/>
    <m/>
    <m/>
    <m/>
    <m/>
    <m/>
    <s v="PCR"/>
    <n v="183"/>
    <m/>
  </r>
  <r>
    <d v="2021-10-14T00:00:00"/>
    <x v="1"/>
    <s v="EMPLEADOS"/>
    <s v="En Tiempo"/>
    <s v="EXTERNOS (240 min.)"/>
    <x v="0"/>
    <x v="14"/>
    <n v="145"/>
    <s v="1287-0050"/>
    <m/>
    <m/>
    <m/>
    <m/>
    <n v="1329"/>
    <x v="52"/>
    <n v="173"/>
    <m/>
    <m/>
    <m/>
    <m/>
    <m/>
    <m/>
    <m/>
    <m/>
    <m/>
    <m/>
    <m/>
    <m/>
    <s v="PIE"/>
    <n v="187"/>
    <m/>
  </r>
  <r>
    <d v="2021-10-14T00:00:00"/>
    <x v="1"/>
    <s v="EMPLEADOS"/>
    <s v="En Tiempo"/>
    <s v="EXTERNOS (240 min.)"/>
    <x v="0"/>
    <x v="14"/>
    <n v="146"/>
    <s v="1287-0051"/>
    <d v="2021-10-14T00:00:00"/>
    <s v="34448 KAREN YITZEL"/>
    <s v="ESPINOZA"/>
    <s v="GUTIERREZ"/>
    <n v="692"/>
    <x v="1"/>
    <n v="184"/>
    <n v="0"/>
    <n v="0"/>
    <n v="1345"/>
    <n v="1345"/>
    <n v="1345"/>
    <m/>
    <s v="Pendiente"/>
    <s v="Activo"/>
    <m/>
    <m/>
    <s v="CENTRO MEDICO EXCEL-(EMPLEADOS)"/>
    <m/>
    <s v="BH"/>
    <s v="h1"/>
    <s v="A QUIEN CORRESPONDA"/>
  </r>
  <r>
    <d v="2021-10-14T00:00:00"/>
    <x v="1"/>
    <s v="EMPLEADOS"/>
    <s v="En Tiempo"/>
    <s v="EXTERNOS (240 min.)"/>
    <x v="0"/>
    <x v="14"/>
    <n v="147"/>
    <s v="1287-0051"/>
    <m/>
    <m/>
    <m/>
    <m/>
    <n v="288"/>
    <x v="43"/>
    <n v="125"/>
    <m/>
    <m/>
    <m/>
    <m/>
    <m/>
    <m/>
    <m/>
    <m/>
    <m/>
    <m/>
    <m/>
    <m/>
    <s v="VSG"/>
    <n v="221"/>
    <m/>
  </r>
  <r>
    <d v="2021-10-14T00:00:00"/>
    <x v="1"/>
    <s v="EMPLEADOS"/>
    <s v="En Tiempo"/>
    <s v="EXTERNOS (240 min.)"/>
    <x v="0"/>
    <x v="14"/>
    <n v="148"/>
    <s v="1287-0051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EMPLEADOS"/>
    <s v="En Tiempo"/>
    <s v="EXTERNOS (240 min.)"/>
    <x v="0"/>
    <x v="14"/>
    <n v="149"/>
    <s v="1287-0051"/>
    <m/>
    <m/>
    <m/>
    <m/>
    <n v="226"/>
    <x v="3"/>
    <n v="345"/>
    <m/>
    <m/>
    <m/>
    <m/>
    <m/>
    <m/>
    <m/>
    <m/>
    <m/>
    <m/>
    <m/>
    <m/>
    <s v="PCR"/>
    <n v="183"/>
    <m/>
  </r>
  <r>
    <d v="2021-10-14T00:00:00"/>
    <x v="1"/>
    <s v="EMPLEADOS"/>
    <s v="En Tiempo"/>
    <s v="EXTERNOS (240 min.)"/>
    <x v="0"/>
    <x v="14"/>
    <n v="150"/>
    <s v="1287-0051"/>
    <m/>
    <m/>
    <m/>
    <m/>
    <n v="1329"/>
    <x v="52"/>
    <n v="173"/>
    <m/>
    <m/>
    <m/>
    <m/>
    <m/>
    <m/>
    <m/>
    <m/>
    <m/>
    <m/>
    <m/>
    <m/>
    <s v="PIE"/>
    <n v="187"/>
    <m/>
  </r>
  <r>
    <d v="2021-10-14T00:00:00"/>
    <x v="1"/>
    <s v="EMPLEADOS"/>
    <s v="En Tiempo"/>
    <s v="EXTERNOS (240 min.)"/>
    <x v="0"/>
    <x v="14"/>
    <n v="151"/>
    <s v="1287-0052"/>
    <d v="2021-10-14T00:00:00"/>
    <s v="34449 CINTHYA GRETCHEL"/>
    <s v="RINCON"/>
    <s v="MACIEL"/>
    <n v="692"/>
    <x v="1"/>
    <n v="184"/>
    <n v="0"/>
    <n v="0"/>
    <n v="1345"/>
    <n v="1345"/>
    <n v="1345"/>
    <m/>
    <s v="Pendiente"/>
    <s v="Activo"/>
    <m/>
    <m/>
    <s v="CENTRO MEDICO EXCEL-(EMPLEADOS)"/>
    <m/>
    <s v="BH"/>
    <s v="h1"/>
    <s v="A QUIEN CORRESPONDA"/>
  </r>
  <r>
    <d v="2021-10-14T00:00:00"/>
    <x v="1"/>
    <s v="EMPLEADOS"/>
    <s v="En Tiempo"/>
    <s v="EXTERNOS (240 min.)"/>
    <x v="0"/>
    <x v="14"/>
    <n v="152"/>
    <s v="1287-0052"/>
    <m/>
    <m/>
    <m/>
    <m/>
    <n v="288"/>
    <x v="43"/>
    <n v="125"/>
    <m/>
    <m/>
    <m/>
    <m/>
    <m/>
    <m/>
    <m/>
    <m/>
    <m/>
    <m/>
    <m/>
    <m/>
    <s v="VSG"/>
    <n v="221"/>
    <m/>
  </r>
  <r>
    <d v="2021-10-14T00:00:00"/>
    <x v="1"/>
    <s v="EMPLEADOS"/>
    <s v="En Tiempo"/>
    <s v="EXTERNOS (240 min.)"/>
    <x v="0"/>
    <x v="14"/>
    <n v="153"/>
    <s v="1287-0052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EMPLEADOS"/>
    <s v="En Tiempo"/>
    <s v="EXTERNOS (240 min.)"/>
    <x v="0"/>
    <x v="14"/>
    <n v="154"/>
    <s v="1287-0052"/>
    <m/>
    <m/>
    <m/>
    <m/>
    <n v="226"/>
    <x v="3"/>
    <n v="345"/>
    <m/>
    <m/>
    <m/>
    <m/>
    <m/>
    <m/>
    <m/>
    <m/>
    <m/>
    <m/>
    <m/>
    <m/>
    <s v="PCR"/>
    <n v="183"/>
    <m/>
  </r>
  <r>
    <d v="2021-10-14T00:00:00"/>
    <x v="1"/>
    <s v="EMPLEADOS"/>
    <s v="En Tiempo"/>
    <s v="EXTERNOS (240 min.)"/>
    <x v="0"/>
    <x v="14"/>
    <n v="155"/>
    <s v="1287-0052"/>
    <m/>
    <m/>
    <m/>
    <m/>
    <n v="1329"/>
    <x v="52"/>
    <n v="173"/>
    <m/>
    <m/>
    <m/>
    <m/>
    <m/>
    <m/>
    <m/>
    <m/>
    <m/>
    <m/>
    <m/>
    <m/>
    <s v="PIE"/>
    <n v="187"/>
    <m/>
  </r>
  <r>
    <d v="2021-10-14T00:00:00"/>
    <x v="1"/>
    <s v="TRIAGE RESPIRATORIO"/>
    <s v="En Tiempo"/>
    <s v="TRIAGE RESPIRATORIO (90 Min.)"/>
    <x v="0"/>
    <x v="14"/>
    <n v="156"/>
    <s v="1287-0053"/>
    <d v="2021-10-14T00:00:00"/>
    <s v="30715 SANDRA"/>
    <s v="PANO"/>
    <s v="SANTIAGO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14T00:00:00"/>
    <x v="1"/>
    <s v="TRIAGE RESPIRATORIO"/>
    <s v="En Tiempo"/>
    <s v="TRIAGE RESPIRATORIO (90 Min.)"/>
    <x v="0"/>
    <x v="14"/>
    <n v="157"/>
    <s v="1287-0053"/>
    <m/>
    <m/>
    <m/>
    <m/>
    <n v="226"/>
    <x v="3"/>
    <n v="345"/>
    <m/>
    <m/>
    <m/>
    <m/>
    <m/>
    <m/>
    <m/>
    <m/>
    <m/>
    <m/>
    <m/>
    <m/>
    <s v="PCR"/>
    <n v="183"/>
    <m/>
  </r>
  <r>
    <d v="2021-10-14T00:00:00"/>
    <x v="1"/>
    <s v="TRIAGE RESPIRATORIO"/>
    <s v="En Tiempo"/>
    <s v="TRIAGE RESPIRATORIO (90 Min.)"/>
    <x v="0"/>
    <x v="14"/>
    <n v="158"/>
    <s v="1287-0053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TRIAGE RESPIRATORIO"/>
    <s v="En Tiempo"/>
    <s v="TRIAGE RESPIRATORIO (90 Min.)"/>
    <x v="0"/>
    <x v="14"/>
    <n v="159"/>
    <s v="1287-0053"/>
    <m/>
    <m/>
    <m/>
    <m/>
    <n v="2458"/>
    <x v="25"/>
    <n v="500"/>
    <m/>
    <m/>
    <m/>
    <m/>
    <m/>
    <m/>
    <m/>
    <m/>
    <m/>
    <m/>
    <m/>
    <m/>
    <s v="SARS"/>
    <m/>
    <m/>
  </r>
  <r>
    <d v="2021-10-14T00:00:00"/>
    <x v="1"/>
    <s v="TRIAGE RESPIRATORIO"/>
    <s v="En Tiempo"/>
    <s v="TRIAGE RESPIRATORIO (90 Min.)"/>
    <x v="0"/>
    <x v="14"/>
    <n v="160"/>
    <s v="1287-0053"/>
    <m/>
    <m/>
    <m/>
    <m/>
    <n v="2477"/>
    <x v="42"/>
    <n v="750"/>
    <m/>
    <m/>
    <m/>
    <m/>
    <m/>
    <m/>
    <m/>
    <m/>
    <m/>
    <m/>
    <m/>
    <m/>
    <s v="Ag. SARS Cov 2"/>
    <m/>
    <m/>
  </r>
  <r>
    <d v="2021-10-14T00:00:00"/>
    <x v="1"/>
    <s v="EMPLEADOS"/>
    <s v="En Tiempo"/>
    <s v="EXTERNOS (240 min.)"/>
    <x v="0"/>
    <x v="14"/>
    <n v="161"/>
    <s v="1287-0054"/>
    <d v="2021-10-14T00:00:00"/>
    <s v="34450 RICARDO MARCELO"/>
    <s v="CHAVEZ"/>
    <s v="ACOSTA"/>
    <n v="692"/>
    <x v="1"/>
    <n v="184"/>
    <n v="0"/>
    <n v="0"/>
    <n v="1172"/>
    <n v="1172"/>
    <n v="1172"/>
    <m/>
    <s v="Pendiente"/>
    <s v="Activo"/>
    <m/>
    <m/>
    <s v="CENTRO MEDICO EXCEL-(EMPLEADOS)"/>
    <m/>
    <s v="BH"/>
    <s v="h1"/>
    <s v="A QUIEN CORRESPONDA"/>
  </r>
  <r>
    <d v="2021-10-14T00:00:00"/>
    <x v="1"/>
    <s v="EMPLEADOS"/>
    <s v="En Tiempo"/>
    <s v="EXTERNOS (240 min.)"/>
    <x v="0"/>
    <x v="14"/>
    <n v="162"/>
    <s v="1287-0054"/>
    <m/>
    <m/>
    <m/>
    <m/>
    <n v="288"/>
    <x v="43"/>
    <n v="125"/>
    <m/>
    <m/>
    <m/>
    <m/>
    <m/>
    <m/>
    <m/>
    <m/>
    <m/>
    <m/>
    <m/>
    <m/>
    <s v="VSG"/>
    <n v="221"/>
    <m/>
  </r>
  <r>
    <d v="2021-10-14T00:00:00"/>
    <x v="1"/>
    <s v="EMPLEADOS"/>
    <s v="En Tiempo"/>
    <s v="EXTERNOS (240 min.)"/>
    <x v="0"/>
    <x v="14"/>
    <n v="163"/>
    <s v="1287-0054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EMPLEADOS"/>
    <s v="En Tiempo"/>
    <s v="EXTERNOS (240 min.)"/>
    <x v="0"/>
    <x v="14"/>
    <n v="164"/>
    <s v="1287-0054"/>
    <m/>
    <m/>
    <m/>
    <m/>
    <n v="226"/>
    <x v="3"/>
    <n v="345"/>
    <m/>
    <m/>
    <m/>
    <m/>
    <m/>
    <m/>
    <m/>
    <m/>
    <m/>
    <m/>
    <m/>
    <m/>
    <s v="PCR"/>
    <n v="183"/>
    <m/>
  </r>
  <r>
    <d v="2021-10-14T00:00:00"/>
    <x v="1"/>
    <s v="EMPLEADOS"/>
    <s v="En Tiempo"/>
    <s v="EXTERNOS (240 min.)"/>
    <x v="0"/>
    <x v="14"/>
    <n v="165"/>
    <s v="1287-0055"/>
    <d v="2021-10-14T00:00:00"/>
    <s v="29299 DIANA YOMAIRA"/>
    <s v="MALDONADO"/>
    <s v="AVILES"/>
    <n v="416"/>
    <x v="32"/>
    <n v="362"/>
    <n v="0"/>
    <n v="0"/>
    <n v="1312"/>
    <n v="1312"/>
    <n v="1312"/>
    <m/>
    <s v="Pendiente"/>
    <s v="Activo"/>
    <m/>
    <m/>
    <s v="CENTRO MEDICO EXCEL-(EMPLEADOS)"/>
    <m/>
    <s v="HIV"/>
    <n v="22"/>
    <s v="VINDIOLA COTA LOURDES"/>
  </r>
  <r>
    <d v="2021-10-14T00:00:00"/>
    <x v="1"/>
    <s v="EMPLEADOS"/>
    <s v="En Tiempo"/>
    <s v="EXTERNOS (240 min.)"/>
    <x v="0"/>
    <x v="14"/>
    <n v="166"/>
    <s v="1287-0055"/>
    <m/>
    <m/>
    <m/>
    <m/>
    <n v="131"/>
    <x v="71"/>
    <n v="500"/>
    <m/>
    <m/>
    <m/>
    <m/>
    <m/>
    <m/>
    <m/>
    <m/>
    <m/>
    <m/>
    <m/>
    <m/>
    <s v="HCV"/>
    <s v="HVC"/>
    <m/>
  </r>
  <r>
    <d v="2021-10-14T00:00:00"/>
    <x v="1"/>
    <s v="EMPLEADOS"/>
    <s v="En Tiempo"/>
    <s v="EXTERNOS (240 min.)"/>
    <x v="0"/>
    <x v="14"/>
    <n v="167"/>
    <s v="1287-0055"/>
    <m/>
    <m/>
    <m/>
    <m/>
    <n v="130"/>
    <x v="126"/>
    <n v="450"/>
    <m/>
    <m/>
    <m/>
    <m/>
    <m/>
    <m/>
    <m/>
    <m/>
    <m/>
    <m/>
    <m/>
    <m/>
    <s v="HBsAg"/>
    <s v="HEPB"/>
    <m/>
  </r>
  <r>
    <d v="2021-10-14T00:00:00"/>
    <x v="1"/>
    <s v="MEDIEXCEL"/>
    <s v="En Tiempo"/>
    <s v="EXTERNOS (240 min.)"/>
    <x v="0"/>
    <x v="14"/>
    <n v="168"/>
    <s v="1287-0056"/>
    <d v="2021-10-14T00:00:00"/>
    <s v="24610 ESTEBAN"/>
    <s v="PASTRANA"/>
    <m/>
    <n v="692"/>
    <x v="1"/>
    <n v="184"/>
    <n v="0"/>
    <n v="0"/>
    <n v="1218"/>
    <n v="1218"/>
    <n v="1218"/>
    <m/>
    <s v="Pendiente"/>
    <s v="Activo"/>
    <s v="A7019038-01"/>
    <m/>
    <s v="MEDIEXCEL"/>
    <m/>
    <s v="BH"/>
    <s v="h1"/>
    <s v="VILLAGRANA MARQUEZ SAUL ANTONIO"/>
  </r>
  <r>
    <d v="2021-10-14T00:00:00"/>
    <x v="1"/>
    <s v="MEDIEXCEL"/>
    <s v="En Tiempo"/>
    <s v="EXTERNOS (240 min.)"/>
    <x v="0"/>
    <x v="14"/>
    <n v="169"/>
    <s v="1287-0056"/>
    <m/>
    <m/>
    <m/>
    <m/>
    <n v="226"/>
    <x v="3"/>
    <n v="345"/>
    <m/>
    <m/>
    <m/>
    <m/>
    <m/>
    <m/>
    <m/>
    <m/>
    <m/>
    <m/>
    <m/>
    <m/>
    <s v="PCR"/>
    <n v="183"/>
    <m/>
  </r>
  <r>
    <d v="2021-10-14T00:00:00"/>
    <x v="1"/>
    <s v="MEDIEXCEL"/>
    <s v="En Tiempo"/>
    <s v="EXTERNOS (240 min.)"/>
    <x v="0"/>
    <x v="14"/>
    <n v="170"/>
    <s v="1287-0056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MEDIEXCEL"/>
    <s v="En Tiempo"/>
    <s v="EXTERNOS (240 min.)"/>
    <x v="0"/>
    <x v="14"/>
    <n v="171"/>
    <s v="1287-0056"/>
    <m/>
    <m/>
    <m/>
    <m/>
    <n v="104"/>
    <x v="12"/>
    <n v="171"/>
    <m/>
    <m/>
    <m/>
    <m/>
    <m/>
    <m/>
    <m/>
    <m/>
    <m/>
    <m/>
    <m/>
    <m/>
    <s v="mg"/>
    <n v="157"/>
    <m/>
  </r>
  <r>
    <d v="2021-10-14T00:00:00"/>
    <x v="1"/>
    <s v="TUNEL MEDIEXCEL"/>
    <s v="No Liberados en PxLab"/>
    <s v="EXTERNOS (240 min.)"/>
    <x v="0"/>
    <x v="14"/>
    <n v="172"/>
    <s v="1287-0057"/>
    <d v="2021-10-14T00:00:00"/>
    <s v="32463 SILVIA CRISTINA"/>
    <s v="HERNANDEZ"/>
    <s v="ZAMORA"/>
    <n v="2452"/>
    <x v="26"/>
    <n v="3500"/>
    <n v="0"/>
    <n v="0"/>
    <n v="3500"/>
    <n v="3500"/>
    <n v="3500"/>
    <m/>
    <s v="Pendiente"/>
    <s v="Activo"/>
    <s v="B6749014-02"/>
    <m/>
    <s v="TUNEL - MEDIEXCEL"/>
    <m/>
    <s v="COVID 19"/>
    <m/>
    <s v="A QUIEN CORRESPONDA"/>
  </r>
  <r>
    <d v="2021-10-14T00:00:00"/>
    <x v="1"/>
    <s v="HOSPITALIZADOS"/>
    <s v="En Tiempo"/>
    <s v="HOSPITALIZADOS (90 Min.)"/>
    <x v="0"/>
    <x v="14"/>
    <n v="173"/>
    <s v="1287-0058"/>
    <d v="2021-10-14T00:00:00"/>
    <s v="34451 VICTOR"/>
    <s v="PLATA"/>
    <s v="DIAZ"/>
    <n v="692"/>
    <x v="1"/>
    <n v="184"/>
    <n v="0"/>
    <n v="0"/>
    <n v="598"/>
    <n v="598"/>
    <n v="598"/>
    <m/>
    <s v="Pendiente"/>
    <s v="Activo"/>
    <m/>
    <m/>
    <s v="CENTRO MEDICO EXCEL-HOSPITALIZADOS"/>
    <m/>
    <s v="BH"/>
    <s v="h1"/>
    <s v="HAROS GUTIERREZ TOMAS FRANCISCO"/>
  </r>
  <r>
    <d v="2021-10-14T00:00:00"/>
    <x v="1"/>
    <s v="HOSPITALIZADOS"/>
    <s v="En Tiempo"/>
    <s v="HOSPITALIZADOS (90 Min.)"/>
    <x v="0"/>
    <x v="14"/>
    <n v="174"/>
    <s v="1287-0058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4T00:00:00"/>
    <x v="1"/>
    <s v="EMPLEADOS"/>
    <s v="En Tiempo"/>
    <s v="EXTERNOS (240 min.)"/>
    <x v="0"/>
    <x v="14"/>
    <n v="175"/>
    <s v="1287-0059"/>
    <d v="2021-10-14T00:00:00"/>
    <s v="34452 JOSE LUIS"/>
    <s v="AVALOS"/>
    <s v="BAUTISTA"/>
    <n v="692"/>
    <x v="1"/>
    <n v="184"/>
    <n v="0"/>
    <n v="0"/>
    <n v="1172"/>
    <n v="1172"/>
    <n v="1172"/>
    <m/>
    <s v="Pendiente"/>
    <s v="Activo"/>
    <m/>
    <m/>
    <s v="CENTRO MEDICO EXCEL-(EMPLEADOS)"/>
    <m/>
    <s v="BH"/>
    <s v="h1"/>
    <s v="A QUIEN CORRESPONDA"/>
  </r>
  <r>
    <d v="2021-10-14T00:00:00"/>
    <x v="1"/>
    <s v="EMPLEADOS"/>
    <s v="En Tiempo"/>
    <s v="EXTERNOS (240 min.)"/>
    <x v="0"/>
    <x v="14"/>
    <n v="176"/>
    <s v="1287-0059"/>
    <m/>
    <m/>
    <m/>
    <m/>
    <n v="288"/>
    <x v="43"/>
    <n v="125"/>
    <m/>
    <m/>
    <m/>
    <m/>
    <m/>
    <m/>
    <m/>
    <m/>
    <m/>
    <m/>
    <m/>
    <m/>
    <s v="VSG"/>
    <n v="221"/>
    <m/>
  </r>
  <r>
    <d v="2021-10-14T00:00:00"/>
    <x v="1"/>
    <s v="EMPLEADOS"/>
    <s v="En Tiempo"/>
    <s v="EXTERNOS (240 min.)"/>
    <x v="0"/>
    <x v="14"/>
    <n v="177"/>
    <s v="1287-0059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EMPLEADOS"/>
    <s v="En Tiempo"/>
    <s v="EXTERNOS (240 min.)"/>
    <x v="0"/>
    <x v="14"/>
    <n v="178"/>
    <s v="1287-0059"/>
    <m/>
    <m/>
    <m/>
    <m/>
    <n v="226"/>
    <x v="3"/>
    <n v="345"/>
    <m/>
    <m/>
    <m/>
    <m/>
    <m/>
    <m/>
    <m/>
    <m/>
    <m/>
    <m/>
    <m/>
    <m/>
    <s v="PCR"/>
    <n v="183"/>
    <m/>
  </r>
  <r>
    <d v="2021-10-14T00:00:00"/>
    <x v="1"/>
    <s v="MEDIEXCEL"/>
    <s v="En Tiempo"/>
    <s v="EXTERNOS (240 min.)"/>
    <x v="0"/>
    <x v="14"/>
    <n v="179"/>
    <s v="1287-0060"/>
    <d v="2021-10-14T00:00:00"/>
    <s v="34453 CLAUDIO"/>
    <s v="DIAZ"/>
    <m/>
    <n v="692"/>
    <x v="1"/>
    <n v="184"/>
    <n v="0"/>
    <n v="0"/>
    <n v="2703"/>
    <n v="2703"/>
    <n v="2703"/>
    <m/>
    <s v="Pendiente"/>
    <s v="Activo"/>
    <s v="B4509004-02"/>
    <m/>
    <s v="MEDIEXCEL"/>
    <m/>
    <s v="BH"/>
    <s v="h1"/>
    <s v="ORTEGA MORENO ANETTE"/>
  </r>
  <r>
    <d v="2021-10-14T00:00:00"/>
    <x v="1"/>
    <s v="MEDIEXCEL"/>
    <s v="En Tiempo"/>
    <s v="EXTERNOS (240 min.)"/>
    <x v="0"/>
    <x v="14"/>
    <n v="180"/>
    <s v="1287-0060"/>
    <m/>
    <m/>
    <m/>
    <m/>
    <n v="119"/>
    <x v="24"/>
    <n v="161"/>
    <m/>
    <m/>
    <m/>
    <m/>
    <m/>
    <m/>
    <m/>
    <m/>
    <m/>
    <m/>
    <m/>
    <m/>
    <s v="ABO"/>
    <n v="213"/>
    <m/>
  </r>
  <r>
    <d v="2021-10-14T00:00:00"/>
    <x v="1"/>
    <s v="MEDIEXCEL"/>
    <s v="En Tiempo"/>
    <s v="EXTERNOS (240 min.)"/>
    <x v="0"/>
    <x v="14"/>
    <n v="181"/>
    <s v="1287-0060"/>
    <m/>
    <m/>
    <m/>
    <m/>
    <n v="226"/>
    <x v="3"/>
    <n v="345"/>
    <m/>
    <m/>
    <m/>
    <m/>
    <m/>
    <m/>
    <m/>
    <m/>
    <m/>
    <m/>
    <m/>
    <m/>
    <s v="PCR"/>
    <n v="183"/>
    <m/>
  </r>
  <r>
    <d v="2021-10-14T00:00:00"/>
    <x v="1"/>
    <s v="MEDIEXCEL"/>
    <s v="En Tiempo"/>
    <s v="EXTERNOS (240 min.)"/>
    <x v="0"/>
    <x v="14"/>
    <n v="182"/>
    <s v="1287-0060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MEDIEXCEL"/>
    <s v="En Tiempo"/>
    <s v="EXTERNOS (240 min.)"/>
    <x v="0"/>
    <x v="14"/>
    <n v="183"/>
    <s v="1287-0060"/>
    <m/>
    <m/>
    <m/>
    <m/>
    <n v="2062"/>
    <x v="53"/>
    <n v="1495"/>
    <m/>
    <m/>
    <m/>
    <m/>
    <m/>
    <m/>
    <m/>
    <m/>
    <m/>
    <m/>
    <m/>
    <m/>
    <s v="Procalcitonina"/>
    <s v="PROC"/>
    <m/>
  </r>
  <r>
    <d v="2021-10-14T00:00:00"/>
    <x v="1"/>
    <s v="URGENCIAS"/>
    <s v="En Tiempo"/>
    <s v="URGENCIAS (90 Min.)"/>
    <x v="0"/>
    <x v="14"/>
    <n v="184"/>
    <s v="1287-0061"/>
    <d v="2021-10-14T00:00:00"/>
    <s v="34454 ARTURO"/>
    <s v="HERNANDEZ"/>
    <s v="ORTIZ"/>
    <n v="49"/>
    <x v="14"/>
    <n v="380"/>
    <n v="0"/>
    <n v="0"/>
    <n v="945"/>
    <n v="945"/>
    <n v="945"/>
    <m/>
    <s v="Pendiente"/>
    <s v="Activo"/>
    <m/>
    <m/>
    <s v="CENTRO MEDICO EXCEL-URGENCIAS"/>
    <m/>
    <s v="CK-MB"/>
    <n v="97"/>
    <s v="HAROS GUTIERREZ TOMAS FRANCISCO"/>
  </r>
  <r>
    <d v="2021-10-14T00:00:00"/>
    <x v="1"/>
    <s v="URGENCIAS"/>
    <s v="En Tiempo"/>
    <s v="URGENCIAS (90 Min.)"/>
    <x v="0"/>
    <x v="14"/>
    <n v="185"/>
    <s v="1287-0061"/>
    <m/>
    <m/>
    <m/>
    <m/>
    <n v="48"/>
    <x v="15"/>
    <n v="165"/>
    <m/>
    <m/>
    <m/>
    <m/>
    <m/>
    <m/>
    <m/>
    <m/>
    <m/>
    <m/>
    <m/>
    <m/>
    <s v="CPK"/>
    <n v="99"/>
    <m/>
  </r>
  <r>
    <d v="2021-10-14T00:00:00"/>
    <x v="1"/>
    <s v="URGENCIAS"/>
    <s v="En Tiempo"/>
    <s v="URGENCIAS (90 Min.)"/>
    <x v="0"/>
    <x v="14"/>
    <n v="186"/>
    <s v="1287-0061"/>
    <m/>
    <m/>
    <m/>
    <m/>
    <n v="539"/>
    <x v="13"/>
    <n v="400"/>
    <m/>
    <m/>
    <m/>
    <m/>
    <m/>
    <m/>
    <m/>
    <m/>
    <m/>
    <m/>
    <m/>
    <m/>
    <s v="TROPONINA I"/>
    <m/>
    <m/>
  </r>
  <r>
    <d v="2021-10-14T00:00:00"/>
    <x v="1"/>
    <s v="MEDIEXCEL"/>
    <s v="En Tiempo"/>
    <s v="EXTERNOS (240 min.)"/>
    <x v="0"/>
    <x v="14"/>
    <n v="187"/>
    <s v="1287-0062"/>
    <d v="2021-10-14T00:00:00"/>
    <s v="28712 CLARISSA"/>
    <s v="RODRIGUEZ"/>
    <s v="GONZALEZ"/>
    <n v="1533"/>
    <x v="21"/>
    <n v="535"/>
    <n v="0"/>
    <n v="0"/>
    <n v="6745"/>
    <n v="6745"/>
    <n v="6745"/>
    <m/>
    <s v="Pendiente"/>
    <s v="Activo"/>
    <s v="A4049085-04"/>
    <m/>
    <s v="MEDIEXCEL"/>
    <m/>
    <s v="SMAC30"/>
    <s v="v2"/>
    <s v="PRADO HERNANDEZ MELANIE LIZZETH"/>
  </r>
  <r>
    <d v="2021-10-14T00:00:00"/>
    <x v="1"/>
    <s v="MEDIEXCEL"/>
    <s v="En Tiempo"/>
    <s v="EXTERNOS (240 min.)"/>
    <x v="0"/>
    <x v="14"/>
    <n v="188"/>
    <s v="1287-0062"/>
    <m/>
    <m/>
    <m/>
    <m/>
    <n v="217"/>
    <x v="56"/>
    <n v="650"/>
    <m/>
    <m/>
    <m/>
    <m/>
    <m/>
    <m/>
    <m/>
    <m/>
    <m/>
    <m/>
    <m/>
    <m/>
    <s v="AcChlam IgM"/>
    <n v="5"/>
    <m/>
  </r>
  <r>
    <d v="2021-10-14T00:00:00"/>
    <x v="1"/>
    <s v="MEDIEXCEL"/>
    <s v="En Tiempo"/>
    <s v="EXTERNOS (240 min.)"/>
    <x v="0"/>
    <x v="14"/>
    <n v="189"/>
    <s v="1287-0062"/>
    <m/>
    <m/>
    <m/>
    <m/>
    <n v="413"/>
    <x v="57"/>
    <n v="650"/>
    <m/>
    <m/>
    <m/>
    <m/>
    <m/>
    <m/>
    <m/>
    <m/>
    <m/>
    <m/>
    <m/>
    <m/>
    <s v="Ac Chl IgG"/>
    <n v="4"/>
    <m/>
  </r>
  <r>
    <d v="2021-10-14T00:00:00"/>
    <x v="1"/>
    <s v="MEDIEXCEL"/>
    <s v="En Tiempo"/>
    <s v="EXTERNOS (240 min.)"/>
    <x v="0"/>
    <x v="14"/>
    <n v="190"/>
    <s v="1287-0062"/>
    <m/>
    <m/>
    <m/>
    <m/>
    <n v="361"/>
    <x v="181"/>
    <n v="400"/>
    <m/>
    <m/>
    <m/>
    <m/>
    <m/>
    <m/>
    <m/>
    <m/>
    <m/>
    <m/>
    <m/>
    <m/>
    <s v="Ac Herpes I IgG"/>
    <m/>
    <m/>
  </r>
  <r>
    <d v="2021-10-14T00:00:00"/>
    <x v="1"/>
    <s v="MEDIEXCEL"/>
    <s v="En Tiempo"/>
    <s v="EXTERNOS (240 min.)"/>
    <x v="0"/>
    <x v="14"/>
    <n v="191"/>
    <s v="1287-0062"/>
    <m/>
    <m/>
    <m/>
    <m/>
    <n v="372"/>
    <x v="194"/>
    <n v="400"/>
    <m/>
    <m/>
    <m/>
    <m/>
    <m/>
    <m/>
    <m/>
    <m/>
    <m/>
    <m/>
    <m/>
    <m/>
    <s v="Ac HI IgM"/>
    <n v="19"/>
    <m/>
  </r>
  <r>
    <d v="2021-10-14T00:00:00"/>
    <x v="1"/>
    <s v="MEDIEXCEL"/>
    <s v="En Tiempo"/>
    <s v="EXTERNOS (240 min.)"/>
    <x v="0"/>
    <x v="14"/>
    <n v="192"/>
    <s v="1287-0062"/>
    <m/>
    <m/>
    <m/>
    <m/>
    <n v="383"/>
    <x v="182"/>
    <n v="400"/>
    <m/>
    <m/>
    <m/>
    <m/>
    <m/>
    <m/>
    <m/>
    <m/>
    <m/>
    <m/>
    <m/>
    <m/>
    <s v="AcHerpeIIG"/>
    <n v="21"/>
    <m/>
  </r>
  <r>
    <d v="2021-10-14T00:00:00"/>
    <x v="1"/>
    <s v="MEDIEXCEL"/>
    <s v="En Tiempo"/>
    <s v="EXTERNOS (240 min.)"/>
    <x v="0"/>
    <x v="14"/>
    <n v="193"/>
    <s v="1287-0062"/>
    <m/>
    <m/>
    <m/>
    <m/>
    <n v="394"/>
    <x v="183"/>
    <n v="400"/>
    <m/>
    <m/>
    <m/>
    <m/>
    <m/>
    <m/>
    <m/>
    <m/>
    <m/>
    <m/>
    <m/>
    <m/>
    <s v="AcHerpeII IgM"/>
    <n v="20"/>
    <m/>
  </r>
  <r>
    <d v="2021-10-14T00:00:00"/>
    <x v="1"/>
    <s v="MEDIEXCEL"/>
    <s v="En Tiempo"/>
    <s v="EXTERNOS (240 min.)"/>
    <x v="0"/>
    <x v="14"/>
    <n v="194"/>
    <s v="1287-0062"/>
    <m/>
    <m/>
    <m/>
    <m/>
    <n v="416"/>
    <x v="32"/>
    <n v="362"/>
    <m/>
    <m/>
    <m/>
    <m/>
    <m/>
    <m/>
    <m/>
    <m/>
    <m/>
    <m/>
    <m/>
    <m/>
    <s v="HIV"/>
    <n v="22"/>
    <m/>
  </r>
  <r>
    <d v="2021-10-14T00:00:00"/>
    <x v="1"/>
    <s v="MEDIEXCEL"/>
    <s v="En Tiempo"/>
    <s v="EXTERNOS (240 min.)"/>
    <x v="0"/>
    <x v="14"/>
    <n v="195"/>
    <s v="1287-0062"/>
    <m/>
    <m/>
    <m/>
    <m/>
    <n v="286"/>
    <x v="37"/>
    <n v="110"/>
    <m/>
    <m/>
    <m/>
    <m/>
    <m/>
    <m/>
    <m/>
    <m/>
    <m/>
    <m/>
    <m/>
    <m/>
    <s v="VDRL"/>
    <n v="220"/>
    <m/>
  </r>
  <r>
    <d v="2021-10-14T00:00:00"/>
    <x v="1"/>
    <s v="MEDIEXCEL"/>
    <s v="En Tiempo"/>
    <s v="EXTERNOS (240 min.)"/>
    <x v="0"/>
    <x v="14"/>
    <n v="196"/>
    <s v="1287-0062"/>
    <m/>
    <m/>
    <m/>
    <m/>
    <n v="83"/>
    <x v="6"/>
    <n v="138"/>
    <m/>
    <m/>
    <m/>
    <m/>
    <m/>
    <m/>
    <m/>
    <m/>
    <m/>
    <m/>
    <m/>
    <m/>
    <s v="EGO"/>
    <n v="127"/>
    <m/>
  </r>
  <r>
    <d v="2021-10-14T00:00:00"/>
    <x v="1"/>
    <s v="MEDIEXCEL"/>
    <s v="En Tiempo"/>
    <s v="EXTERNOS (240 min.)"/>
    <x v="0"/>
    <x v="14"/>
    <n v="197"/>
    <s v="1287-0062"/>
    <m/>
    <m/>
    <m/>
    <m/>
    <n v="865"/>
    <x v="195"/>
    <n v="2700"/>
    <m/>
    <m/>
    <m/>
    <m/>
    <m/>
    <m/>
    <m/>
    <m/>
    <m/>
    <m/>
    <m/>
    <m/>
    <s v="PCR PARA NEISSERIA"/>
    <n v="164"/>
    <m/>
  </r>
  <r>
    <d v="2021-10-14T00:00:00"/>
    <x v="1"/>
    <s v="MEDIEXCEL"/>
    <s v="En Tiempo"/>
    <s v="EXTERNOS (240 min.)"/>
    <x v="0"/>
    <x v="14"/>
    <n v="198"/>
    <s v="1287-0063"/>
    <d v="2021-10-14T00:00:00"/>
    <s v="5688 JOSE ANGEL"/>
    <s v="GARCIA"/>
    <m/>
    <n v="692"/>
    <x v="1"/>
    <n v="184"/>
    <n v="0"/>
    <n v="0"/>
    <n v="857"/>
    <n v="857"/>
    <n v="857"/>
    <m/>
    <s v="Pendiente"/>
    <s v="Activo"/>
    <s v="A4169042-02"/>
    <m/>
    <s v="MEDIEXCEL"/>
    <m/>
    <s v="BH"/>
    <s v="h1"/>
    <s v="GASTELUM PONCE ALEJANDRA"/>
  </r>
  <r>
    <d v="2021-10-14T00:00:00"/>
    <x v="1"/>
    <s v="MEDIEXCEL"/>
    <s v="En Tiempo"/>
    <s v="EXTERNOS (240 min.)"/>
    <x v="0"/>
    <x v="14"/>
    <n v="199"/>
    <s v="1287-0063"/>
    <m/>
    <m/>
    <m/>
    <m/>
    <n v="1533"/>
    <x v="21"/>
    <n v="535"/>
    <m/>
    <m/>
    <m/>
    <m/>
    <m/>
    <m/>
    <m/>
    <m/>
    <m/>
    <m/>
    <m/>
    <m/>
    <s v="SMAC30"/>
    <s v="v2"/>
    <m/>
  </r>
  <r>
    <d v="2021-10-14T00:00:00"/>
    <x v="1"/>
    <s v="MEDIEXCEL"/>
    <s v="En Tiempo"/>
    <s v="EXTERNOS (240 min.)"/>
    <x v="0"/>
    <x v="14"/>
    <n v="200"/>
    <s v="1287-0063"/>
    <m/>
    <m/>
    <m/>
    <m/>
    <n v="83"/>
    <x v="6"/>
    <n v="138"/>
    <m/>
    <m/>
    <m/>
    <m/>
    <m/>
    <m/>
    <m/>
    <m/>
    <m/>
    <m/>
    <m/>
    <m/>
    <s v="EGO"/>
    <n v="127"/>
    <m/>
  </r>
  <r>
    <d v="2021-10-14T00:00:00"/>
    <x v="1"/>
    <s v="TRIAGE RESPIRATORIO"/>
    <s v="No Liberados en PxLab"/>
    <s v="TRIAGE RESPIRATORIO (90 Min.)"/>
    <x v="0"/>
    <x v="14"/>
    <n v="201"/>
    <s v="1287-0064"/>
    <d v="2021-10-14T00:00:00"/>
    <s v="34455 ANDRES"/>
    <s v="LOPEZ"/>
    <s v="SANTIAGO"/>
    <n v="2452"/>
    <x v="26"/>
    <n v="3500"/>
    <n v="0"/>
    <n v="0"/>
    <n v="3500"/>
    <n v="3500"/>
    <n v="3500"/>
    <m/>
    <s v="Pendiente"/>
    <s v="Activo"/>
    <m/>
    <m/>
    <s v="CENTRO MEDICO EXCEL - TRIAGE RESPIRATORIO"/>
    <m/>
    <s v="COVID 19"/>
    <m/>
    <s v="BERNAL MANJARREZ MANLIO CESAR"/>
  </r>
  <r>
    <d v="2021-10-14T00:00:00"/>
    <x v="1"/>
    <s v="HOSPITALIZADOS"/>
    <s v="En Tiempo"/>
    <s v="HOSPITALIZADOS (90 Min.)"/>
    <x v="0"/>
    <x v="14"/>
    <n v="202"/>
    <s v="1287-0065"/>
    <d v="2021-10-14T00:00:00"/>
    <s v="34408 MARIA LOURDES"/>
    <s v="ALVAREZ"/>
    <s v="ARELLANO"/>
    <n v="69"/>
    <x v="9"/>
    <n v="288"/>
    <n v="0"/>
    <n v="0"/>
    <n v="483"/>
    <n v="483"/>
    <n v="483"/>
    <m/>
    <s v="Pendiente"/>
    <s v="Activo"/>
    <m/>
    <m/>
    <s v="CENTRO MEDICO EXCEL-HOSPITALIZADOS"/>
    <m/>
    <s v="ES"/>
    <s v="es3"/>
    <s v="VILLAGRANA MARQUEZ SAUL ANTONIO"/>
  </r>
  <r>
    <d v="2021-10-14T00:00:00"/>
    <x v="1"/>
    <s v="HOSPITALIZADOS"/>
    <s v="En Tiempo"/>
    <s v="HOSPITALIZADOS (90 Min.)"/>
    <x v="0"/>
    <x v="14"/>
    <n v="203"/>
    <s v="1287-0065"/>
    <m/>
    <m/>
    <m/>
    <m/>
    <n v="109"/>
    <x v="10"/>
    <n v="115"/>
    <m/>
    <m/>
    <m/>
    <m/>
    <m/>
    <m/>
    <m/>
    <m/>
    <m/>
    <m/>
    <m/>
    <m/>
    <s v="GLU"/>
    <s v="glic"/>
    <m/>
  </r>
  <r>
    <d v="2021-10-14T00:00:00"/>
    <x v="1"/>
    <s v="HOSPITALIZADOS"/>
    <s v="En Tiempo"/>
    <s v="HOSPITALIZADOS (90 Min.)"/>
    <x v="0"/>
    <x v="14"/>
    <n v="204"/>
    <s v="1287-0065"/>
    <m/>
    <m/>
    <m/>
    <m/>
    <n v="171"/>
    <x v="191"/>
    <n v="80"/>
    <m/>
    <m/>
    <m/>
    <m/>
    <m/>
    <m/>
    <m/>
    <m/>
    <m/>
    <m/>
    <m/>
    <m/>
    <s v="BUN"/>
    <n v="159"/>
    <m/>
  </r>
  <r>
    <d v="2021-10-14T00:00:00"/>
    <x v="1"/>
    <s v="HOSPITALIZADOS"/>
    <s v="En Tiempo"/>
    <s v="HOSPITALIZADOS (90 Min.)"/>
    <x v="0"/>
    <x v="14"/>
    <n v="205"/>
    <s v="1287-0066"/>
    <d v="2021-10-14T00:00:00"/>
    <s v="34194 RITA"/>
    <s v="MARTINEZ"/>
    <s v="GARCIA"/>
    <n v="1910"/>
    <x v="171"/>
    <n v="1500"/>
    <n v="0"/>
    <n v="0"/>
    <n v="2995"/>
    <n v="2995"/>
    <n v="2995"/>
    <m/>
    <s v="Pendiente"/>
    <s v="Activo"/>
    <m/>
    <m/>
    <s v="CENTRO MEDICO EXCEL-HOSPITALIZADOS"/>
    <m/>
    <s v="BNP"/>
    <m/>
    <s v="VILLAGRANA MARQUEZ SAUL ANTONIO"/>
  </r>
  <r>
    <d v="2021-10-14T00:00:00"/>
    <x v="1"/>
    <s v="HOSPITALIZADOS"/>
    <s v="En Tiempo"/>
    <s v="HOSPITALIZADOS (90 Min.)"/>
    <x v="0"/>
    <x v="14"/>
    <n v="206"/>
    <s v="1287-0066"/>
    <m/>
    <m/>
    <m/>
    <m/>
    <n v="2062"/>
    <x v="53"/>
    <n v="1495"/>
    <m/>
    <m/>
    <m/>
    <m/>
    <m/>
    <m/>
    <m/>
    <m/>
    <m/>
    <m/>
    <m/>
    <m/>
    <s v="Procalcitonina"/>
    <s v="PROC"/>
    <m/>
  </r>
  <r>
    <d v="2021-10-14T00:00:00"/>
    <x v="1"/>
    <s v="MEDIEXCEL"/>
    <s v="En Tiempo"/>
    <s v="EXTERNOS (240 min.)"/>
    <x v="0"/>
    <x v="14"/>
    <n v="207"/>
    <s v="1287-0067"/>
    <d v="2021-10-14T00:00:00"/>
    <s v="34188 LAURA"/>
    <s v="TIRADO"/>
    <s v="CORONEL"/>
    <n v="207"/>
    <x v="123"/>
    <n v="600"/>
    <n v="0"/>
    <n v="0"/>
    <n v="600"/>
    <n v="600"/>
    <n v="600"/>
    <m/>
    <s v="Pendiente"/>
    <s v="Activo"/>
    <s v="_x0009_F3659001-03"/>
    <m/>
    <s v="MEDIEXCEL"/>
    <m/>
    <s v="P.Reum"/>
    <n v="174"/>
    <s v="SOLIS FERIA CARLOS"/>
  </r>
  <r>
    <d v="2021-10-14T00:00:00"/>
    <x v="1"/>
    <s v="HOSPITALIZADOS"/>
    <s v="En Tiempo"/>
    <s v="HOSPITALIZADOS (90 Min.)"/>
    <x v="0"/>
    <x v="14"/>
    <n v="208"/>
    <s v="1287-0068"/>
    <d v="2021-10-14T00:00:00"/>
    <s v="34392 SALVADOR"/>
    <s v="KAYACHANIAN"/>
    <m/>
    <n v="2062"/>
    <x v="53"/>
    <n v="1495"/>
    <n v="0"/>
    <n v="0"/>
    <n v="1495"/>
    <n v="1495"/>
    <n v="1495"/>
    <m/>
    <s v="Pendiente"/>
    <s v="Activo"/>
    <m/>
    <m/>
    <s v="CENTRO MEDICO EXCEL-HOSPITALIZADOS"/>
    <m/>
    <s v="Procalcitonina"/>
    <s v="PROC"/>
    <s v="CAMPOLI FRANCO DAMIAN"/>
  </r>
  <r>
    <d v="2021-10-14T00:00:00"/>
    <x v="1"/>
    <s v="TRIAGE RESPIRATORIO"/>
    <s v="En Tiempo"/>
    <s v="TRIAGE RESPIRATORIO (90 Min.)"/>
    <x v="0"/>
    <x v="14"/>
    <n v="209"/>
    <s v="1287-0069"/>
    <d v="2021-10-14T00:00:00"/>
    <s v="34456 ALEXANDER"/>
    <s v="ZAMORA"/>
    <m/>
    <n v="2477"/>
    <x v="42"/>
    <n v="750"/>
    <n v="0"/>
    <n v="0"/>
    <n v="750"/>
    <n v="750"/>
    <n v="750"/>
    <m/>
    <s v="Pendiente"/>
    <s v="Activo"/>
    <m/>
    <m/>
    <s v="CENTRO MEDICO EXCEL - TRIAGE RESPIRATORIO"/>
    <m/>
    <s v="Ag. SARS Cov 2"/>
    <m/>
    <s v="CAMESELLE NICOLAS ESTEFANIA"/>
  </r>
  <r>
    <d v="2021-10-14T00:00:00"/>
    <x v="1"/>
    <s v="MEDIEXCEL"/>
    <s v="No Liberados en PxLab"/>
    <s v="EXTERNOS (240 min.)"/>
    <x v="0"/>
    <x v="14"/>
    <n v="210"/>
    <s v="1287-0070"/>
    <d v="2021-10-14T00:00:00"/>
    <s v="34457 JAELI"/>
    <s v="STEWART"/>
    <s v="MARTINEZ"/>
    <n v="1562"/>
    <x v="138"/>
    <n v="1750"/>
    <n v="0"/>
    <n v="0"/>
    <n v="1750"/>
    <n v="1750"/>
    <n v="1750"/>
    <m/>
    <s v="Pendiente"/>
    <s v="Activo"/>
    <s v="A8879009-07"/>
    <m/>
    <s v="MEDIEXCEL"/>
    <m/>
    <s v="Tamiz Ampliado"/>
    <n v="207"/>
    <s v="ORTEGA MORENO ANETTE"/>
  </r>
  <r>
    <d v="2021-10-14T00:00:00"/>
    <x v="1"/>
    <s v="ESTUDIOS DE EMERGENCIA"/>
    <s v="En Tiempo"/>
    <s v="ESTUDIOS DE EMERGENCIA (30 Min.)"/>
    <x v="0"/>
    <x v="14"/>
    <n v="211"/>
    <s v="1287-0071"/>
    <d v="2021-10-14T00:00:00"/>
    <s v="34458 ELIUD"/>
    <s v="RIOS"/>
    <s v="OCAMPO"/>
    <n v="102"/>
    <x v="7"/>
    <n v="1070"/>
    <n v="0"/>
    <n v="0"/>
    <n v="1070"/>
    <n v="1070"/>
    <n v="1070"/>
    <m/>
    <s v="Pendiente"/>
    <s v="Activo"/>
    <m/>
    <m/>
    <s v="CENTRO MEDICO EXCEL - TRIAGE RESPIRATORIO"/>
    <m/>
    <s v="GAS"/>
    <n v="136"/>
    <s v="BERNAL MANJARREZ MANLIO CESAR"/>
  </r>
  <r>
    <d v="2021-10-14T00:00:00"/>
    <x v="1"/>
    <s v="TRIAGE RESPIRATORIO"/>
    <s v="Fuera de Tiempo"/>
    <s v="TRIAGE RESPIRATORIO (90 Min.)"/>
    <x v="0"/>
    <x v="14"/>
    <n v="212"/>
    <s v="1287-0072"/>
    <d v="2021-10-14T00:00:00"/>
    <s v="34458 ELIUD"/>
    <s v="RIOS"/>
    <s v="OCAMPO"/>
    <n v="692"/>
    <x v="1"/>
    <n v="184"/>
    <n v="0"/>
    <n v="0"/>
    <n v="7697"/>
    <n v="7697"/>
    <n v="7697"/>
    <m/>
    <s v="Pendiente"/>
    <s v="Activo"/>
    <m/>
    <m/>
    <s v="CENTRO MEDICO EXCEL - TRIAGE RESPIRATORIO"/>
    <m/>
    <s v="BH"/>
    <s v="h1"/>
    <s v="BERNAL MANJARREZ MANLIO CESAR"/>
  </r>
  <r>
    <d v="2021-10-14T00:00:00"/>
    <x v="1"/>
    <s v="TRIAGE RESPIRATORIO"/>
    <s v="Fuera de Tiempo"/>
    <s v="TRIAGE RESPIRATORIO (90 Min.)"/>
    <x v="0"/>
    <x v="14"/>
    <n v="213"/>
    <s v="1287-0072"/>
    <m/>
    <m/>
    <m/>
    <m/>
    <n v="259"/>
    <x v="49"/>
    <n v="130"/>
    <m/>
    <m/>
    <m/>
    <m/>
    <m/>
    <m/>
    <m/>
    <m/>
    <m/>
    <m/>
    <m/>
    <m/>
    <s v="TP"/>
    <n v="210"/>
    <m/>
  </r>
  <r>
    <d v="2021-10-14T00:00:00"/>
    <x v="1"/>
    <s v="TRIAGE RESPIRATORIO"/>
    <s v="Fuera de Tiempo"/>
    <s v="TRIAGE RESPIRATORIO (90 Min.)"/>
    <x v="0"/>
    <x v="14"/>
    <n v="214"/>
    <s v="1287-0072"/>
    <m/>
    <m/>
    <m/>
    <m/>
    <n v="262"/>
    <x v="50"/>
    <n v="130"/>
    <m/>
    <m/>
    <m/>
    <m/>
    <m/>
    <m/>
    <m/>
    <m/>
    <m/>
    <m/>
    <m/>
    <m/>
    <s v="TPT"/>
    <m/>
    <m/>
  </r>
  <r>
    <d v="2021-10-14T00:00:00"/>
    <x v="1"/>
    <s v="TRIAGE RESPIRATORIO"/>
    <s v="Fuera de Tiempo"/>
    <s v="TRIAGE RESPIRATORIO (90 Min.)"/>
    <x v="0"/>
    <x v="14"/>
    <n v="215"/>
    <s v="1287-0072"/>
    <m/>
    <m/>
    <m/>
    <m/>
    <n v="288"/>
    <x v="43"/>
    <n v="125"/>
    <m/>
    <m/>
    <m/>
    <m/>
    <m/>
    <m/>
    <m/>
    <m/>
    <m/>
    <m/>
    <m/>
    <m/>
    <s v="VSG"/>
    <n v="221"/>
    <m/>
  </r>
  <r>
    <d v="2021-10-14T00:00:00"/>
    <x v="1"/>
    <s v="TRIAGE RESPIRATORIO"/>
    <s v="Fuera de Tiempo"/>
    <s v="TRIAGE RESPIRATORIO (90 Min.)"/>
    <x v="0"/>
    <x v="14"/>
    <n v="216"/>
    <s v="1287-0072"/>
    <m/>
    <m/>
    <m/>
    <m/>
    <n v="226"/>
    <x v="3"/>
    <n v="345"/>
    <m/>
    <m/>
    <m/>
    <m/>
    <m/>
    <m/>
    <m/>
    <m/>
    <m/>
    <m/>
    <m/>
    <m/>
    <s v="PCR"/>
    <n v="183"/>
    <m/>
  </r>
  <r>
    <d v="2021-10-14T00:00:00"/>
    <x v="1"/>
    <s v="TRIAGE RESPIRATORIO"/>
    <s v="Fuera de Tiempo"/>
    <s v="TRIAGE RESPIRATORIO (90 Min.)"/>
    <x v="0"/>
    <x v="14"/>
    <n v="217"/>
    <s v="1287-0072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1"/>
    <s v="TRIAGE RESPIRATORIO"/>
    <s v="Fuera de Tiempo"/>
    <s v="TRIAGE RESPIRATORIO (90 Min.)"/>
    <x v="0"/>
    <x v="14"/>
    <n v="218"/>
    <s v="1287-0072"/>
    <m/>
    <m/>
    <m/>
    <m/>
    <n v="2085"/>
    <x v="96"/>
    <n v="750"/>
    <m/>
    <m/>
    <m/>
    <m/>
    <m/>
    <m/>
    <m/>
    <m/>
    <m/>
    <m/>
    <m/>
    <m/>
    <s v="INFLUENZA A Y B"/>
    <n v="189"/>
    <m/>
  </r>
  <r>
    <d v="2021-10-14T00:00:00"/>
    <x v="1"/>
    <s v="TRIAGE RESPIRATORIO"/>
    <s v="Fuera de Tiempo"/>
    <s v="TRIAGE RESPIRATORIO (90 Min.)"/>
    <x v="0"/>
    <x v="14"/>
    <n v="219"/>
    <s v="1287-0072"/>
    <m/>
    <m/>
    <m/>
    <m/>
    <n v="2477"/>
    <x v="42"/>
    <n v="750"/>
    <m/>
    <m/>
    <m/>
    <m/>
    <m/>
    <m/>
    <m/>
    <m/>
    <m/>
    <m/>
    <m/>
    <m/>
    <s v="Ag. SARS Cov 2"/>
    <m/>
    <m/>
  </r>
  <r>
    <d v="2021-10-14T00:00:00"/>
    <x v="1"/>
    <s v="TRIAGE RESPIRATORIO"/>
    <s v="Fuera de Tiempo"/>
    <s v="TRIAGE RESPIRATORIO (90 Min.)"/>
    <x v="0"/>
    <x v="14"/>
    <n v="220"/>
    <s v="1287-0072"/>
    <m/>
    <m/>
    <m/>
    <m/>
    <n v="244"/>
    <x v="5"/>
    <n v="920"/>
    <m/>
    <m/>
    <m/>
    <m/>
    <m/>
    <m/>
    <m/>
    <m/>
    <m/>
    <m/>
    <m/>
    <m/>
    <s v="Dim D"/>
    <m/>
    <m/>
  </r>
  <r>
    <d v="2021-10-14T00:00:00"/>
    <x v="1"/>
    <s v="TRIAGE RESPIRATORIO"/>
    <s v="Fuera de Tiempo"/>
    <s v="TRIAGE RESPIRATORIO (90 Min.)"/>
    <x v="0"/>
    <x v="14"/>
    <n v="221"/>
    <s v="1287-0072"/>
    <m/>
    <m/>
    <m/>
    <m/>
    <n v="87"/>
    <x v="85"/>
    <n v="345"/>
    <m/>
    <m/>
    <m/>
    <m/>
    <m/>
    <m/>
    <m/>
    <m/>
    <m/>
    <m/>
    <m/>
    <m/>
    <s v="Ferritina"/>
    <n v="129"/>
    <m/>
  </r>
  <r>
    <d v="2021-10-14T00:00:00"/>
    <x v="1"/>
    <s v="TRIAGE RESPIRATORIO"/>
    <s v="Fuera de Tiempo"/>
    <s v="TRIAGE RESPIRATORIO (90 Min.)"/>
    <x v="0"/>
    <x v="14"/>
    <n v="222"/>
    <s v="1287-0072"/>
    <m/>
    <m/>
    <m/>
    <m/>
    <n v="2452"/>
    <x v="26"/>
    <n v="3500"/>
    <m/>
    <m/>
    <m/>
    <m/>
    <m/>
    <m/>
    <m/>
    <m/>
    <m/>
    <m/>
    <m/>
    <m/>
    <s v="COVID 19"/>
    <m/>
    <m/>
  </r>
  <r>
    <d v="2021-10-14T00:00:00"/>
    <x v="1"/>
    <s v="ESTUDIOS DE EMERGENCIA"/>
    <s v="En Tiempo"/>
    <s v="ESTUDIOS DE EMERGENCIA (30 Min.)"/>
    <x v="0"/>
    <x v="14"/>
    <n v="223"/>
    <s v="1287-0073"/>
    <d v="2021-10-14T00:00:00"/>
    <s v="16149 MATEO"/>
    <s v="SANDOVAL"/>
    <m/>
    <n v="2477"/>
    <x v="42"/>
    <n v="750"/>
    <n v="0"/>
    <n v="0"/>
    <n v="750"/>
    <n v="750"/>
    <n v="750"/>
    <m/>
    <s v="Pendiente"/>
    <s v="Activo"/>
    <m/>
    <m/>
    <s v="CENTRO MEDICO EXCEL - TRIAGE RESPIRATORIO"/>
    <m/>
    <s v="Ag. SARS Cov 2"/>
    <m/>
    <s v="CAMESELLE NICOLAS ESTEFANIA"/>
  </r>
  <r>
    <d v="2021-10-14T00:00:00"/>
    <x v="2"/>
    <s v="URGENCIAS"/>
    <s v="En Tiempo"/>
    <s v="URGENCIAS (90 Min.)"/>
    <x v="0"/>
    <x v="14"/>
    <n v="224"/>
    <s v="1287-0074"/>
    <d v="2021-10-14T00:00:00"/>
    <s v="25264 GUADALUPE"/>
    <s v="TORRES"/>
    <m/>
    <n v="259"/>
    <x v="49"/>
    <n v="130"/>
    <n v="0"/>
    <n v="0"/>
    <n v="1434"/>
    <n v="1434"/>
    <n v="1434"/>
    <m/>
    <s v="Pendiente"/>
    <s v="Activo"/>
    <m/>
    <m/>
    <s v="CENTRO MEDICO EXCEL-URGENCIAS"/>
    <m/>
    <s v="TP"/>
    <n v="210"/>
    <s v="HAROS GUTIERREZ TOMAS FRANCISCO"/>
  </r>
  <r>
    <d v="2021-10-14T00:00:00"/>
    <x v="2"/>
    <s v="URGENCIAS"/>
    <s v="En Tiempo"/>
    <s v="URGENCIAS (90 Min.)"/>
    <x v="0"/>
    <x v="14"/>
    <n v="225"/>
    <s v="1287-0074"/>
    <m/>
    <m/>
    <m/>
    <m/>
    <n v="262"/>
    <x v="50"/>
    <n v="130"/>
    <m/>
    <m/>
    <m/>
    <m/>
    <m/>
    <m/>
    <m/>
    <m/>
    <m/>
    <m/>
    <m/>
    <m/>
    <s v="TPT"/>
    <m/>
    <m/>
  </r>
  <r>
    <d v="2021-10-14T00:00:00"/>
    <x v="2"/>
    <s v="URGENCIAS"/>
    <s v="En Tiempo"/>
    <s v="URGENCIAS (90 Min.)"/>
    <x v="0"/>
    <x v="14"/>
    <n v="226"/>
    <s v="1287-0074"/>
    <m/>
    <m/>
    <m/>
    <m/>
    <n v="692"/>
    <x v="1"/>
    <n v="184"/>
    <m/>
    <m/>
    <m/>
    <m/>
    <m/>
    <m/>
    <m/>
    <m/>
    <m/>
    <m/>
    <m/>
    <m/>
    <s v="BH"/>
    <s v="h1"/>
    <m/>
  </r>
  <r>
    <d v="2021-10-14T00:00:00"/>
    <x v="2"/>
    <s v="URGENCIAS"/>
    <s v="En Tiempo"/>
    <s v="URGENCIAS (90 Min.)"/>
    <x v="0"/>
    <x v="14"/>
    <n v="227"/>
    <s v="1287-0074"/>
    <m/>
    <m/>
    <m/>
    <m/>
    <n v="119"/>
    <x v="24"/>
    <n v="161"/>
    <m/>
    <m/>
    <m/>
    <m/>
    <m/>
    <m/>
    <m/>
    <m/>
    <m/>
    <m/>
    <m/>
    <m/>
    <s v="ABO"/>
    <n v="213"/>
    <m/>
  </r>
  <r>
    <d v="2021-10-14T00:00:00"/>
    <x v="2"/>
    <s v="URGENCIAS"/>
    <s v="En Tiempo"/>
    <s v="URGENCIAS (90 Min.)"/>
    <x v="0"/>
    <x v="14"/>
    <n v="228"/>
    <s v="1287-0074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2"/>
    <s v="URGENCIAS"/>
    <s v="En Tiempo"/>
    <s v="URGENCIAS (90 Min.)"/>
    <x v="0"/>
    <x v="14"/>
    <n v="229"/>
    <s v="1287-0074"/>
    <m/>
    <m/>
    <m/>
    <m/>
    <n v="1329"/>
    <x v="52"/>
    <n v="173"/>
    <m/>
    <m/>
    <m/>
    <m/>
    <m/>
    <m/>
    <m/>
    <m/>
    <m/>
    <m/>
    <m/>
    <m/>
    <s v="PIE"/>
    <n v="187"/>
    <m/>
  </r>
  <r>
    <d v="2021-10-14T00:00:00"/>
    <x v="2"/>
    <s v="URGENCIAS"/>
    <s v="En Tiempo"/>
    <s v="URGENCIAS (90 Min.)"/>
    <x v="0"/>
    <x v="14"/>
    <n v="230"/>
    <s v="1287-0074"/>
    <m/>
    <m/>
    <m/>
    <m/>
    <n v="83"/>
    <x v="6"/>
    <n v="138"/>
    <m/>
    <m/>
    <m/>
    <m/>
    <m/>
    <m/>
    <m/>
    <m/>
    <m/>
    <m/>
    <m/>
    <m/>
    <s v="EGO"/>
    <n v="127"/>
    <m/>
  </r>
  <r>
    <d v="2021-10-14T00:00:00"/>
    <x v="2"/>
    <s v="HOSPITALIZADOS"/>
    <s v="No Liberados en PxLab"/>
    <s v="HOSPITALIZADOS (90 Min.)"/>
    <x v="0"/>
    <x v="14"/>
    <n v="231"/>
    <s v="1287-0075"/>
    <d v="2021-10-14T00:00:00"/>
    <s v="14501 DENISSE"/>
    <s v="ARELLANO"/>
    <m/>
    <n v="2156"/>
    <x v="175"/>
    <n v="5000"/>
    <n v="0"/>
    <n v="0"/>
    <n v="5000"/>
    <n v="5000"/>
    <n v="5000"/>
    <m/>
    <s v="Pendiente"/>
    <s v="Activo"/>
    <m/>
    <m/>
    <s v="CENTRO MEDICO EXCEL-HOSPITALIZADOS"/>
    <m/>
    <s v="BIOPSIA MAMA"/>
    <n v="68"/>
    <s v="AGUILAR OBESO DAVID"/>
  </r>
  <r>
    <d v="2021-10-14T00:00:00"/>
    <x v="2"/>
    <s v="HOSPITALIZADOS"/>
    <s v="No Liberados en PxLab"/>
    <s v="HOSPITALIZADOS (90 Min.)"/>
    <x v="0"/>
    <x v="14"/>
    <n v="232"/>
    <s v="1287-0076"/>
    <d v="2021-10-14T00:00:00"/>
    <s v="3946 NANCY ELIZABETH"/>
    <s v="DE LA PAZ"/>
    <s v="ROJAS"/>
    <n v="2163"/>
    <x v="84"/>
    <n v="2500"/>
    <n v="0"/>
    <n v="0"/>
    <n v="2500"/>
    <n v="2500"/>
    <n v="2500"/>
    <m/>
    <s v="Pendiente"/>
    <s v="Activo"/>
    <m/>
    <m/>
    <s v="CENTRO MEDICO EXCEL-HOSPITALIZADOS"/>
    <m/>
    <s v="QUISTE"/>
    <n v="70"/>
    <s v="TAPIA CASTAÑEDA CELIA DEL CARMEN"/>
  </r>
  <r>
    <d v="2021-10-14T00:00:00"/>
    <x v="2"/>
    <s v="HOSPITALIZADOS"/>
    <s v="No Liberados en PxLab"/>
    <s v="HOSPITALIZADOS (90 Min.)"/>
    <x v="0"/>
    <x v="14"/>
    <n v="233"/>
    <s v="1287-0077"/>
    <d v="2021-10-14T00:00:00"/>
    <s v="34224 ADAN YAEL"/>
    <s v="CANGA"/>
    <s v="CUEN"/>
    <n v="1708"/>
    <x v="196"/>
    <n v="8754"/>
    <n v="0"/>
    <n v="0"/>
    <n v="8754"/>
    <n v="8754"/>
    <n v="8754"/>
    <m/>
    <s v="Pendiente"/>
    <s v="Activo"/>
    <m/>
    <m/>
    <s v="CENTRO MEDICO EXCEL-HOSPITALIZADOS"/>
    <m/>
    <s v="GENE X"/>
    <m/>
    <s v="ORTEGA MORENO ANETTE"/>
  </r>
  <r>
    <d v="2021-10-14T00:00:00"/>
    <x v="2"/>
    <s v="TRIAGE RESPIRATORIO"/>
    <s v="En Tiempo"/>
    <s v="TRIAGE RESPIRATORIO (90 Min.)"/>
    <x v="0"/>
    <x v="14"/>
    <n v="234"/>
    <s v="1287-0078"/>
    <d v="2021-10-14T00:00:00"/>
    <s v="27397 MIGUEL ANGEL"/>
    <s v="BARBA"/>
    <s v="TORRES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14T00:00:00"/>
    <x v="2"/>
    <s v="TRIAGE RESPIRATORIO"/>
    <s v="En Tiempo"/>
    <s v="TRIAGE RESPIRATORIO (90 Min.)"/>
    <x v="0"/>
    <x v="14"/>
    <n v="235"/>
    <s v="1287-0078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2"/>
    <s v="TRIAGE RESPIRATORIO"/>
    <s v="En Tiempo"/>
    <s v="TRIAGE RESPIRATORIO (90 Min.)"/>
    <x v="0"/>
    <x v="14"/>
    <n v="236"/>
    <s v="1287-0078"/>
    <m/>
    <m/>
    <m/>
    <m/>
    <n v="226"/>
    <x v="3"/>
    <n v="345"/>
    <m/>
    <m/>
    <m/>
    <m/>
    <m/>
    <m/>
    <m/>
    <m/>
    <m/>
    <m/>
    <m/>
    <m/>
    <s v="PCR"/>
    <n v="183"/>
    <m/>
  </r>
  <r>
    <d v="2021-10-14T00:00:00"/>
    <x v="2"/>
    <s v="TRIAGE RESPIRATORIO"/>
    <s v="En Tiempo"/>
    <s v="TRIAGE RESPIRATORIO (90 Min.)"/>
    <x v="0"/>
    <x v="14"/>
    <n v="237"/>
    <s v="1287-0078"/>
    <m/>
    <m/>
    <m/>
    <m/>
    <n v="2458"/>
    <x v="25"/>
    <n v="500"/>
    <m/>
    <m/>
    <m/>
    <m/>
    <m/>
    <m/>
    <m/>
    <m/>
    <m/>
    <m/>
    <m/>
    <m/>
    <s v="SARS"/>
    <m/>
    <m/>
  </r>
  <r>
    <d v="2021-10-14T00:00:00"/>
    <x v="2"/>
    <s v="TRIAGE RESPIRATORIO"/>
    <s v="En Tiempo"/>
    <s v="TRIAGE RESPIRATORIO (90 Min.)"/>
    <x v="0"/>
    <x v="14"/>
    <n v="238"/>
    <s v="1287-0078"/>
    <m/>
    <m/>
    <m/>
    <m/>
    <n v="2477"/>
    <x v="42"/>
    <n v="750"/>
    <m/>
    <m/>
    <m/>
    <m/>
    <m/>
    <m/>
    <m/>
    <m/>
    <m/>
    <m/>
    <m/>
    <m/>
    <s v="Ag. SARS Cov 2"/>
    <m/>
    <m/>
  </r>
  <r>
    <d v="2021-10-14T00:00:00"/>
    <x v="2"/>
    <s v="TRIAGE RESPIRATORIO"/>
    <s v="No Liberados en PxLab"/>
    <s v="TRIAGE RESPIRATORIO (90 Min.)"/>
    <x v="0"/>
    <x v="14"/>
    <n v="239"/>
    <s v="1287-0079"/>
    <d v="2021-10-14T00:00:00"/>
    <s v="34459 HECTOR DANIEL"/>
    <s v="DE LA CRUZ"/>
    <s v="ENRIQUEZ"/>
    <n v="2452"/>
    <x v="26"/>
    <n v="3500"/>
    <n v="0"/>
    <n v="0"/>
    <n v="3500"/>
    <n v="3500"/>
    <n v="3500"/>
    <m/>
    <s v="Pendiente"/>
    <s v="Activo"/>
    <m/>
    <m/>
    <s v="CENTRO MEDICO EXCEL - TRIAGE RESPIRATORIO"/>
    <m/>
    <s v="COVID 19"/>
    <m/>
    <s v="BERNAL MANJARREZ MANLIO CESAR"/>
  </r>
  <r>
    <d v="2021-10-14T00:00:00"/>
    <x v="2"/>
    <s v="MEDIEXCEL"/>
    <s v="En Tiempo"/>
    <s v="EXTERNOS (240 min.)"/>
    <x v="0"/>
    <x v="14"/>
    <n v="240"/>
    <s v="1287-0080"/>
    <d v="2021-10-14T00:00:00"/>
    <s v="33155 MARIA DEL RAYO"/>
    <s v="MORENO"/>
    <s v="GARCIA"/>
    <n v="692"/>
    <x v="1"/>
    <n v="184"/>
    <n v="0"/>
    <n v="0"/>
    <n v="184"/>
    <n v="184"/>
    <n v="184"/>
    <m/>
    <s v="Pendiente"/>
    <s v="Activo"/>
    <s v="B7169028-02"/>
    <m/>
    <s v="MEDIEXCEL"/>
    <m/>
    <s v="BH"/>
    <s v="h1"/>
    <s v="CRUZ CASTAÑEDA MARIA"/>
  </r>
  <r>
    <d v="2021-10-14T00:00:00"/>
    <x v="2"/>
    <s v="HOSPITALIZADOS"/>
    <s v="En Tiempo"/>
    <s v="HOSPITALIZADOS (90 Min.)"/>
    <x v="0"/>
    <x v="14"/>
    <n v="241"/>
    <s v="1287-0081"/>
    <d v="2021-10-14T00:00:00"/>
    <s v="34408 MARIA LOURDES"/>
    <s v="ALVAREZ"/>
    <s v="ARELLANO"/>
    <n v="69"/>
    <x v="9"/>
    <n v="288"/>
    <n v="0"/>
    <n v="0"/>
    <n v="483"/>
    <n v="483"/>
    <n v="483"/>
    <m/>
    <s v="Pendiente"/>
    <s v="Activo"/>
    <m/>
    <m/>
    <s v="CENTRO MEDICO EXCEL-HOSPITALIZADOS"/>
    <m/>
    <s v="ES"/>
    <s v="es3"/>
    <s v="VILLAGRANA MARQUEZ SAUL ANTONIO"/>
  </r>
  <r>
    <d v="2021-10-14T00:00:00"/>
    <x v="2"/>
    <s v="HOSPITALIZADOS"/>
    <s v="En Tiempo"/>
    <s v="HOSPITALIZADOS (90 Min.)"/>
    <x v="0"/>
    <x v="14"/>
    <n v="242"/>
    <s v="1287-0081"/>
    <m/>
    <m/>
    <m/>
    <m/>
    <n v="109"/>
    <x v="10"/>
    <n v="115"/>
    <m/>
    <m/>
    <m/>
    <m/>
    <m/>
    <m/>
    <m/>
    <m/>
    <m/>
    <m/>
    <m/>
    <m/>
    <s v="GLU"/>
    <s v="glic"/>
    <m/>
  </r>
  <r>
    <d v="2021-10-14T00:00:00"/>
    <x v="2"/>
    <s v="HOSPITALIZADOS"/>
    <s v="En Tiempo"/>
    <s v="HOSPITALIZADOS (90 Min.)"/>
    <x v="0"/>
    <x v="14"/>
    <n v="243"/>
    <s v="1287-0081"/>
    <m/>
    <m/>
    <m/>
    <m/>
    <n v="171"/>
    <x v="191"/>
    <n v="80"/>
    <m/>
    <m/>
    <m/>
    <m/>
    <m/>
    <m/>
    <m/>
    <m/>
    <m/>
    <m/>
    <m/>
    <m/>
    <s v="BUN"/>
    <n v="159"/>
    <m/>
  </r>
  <r>
    <d v="2021-10-14T00:00:00"/>
    <x v="2"/>
    <s v="HOSPITALIZADOS"/>
    <s v="En Tiempo"/>
    <s v="HOSPITALIZADOS (90 Min.)"/>
    <x v="0"/>
    <x v="14"/>
    <n v="244"/>
    <s v="1287-0082"/>
    <d v="2021-10-14T00:00:00"/>
    <s v="34392 SALVADOR"/>
    <s v="KAYACHANIAN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14T00:00:00"/>
    <x v="2"/>
    <s v="HOSPITALIZADOS"/>
    <s v="No Liberados en PxLab"/>
    <s v="HOSPITALIZADOS (90 Min.)"/>
    <x v="0"/>
    <x v="14"/>
    <n v="245"/>
    <s v="1287-0083"/>
    <d v="2021-10-14T00:00:00"/>
    <s v="34451 VICTOR"/>
    <s v="PLATA"/>
    <s v="DIAZ"/>
    <n v="2341"/>
    <x v="197"/>
    <n v="8500"/>
    <n v="0"/>
    <n v="0"/>
    <n v="8500"/>
    <n v="8500"/>
    <n v="8500"/>
    <m/>
    <s v="Pendiente"/>
    <s v="Activo"/>
    <m/>
    <m/>
    <s v="CENTRO MEDICO EXCEL-HOSPITALIZADOS"/>
    <m/>
    <s v="PDRIÑON"/>
    <m/>
    <s v="BOLAÑOS PEREA JORGE IGNACIO"/>
  </r>
  <r>
    <d v="2021-10-14T00:00:00"/>
    <x v="2"/>
    <s v="MEDIEXCEL"/>
    <s v="No Liberados en PxLab"/>
    <s v="EXTERNOS (240 min.)"/>
    <x v="0"/>
    <x v="14"/>
    <n v="246"/>
    <s v="1287-0084"/>
    <d v="2021-10-14T00:00:00"/>
    <s v="34299 JANETH"/>
    <s v="CARDONA"/>
    <m/>
    <n v="182"/>
    <x v="39"/>
    <n v="360"/>
    <n v="0"/>
    <n v="0"/>
    <n v="360"/>
    <n v="360"/>
    <n v="360"/>
    <m/>
    <s v="Pendiente"/>
    <s v="Activo"/>
    <m/>
    <m/>
    <s v="MEDIEXCEL"/>
    <m/>
    <s v="Pap"/>
    <n v="163"/>
    <s v="CRUZ CASTAÑEDA MARIA"/>
  </r>
  <r>
    <d v="2021-10-14T00:00:00"/>
    <x v="0"/>
    <s v="MEDIEXCEL"/>
    <s v="No Liberados en PxLab"/>
    <s v="EXTERNOS (240 min.)"/>
    <x v="0"/>
    <x v="14"/>
    <n v="247"/>
    <s v="1287-0085"/>
    <d v="2021-10-14T00:00:00"/>
    <s v="5441 MICHELLE"/>
    <s v="IBARRA"/>
    <s v="RHOADS"/>
    <n v="182"/>
    <x v="39"/>
    <n v="360"/>
    <n v="0"/>
    <n v="0"/>
    <n v="360"/>
    <n v="360"/>
    <n v="360"/>
    <m/>
    <s v="Pendiente"/>
    <s v="Activo"/>
    <s v="a7429026-01"/>
    <m/>
    <s v="MEDIEXCEL"/>
    <m/>
    <s v="Pap"/>
    <n v="163"/>
    <s v="PRADO HERNANDEZ MELANIE LIZETH"/>
  </r>
  <r>
    <d v="2021-10-14T00:00:00"/>
    <x v="0"/>
    <s v="MEDIEXCEL"/>
    <s v="No Liberados en PxLab"/>
    <s v="EXTERNOS (240 min.)"/>
    <x v="0"/>
    <x v="14"/>
    <n v="248"/>
    <s v="1287-0086"/>
    <d v="2021-10-14T00:00:00"/>
    <s v="33509 MARIA"/>
    <s v="GUZMAN"/>
    <m/>
    <n v="2280"/>
    <x v="198"/>
    <n v="2700"/>
    <n v="0"/>
    <n v="0"/>
    <n v="2700"/>
    <n v="2700"/>
    <n v="2700"/>
    <m/>
    <s v="Pendiente"/>
    <s v="Activo"/>
    <s v="A9999004-01"/>
    <m/>
    <s v="MEDIEXCEL"/>
    <m/>
    <s v="BENDO"/>
    <m/>
    <s v="PRADO HERNANDEZ MELANIE LIZETH"/>
  </r>
  <r>
    <d v="2021-10-14T00:00:00"/>
    <x v="0"/>
    <s v="TRIAGE RESPIRATORIO"/>
    <s v="En Tiempo"/>
    <s v="TRIAGE RESPIRATORIO (90 Min.)"/>
    <x v="0"/>
    <x v="14"/>
    <n v="249"/>
    <s v="1287-0087"/>
    <d v="2021-10-14T00:00:00"/>
    <s v="31599 BERENICE"/>
    <s v="VALDES"/>
    <s v="VELA"/>
    <n v="692"/>
    <x v="1"/>
    <n v="184"/>
    <n v="0"/>
    <n v="0"/>
    <n v="2297"/>
    <n v="2297"/>
    <n v="2297"/>
    <m/>
    <s v="Pendiente"/>
    <s v="Activo"/>
    <m/>
    <m/>
    <s v="CENTRO MEDICO EXCEL - TRIAGE RESPIRATORIO"/>
    <m/>
    <s v="BH"/>
    <s v="h1"/>
    <s v="BERNAL MANJARREZ MANLIO CESAR"/>
  </r>
  <r>
    <d v="2021-10-14T00:00:00"/>
    <x v="0"/>
    <s v="TRIAGE RESPIRATORIO"/>
    <s v="En Tiempo"/>
    <s v="TRIAGE RESPIRATORIO (90 Min.)"/>
    <x v="0"/>
    <x v="14"/>
    <n v="250"/>
    <s v="1287-0087"/>
    <m/>
    <m/>
    <m/>
    <m/>
    <n v="226"/>
    <x v="3"/>
    <n v="345"/>
    <m/>
    <m/>
    <m/>
    <m/>
    <m/>
    <m/>
    <m/>
    <m/>
    <m/>
    <m/>
    <m/>
    <m/>
    <s v="PCR"/>
    <n v="183"/>
    <m/>
  </r>
  <r>
    <d v="2021-10-14T00:00:00"/>
    <x v="0"/>
    <s v="TRIAGE RESPIRATORIO"/>
    <s v="En Tiempo"/>
    <s v="TRIAGE RESPIRATORIO (90 Min.)"/>
    <x v="0"/>
    <x v="14"/>
    <n v="251"/>
    <s v="1287-0087"/>
    <m/>
    <m/>
    <m/>
    <m/>
    <n v="691"/>
    <x v="4"/>
    <n v="518"/>
    <m/>
    <m/>
    <m/>
    <m/>
    <m/>
    <m/>
    <m/>
    <m/>
    <m/>
    <m/>
    <m/>
    <m/>
    <s v="QS 23"/>
    <s v="v1"/>
    <m/>
  </r>
  <r>
    <d v="2021-10-14T00:00:00"/>
    <x v="0"/>
    <s v="TRIAGE RESPIRATORIO"/>
    <s v="En Tiempo"/>
    <s v="TRIAGE RESPIRATORIO (90 Min.)"/>
    <x v="0"/>
    <x v="14"/>
    <n v="252"/>
    <s v="1287-0087"/>
    <m/>
    <m/>
    <m/>
    <m/>
    <n v="2477"/>
    <x v="42"/>
    <n v="750"/>
    <m/>
    <m/>
    <m/>
    <m/>
    <m/>
    <m/>
    <m/>
    <m/>
    <m/>
    <m/>
    <m/>
    <m/>
    <s v="Ag. SARS Cov 2"/>
    <m/>
    <m/>
  </r>
  <r>
    <d v="2021-10-14T00:00:00"/>
    <x v="0"/>
    <s v="TRIAGE RESPIRATORIO"/>
    <s v="En Tiempo"/>
    <s v="TRIAGE RESPIRATORIO (90 Min.)"/>
    <x v="0"/>
    <x v="14"/>
    <n v="253"/>
    <s v="1287-0087"/>
    <m/>
    <m/>
    <m/>
    <m/>
    <n v="2458"/>
    <x v="25"/>
    <n v="500"/>
    <m/>
    <m/>
    <m/>
    <m/>
    <m/>
    <m/>
    <m/>
    <m/>
    <m/>
    <m/>
    <m/>
    <m/>
    <s v="SARS"/>
    <m/>
    <m/>
  </r>
  <r>
    <d v="2021-10-14T00:00:00"/>
    <x v="0"/>
    <s v="URGENCIAS"/>
    <s v="En Tiempo"/>
    <s v="URGENCIAS (90 Min.)"/>
    <x v="0"/>
    <x v="14"/>
    <n v="254"/>
    <s v="1287-0088"/>
    <d v="2021-10-14T00:00:00"/>
    <s v="26740 MARIA"/>
    <s v="PEDRAZA"/>
    <m/>
    <n v="692"/>
    <x v="1"/>
    <n v="184"/>
    <n v="0"/>
    <n v="0"/>
    <n v="1117"/>
    <n v="1117"/>
    <n v="1117"/>
    <m/>
    <s v="Pendiente"/>
    <s v="Activo"/>
    <m/>
    <m/>
    <s v="CENTRO MEDICO EXCEL-URGENCIAS"/>
    <m/>
    <s v="BH"/>
    <s v="h1"/>
    <s v="SANCHEZ RAMIREZ YOOE EDDER"/>
  </r>
  <r>
    <d v="2021-10-14T00:00:00"/>
    <x v="0"/>
    <s v="URGENCIAS"/>
    <s v="En Tiempo"/>
    <s v="URGENCIAS (90 Min.)"/>
    <x v="0"/>
    <x v="14"/>
    <n v="255"/>
    <s v="1287-0088"/>
    <m/>
    <m/>
    <m/>
    <m/>
    <n v="259"/>
    <x v="49"/>
    <n v="130"/>
    <m/>
    <m/>
    <m/>
    <m/>
    <m/>
    <m/>
    <m/>
    <m/>
    <m/>
    <m/>
    <m/>
    <m/>
    <s v="TP"/>
    <n v="210"/>
    <m/>
  </r>
  <r>
    <d v="2021-10-14T00:00:00"/>
    <x v="0"/>
    <s v="URGENCIAS"/>
    <s v="En Tiempo"/>
    <s v="URGENCIAS (90 Min.)"/>
    <x v="0"/>
    <x v="14"/>
    <n v="256"/>
    <s v="1287-0088"/>
    <m/>
    <m/>
    <m/>
    <m/>
    <n v="262"/>
    <x v="50"/>
    <n v="130"/>
    <m/>
    <m/>
    <m/>
    <m/>
    <m/>
    <m/>
    <m/>
    <m/>
    <m/>
    <m/>
    <m/>
    <m/>
    <s v="TPT"/>
    <m/>
    <m/>
  </r>
  <r>
    <d v="2021-10-14T00:00:00"/>
    <x v="0"/>
    <s v="URGENCIAS"/>
    <s v="En Tiempo"/>
    <s v="URGENCIAS (90 Min.)"/>
    <x v="0"/>
    <x v="14"/>
    <n v="257"/>
    <s v="1287-0088"/>
    <m/>
    <m/>
    <m/>
    <m/>
    <n v="1533"/>
    <x v="21"/>
    <n v="535"/>
    <m/>
    <m/>
    <m/>
    <m/>
    <m/>
    <m/>
    <m/>
    <m/>
    <m/>
    <m/>
    <m/>
    <m/>
    <s v="SMAC30"/>
    <s v="v2"/>
    <m/>
  </r>
  <r>
    <d v="2021-10-14T00:00:00"/>
    <x v="0"/>
    <s v="URGENCIAS"/>
    <s v="En Tiempo"/>
    <s v="URGENCIAS (90 Min.)"/>
    <x v="0"/>
    <x v="14"/>
    <n v="258"/>
    <s v="1287-0088"/>
    <m/>
    <m/>
    <m/>
    <m/>
    <n v="83"/>
    <x v="6"/>
    <n v="138"/>
    <m/>
    <m/>
    <m/>
    <m/>
    <m/>
    <m/>
    <m/>
    <m/>
    <m/>
    <m/>
    <m/>
    <m/>
    <s v="EGO"/>
    <n v="127"/>
    <m/>
  </r>
  <r>
    <d v="2021-10-15T00:00:00"/>
    <x v="0"/>
    <s v="ESTUDIOS DE EMERGENCIA"/>
    <s v="En Tiempo"/>
    <s v="ESTUDIOS DE EMERGENCIA (30 Min.)"/>
    <x v="0"/>
    <x v="14"/>
    <n v="1"/>
    <s v="1288-0001"/>
    <d v="2021-10-15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GALAZ GARCIA SERGIO DAVID"/>
  </r>
  <r>
    <d v="2021-10-15T00:00:00"/>
    <x v="0"/>
    <s v="HOSPITALIZADOS"/>
    <s v="En Tiempo"/>
    <s v="HOSPITALIZADOS (90 Min.)"/>
    <x v="0"/>
    <x v="14"/>
    <n v="2"/>
    <s v="1288-0002"/>
    <d v="2021-10-15T00:00:00"/>
    <s v="34408 MARIA LOURDES"/>
    <s v="ALVAREZ"/>
    <s v="ARELLANO"/>
    <n v="69"/>
    <x v="9"/>
    <n v="288"/>
    <n v="0"/>
    <n v="0"/>
    <n v="483"/>
    <n v="483"/>
    <n v="483"/>
    <m/>
    <s v="Pendiente"/>
    <s v="Activo"/>
    <m/>
    <m/>
    <s v="CENTRO MEDICO EXCEL-HOSPITALIZADOS"/>
    <m/>
    <s v="ES"/>
    <s v="es3"/>
    <s v="VILLAGRANA MARQUEZ SAUL ANTONIO"/>
  </r>
  <r>
    <d v="2021-10-15T00:00:00"/>
    <x v="0"/>
    <s v="HOSPITALIZADOS"/>
    <s v="En Tiempo"/>
    <s v="HOSPITALIZADOS (90 Min.)"/>
    <x v="0"/>
    <x v="14"/>
    <n v="3"/>
    <s v="1288-0002"/>
    <m/>
    <m/>
    <m/>
    <m/>
    <n v="109"/>
    <x v="10"/>
    <n v="115"/>
    <m/>
    <m/>
    <m/>
    <m/>
    <m/>
    <m/>
    <m/>
    <m/>
    <m/>
    <m/>
    <m/>
    <m/>
    <s v="GLU"/>
    <s v="glic"/>
    <m/>
  </r>
  <r>
    <d v="2021-10-15T00:00:00"/>
    <x v="0"/>
    <s v="HOSPITALIZADOS"/>
    <s v="En Tiempo"/>
    <s v="HOSPITALIZADOS (90 Min.)"/>
    <x v="0"/>
    <x v="14"/>
    <n v="4"/>
    <s v="1288-0002"/>
    <m/>
    <m/>
    <m/>
    <m/>
    <n v="171"/>
    <x v="191"/>
    <n v="80"/>
    <m/>
    <m/>
    <m/>
    <m/>
    <m/>
    <m/>
    <m/>
    <m/>
    <m/>
    <m/>
    <m/>
    <m/>
    <s v="BUN"/>
    <n v="159"/>
    <m/>
  </r>
  <r>
    <d v="2021-10-15T00:00:00"/>
    <x v="0"/>
    <s v="URGENCIAS"/>
    <s v="En Tiempo"/>
    <s v="URGENCIAS (90 Min.)"/>
    <x v="0"/>
    <x v="14"/>
    <n v="5"/>
    <s v="1288-0003"/>
    <d v="2021-10-15T00:00:00"/>
    <s v="34460 NYDIA VERENICE"/>
    <s v="DIAZ"/>
    <s v="MORENO"/>
    <n v="692"/>
    <x v="1"/>
    <n v="184"/>
    <n v="0"/>
    <n v="0"/>
    <n v="702"/>
    <n v="702"/>
    <n v="702"/>
    <m/>
    <s v="Pendiente"/>
    <s v="Activo"/>
    <m/>
    <m/>
    <s v="CENTRO MEDICO EXCEL-URGENCIAS"/>
    <m/>
    <s v="BH"/>
    <s v="h1"/>
    <s v="SANCHEZ RAMIREZ YOOE EDDER"/>
  </r>
  <r>
    <d v="2021-10-15T00:00:00"/>
    <x v="0"/>
    <s v="URGENCIAS"/>
    <s v="En Tiempo"/>
    <s v="URGENCIAS (90 Min.)"/>
    <x v="0"/>
    <x v="14"/>
    <n v="6"/>
    <s v="1288-0003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0"/>
    <s v="URGENCIAS"/>
    <s v="En Tiempo"/>
    <s v="URGENCIAS (90 Min.)"/>
    <x v="0"/>
    <x v="14"/>
    <n v="7"/>
    <s v="1288-0004"/>
    <d v="2021-10-15T00:00:00"/>
    <s v="34460 NYDIA VERENICE"/>
    <s v="DIAZ"/>
    <s v="MORENO"/>
    <n v="83"/>
    <x v="6"/>
    <n v="138"/>
    <n v="0"/>
    <n v="0"/>
    <n v="138"/>
    <n v="138"/>
    <n v="138"/>
    <m/>
    <s v="Pendiente"/>
    <s v="Activo"/>
    <m/>
    <m/>
    <s v="CENTRO MEDICO EXCEL-URGENCIAS"/>
    <m/>
    <s v="EGO"/>
    <n v="127"/>
    <s v="SANCHEZ RAMIREZ YOOE EDDER"/>
  </r>
  <r>
    <d v="2021-10-15T00:00:00"/>
    <x v="0"/>
    <s v="URGENCIAS"/>
    <s v="En Tiempo"/>
    <s v="URGENCIAS (90 Min.)"/>
    <x v="0"/>
    <x v="14"/>
    <n v="8"/>
    <s v="1288-0005"/>
    <d v="2021-10-15T00:00:00"/>
    <s v="19310 NORMA"/>
    <s v="JIMENEZ"/>
    <m/>
    <n v="692"/>
    <x v="1"/>
    <n v="184"/>
    <n v="0"/>
    <n v="0"/>
    <n v="1117"/>
    <n v="1117"/>
    <n v="1117"/>
    <m/>
    <s v="Pendiente"/>
    <s v="Activo"/>
    <m/>
    <m/>
    <s v="CENTRO MEDICO EXCEL-URGENCIAS"/>
    <m/>
    <s v="BH"/>
    <s v="h1"/>
    <s v="SANCHEZ RAMIREZ YOOE EDDER"/>
  </r>
  <r>
    <d v="2021-10-15T00:00:00"/>
    <x v="0"/>
    <s v="URGENCIAS"/>
    <s v="En Tiempo"/>
    <s v="URGENCIAS (90 Min.)"/>
    <x v="0"/>
    <x v="14"/>
    <n v="9"/>
    <s v="1288-0005"/>
    <m/>
    <m/>
    <m/>
    <m/>
    <n v="259"/>
    <x v="49"/>
    <n v="130"/>
    <m/>
    <m/>
    <m/>
    <m/>
    <m/>
    <m/>
    <m/>
    <m/>
    <m/>
    <m/>
    <m/>
    <m/>
    <s v="TP"/>
    <n v="210"/>
    <m/>
  </r>
  <r>
    <d v="2021-10-15T00:00:00"/>
    <x v="0"/>
    <s v="URGENCIAS"/>
    <s v="En Tiempo"/>
    <s v="URGENCIAS (90 Min.)"/>
    <x v="0"/>
    <x v="14"/>
    <n v="10"/>
    <s v="1288-0005"/>
    <m/>
    <m/>
    <m/>
    <m/>
    <n v="262"/>
    <x v="50"/>
    <n v="130"/>
    <m/>
    <m/>
    <m/>
    <m/>
    <m/>
    <m/>
    <m/>
    <m/>
    <m/>
    <m/>
    <m/>
    <m/>
    <s v="TPT"/>
    <m/>
    <m/>
  </r>
  <r>
    <d v="2021-10-15T00:00:00"/>
    <x v="0"/>
    <s v="URGENCIAS"/>
    <s v="En Tiempo"/>
    <s v="URGENCIAS (90 Min.)"/>
    <x v="0"/>
    <x v="14"/>
    <n v="11"/>
    <s v="1288-0005"/>
    <m/>
    <m/>
    <m/>
    <m/>
    <n v="1533"/>
    <x v="21"/>
    <n v="535"/>
    <m/>
    <m/>
    <m/>
    <m/>
    <m/>
    <m/>
    <m/>
    <m/>
    <m/>
    <m/>
    <m/>
    <m/>
    <s v="SMAC30"/>
    <s v="v2"/>
    <m/>
  </r>
  <r>
    <d v="2021-10-15T00:00:00"/>
    <x v="0"/>
    <s v="URGENCIAS"/>
    <s v="En Tiempo"/>
    <s v="URGENCIAS (90 Min.)"/>
    <x v="0"/>
    <x v="14"/>
    <n v="12"/>
    <s v="1288-0005"/>
    <m/>
    <m/>
    <m/>
    <m/>
    <n v="83"/>
    <x v="6"/>
    <n v="138"/>
    <m/>
    <m/>
    <m/>
    <m/>
    <m/>
    <m/>
    <m/>
    <m/>
    <m/>
    <m/>
    <m/>
    <m/>
    <s v="EGO"/>
    <n v="127"/>
    <m/>
  </r>
  <r>
    <d v="2021-10-15T00:00:00"/>
    <x v="1"/>
    <s v="ESTUDIOS DE EMERGENCIA"/>
    <s v="En Tiempo"/>
    <s v="ESTUDIOS DE EMERGENCIA (30 Min.)"/>
    <x v="0"/>
    <x v="15"/>
    <n v="13"/>
    <s v="1288-0006"/>
    <d v="2021-10-15T00:00:00"/>
    <s v="34381 GABRIEL EDUARDO"/>
    <s v="GARCIA"/>
    <s v="GUITRON"/>
    <n v="102"/>
    <x v="7"/>
    <n v="1070"/>
    <n v="0"/>
    <n v="0"/>
    <n v="2140"/>
    <n v="2140"/>
    <n v="2140"/>
    <m/>
    <s v="Pendiente"/>
    <s v="Activo"/>
    <m/>
    <m/>
    <s v="CENTRO MEDICO EXCEL-HOSPITALIZADOS"/>
    <m/>
    <s v="GAS"/>
    <n v="136"/>
    <s v="VILLAGRANA MARQUEZ SAUL ANTONIO"/>
  </r>
  <r>
    <d v="2021-10-15T00:00:00"/>
    <x v="1"/>
    <s v="ESTUDIOS DE EMERGENCIA"/>
    <s v="En Tiempo"/>
    <s v="ESTUDIOS DE EMERGENCIA (30 Min.)"/>
    <x v="0"/>
    <x v="15"/>
    <n v="14"/>
    <s v="1288-0006"/>
    <m/>
    <m/>
    <m/>
    <m/>
    <n v="112"/>
    <x v="64"/>
    <n v="1070"/>
    <m/>
    <m/>
    <m/>
    <m/>
    <m/>
    <m/>
    <m/>
    <m/>
    <m/>
    <m/>
    <m/>
    <m/>
    <s v="GASV"/>
    <m/>
    <m/>
  </r>
  <r>
    <d v="2021-10-15T00:00:00"/>
    <x v="1"/>
    <s v="ESTUDIOS DE EMERGENCIA"/>
    <s v="En Tiempo"/>
    <s v="ESTUDIOS DE EMERGENCIA (30 Min.)"/>
    <x v="0"/>
    <x v="15"/>
    <n v="15"/>
    <s v="1288-0007"/>
    <d v="2021-10-15T00:00:00"/>
    <s v="34023 FRANCISCO"/>
    <s v="JIMENEZ"/>
    <s v="VARG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15T00:00:00"/>
    <x v="1"/>
    <s v="ESTUDIOS DE EMERGENCIA"/>
    <s v="En Tiempo"/>
    <s v="ESTUDIOS DE EMERGENCIA (30 Min.)"/>
    <x v="0"/>
    <x v="15"/>
    <n v="16"/>
    <s v="1288-0008"/>
    <d v="2021-10-15T00:00:00"/>
    <s v="34194 RITA"/>
    <s v="MARTINEZ"/>
    <s v="GARCIA"/>
    <n v="112"/>
    <x v="64"/>
    <n v="1070"/>
    <n v="0"/>
    <n v="0"/>
    <n v="2140"/>
    <n v="2140"/>
    <n v="2140"/>
    <m/>
    <s v="Pendiente"/>
    <s v="Activo"/>
    <m/>
    <m/>
    <s v="CENTRO MEDICO EXCEL-HOSPITALIZADOS"/>
    <m/>
    <s v="GASV"/>
    <m/>
    <s v="DAMIAN CAMPOLI FRANCO"/>
  </r>
  <r>
    <d v="2021-10-15T00:00:00"/>
    <x v="1"/>
    <s v="ESTUDIOS DE EMERGENCIA"/>
    <s v="En Tiempo"/>
    <s v="ESTUDIOS DE EMERGENCIA (30 Min.)"/>
    <x v="0"/>
    <x v="15"/>
    <n v="17"/>
    <s v="1288-0008"/>
    <m/>
    <m/>
    <m/>
    <m/>
    <n v="102"/>
    <x v="7"/>
    <n v="1070"/>
    <m/>
    <m/>
    <m/>
    <m/>
    <m/>
    <m/>
    <m/>
    <m/>
    <m/>
    <m/>
    <m/>
    <m/>
    <s v="GAS"/>
    <n v="136"/>
    <m/>
  </r>
  <r>
    <d v="2021-10-15T00:00:00"/>
    <x v="1"/>
    <s v="ESTUDIOS DE EMERGENCIA"/>
    <s v="En Tiempo"/>
    <s v="ESTUDIOS DE EMERGENCIA (30 Min.)"/>
    <x v="0"/>
    <x v="15"/>
    <n v="18"/>
    <s v="1288-0009"/>
    <d v="2021-10-15T00:00:00"/>
    <s v="33997 EDHER ADRIAN"/>
    <s v="FLORES"/>
    <s v="ACOSTA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15T00:00:00"/>
    <x v="1"/>
    <s v="ESTUDIOS DE EMERGENCIA"/>
    <s v="En Tiempo"/>
    <s v="ESTUDIOS DE EMERGENCIA (30 Min.)"/>
    <x v="0"/>
    <x v="15"/>
    <n v="19"/>
    <s v="1288-0010"/>
    <d v="2021-10-15T00:00:00"/>
    <s v="34408 MARIA LOURDES"/>
    <s v="ALVAREZ"/>
    <s v="ARELLANO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VILLAGRANA MARQUEZ SAUL ANTONIO"/>
  </r>
  <r>
    <d v="2021-10-15T00:00:00"/>
    <x v="1"/>
    <s v="HOSPITALIZADOS"/>
    <s v="En Tiempo"/>
    <s v="HOSPITALIZADOS (90 Min.)"/>
    <x v="0"/>
    <x v="15"/>
    <n v="20"/>
    <s v="1288-0011"/>
    <d v="2021-10-15T00:00:00"/>
    <s v="34451 VICTOR"/>
    <s v="PLATA"/>
    <s v="DIAZ"/>
    <n v="692"/>
    <x v="1"/>
    <n v="184"/>
    <n v="0"/>
    <n v="0"/>
    <n v="1116"/>
    <n v="1116"/>
    <n v="1116"/>
    <m/>
    <s v="Pendiente"/>
    <s v="Activo"/>
    <m/>
    <m/>
    <s v="CENTRO MEDICO EXCEL-HOSPITALIZADOS"/>
    <m/>
    <s v="BH"/>
    <s v="h1"/>
    <s v="BOLAÑOS PEREA JORGE IGNACIO"/>
  </r>
  <r>
    <d v="2021-10-15T00:00:00"/>
    <x v="1"/>
    <s v="HOSPITALIZADOS"/>
    <s v="En Tiempo"/>
    <s v="HOSPITALIZADOS (90 Min.)"/>
    <x v="0"/>
    <x v="15"/>
    <n v="21"/>
    <s v="1288-0011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5T00:00:00"/>
    <x v="1"/>
    <s v="HOSPITALIZADOS"/>
    <s v="En Tiempo"/>
    <s v="HOSPITALIZADOS (90 Min.)"/>
    <x v="0"/>
    <x v="15"/>
    <n v="22"/>
    <s v="1288-0011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1"/>
    <s v="HOSPITALIZADOS"/>
    <s v="En Tiempo"/>
    <s v="HOSPITALIZADOS (90 Min.)"/>
    <x v="0"/>
    <x v="15"/>
    <n v="23"/>
    <s v="1288-0012"/>
    <d v="2021-10-15T00:00:00"/>
    <s v="34423 OSCAR"/>
    <s v="ALCALA"/>
    <m/>
    <n v="692"/>
    <x v="1"/>
    <n v="184"/>
    <n v="0"/>
    <n v="0"/>
    <n v="184"/>
    <n v="184"/>
    <n v="184"/>
    <m/>
    <s v="Pendiente"/>
    <s v="Activo"/>
    <m/>
    <m/>
    <s v="CENTRO MEDICO EXCEL-HOSPITALIZADOS"/>
    <m/>
    <s v="BH"/>
    <s v="h1"/>
    <s v="CHAVEZ GARCIA ARTURO"/>
  </r>
  <r>
    <d v="2021-10-15T00:00:00"/>
    <x v="1"/>
    <s v="HOSPITALIZADOS"/>
    <s v="En Tiempo"/>
    <s v="HOSPITALIZADOS (90 Min.)"/>
    <x v="0"/>
    <x v="15"/>
    <n v="24"/>
    <s v="1288-0013"/>
    <d v="2021-10-15T00:00:00"/>
    <s v="34381 GABRIEL EDUARDO"/>
    <s v="GARCIA"/>
    <s v="GUITRON"/>
    <n v="692"/>
    <x v="1"/>
    <n v="184"/>
    <n v="0"/>
    <n v="0"/>
    <n v="1273"/>
    <n v="1273"/>
    <n v="1273"/>
    <m/>
    <s v="Pendiente"/>
    <s v="Activo"/>
    <m/>
    <m/>
    <s v="CENTRO MEDICO EXCEL-HOSPITALIZADOS"/>
    <m/>
    <s v="BH"/>
    <s v="h1"/>
    <s v="VILLAGRANA MARQUEZ SAUL ANTONIO"/>
  </r>
  <r>
    <d v="2021-10-15T00:00:00"/>
    <x v="1"/>
    <s v="HOSPITALIZADOS"/>
    <s v="En Tiempo"/>
    <s v="HOSPITALIZADOS (90 Min.)"/>
    <x v="0"/>
    <x v="15"/>
    <n v="25"/>
    <s v="1288-0013"/>
    <m/>
    <m/>
    <m/>
    <m/>
    <n v="104"/>
    <x v="12"/>
    <n v="171"/>
    <m/>
    <m/>
    <m/>
    <m/>
    <m/>
    <m/>
    <m/>
    <m/>
    <m/>
    <m/>
    <m/>
    <m/>
    <s v="mg"/>
    <n v="157"/>
    <m/>
  </r>
  <r>
    <d v="2021-10-15T00:00:00"/>
    <x v="1"/>
    <s v="HOSPITALIZADOS"/>
    <s v="En Tiempo"/>
    <s v="HOSPITALIZADOS (90 Min.)"/>
    <x v="0"/>
    <x v="15"/>
    <n v="26"/>
    <s v="1288-0013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1"/>
    <s v="HOSPITALIZADOS"/>
    <s v="En Tiempo"/>
    <s v="HOSPITALIZADOS (90 Min.)"/>
    <x v="0"/>
    <x v="15"/>
    <n v="27"/>
    <s v="1288-0013"/>
    <m/>
    <m/>
    <m/>
    <m/>
    <n v="539"/>
    <x v="13"/>
    <n v="400"/>
    <m/>
    <m/>
    <m/>
    <m/>
    <m/>
    <m/>
    <m/>
    <m/>
    <m/>
    <m/>
    <m/>
    <m/>
    <s v="TROPONINA I"/>
    <m/>
    <m/>
  </r>
  <r>
    <d v="2021-10-15T00:00:00"/>
    <x v="1"/>
    <s v="HOSPITALIZADOS"/>
    <s v="En Tiempo"/>
    <s v="HOSPITALIZADOS (90 Min.)"/>
    <x v="0"/>
    <x v="15"/>
    <n v="28"/>
    <s v="1288-0014"/>
    <d v="2021-10-15T00:00:00"/>
    <s v="34023 FRANCISCO"/>
    <s v="JIMENEZ"/>
    <s v="VARGAS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VILLAGRANA MARQUEZ SAUL ANTONIO"/>
  </r>
  <r>
    <d v="2021-10-15T00:00:00"/>
    <x v="1"/>
    <s v="HOSPITALIZADOS"/>
    <s v="En Tiempo"/>
    <s v="HOSPITALIZADOS (90 Min.)"/>
    <x v="0"/>
    <x v="15"/>
    <n v="29"/>
    <s v="1288-0014"/>
    <m/>
    <m/>
    <m/>
    <m/>
    <n v="104"/>
    <x v="12"/>
    <n v="171"/>
    <m/>
    <m/>
    <m/>
    <m/>
    <m/>
    <m/>
    <m/>
    <m/>
    <m/>
    <m/>
    <m/>
    <m/>
    <s v="mg"/>
    <n v="157"/>
    <m/>
  </r>
  <r>
    <d v="2021-10-15T00:00:00"/>
    <x v="1"/>
    <s v="HOSPITALIZADOS"/>
    <s v="En Tiempo"/>
    <s v="HOSPITALIZADOS (90 Min.)"/>
    <x v="0"/>
    <x v="15"/>
    <n v="30"/>
    <s v="1288-0014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1"/>
    <s v="HOSPITALIZADOS"/>
    <s v="En Tiempo"/>
    <s v="HOSPITALIZADOS (90 Min.)"/>
    <x v="0"/>
    <x v="15"/>
    <n v="31"/>
    <s v="1288-0015"/>
    <d v="2021-10-15T00:00:00"/>
    <s v="34194 RITA"/>
    <s v="MARTINEZ"/>
    <s v="GARCI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5T00:00:00"/>
    <x v="1"/>
    <s v="HOSPITALIZADOS"/>
    <s v="En Tiempo"/>
    <s v="HOSPITALIZADOS (90 Min.)"/>
    <x v="0"/>
    <x v="15"/>
    <n v="32"/>
    <s v="1288-0015"/>
    <m/>
    <m/>
    <m/>
    <m/>
    <n v="104"/>
    <x v="12"/>
    <n v="171"/>
    <m/>
    <m/>
    <m/>
    <m/>
    <m/>
    <m/>
    <m/>
    <m/>
    <m/>
    <m/>
    <m/>
    <m/>
    <s v="mg"/>
    <n v="157"/>
    <m/>
  </r>
  <r>
    <d v="2021-10-15T00:00:00"/>
    <x v="1"/>
    <s v="HOSPITALIZADOS"/>
    <s v="En Tiempo"/>
    <s v="HOSPITALIZADOS (90 Min.)"/>
    <x v="0"/>
    <x v="15"/>
    <n v="33"/>
    <s v="1288-0015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1"/>
    <s v="HOSPITALIZADOS"/>
    <s v="En Tiempo"/>
    <s v="HOSPITALIZADOS (90 Min.)"/>
    <x v="0"/>
    <x v="15"/>
    <n v="34"/>
    <s v="1288-0016"/>
    <d v="2021-10-15T00:00:00"/>
    <s v="33997 EDHER ADRIAN"/>
    <s v="FLORES"/>
    <s v="ACOSTA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5T00:00:00"/>
    <x v="1"/>
    <s v="HOSPITALIZADOS"/>
    <s v="En Tiempo"/>
    <s v="HOSPITALIZADOS (90 Min.)"/>
    <x v="0"/>
    <x v="15"/>
    <n v="35"/>
    <s v="1288-0016"/>
    <m/>
    <m/>
    <m/>
    <m/>
    <n v="104"/>
    <x v="12"/>
    <n v="171"/>
    <m/>
    <m/>
    <m/>
    <m/>
    <m/>
    <m/>
    <m/>
    <m/>
    <m/>
    <m/>
    <m/>
    <m/>
    <s v="mg"/>
    <n v="157"/>
    <m/>
  </r>
  <r>
    <d v="2021-10-15T00:00:00"/>
    <x v="1"/>
    <s v="HOSPITALIZADOS"/>
    <s v="En Tiempo"/>
    <s v="HOSPITALIZADOS (90 Min.)"/>
    <x v="0"/>
    <x v="15"/>
    <n v="36"/>
    <s v="1288-0016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1"/>
    <s v="HOSPITALIZADOS"/>
    <s v="En Tiempo"/>
    <s v="HOSPITALIZADOS (90 Min.)"/>
    <x v="0"/>
    <x v="15"/>
    <n v="37"/>
    <s v="1288-0017"/>
    <d v="2021-10-15T00:00:00"/>
    <s v="34408 MARIA LOURDES"/>
    <s v="ALVAREZ"/>
    <s v="ARELLANO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VILLAGRANA MARQUEZ SAUL ANTONIO"/>
  </r>
  <r>
    <d v="2021-10-15T00:00:00"/>
    <x v="1"/>
    <s v="HOSPITALIZADOS"/>
    <s v="En Tiempo"/>
    <s v="HOSPITALIZADOS (90 Min.)"/>
    <x v="0"/>
    <x v="15"/>
    <n v="38"/>
    <s v="1288-0017"/>
    <m/>
    <m/>
    <m/>
    <m/>
    <n v="104"/>
    <x v="12"/>
    <n v="171"/>
    <m/>
    <m/>
    <m/>
    <m/>
    <m/>
    <m/>
    <m/>
    <m/>
    <m/>
    <m/>
    <m/>
    <m/>
    <s v="mg"/>
    <n v="157"/>
    <m/>
  </r>
  <r>
    <d v="2021-10-15T00:00:00"/>
    <x v="1"/>
    <s v="HOSPITALIZADOS"/>
    <s v="En Tiempo"/>
    <s v="HOSPITALIZADOS (90 Min.)"/>
    <x v="0"/>
    <x v="15"/>
    <n v="39"/>
    <s v="1288-0017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1"/>
    <s v="ESTUDIOS DE EMERGENCIA"/>
    <s v="En Tiempo"/>
    <s v="ESTUDIOS DE EMERGENCIA (30 Min.)"/>
    <x v="0"/>
    <x v="15"/>
    <n v="40"/>
    <s v="1288-0018"/>
    <d v="2021-10-15T00:00:00"/>
    <s v="13286 AMPARO"/>
    <s v="ORTEGA"/>
    <s v="RODAS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15T00:00:00"/>
    <x v="1"/>
    <s v="HOSPITALIZADOS"/>
    <s v="En Tiempo"/>
    <s v="HOSPITALIZADOS (90 Min.)"/>
    <x v="0"/>
    <x v="15"/>
    <n v="41"/>
    <s v="1288-0019"/>
    <d v="2021-10-15T00:00:00"/>
    <s v="34406 MARIA ESTHERVINA"/>
    <s v="MUÑOZ"/>
    <s v="HERNAND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5T00:00:00"/>
    <x v="1"/>
    <s v="HOSPITALIZADOS"/>
    <s v="En Tiempo"/>
    <s v="HOSPITALIZADOS (90 Min.)"/>
    <x v="0"/>
    <x v="15"/>
    <n v="42"/>
    <s v="1288-0019"/>
    <m/>
    <m/>
    <m/>
    <m/>
    <n v="104"/>
    <x v="12"/>
    <n v="171"/>
    <m/>
    <m/>
    <m/>
    <m/>
    <m/>
    <m/>
    <m/>
    <m/>
    <m/>
    <m/>
    <m/>
    <m/>
    <s v="mg"/>
    <n v="157"/>
    <m/>
  </r>
  <r>
    <d v="2021-10-15T00:00:00"/>
    <x v="1"/>
    <s v="HOSPITALIZADOS"/>
    <s v="En Tiempo"/>
    <s v="HOSPITALIZADOS (90 Min.)"/>
    <x v="0"/>
    <x v="15"/>
    <n v="43"/>
    <s v="1288-0019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1"/>
    <s v="ESTUDIOS DE EMERGENCIA"/>
    <s v="En Tiempo"/>
    <s v="ESTUDIOS DE EMERGENCIA (30 Min.)"/>
    <x v="0"/>
    <x v="15"/>
    <n v="44"/>
    <s v="1288-0020"/>
    <d v="2021-10-15T00:00:00"/>
    <s v="34392 SALVADOR"/>
    <s v="KAYACHANIAN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15T00:00:00"/>
    <x v="1"/>
    <s v="ESTUDIOS DE EMERGENCIA"/>
    <s v="En Tiempo"/>
    <s v="ESTUDIOS DE EMERGENCIA (30 Min.)"/>
    <x v="0"/>
    <x v="15"/>
    <n v="45"/>
    <s v="1288-0021"/>
    <d v="2021-10-15T00:00:00"/>
    <s v="34349 LUIS"/>
    <s v="FLORES"/>
    <m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15T00:00:00"/>
    <x v="1"/>
    <s v="ESTUDIOS DE EMERGENCIA"/>
    <s v="En Tiempo"/>
    <s v="ESTUDIOS DE EMERGENCIA (30 Min.)"/>
    <x v="0"/>
    <x v="15"/>
    <n v="46"/>
    <s v="1288-0022"/>
    <d v="2021-10-15T00:00:00"/>
    <s v="34288 IRANIA"/>
    <s v="MACIAS"/>
    <s v="LOPEZ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d v="2021-10-15T00:00:00"/>
    <x v="1"/>
    <s v="HOSPITALIZADOS"/>
    <s v="En Tiempo"/>
    <s v="HOSPITALIZADOS (90 Min.)"/>
    <x v="0"/>
    <x v="15"/>
    <n v="47"/>
    <s v="1288-0023"/>
    <d v="2021-10-15T00:00:00"/>
    <s v="34288 IRANIA"/>
    <s v="MACIAS"/>
    <s v="LOPEZ"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5T00:00:00"/>
    <x v="1"/>
    <s v="HOSPITALIZADOS"/>
    <s v="En Tiempo"/>
    <s v="HOSPITALIZADOS (90 Min.)"/>
    <x v="0"/>
    <x v="15"/>
    <n v="48"/>
    <s v="1288-0023"/>
    <m/>
    <m/>
    <m/>
    <m/>
    <n v="104"/>
    <x v="12"/>
    <n v="171"/>
    <m/>
    <m/>
    <m/>
    <m/>
    <m/>
    <m/>
    <m/>
    <m/>
    <m/>
    <m/>
    <m/>
    <m/>
    <s v="mg"/>
    <n v="157"/>
    <m/>
  </r>
  <r>
    <d v="2021-10-15T00:00:00"/>
    <x v="1"/>
    <s v="HOSPITALIZADOS"/>
    <s v="En Tiempo"/>
    <s v="HOSPITALIZADOS (90 Min.)"/>
    <x v="0"/>
    <x v="15"/>
    <n v="49"/>
    <s v="1288-0023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1"/>
    <s v="HOSPITALIZADOS"/>
    <s v="En Tiempo"/>
    <s v="HOSPITALIZADOS (90 Min.)"/>
    <x v="0"/>
    <x v="15"/>
    <n v="50"/>
    <s v="1288-0024"/>
    <d v="2021-10-15T00:00:00"/>
    <s v="34349 LUIS"/>
    <s v="FLORES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5T00:00:00"/>
    <x v="1"/>
    <s v="HOSPITALIZADOS"/>
    <s v="En Tiempo"/>
    <s v="HOSPITALIZADOS (90 Min.)"/>
    <x v="0"/>
    <x v="15"/>
    <n v="51"/>
    <s v="1288-0024"/>
    <m/>
    <m/>
    <m/>
    <m/>
    <n v="104"/>
    <x v="12"/>
    <n v="171"/>
    <m/>
    <m/>
    <m/>
    <m/>
    <m/>
    <m/>
    <m/>
    <m/>
    <m/>
    <m/>
    <m/>
    <m/>
    <s v="mg"/>
    <n v="157"/>
    <m/>
  </r>
  <r>
    <d v="2021-10-15T00:00:00"/>
    <x v="1"/>
    <s v="HOSPITALIZADOS"/>
    <s v="En Tiempo"/>
    <s v="HOSPITALIZADOS (90 Min.)"/>
    <x v="0"/>
    <x v="15"/>
    <n v="52"/>
    <s v="1288-0024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1"/>
    <s v="HOSPITALIZADOS"/>
    <s v="En Tiempo"/>
    <s v="HOSPITALIZADOS (90 Min.)"/>
    <x v="0"/>
    <x v="15"/>
    <n v="53"/>
    <s v="1288-0025"/>
    <d v="2021-10-15T00:00:00"/>
    <s v="13286 AMPARO"/>
    <s v="ORTEGA"/>
    <s v="RODAS"/>
    <n v="692"/>
    <x v="1"/>
    <n v="184"/>
    <n v="0"/>
    <n v="0"/>
    <n v="1218"/>
    <n v="1218"/>
    <n v="1218"/>
    <m/>
    <s v="Pendiente"/>
    <s v="Activo"/>
    <m/>
    <m/>
    <s v="CENTRO MEDICO EXCEL-HOSPITALIZADOS"/>
    <m/>
    <s v="BH"/>
    <s v="h1"/>
    <s v="DAMIAN CAMPOLI FRANCO"/>
  </r>
  <r>
    <d v="2021-10-15T00:00:00"/>
    <x v="1"/>
    <s v="HOSPITALIZADOS"/>
    <s v="En Tiempo"/>
    <s v="HOSPITALIZADOS (90 Min.)"/>
    <x v="0"/>
    <x v="15"/>
    <n v="54"/>
    <s v="1288-0025"/>
    <m/>
    <m/>
    <m/>
    <m/>
    <n v="104"/>
    <x v="12"/>
    <n v="171"/>
    <m/>
    <m/>
    <m/>
    <m/>
    <m/>
    <m/>
    <m/>
    <m/>
    <m/>
    <m/>
    <m/>
    <m/>
    <s v="mg"/>
    <n v="157"/>
    <m/>
  </r>
  <r>
    <d v="2021-10-15T00:00:00"/>
    <x v="1"/>
    <s v="HOSPITALIZADOS"/>
    <s v="En Tiempo"/>
    <s v="HOSPITALIZADOS (90 Min.)"/>
    <x v="0"/>
    <x v="15"/>
    <n v="55"/>
    <s v="1288-0025"/>
    <m/>
    <m/>
    <m/>
    <m/>
    <n v="226"/>
    <x v="3"/>
    <n v="345"/>
    <m/>
    <m/>
    <m/>
    <m/>
    <m/>
    <m/>
    <m/>
    <m/>
    <m/>
    <m/>
    <m/>
    <m/>
    <s v="PCR"/>
    <n v="183"/>
    <m/>
  </r>
  <r>
    <d v="2021-10-15T00:00:00"/>
    <x v="1"/>
    <s v="HOSPITALIZADOS"/>
    <s v="En Tiempo"/>
    <s v="HOSPITALIZADOS (90 Min.)"/>
    <x v="0"/>
    <x v="15"/>
    <n v="56"/>
    <s v="1288-0025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1"/>
    <s v="MEDIEXCEL"/>
    <s v="No Liberados en PxLab"/>
    <s v="EXTERNOS (240 min.)"/>
    <x v="0"/>
    <x v="15"/>
    <n v="57"/>
    <s v="1288-0026"/>
    <d v="2021-10-15T00:00:00"/>
    <s v="31185 OSCAR M"/>
    <s v="LUJAN"/>
    <m/>
    <n v="692"/>
    <x v="1"/>
    <n v="184"/>
    <n v="0"/>
    <n v="0"/>
    <n v="2444"/>
    <n v="2444"/>
    <n v="2444"/>
    <m/>
    <s v="Pendiente"/>
    <s v="Activo"/>
    <s v="B4889002-01"/>
    <m/>
    <s v="MEDIEXCEL"/>
    <m/>
    <s v="BH"/>
    <s v="h1"/>
    <s v="MUÑOZ GOMEZ BEATRIZ"/>
  </r>
  <r>
    <d v="2021-10-15T00:00:00"/>
    <x v="1"/>
    <s v="MEDIEXCEL"/>
    <s v="No Liberados en PxLab"/>
    <s v="EXTERNOS (240 min.)"/>
    <x v="0"/>
    <x v="15"/>
    <n v="58"/>
    <s v="1288-0026"/>
    <m/>
    <m/>
    <m/>
    <m/>
    <n v="1533"/>
    <x v="21"/>
    <n v="535"/>
    <m/>
    <m/>
    <m/>
    <m/>
    <m/>
    <m/>
    <m/>
    <m/>
    <m/>
    <m/>
    <m/>
    <m/>
    <s v="SMAC30"/>
    <s v="v2"/>
    <m/>
  </r>
  <r>
    <d v="2021-10-15T00:00:00"/>
    <x v="1"/>
    <s v="MEDIEXCEL"/>
    <s v="No Liberados en PxLab"/>
    <s v="EXTERNOS (240 min.)"/>
    <x v="0"/>
    <x v="15"/>
    <n v="59"/>
    <s v="1288-0026"/>
    <m/>
    <m/>
    <m/>
    <m/>
    <n v="599"/>
    <x v="111"/>
    <n v="480"/>
    <m/>
    <m/>
    <m/>
    <m/>
    <m/>
    <m/>
    <m/>
    <m/>
    <m/>
    <m/>
    <m/>
    <m/>
    <s v="TgAc"/>
    <n v="35"/>
    <m/>
  </r>
  <r>
    <d v="2021-10-15T00:00:00"/>
    <x v="1"/>
    <s v="MEDIEXCEL"/>
    <s v="No Liberados en PxLab"/>
    <s v="EXTERNOS (240 min.)"/>
    <x v="0"/>
    <x v="15"/>
    <n v="60"/>
    <s v="1288-0026"/>
    <m/>
    <m/>
    <m/>
    <m/>
    <n v="328"/>
    <x v="110"/>
    <n v="470"/>
    <m/>
    <m/>
    <m/>
    <m/>
    <m/>
    <m/>
    <m/>
    <m/>
    <m/>
    <m/>
    <m/>
    <m/>
    <s v="PEROXIDASA"/>
    <s v="TPO"/>
    <m/>
  </r>
  <r>
    <d v="2021-10-15T00:00:00"/>
    <x v="1"/>
    <s v="MEDIEXCEL"/>
    <s v="No Liberados en PxLab"/>
    <s v="EXTERNOS (240 min.)"/>
    <x v="0"/>
    <x v="15"/>
    <n v="61"/>
    <s v="1288-0026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5T00:00:00"/>
    <x v="1"/>
    <s v="MEDIEXCEL"/>
    <s v="No Liberados en PxLab"/>
    <s v="EXTERNOS (240 min.)"/>
    <x v="0"/>
    <x v="15"/>
    <n v="62"/>
    <s v="1288-0026"/>
    <m/>
    <m/>
    <m/>
    <m/>
    <n v="44"/>
    <x v="151"/>
    <n v="165"/>
    <m/>
    <m/>
    <m/>
    <m/>
    <m/>
    <m/>
    <m/>
    <m/>
    <m/>
    <m/>
    <m/>
    <m/>
    <s v="cps3"/>
    <n v="95"/>
    <m/>
  </r>
  <r>
    <d v="2021-10-15T00:00:00"/>
    <x v="1"/>
    <s v="IDOC"/>
    <s v="No Liberados en PxLab"/>
    <s v="EXTERNOS (240 min.)"/>
    <x v="0"/>
    <x v="15"/>
    <n v="63"/>
    <s v="1288-0027"/>
    <d v="2021-10-15T00:00:00"/>
    <s v="34461 VICTOR MANUEL"/>
    <s v="PEREZ"/>
    <s v="LOPEZ"/>
    <n v="692"/>
    <x v="1"/>
    <n v="184"/>
    <n v="0"/>
    <n v="0"/>
    <n v="962"/>
    <n v="962"/>
    <n v="962"/>
    <m/>
    <s v="Pendiente"/>
    <s v="Activo"/>
    <m/>
    <m/>
    <s v="INSTITUTO DE OFTALMOLOGIA DE BAJA CALIFORNIA IDOC"/>
    <m/>
    <s v="BH"/>
    <s v="h1"/>
    <s v="A QUIEN CORRESPONDA"/>
  </r>
  <r>
    <d v="2021-10-15T00:00:00"/>
    <x v="1"/>
    <s v="IDOC"/>
    <s v="No Liberados en PxLab"/>
    <s v="EXTERNOS (240 min.)"/>
    <x v="0"/>
    <x v="15"/>
    <n v="64"/>
    <s v="1288-0027"/>
    <m/>
    <m/>
    <m/>
    <m/>
    <n v="259"/>
    <x v="49"/>
    <n v="130"/>
    <m/>
    <m/>
    <m/>
    <m/>
    <m/>
    <m/>
    <m/>
    <m/>
    <m/>
    <m/>
    <m/>
    <m/>
    <s v="TP"/>
    <n v="210"/>
    <m/>
  </r>
  <r>
    <d v="2021-10-15T00:00:00"/>
    <x v="1"/>
    <s v="IDOC"/>
    <s v="No Liberados en PxLab"/>
    <s v="EXTERNOS (240 min.)"/>
    <x v="0"/>
    <x v="15"/>
    <n v="65"/>
    <s v="1288-0027"/>
    <m/>
    <m/>
    <m/>
    <m/>
    <n v="262"/>
    <x v="50"/>
    <n v="130"/>
    <m/>
    <m/>
    <m/>
    <m/>
    <m/>
    <m/>
    <m/>
    <m/>
    <m/>
    <m/>
    <m/>
    <m/>
    <s v="TPT"/>
    <m/>
    <m/>
  </r>
  <r>
    <d v="2021-10-15T00:00:00"/>
    <x v="1"/>
    <s v="IDOC"/>
    <s v="No Liberados en PxLab"/>
    <s v="EXTERNOS (240 min.)"/>
    <x v="0"/>
    <x v="15"/>
    <n v="66"/>
    <s v="1288-0027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1"/>
    <s v="HOSPITALIZADOS"/>
    <s v="En Tiempo"/>
    <s v="HOSPITALIZADOS (90 Min.)"/>
    <x v="0"/>
    <x v="15"/>
    <n v="67"/>
    <s v="1288-0028"/>
    <d v="2021-10-15T00:00:00"/>
    <s v="34392 SALVADOR"/>
    <s v="KAYACHANIAN"/>
    <m/>
    <n v="692"/>
    <x v="1"/>
    <n v="184"/>
    <n v="0"/>
    <n v="0"/>
    <n v="873"/>
    <n v="873"/>
    <n v="873"/>
    <m/>
    <s v="Pendiente"/>
    <s v="Activo"/>
    <m/>
    <m/>
    <s v="CENTRO MEDICO EXCEL-HOSPITALIZADOS"/>
    <m/>
    <s v="BH"/>
    <s v="h1"/>
    <s v="DAMIAN CAMPOLI FRANCO"/>
  </r>
  <r>
    <d v="2021-10-15T00:00:00"/>
    <x v="1"/>
    <s v="HOSPITALIZADOS"/>
    <s v="En Tiempo"/>
    <s v="HOSPITALIZADOS (90 Min.)"/>
    <x v="0"/>
    <x v="15"/>
    <n v="68"/>
    <s v="1288-0028"/>
    <m/>
    <m/>
    <m/>
    <m/>
    <n v="104"/>
    <x v="12"/>
    <n v="171"/>
    <m/>
    <m/>
    <m/>
    <m/>
    <m/>
    <m/>
    <m/>
    <m/>
    <m/>
    <m/>
    <m/>
    <m/>
    <s v="mg"/>
    <n v="157"/>
    <m/>
  </r>
  <r>
    <d v="2021-10-15T00:00:00"/>
    <x v="1"/>
    <s v="HOSPITALIZADOS"/>
    <s v="En Tiempo"/>
    <s v="HOSPITALIZADOS (90 Min.)"/>
    <x v="0"/>
    <x v="15"/>
    <n v="69"/>
    <s v="1288-0028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1"/>
    <s v="MEDIEXCEL"/>
    <s v="No Liberados en PxLab"/>
    <s v="EXTERNOS (240 min.)"/>
    <x v="0"/>
    <x v="15"/>
    <n v="70"/>
    <s v="1288-0029"/>
    <d v="2021-10-15T00:00:00"/>
    <s v="15491 JULIO"/>
    <s v="PARRA"/>
    <m/>
    <n v="692"/>
    <x v="1"/>
    <n v="184"/>
    <n v="0"/>
    <n v="0"/>
    <n v="1277"/>
    <n v="1277"/>
    <n v="1277"/>
    <m/>
    <s v="Pendiente"/>
    <s v="Activo"/>
    <m/>
    <m/>
    <s v="MEDIEXCEL"/>
    <m/>
    <s v="BH"/>
    <s v="h1"/>
    <s v="CAMPOLI FRANCO DAMIAN"/>
  </r>
  <r>
    <d v="2021-10-15T00:00:00"/>
    <x v="1"/>
    <s v="MEDIEXCEL"/>
    <s v="No Liberados en PxLab"/>
    <s v="EXTERNOS (240 min.)"/>
    <x v="0"/>
    <x v="15"/>
    <n v="71"/>
    <s v="1288-0029"/>
    <m/>
    <m/>
    <m/>
    <m/>
    <n v="119"/>
    <x v="24"/>
    <n v="161"/>
    <m/>
    <m/>
    <m/>
    <m/>
    <m/>
    <m/>
    <m/>
    <m/>
    <m/>
    <m/>
    <m/>
    <m/>
    <s v="ABO"/>
    <n v="213"/>
    <m/>
  </r>
  <r>
    <d v="2021-10-15T00:00:00"/>
    <x v="1"/>
    <s v="MEDIEXCEL"/>
    <s v="No Liberados en PxLab"/>
    <s v="EXTERNOS (240 min.)"/>
    <x v="0"/>
    <x v="15"/>
    <n v="72"/>
    <s v="1288-0029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5T00:00:00"/>
    <x v="1"/>
    <s v="MEDIEXCEL"/>
    <s v="No Liberados en PxLab"/>
    <s v="EXTERNOS (240 min.)"/>
    <x v="0"/>
    <x v="15"/>
    <n v="73"/>
    <s v="1288-0029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1"/>
    <s v="HOSPITALIZADOS"/>
    <s v="En Tiempo"/>
    <s v="HOSPITALIZADOS (90 Min.)"/>
    <x v="0"/>
    <x v="15"/>
    <n v="74"/>
    <s v="1288-0030"/>
    <d v="2021-10-15T00:00:00"/>
    <s v="34458 ELIUD"/>
    <s v="RIOS"/>
    <s v="OCAMPO"/>
    <n v="692"/>
    <x v="1"/>
    <n v="184"/>
    <n v="0"/>
    <n v="0"/>
    <n v="1218"/>
    <n v="1218"/>
    <n v="1218"/>
    <m/>
    <s v="Pendiente"/>
    <s v="Activo"/>
    <m/>
    <m/>
    <s v="CENTRO MEDICO EXCEL-HOSPITALIZADOS"/>
    <m/>
    <s v="BH"/>
    <s v="h1"/>
    <s v="CAMPOLI FRANCO DAMIAN"/>
  </r>
  <r>
    <d v="2021-10-15T00:00:00"/>
    <x v="1"/>
    <s v="HOSPITALIZADOS"/>
    <s v="En Tiempo"/>
    <s v="HOSPITALIZADOS (90 Min.)"/>
    <x v="0"/>
    <x v="15"/>
    <n v="75"/>
    <s v="1288-0030"/>
    <m/>
    <m/>
    <m/>
    <m/>
    <n v="104"/>
    <x v="12"/>
    <n v="171"/>
    <m/>
    <m/>
    <m/>
    <m/>
    <m/>
    <m/>
    <m/>
    <m/>
    <m/>
    <m/>
    <m/>
    <m/>
    <s v="mg"/>
    <n v="157"/>
    <m/>
  </r>
  <r>
    <d v="2021-10-15T00:00:00"/>
    <x v="1"/>
    <s v="HOSPITALIZADOS"/>
    <s v="En Tiempo"/>
    <s v="HOSPITALIZADOS (90 Min.)"/>
    <x v="0"/>
    <x v="15"/>
    <n v="76"/>
    <s v="1288-0030"/>
    <m/>
    <m/>
    <m/>
    <m/>
    <n v="226"/>
    <x v="3"/>
    <n v="345"/>
    <m/>
    <m/>
    <m/>
    <m/>
    <m/>
    <m/>
    <m/>
    <m/>
    <m/>
    <m/>
    <m/>
    <m/>
    <s v="PCR"/>
    <n v="183"/>
    <m/>
  </r>
  <r>
    <d v="2021-10-15T00:00:00"/>
    <x v="1"/>
    <s v="HOSPITALIZADOS"/>
    <s v="En Tiempo"/>
    <s v="HOSPITALIZADOS (90 Min.)"/>
    <x v="0"/>
    <x v="15"/>
    <n v="77"/>
    <s v="1288-0030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1"/>
    <s v="PRIVADOS"/>
    <s v="No Liberados en PxLab"/>
    <s v="EXTERNOS (240 min.)"/>
    <x v="0"/>
    <x v="15"/>
    <n v="78"/>
    <s v="1288-0031"/>
    <d v="2021-10-15T00:00:00"/>
    <s v="13282 TOMAS ARMANDO"/>
    <s v="ESQUER"/>
    <s v="ALVAREZ"/>
    <n v="692"/>
    <x v="1"/>
    <n v="184"/>
    <n v="0"/>
    <n v="0"/>
    <n v="1467"/>
    <n v="1467"/>
    <n v="1467"/>
    <m/>
    <s v="Pendiente"/>
    <s v="Activo"/>
    <m/>
    <m/>
    <s v="PRIVADOS"/>
    <m/>
    <s v="BH"/>
    <s v="h1"/>
    <s v="A QUIEN CORRESPONDA"/>
  </r>
  <r>
    <d v="2021-10-15T00:00:00"/>
    <x v="1"/>
    <s v="PRIVADOS"/>
    <s v="No Liberados en PxLab"/>
    <s v="EXTERNOS (240 min.)"/>
    <x v="0"/>
    <x v="15"/>
    <n v="79"/>
    <s v="1288-0031"/>
    <m/>
    <m/>
    <m/>
    <m/>
    <n v="1533"/>
    <x v="21"/>
    <n v="535"/>
    <m/>
    <m/>
    <m/>
    <m/>
    <m/>
    <m/>
    <m/>
    <m/>
    <m/>
    <m/>
    <m/>
    <m/>
    <s v="SMAC30"/>
    <s v="v2"/>
    <m/>
  </r>
  <r>
    <d v="2021-10-15T00:00:00"/>
    <x v="1"/>
    <s v="PRIVADOS"/>
    <s v="No Liberados en PxLab"/>
    <s v="EXTERNOS (240 min.)"/>
    <x v="0"/>
    <x v="15"/>
    <n v="80"/>
    <s v="1288-0031"/>
    <m/>
    <m/>
    <m/>
    <m/>
    <n v="1580"/>
    <x v="16"/>
    <n v="610"/>
    <m/>
    <m/>
    <m/>
    <m/>
    <m/>
    <m/>
    <m/>
    <m/>
    <m/>
    <m/>
    <m/>
    <m/>
    <s v="TSH-T3-T4"/>
    <s v="TIR"/>
    <m/>
  </r>
  <r>
    <d v="2021-10-15T00:00:00"/>
    <x v="1"/>
    <s v="PRIVADOS"/>
    <s v="No Liberados en PxLab"/>
    <s v="EXTERNOS (240 min.)"/>
    <x v="0"/>
    <x v="15"/>
    <n v="81"/>
    <s v="1288-0031"/>
    <m/>
    <m/>
    <m/>
    <m/>
    <n v="83"/>
    <x v="6"/>
    <n v="138"/>
    <m/>
    <m/>
    <m/>
    <m/>
    <m/>
    <m/>
    <m/>
    <m/>
    <m/>
    <m/>
    <m/>
    <m/>
    <s v="EGO"/>
    <n v="127"/>
    <m/>
  </r>
  <r>
    <d v="2021-10-15T00:00:00"/>
    <x v="1"/>
    <s v="MEDIEXCEL"/>
    <s v="No Liberados en PxLab"/>
    <s v="EXTERNOS (240 min.)"/>
    <x v="0"/>
    <x v="15"/>
    <n v="82"/>
    <s v="1288-0032"/>
    <d v="2021-10-15T00:00:00"/>
    <s v="34462 RAYMUNDO"/>
    <s v="COTA"/>
    <m/>
    <n v="692"/>
    <x v="1"/>
    <n v="184"/>
    <n v="0"/>
    <n v="0"/>
    <n v="1726"/>
    <n v="1726"/>
    <n v="1726"/>
    <m/>
    <s v="Pendiente"/>
    <s v="Activo"/>
    <s v="A9169016-01"/>
    <m/>
    <s v="MEDIEXCEL"/>
    <m/>
    <s v="BH"/>
    <s v="h1"/>
    <s v="GASTELUM PONCE ALEJANDRA"/>
  </r>
  <r>
    <d v="2021-10-15T00:00:00"/>
    <x v="1"/>
    <s v="MEDIEXCEL"/>
    <s v="No Liberados en PxLab"/>
    <s v="EXTERNOS (240 min.)"/>
    <x v="0"/>
    <x v="15"/>
    <n v="83"/>
    <s v="1288-0032"/>
    <m/>
    <m/>
    <m/>
    <m/>
    <n v="121"/>
    <x v="18"/>
    <n v="374"/>
    <m/>
    <m/>
    <m/>
    <m/>
    <m/>
    <m/>
    <m/>
    <m/>
    <m/>
    <m/>
    <m/>
    <m/>
    <s v="GLICO"/>
    <n v="137"/>
    <m/>
  </r>
  <r>
    <d v="2021-10-15T00:00:00"/>
    <x v="1"/>
    <s v="MEDIEXCEL"/>
    <s v="No Liberados en PxLab"/>
    <s v="EXTERNOS (240 min.)"/>
    <x v="0"/>
    <x v="15"/>
    <n v="84"/>
    <s v="1288-0032"/>
    <m/>
    <m/>
    <m/>
    <m/>
    <n v="1533"/>
    <x v="21"/>
    <n v="535"/>
    <m/>
    <m/>
    <m/>
    <m/>
    <m/>
    <m/>
    <m/>
    <m/>
    <m/>
    <m/>
    <m/>
    <m/>
    <s v="SMAC30"/>
    <s v="v2"/>
    <m/>
  </r>
  <r>
    <d v="2021-10-15T00:00:00"/>
    <x v="1"/>
    <s v="MEDIEXCEL"/>
    <s v="No Liberados en PxLab"/>
    <s v="EXTERNOS (240 min.)"/>
    <x v="0"/>
    <x v="15"/>
    <n v="85"/>
    <s v="1288-0032"/>
    <m/>
    <m/>
    <m/>
    <m/>
    <n v="612"/>
    <x v="19"/>
    <n v="495"/>
    <m/>
    <m/>
    <m/>
    <m/>
    <m/>
    <m/>
    <m/>
    <m/>
    <m/>
    <m/>
    <m/>
    <m/>
    <s v="PSA"/>
    <n v="58"/>
    <m/>
  </r>
  <r>
    <d v="2021-10-15T00:00:00"/>
    <x v="1"/>
    <s v="MEDIEXCEL"/>
    <s v="No Liberados en PxLab"/>
    <s v="EXTERNOS (240 min.)"/>
    <x v="0"/>
    <x v="15"/>
    <n v="86"/>
    <s v="1288-0032"/>
    <m/>
    <m/>
    <m/>
    <m/>
    <n v="83"/>
    <x v="6"/>
    <n v="138"/>
    <m/>
    <m/>
    <m/>
    <m/>
    <m/>
    <m/>
    <m/>
    <m/>
    <m/>
    <m/>
    <m/>
    <m/>
    <s v="EGO"/>
    <n v="127"/>
    <m/>
  </r>
  <r>
    <d v="2021-10-15T00:00:00"/>
    <x v="1"/>
    <s v="MEDIEXCEL"/>
    <s v="No Liberados en PxLab"/>
    <s v="EXTERNOS (240 min.)"/>
    <x v="0"/>
    <x v="15"/>
    <n v="87"/>
    <s v="1288-0033"/>
    <d v="2021-10-15T00:00:00"/>
    <s v="12274 MARIA"/>
    <s v="COTA"/>
    <m/>
    <n v="692"/>
    <x v="1"/>
    <n v="184"/>
    <n v="0"/>
    <n v="0"/>
    <n v="1277"/>
    <n v="1277"/>
    <n v="1277"/>
    <m/>
    <s v="Pendiente"/>
    <s v="Activo"/>
    <s v="B7569002-02"/>
    <m/>
    <s v="MEDIEXCEL"/>
    <m/>
    <s v="BH"/>
    <s v="h1"/>
    <s v="PEREZ TEJEDA JOSEL"/>
  </r>
  <r>
    <d v="2021-10-15T00:00:00"/>
    <x v="1"/>
    <s v="MEDIEXCEL"/>
    <s v="No Liberados en PxLab"/>
    <s v="EXTERNOS (240 min.)"/>
    <x v="0"/>
    <x v="15"/>
    <n v="88"/>
    <s v="1288-0033"/>
    <m/>
    <m/>
    <m/>
    <m/>
    <n v="119"/>
    <x v="24"/>
    <n v="161"/>
    <m/>
    <m/>
    <m/>
    <m/>
    <m/>
    <m/>
    <m/>
    <m/>
    <m/>
    <m/>
    <m/>
    <m/>
    <s v="ABO"/>
    <n v="213"/>
    <m/>
  </r>
  <r>
    <d v="2021-10-15T00:00:00"/>
    <x v="1"/>
    <s v="MEDIEXCEL"/>
    <s v="No Liberados en PxLab"/>
    <s v="EXTERNOS (240 min.)"/>
    <x v="0"/>
    <x v="15"/>
    <n v="89"/>
    <s v="1288-0033"/>
    <m/>
    <m/>
    <m/>
    <m/>
    <n v="100"/>
    <x v="2"/>
    <n v="414"/>
    <m/>
    <m/>
    <m/>
    <m/>
    <m/>
    <m/>
    <m/>
    <m/>
    <m/>
    <m/>
    <m/>
    <m/>
    <s v="COAGULACION"/>
    <n v="100"/>
    <m/>
  </r>
  <r>
    <d v="2021-10-15T00:00:00"/>
    <x v="1"/>
    <s v="MEDIEXCEL"/>
    <s v="No Liberados en PxLab"/>
    <s v="EXTERNOS (240 min.)"/>
    <x v="0"/>
    <x v="15"/>
    <n v="90"/>
    <s v="1288-0033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1"/>
    <s v="HOSPITALIZADOS"/>
    <s v="No Liberados en PxLab"/>
    <s v="HOSPITALIZADOS (90 Min.)"/>
    <x v="0"/>
    <x v="15"/>
    <n v="91"/>
    <s v="1288-0034"/>
    <d v="2021-10-15T00:00:00"/>
    <s v="34421 KIMBERLY"/>
    <s v="FIGUEROA"/>
    <s v="MENDOZA"/>
    <n v="692"/>
    <x v="1"/>
    <n v="184"/>
    <n v="0"/>
    <n v="0"/>
    <n v="702"/>
    <n v="702"/>
    <n v="702"/>
    <m/>
    <s v="Pendiente"/>
    <s v="Activo"/>
    <m/>
    <m/>
    <s v="CENTRO MEDICO EXCEL-HOSPITALIZADOS"/>
    <m/>
    <s v="BH"/>
    <s v="h1"/>
    <s v="DAMIAN CAMPOLI FRANCO"/>
  </r>
  <r>
    <d v="2021-10-15T00:00:00"/>
    <x v="1"/>
    <s v="HOSPITALIZADOS"/>
    <s v="No Liberados en PxLab"/>
    <s v="HOSPITALIZADOS (90 Min.)"/>
    <x v="0"/>
    <x v="15"/>
    <n v="92"/>
    <s v="1288-0034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1"/>
    <s v="HOSPITALIZADOS"/>
    <s v="No Liberados en PxLab"/>
    <s v="HOSPITALIZADOS (90 Min.)"/>
    <x v="0"/>
    <x v="15"/>
    <n v="93"/>
    <s v="1288-0035"/>
    <d v="2021-10-15T00:00:00"/>
    <s v="34460 NYDIA VERENICE"/>
    <s v="DIAZ"/>
    <s v="MORENO"/>
    <n v="259"/>
    <x v="49"/>
    <n v="130"/>
    <n v="0"/>
    <n v="0"/>
    <n v="260"/>
    <n v="260"/>
    <n v="260"/>
    <m/>
    <s v="Pendiente"/>
    <s v="Activo"/>
    <m/>
    <m/>
    <s v="CENTRO MEDICO EXCEL-HOSPITALIZADOS"/>
    <m/>
    <s v="TP"/>
    <n v="210"/>
    <s v="SANCHEZ RAMIREZ YOOE EDDER"/>
  </r>
  <r>
    <d v="2021-10-15T00:00:00"/>
    <x v="1"/>
    <s v="HOSPITALIZADOS"/>
    <s v="No Liberados en PxLab"/>
    <s v="HOSPITALIZADOS (90 Min.)"/>
    <x v="0"/>
    <x v="15"/>
    <n v="94"/>
    <s v="1288-0035"/>
    <m/>
    <m/>
    <m/>
    <m/>
    <n v="262"/>
    <x v="50"/>
    <n v="130"/>
    <m/>
    <m/>
    <m/>
    <m/>
    <m/>
    <m/>
    <m/>
    <m/>
    <m/>
    <m/>
    <m/>
    <m/>
    <s v="TPT"/>
    <m/>
    <m/>
  </r>
  <r>
    <d v="2021-10-15T00:00:00"/>
    <x v="1"/>
    <s v="MEDIEXCEL"/>
    <s v="No Liberados en PxLab"/>
    <s v="EXTERNOS (240 min.)"/>
    <x v="0"/>
    <x v="15"/>
    <n v="95"/>
    <s v="1288-0036"/>
    <d v="2021-10-15T00:00:00"/>
    <s v="3809 GREGORIO"/>
    <s v="LOPEZ"/>
    <m/>
    <n v="692"/>
    <x v="1"/>
    <n v="184"/>
    <n v="0"/>
    <n v="0"/>
    <n v="1709"/>
    <n v="1709"/>
    <n v="1709"/>
    <m/>
    <s v="Pendiente"/>
    <s v="Activo"/>
    <s v="A7359037-01"/>
    <m/>
    <s v="MEDIEXCEL"/>
    <m/>
    <s v="BH"/>
    <s v="h1"/>
    <s v="ESPINO ALVAREZ JAIME FRANCISCO"/>
  </r>
  <r>
    <d v="2021-10-15T00:00:00"/>
    <x v="1"/>
    <s v="MEDIEXCEL"/>
    <s v="No Liberados en PxLab"/>
    <s v="EXTERNOS (240 min.)"/>
    <x v="0"/>
    <x v="15"/>
    <n v="96"/>
    <s v="1288-0036"/>
    <m/>
    <m/>
    <m/>
    <m/>
    <n v="121"/>
    <x v="18"/>
    <n v="374"/>
    <m/>
    <m/>
    <m/>
    <m/>
    <m/>
    <m/>
    <m/>
    <m/>
    <m/>
    <m/>
    <m/>
    <m/>
    <s v="GLICO"/>
    <n v="137"/>
    <m/>
  </r>
  <r>
    <d v="2021-10-15T00:00:00"/>
    <x v="1"/>
    <s v="MEDIEXCEL"/>
    <s v="No Liberados en PxLab"/>
    <s v="EXTERNOS (240 min.)"/>
    <x v="0"/>
    <x v="15"/>
    <n v="97"/>
    <s v="1288-0036"/>
    <m/>
    <m/>
    <m/>
    <m/>
    <n v="691"/>
    <x v="4"/>
    <n v="518"/>
    <m/>
    <m/>
    <m/>
    <m/>
    <m/>
    <m/>
    <m/>
    <m/>
    <m/>
    <m/>
    <m/>
    <m/>
    <s v="QS 23"/>
    <s v="v1"/>
    <m/>
  </r>
  <r>
    <d v="2021-10-15T00:00:00"/>
    <x v="1"/>
    <s v="MEDIEXCEL"/>
    <s v="No Liberados en PxLab"/>
    <s v="EXTERNOS (240 min.)"/>
    <x v="0"/>
    <x v="15"/>
    <n v="98"/>
    <s v="1288-0036"/>
    <m/>
    <m/>
    <m/>
    <m/>
    <n v="2212"/>
    <x v="173"/>
    <n v="495"/>
    <m/>
    <m/>
    <m/>
    <m/>
    <m/>
    <m/>
    <m/>
    <m/>
    <m/>
    <m/>
    <m/>
    <m/>
    <s v="PSA LIBRE"/>
    <n v="57"/>
    <m/>
  </r>
  <r>
    <d v="2021-10-15T00:00:00"/>
    <x v="1"/>
    <s v="MEDIEXCEL"/>
    <s v="No Liberados en PxLab"/>
    <s v="EXTERNOS (240 min.)"/>
    <x v="0"/>
    <x v="15"/>
    <n v="99"/>
    <s v="1288-0036"/>
    <m/>
    <m/>
    <m/>
    <m/>
    <n v="83"/>
    <x v="6"/>
    <n v="138"/>
    <m/>
    <m/>
    <m/>
    <m/>
    <m/>
    <m/>
    <m/>
    <m/>
    <m/>
    <m/>
    <m/>
    <m/>
    <s v="EGO"/>
    <n v="127"/>
    <m/>
  </r>
  <r>
    <d v="2021-10-15T00:00:00"/>
    <x v="1"/>
    <s v="ESTUDIOS DE EMERGENCIA"/>
    <s v="En Tiempo"/>
    <s v="ESTUDIOS DE EMERGENCIA (30 Min.)"/>
    <x v="0"/>
    <x v="15"/>
    <n v="100"/>
    <s v="1288-0037"/>
    <d v="2021-10-15T00:00:00"/>
    <s v="34458 ELIUD"/>
    <s v="RIOS"/>
    <s v="OCAMPO"/>
    <n v="102"/>
    <x v="7"/>
    <n v="1070"/>
    <n v="0"/>
    <n v="0"/>
    <n v="1070"/>
    <n v="1070"/>
    <n v="1070"/>
    <m/>
    <s v="Pendiente"/>
    <s v="Activo"/>
    <m/>
    <m/>
    <s v="CENTRO MEDICO EXCEL-HOSPITALIZADOS"/>
    <m/>
    <s v="GAS"/>
    <n v="136"/>
    <s v="DAMIAN CAMPOLI FRANCO"/>
  </r>
  <r>
    <m/>
    <x v="3"/>
    <m/>
    <m/>
    <m/>
    <x v="2"/>
    <x v="16"/>
    <m/>
    <m/>
    <m/>
    <m/>
    <m/>
    <m/>
    <m/>
    <x v="199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3" cacheId="0" applyNumberFormats="0" applyBorderFormats="0" applyFontFormats="0" applyPatternFormats="0" applyAlignmentFormats="0" applyWidthHeightFormats="1" dataCaption="Valores" updatedVersion="4" minRefreshableVersion="3" showDrill="0" itemPrintTitles="1" createdVersion="4" indent="0" showHeaders="0" outline="1" outlineData="1" multipleFieldFilters="0" rowHeaderCaption="Nivel de Servicio Medical Health lab">
  <location ref="C31:F41" firstHeaderRow="0" firstDataRow="1" firstDataCol="1" rowPageCount="2" colPageCount="1"/>
  <pivotFields count="28"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4"/>
        <item x="2"/>
        <item x="0"/>
        <item x="3"/>
        <item t="default"/>
      </items>
    </pivotField>
    <pivotField axis="axisRow" showAll="0" defaultSubtotal="0">
      <items count="7">
        <item x="2"/>
        <item x="4"/>
        <item x="1"/>
        <item x="0"/>
        <item x="6"/>
        <item x="3"/>
        <item h="1" x="5"/>
      </items>
    </pivotField>
    <pivotField dataField="1" showAll="0" defaultSubtotal="0"/>
    <pivotField axis="axisPage" multipleItemSelectionAllowed="1" showAll="0" defaultSubtotal="0">
      <items count="4">
        <item h="1" x="1"/>
        <item x="0"/>
        <item h="1" x="2"/>
        <item h="1" x="3"/>
      </items>
    </pivotField>
    <pivotField axis="axisPage" multipleItemSelectionAllowed="1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6"/>
        <item x="13"/>
        <item h="1" x="14"/>
        <item h="1" x="15"/>
      </items>
    </pivotField>
  </pivotFields>
  <rowFields count="2">
    <field x="24"/>
    <field x="23"/>
  </rowFields>
  <rowItems count="10">
    <i>
      <x/>
    </i>
    <i r="1">
      <x/>
    </i>
    <i>
      <x v="1"/>
    </i>
    <i r="1">
      <x/>
    </i>
    <i>
      <x v="2"/>
    </i>
    <i r="1">
      <x/>
    </i>
    <i>
      <x v="3"/>
    </i>
    <i r="1">
      <x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26" hier="-1"/>
    <pageField fld="27" hier="-1"/>
  </pageFields>
  <dataFields count="3">
    <dataField name="Efectividad" fld="5" subtotal="count" baseField="23" baseItem="1" numFmtId="10">
      <extLst>
        <ext xmlns:x14="http://schemas.microsoft.com/office/spreadsheetml/2009/9/main" uri="{E15A36E0-9728-4e99-A89B-3F7291B0FE68}">
          <x14:dataField pivotShowAs="percentOfParentRow"/>
        </ext>
      </extLst>
    </dataField>
    <dataField name="Pacientes" fld="5" subtotal="count" baseField="24" baseItem="0" numFmtId="3"/>
    <dataField name="Estudios de Laboratorio " fld="25" baseField="23" baseItem="3" numFmtId="3"/>
  </dataFields>
  <formats count="8">
    <format dxfId="49">
      <pivotArea outline="0" collapsedLevelsAreSubtotals="1" fieldPosition="0"/>
    </format>
    <format dxfId="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7">
      <pivotArea outline="0" collapsedLevelsAreSubtotals="1" fieldPosition="0"/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outline="0" fieldPosition="0">
        <references count="1">
          <reference field="4294967294" count="1">
            <x v="2"/>
          </reference>
        </references>
      </pivotArea>
    </format>
    <format dxfId="43">
      <pivotArea outline="0" fieldPosition="0">
        <references count="1">
          <reference field="4294967294" count="1">
            <x v="1"/>
          </reference>
        </references>
      </pivotArea>
    </format>
    <format dxfId="42">
      <pivotArea dataOnly="0" labelOnly="1" fieldPosition="0">
        <references count="1">
          <reference field="2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4" minRefreshableVersion="3" showDrill="0" itemPrintTitles="1" createdVersion="4" indent="0" showHeaders="0" outline="1" outlineData="1" multipleFieldFilters="0">
  <location ref="H31:I50" firstHeaderRow="1" firstDataRow="1" firstDataCol="1" rowPageCount="2" colPageCount="1"/>
  <pivotFields count="31">
    <pivotField showAll="0"/>
    <pivotField axis="axisPage" showAll="0" defaultSubtotal="0">
      <items count="5">
        <item x="1"/>
        <item x="0"/>
        <item x="2"/>
        <item x="3"/>
        <item m="1" x="4"/>
      </items>
    </pivotField>
    <pivotField showAll="0" defaultSubtotal="0"/>
    <pivotField dataField="1" showAll="0" defaultSubtotal="0"/>
    <pivotField multipleItemSelectionAllowed="1" showAll="0" defaultSubtotal="0"/>
    <pivotField showAll="0" defaultSubtotal="0">
      <items count="3">
        <item x="0"/>
        <item h="1" x="1"/>
        <item h="1" x="2"/>
      </items>
    </pivotField>
    <pivotField axis="axisPage" showAll="0" defaultSubtotal="0">
      <items count="31">
        <item m="1" x="21"/>
        <item m="1" x="30"/>
        <item m="1" x="23"/>
        <item m="1" x="28"/>
        <item m="1" x="20"/>
        <item m="1" x="26"/>
        <item m="1" x="18"/>
        <item m="1" x="24"/>
        <item m="1" x="29"/>
        <item m="1" x="22"/>
        <item m="1" x="27"/>
        <item m="1" x="19"/>
        <item m="1" x="25"/>
        <item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7"/>
        <item x="13"/>
        <item x="14"/>
        <item x="15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201">
        <item x="71"/>
        <item x="57"/>
        <item x="56"/>
        <item x="28"/>
        <item x="29"/>
        <item x="125"/>
        <item x="98"/>
        <item x="30"/>
        <item x="31"/>
        <item x="169"/>
        <item x="181"/>
        <item x="183"/>
        <item x="182"/>
        <item x="32"/>
        <item x="99"/>
        <item x="112"/>
        <item x="113"/>
        <item x="102"/>
        <item x="111"/>
        <item x="159"/>
        <item x="100"/>
        <item x="101"/>
        <item x="110"/>
        <item x="25"/>
        <item x="27"/>
        <item x="160"/>
        <item x="126"/>
        <item x="66"/>
        <item x="104"/>
        <item x="54"/>
        <item x="152"/>
        <item x="80"/>
        <item x="133"/>
        <item x="33"/>
        <item x="130"/>
        <item x="131"/>
        <item x="67"/>
        <item x="65"/>
        <item x="140"/>
        <item x="184"/>
        <item x="154"/>
        <item x="155"/>
        <item x="42"/>
        <item x="142"/>
        <item x="177"/>
        <item x="167"/>
        <item x="1"/>
        <item x="150"/>
        <item x="175"/>
        <item x="127"/>
        <item x="144"/>
        <item x="84"/>
        <item x="117"/>
        <item x="114"/>
        <item x="115"/>
        <item x="145"/>
        <item x="44"/>
        <item x="69"/>
        <item x="146"/>
        <item x="118"/>
        <item x="128"/>
        <item x="143"/>
        <item x="180"/>
        <item x="178"/>
        <item x="86"/>
        <item x="165"/>
        <item x="94"/>
        <item x="136"/>
        <item x="137"/>
        <item x="75"/>
        <item x="45"/>
        <item x="82"/>
        <item x="157"/>
        <item x="151"/>
        <item x="14"/>
        <item x="15"/>
        <item x="8"/>
        <item x="60"/>
        <item x="116"/>
        <item x="103"/>
        <item x="134"/>
        <item x="170"/>
        <item x="83"/>
        <item x="147"/>
        <item x="179"/>
        <item x="59"/>
        <item x="46"/>
        <item x="176"/>
        <item x="156"/>
        <item x="95"/>
        <item x="17"/>
        <item x="78"/>
        <item x="108"/>
        <item x="48"/>
        <item x="124"/>
        <item x="5"/>
        <item x="9"/>
        <item x="141"/>
        <item x="88"/>
        <item x="6"/>
        <item x="121"/>
        <item x="85"/>
        <item x="120"/>
        <item x="129"/>
        <item x="158"/>
        <item x="132"/>
        <item x="51"/>
        <item x="7"/>
        <item x="64"/>
        <item x="107"/>
        <item x="10"/>
        <item x="24"/>
        <item x="47"/>
        <item x="0"/>
        <item x="18"/>
        <item x="109"/>
        <item x="90"/>
        <item x="89"/>
        <item x="87"/>
        <item x="148"/>
        <item x="149"/>
        <item x="77"/>
        <item x="55"/>
        <item x="12"/>
        <item x="161"/>
        <item x="39"/>
        <item x="164"/>
        <item x="168"/>
        <item x="163"/>
        <item x="172"/>
        <item x="26"/>
        <item x="171"/>
        <item x="41"/>
        <item x="34"/>
        <item x="58"/>
        <item x="153"/>
        <item x="35"/>
        <item x="20"/>
        <item x="81"/>
        <item x="123"/>
        <item x="16"/>
        <item x="53"/>
        <item x="73"/>
        <item x="139"/>
        <item x="3"/>
        <item x="135"/>
        <item x="62"/>
        <item x="52"/>
        <item x="96"/>
        <item x="2"/>
        <item x="92"/>
        <item x="19"/>
        <item x="173"/>
        <item x="70"/>
        <item x="91"/>
        <item x="74"/>
        <item x="4"/>
        <item x="23"/>
        <item x="21"/>
        <item x="166"/>
        <item x="40"/>
        <item x="36"/>
        <item x="105"/>
        <item x="72"/>
        <item x="119"/>
        <item x="122"/>
        <item x="76"/>
        <item x="22"/>
        <item x="162"/>
        <item x="138"/>
        <item x="79"/>
        <item x="49"/>
        <item x="174"/>
        <item x="50"/>
        <item x="61"/>
        <item x="63"/>
        <item x="97"/>
        <item x="93"/>
        <item x="13"/>
        <item x="68"/>
        <item x="11"/>
        <item x="37"/>
        <item x="43"/>
        <item x="38"/>
        <item x="106"/>
        <item x="199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19">
    <i>
      <x v="46"/>
    </i>
    <i>
      <x v="107"/>
    </i>
    <i>
      <x v="108"/>
    </i>
    <i>
      <x v="86"/>
    </i>
    <i>
      <x v="149"/>
    </i>
    <i>
      <x v="144"/>
    </i>
    <i>
      <x v="95"/>
    </i>
    <i>
      <x v="182"/>
    </i>
    <i>
      <x v="96"/>
    </i>
    <i>
      <x v="130"/>
    </i>
    <i>
      <x v="101"/>
    </i>
    <i>
      <x v="148"/>
    </i>
    <i>
      <x v="42"/>
    </i>
    <i>
      <x v="156"/>
    </i>
    <i>
      <x v="23"/>
    </i>
    <i>
      <x v="192"/>
    </i>
    <i>
      <x v="110"/>
    </i>
    <i>
      <x v="111"/>
    </i>
    <i t="grand">
      <x/>
    </i>
  </rowItems>
  <colItems count="1">
    <i/>
  </colItems>
  <pageFields count="2">
    <pageField fld="1" item="1" hier="-1"/>
    <pageField fld="6" item="28" hier="-1"/>
  </pageFields>
  <dataFields count="1">
    <dataField name="Estudios de Laboratorio" fld="3" subtotal="count" baseField="3" baseItem="0"/>
  </dataFields>
  <formats count="1">
    <format dxfId="50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14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showDrill="0" itemPrintTitles="1" createdVersion="4" indent="0" showHeaders="0" outline="1" outlineData="1" multipleFieldFilters="0" rowHeaderCaption="Nivel de Servicio Medical Health lab">
  <location ref="C5:F26" firstHeaderRow="0" firstDataRow="1" firstDataCol="1"/>
  <pivotFields count="28"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4"/>
        <item x="2"/>
        <item x="0"/>
        <item x="3"/>
        <item t="default"/>
      </items>
    </pivotField>
    <pivotField axis="axisRow" showAll="0" defaultSubtotal="0">
      <items count="7">
        <item x="2"/>
        <item x="4"/>
        <item x="1"/>
        <item x="0"/>
        <item x="6"/>
        <item x="3"/>
        <item h="1" x="5"/>
      </items>
    </pivotField>
    <pivotField dataField="1" showAll="0" defaultSubtotal="0"/>
    <pivotField showAll="0" defaultSubtotal="0"/>
    <pivotField showAll="0" defaultSubtotal="0"/>
  </pivotFields>
  <rowFields count="2">
    <field x="24"/>
    <field x="23"/>
  </rowFields>
  <rowItems count="21">
    <i>
      <x/>
    </i>
    <i r="1">
      <x/>
    </i>
    <i r="1">
      <x v="2"/>
    </i>
    <i r="1">
      <x v="3"/>
    </i>
    <i>
      <x v="1"/>
    </i>
    <i r="1">
      <x/>
    </i>
    <i r="1">
      <x v="2"/>
    </i>
    <i r="1">
      <x v="3"/>
    </i>
    <i>
      <x v="2"/>
    </i>
    <i r="1">
      <x/>
    </i>
    <i r="1">
      <x v="2"/>
    </i>
    <i r="1">
      <x v="3"/>
    </i>
    <i>
      <x v="3"/>
    </i>
    <i r="1">
      <x/>
    </i>
    <i r="1">
      <x v="2"/>
    </i>
    <i r="1">
      <x v="3"/>
    </i>
    <i>
      <x v="5"/>
    </i>
    <i r="1">
      <x/>
    </i>
    <i r="1">
      <x v="2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Efectividad" fld="5" subtotal="count" baseField="23" baseItem="1" numFmtId="10">
      <extLst>
        <ext xmlns:x14="http://schemas.microsoft.com/office/spreadsheetml/2009/9/main" uri="{E15A36E0-9728-4e99-A89B-3F7291B0FE68}">
          <x14:dataField pivotShowAs="percentOfParentRow"/>
        </ext>
      </extLst>
    </dataField>
    <dataField name="Pacientes" fld="5" subtotal="count" baseField="24" baseItem="0" numFmtId="3"/>
    <dataField name="Estudios de Laboratorio " fld="25" baseField="23" baseItem="3" numFmtId="3"/>
  </dataFields>
  <formats count="8">
    <format dxfId="58">
      <pivotArea outline="0" collapsedLevelsAreSubtotals="1" fieldPosition="0"/>
    </format>
    <format dxfId="5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6">
      <pivotArea outline="0" collapsedLevelsAreSubtotals="1" fieldPosition="0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outline="0" fieldPosition="0">
        <references count="1">
          <reference field="4294967294" count="1">
            <x v="2"/>
          </reference>
        </references>
      </pivotArea>
    </format>
    <format dxfId="52">
      <pivotArea outline="0" fieldPosition="0">
        <references count="1">
          <reference field="4294967294" count="1">
            <x v="1"/>
          </reference>
        </references>
      </pivotArea>
    </format>
    <format dxfId="51">
      <pivotArea dataOnly="0" labelOnly="1" fieldPosition="0">
        <references count="1">
          <reference field="2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Valores" updatedVersion="4" minRefreshableVersion="3" showDrill="0" rowGrandTotals="0" colGrandTotals="0" itemPrintTitles="1" createdVersion="4" indent="0" compact="0" compactData="0" multipleFieldFilters="0" rowHeaderCaption="Nivel de Servicio Medical Health lab">
  <location ref="B4:F164" firstHeaderRow="1" firstDataRow="1" firstDataCol="5"/>
  <pivotFields count="28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42">
        <item x="1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32">
        <item x="729"/>
        <item x="7"/>
        <item x="66"/>
        <item x="17"/>
        <item x="22"/>
        <item x="24"/>
        <item x="28"/>
        <item x="99"/>
        <item x="42"/>
        <item x="100"/>
        <item x="92"/>
        <item x="43"/>
        <item x="3"/>
        <item x="54"/>
        <item x="13"/>
        <item x="4"/>
        <item x="91"/>
        <item x="14"/>
        <item x="61"/>
        <item x="29"/>
        <item x="12"/>
        <item x="33"/>
        <item x="59"/>
        <item x="36"/>
        <item x="11"/>
        <item x="69"/>
        <item x="76"/>
        <item x="70"/>
        <item x="5"/>
        <item x="6"/>
        <item x="1"/>
        <item x="9"/>
        <item x="10"/>
        <item x="75"/>
        <item x="0"/>
        <item x="8"/>
        <item x="26"/>
        <item x="2"/>
        <item x="15"/>
        <item x="16"/>
        <item x="18"/>
        <item x="19"/>
        <item x="20"/>
        <item x="21"/>
        <item x="23"/>
        <item x="25"/>
        <item x="27"/>
        <item x="30"/>
        <item x="31"/>
        <item x="32"/>
        <item x="34"/>
        <item x="35"/>
        <item x="37"/>
        <item x="38"/>
        <item x="39"/>
        <item x="40"/>
        <item x="41"/>
        <item x="44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60"/>
        <item x="62"/>
        <item x="63"/>
        <item x="64"/>
        <item x="65"/>
        <item x="67"/>
        <item x="68"/>
        <item x="71"/>
        <item x="72"/>
        <item x="73"/>
        <item x="74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2"/>
        <item x="153"/>
        <item x="151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m="1" x="73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m="1" x="731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38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480"/>
        <item x="606"/>
        <item x="607"/>
        <item x="608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09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0"/>
        <item h="1"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Tiempo Transcurrido" axis="axisRow" compact="0" outline="0" showAll="0" defaultSubtotal="0">
      <items count="1855">
        <item x="492"/>
        <item x="80"/>
        <item x="304"/>
        <item x="73"/>
        <item x="74"/>
        <item x="77"/>
        <item x="2"/>
        <item x="7"/>
        <item x="133"/>
        <item x="48"/>
        <item x="62"/>
        <item x="21"/>
        <item x="1"/>
        <item x="36"/>
        <item x="78"/>
        <item x="11"/>
        <item x="79"/>
        <item x="53"/>
        <item x="14"/>
        <item x="3"/>
        <item x="12"/>
        <item x="41"/>
        <item x="29"/>
        <item x="81"/>
        <item x="136"/>
        <item x="85"/>
        <item x="70"/>
        <item x="35"/>
        <item x="25"/>
        <item x="71"/>
        <item x="90"/>
        <item x="30"/>
        <item x="142"/>
        <item x="17"/>
        <item x="194"/>
        <item x="72"/>
        <item x="47"/>
        <item x="8"/>
        <item x="13"/>
        <item x="45"/>
        <item x="110"/>
        <item x="39"/>
        <item x="68"/>
        <item x="49"/>
        <item x="5"/>
        <item x="58"/>
        <item x="15"/>
        <item x="82"/>
        <item x="28"/>
        <item x="69"/>
        <item x="56"/>
        <item x="63"/>
        <item x="61"/>
        <item x="76"/>
        <item x="18"/>
        <item x="34"/>
        <item x="152"/>
        <item x="27"/>
        <item x="26"/>
        <item x="19"/>
        <item x="86"/>
        <item x="23"/>
        <item x="55"/>
        <item x="4"/>
        <item x="10"/>
        <item x="6"/>
        <item x="91"/>
        <item x="93"/>
        <item x="9"/>
        <item x="51"/>
        <item x="37"/>
        <item x="24"/>
        <item x="42"/>
        <item x="43"/>
        <item x="16"/>
        <item x="46"/>
        <item x="32"/>
        <item x="44"/>
        <item x="38"/>
        <item x="20"/>
        <item x="40"/>
        <item x="22"/>
        <item x="57"/>
        <item x="60"/>
        <item x="95"/>
        <item x="87"/>
        <item x="88"/>
        <item x="89"/>
        <item x="92"/>
        <item x="94"/>
        <item x="96"/>
        <item x="97"/>
        <item x="98"/>
        <item x="99"/>
        <item x="101"/>
        <item x="102"/>
        <item x="103"/>
        <item x="104"/>
        <item x="105"/>
        <item x="107"/>
        <item x="108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83"/>
        <item x="123"/>
        <item x="124"/>
        <item x="127"/>
        <item x="128"/>
        <item x="129"/>
        <item x="130"/>
        <item x="131"/>
        <item x="132"/>
        <item x="135"/>
        <item x="137"/>
        <item x="280"/>
        <item x="141"/>
        <item x="276"/>
        <item x="277"/>
        <item x="295"/>
        <item x="174"/>
        <item x="151"/>
        <item x="52"/>
        <item x="54"/>
        <item x="83"/>
        <item x="84"/>
        <item x="100"/>
        <item x="122"/>
        <item x="134"/>
        <item x="138"/>
        <item x="149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5"/>
        <item x="176"/>
        <item x="177"/>
        <item x="178"/>
        <item x="180"/>
        <item x="181"/>
        <item x="182"/>
        <item x="183"/>
        <item x="184"/>
        <item x="185"/>
        <item x="186"/>
        <item x="187"/>
        <item x="188"/>
        <item x="189"/>
        <item x="191"/>
        <item x="192"/>
        <item x="193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2"/>
        <item x="213"/>
        <item x="215"/>
        <item x="217"/>
        <item x="220"/>
        <item x="221"/>
        <item x="222"/>
        <item x="226"/>
        <item x="227"/>
        <item x="228"/>
        <item x="229"/>
        <item x="232"/>
        <item x="233"/>
        <item x="236"/>
        <item x="237"/>
        <item x="240"/>
        <item x="241"/>
        <item x="242"/>
        <item x="243"/>
        <item x="244"/>
        <item x="245"/>
        <item x="246"/>
        <item x="247"/>
        <item x="248"/>
        <item x="249"/>
        <item x="251"/>
        <item x="252"/>
        <item x="253"/>
        <item x="254"/>
        <item x="255"/>
        <item x="262"/>
        <item x="263"/>
        <item x="264"/>
        <item x="267"/>
        <item x="268"/>
        <item x="269"/>
        <item x="270"/>
        <item x="271"/>
        <item x="272"/>
        <item x="273"/>
        <item x="275"/>
        <item x="278"/>
        <item x="279"/>
        <item x="281"/>
        <item x="282"/>
        <item x="284"/>
        <item x="286"/>
        <item x="291"/>
        <item x="292"/>
        <item x="293"/>
        <item x="300"/>
        <item x="301"/>
        <item x="302"/>
        <item x="303"/>
        <item x="305"/>
        <item x="306"/>
        <item m="1" x="1029"/>
        <item x="311"/>
        <item x="312"/>
        <item x="317"/>
        <item x="318"/>
        <item x="319"/>
        <item x="320"/>
        <item x="321"/>
        <item x="322"/>
        <item x="323"/>
        <item x="327"/>
        <item x="328"/>
        <item x="330"/>
        <item x="332"/>
        <item x="334"/>
        <item x="339"/>
        <item x="341"/>
        <item x="342"/>
        <item x="343"/>
        <item x="345"/>
        <item x="346"/>
        <item x="347"/>
        <item x="348"/>
        <item x="349"/>
        <item x="350"/>
        <item x="351"/>
        <item x="352"/>
        <item x="353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80"/>
        <item x="381"/>
        <item x="383"/>
        <item x="384"/>
        <item x="386"/>
        <item x="387"/>
        <item x="390"/>
        <item m="1" x="1527"/>
        <item m="1" x="1634"/>
        <item x="403"/>
        <item m="1" x="1735"/>
        <item m="1" x="929"/>
        <item m="1" x="1136"/>
        <item m="1" x="1103"/>
        <item x="307"/>
        <item x="308"/>
        <item x="310"/>
        <item x="325"/>
        <item x="329"/>
        <item x="333"/>
        <item m="1" x="1077"/>
        <item x="373"/>
        <item x="388"/>
        <item x="400"/>
        <item x="401"/>
        <item x="402"/>
        <item m="1" x="1760"/>
        <item m="1" x="971"/>
        <item m="1" x="1596"/>
        <item m="1" x="1102"/>
        <item m="1" x="952"/>
        <item m="1" x="1007"/>
        <item m="1" x="937"/>
        <item m="1" x="664"/>
        <item m="1" x="649"/>
        <item m="1" x="1648"/>
        <item m="1" x="1712"/>
        <item m="1" x="1831"/>
        <item m="1" x="1782"/>
        <item m="1" x="520"/>
        <item m="1" x="1750"/>
        <item m="1" x="1776"/>
        <item m="1" x="1753"/>
        <item m="1" x="925"/>
        <item m="1" x="1817"/>
        <item m="1" x="1404"/>
        <item m="1" x="1816"/>
        <item m="1" x="1056"/>
        <item m="1" x="972"/>
        <item m="1" x="1814"/>
        <item m="1" x="1055"/>
        <item m="1" x="1088"/>
        <item m="1" x="1608"/>
        <item m="1" x="1279"/>
        <item m="1" x="807"/>
        <item m="1" x="1304"/>
        <item m="1" x="1629"/>
        <item m="1" x="1126"/>
        <item m="1" x="1035"/>
        <item m="1" x="506"/>
        <item m="1" x="1847"/>
        <item m="1" x="871"/>
        <item m="1" x="504"/>
        <item m="1" x="1528"/>
        <item m="1" x="1536"/>
        <item m="1" x="1521"/>
        <item m="1" x="1041"/>
        <item m="1" x="1105"/>
        <item m="1" x="1104"/>
        <item m="1" x="1683"/>
        <item m="1" x="511"/>
        <item m="1" x="1665"/>
        <item m="1" x="1037"/>
        <item m="1" x="770"/>
        <item m="1" x="796"/>
        <item m="1" x="1043"/>
        <item m="1" x="1669"/>
        <item m="1" x="1208"/>
        <item m="1" x="1042"/>
        <item m="1" x="496"/>
        <item m="1" x="1445"/>
        <item m="1" x="1486"/>
        <item m="1" x="1475"/>
        <item m="1" x="1459"/>
        <item m="1" x="1462"/>
        <item m="1" x="1671"/>
        <item m="1" x="746"/>
        <item m="1" x="949"/>
        <item m="1" x="1848"/>
        <item m="1" x="1490"/>
        <item m="1" x="1433"/>
        <item m="1" x="1417"/>
        <item m="1" x="1422"/>
        <item m="1" x="1421"/>
        <item m="1" x="1636"/>
        <item m="1" x="554"/>
        <item m="1" x="1431"/>
        <item m="1" x="1854"/>
        <item m="1" x="1172"/>
        <item m="1" x="980"/>
        <item m="1" x="1842"/>
        <item m="1" x="676"/>
        <item m="1" x="1018"/>
        <item m="1" x="1319"/>
        <item m="1" x="1288"/>
        <item m="1" x="1731"/>
        <item m="1" x="1733"/>
        <item m="1" x="968"/>
        <item m="1" x="541"/>
        <item m="1" x="542"/>
        <item m="1" x="1144"/>
        <item m="1" x="1153"/>
        <item m="1" x="1200"/>
        <item m="1" x="1739"/>
        <item m="1" x="1734"/>
        <item m="1" x="1343"/>
        <item m="1" x="1175"/>
        <item m="1" x="1129"/>
        <item m="1" x="1738"/>
        <item m="1" x="928"/>
        <item m="1" x="892"/>
        <item m="1" x="921"/>
        <item m="1" x="914"/>
        <item m="1" x="876"/>
        <item m="1" x="922"/>
        <item m="1" x="913"/>
        <item m="1" x="897"/>
        <item m="1" x="895"/>
        <item m="1" x="883"/>
        <item m="1" x="926"/>
        <item m="1" x="882"/>
        <item m="1" x="872"/>
        <item m="1" x="1594"/>
        <item m="1" x="1278"/>
        <item m="1" x="863"/>
        <item m="1" x="830"/>
        <item m="1" x="855"/>
        <item m="1" x="1801"/>
        <item m="1" x="1123"/>
        <item m="1" x="838"/>
        <item m="1" x="810"/>
        <item m="1" x="1121"/>
        <item m="1" x="1047"/>
        <item m="1" x="808"/>
        <item m="1" x="797"/>
        <item m="1" x="1051"/>
        <item m="1" x="1494"/>
        <item m="1" x="1118"/>
        <item m="1" x="1502"/>
        <item m="1" x="1540"/>
        <item m="1" x="1546"/>
        <item m="1" x="1506"/>
        <item m="1" x="1512"/>
        <item m="1" x="1505"/>
        <item m="1" x="1500"/>
        <item m="1" x="1557"/>
        <item m="1" x="1522"/>
        <item m="1" x="1202"/>
        <item m="1" x="795"/>
        <item m="1" x="794"/>
        <item m="1" x="779"/>
        <item m="1" x="759"/>
        <item m="1" x="778"/>
        <item m="1" x="762"/>
        <item m="1" x="751"/>
        <item m="1" x="787"/>
        <item m="1" x="792"/>
        <item m="1" x="1476"/>
        <item m="1" x="1191"/>
        <item m="1" x="1089"/>
        <item m="1" x="1025"/>
        <item m="1" x="1492"/>
        <item m="1" x="709"/>
        <item m="1" x="729"/>
        <item m="1" x="1000"/>
        <item m="1" x="715"/>
        <item m="1" x="723"/>
        <item m="1" x="712"/>
        <item m="1" x="710"/>
        <item m="1" x="1061"/>
        <item m="1" x="1420"/>
        <item m="1" x="1378"/>
        <item m="1" x="1419"/>
        <item m="1" x="1377"/>
        <item m="1" x="1372"/>
        <item m="1" x="1366"/>
        <item m="1" x="1426"/>
        <item m="1" x="1396"/>
        <item m="1" x="1370"/>
        <item m="1" x="1389"/>
        <item m="1" x="1382"/>
        <item m="1" x="1375"/>
        <item x="385"/>
        <item m="1" x="647"/>
        <item m="1" x="610"/>
        <item m="1" x="1013"/>
        <item m="1" x="940"/>
        <item m="1" x="689"/>
        <item m="1" x="526"/>
        <item m="1" x="1840"/>
        <item m="1" x="1726"/>
        <item m="1" x="1638"/>
        <item m="1" x="1274"/>
        <item m="1" x="1334"/>
        <item m="1" x="1260"/>
        <item m="1" x="1222"/>
        <item m="1" x="1271"/>
        <item m="1" x="1331"/>
        <item m="1" x="1285"/>
        <item m="1" x="1258"/>
        <item m="1" x="1248"/>
        <item m="1" x="1221"/>
        <item m="1" x="1350"/>
        <item m="1" x="1284"/>
        <item m="1" x="1236"/>
        <item x="418"/>
        <item m="1" x="1235"/>
        <item m="1" x="1705"/>
        <item m="1" x="1305"/>
        <item m="1" x="1066"/>
        <item m="1" x="1606"/>
        <item m="1" x="543"/>
        <item m="1" x="548"/>
        <item m="1" x="1480"/>
        <item m="1" x="1180"/>
        <item m="1" x="1214"/>
        <item m="1" x="1747"/>
        <item m="1" x="1097"/>
        <item m="1" x="1197"/>
        <item m="1" x="1139"/>
        <item m="1" x="1745"/>
        <item m="1" x="880"/>
        <item m="1" x="896"/>
        <item m="1" x="924"/>
        <item m="1" x="884"/>
        <item m="1" x="927"/>
        <item m="1" x="919"/>
        <item m="1" x="902"/>
        <item m="1" x="894"/>
        <item m="1" x="1598"/>
        <item m="1" x="1679"/>
        <item m="1" x="869"/>
        <item m="1" x="835"/>
        <item m="1" x="862"/>
        <item m="1" x="505"/>
        <item m="1" x="1302"/>
        <item m="1" x="844"/>
        <item m="1" x="818"/>
        <item m="1" x="1301"/>
        <item m="1" x="1120"/>
        <item m="1" x="816"/>
        <item m="1" x="1064"/>
        <item m="1" x="1127"/>
        <item m="1" x="1837"/>
        <item m="1" x="1300"/>
        <item m="1" x="1509"/>
        <item m="1" x="1547"/>
        <item m="1" x="1552"/>
        <item m="1" x="1513"/>
        <item m="1" x="1519"/>
        <item m="1" x="1504"/>
        <item m="1" x="1495"/>
        <item m="1" x="1532"/>
        <item m="1" x="1664"/>
        <item m="1" x="753"/>
        <item m="1" x="752"/>
        <item m="1" x="785"/>
        <item m="1" x="765"/>
        <item m="1" x="784"/>
        <item m="1" x="768"/>
        <item m="1" x="755"/>
        <item m="1" x="793"/>
        <item m="1" x="750"/>
        <item m="1" x="1481"/>
        <item m="1" x="1650"/>
        <item m="1" x="1834"/>
        <item m="1" x="719"/>
        <item m="1" x="734"/>
        <item m="1" x="694"/>
        <item m="1" x="725"/>
        <item m="1" x="731"/>
        <item m="1" x="722"/>
        <item m="1" x="720"/>
        <item m="1" x="1432"/>
        <item m="1" x="1428"/>
        <item m="1" x="1385"/>
        <item m="1" x="1427"/>
        <item m="1" x="1384"/>
        <item m="1" x="1405"/>
        <item m="1" x="1376"/>
        <item m="1" x="1395"/>
        <item m="1" x="663"/>
        <item m="1" x="616"/>
        <item m="1" x="1082"/>
        <item m="1" x="1059"/>
        <item m="1" x="909"/>
        <item m="1" x="1291"/>
        <item m="1" x="1355"/>
        <item m="1" x="1273"/>
        <item m="1" x="1238"/>
        <item m="1" x="1286"/>
        <item m="1" x="1351"/>
        <item m="1" x="1308"/>
        <item m="1" x="1270"/>
        <item m="1" x="1237"/>
        <item m="1" x="1307"/>
        <item x="487"/>
        <item m="1" x="1246"/>
        <item m="1" x="1220"/>
        <item m="1" x="1316"/>
        <item m="1" x="1155"/>
        <item m="1" x="1711"/>
        <item m="1" x="1044"/>
        <item m="1" x="560"/>
        <item m="1" x="564"/>
        <item m="1" x="561"/>
        <item m="1" x="1346"/>
        <item m="1" x="1748"/>
        <item m="1" x="1178"/>
        <item m="1" x="1148"/>
        <item m="1" x="1142"/>
        <item m="1" x="1098"/>
        <item m="1" x="1196"/>
        <item m="1" x="1769"/>
        <item m="1" x="900"/>
        <item m="1" x="915"/>
        <item m="1" x="886"/>
        <item x="258"/>
        <item m="1" x="885"/>
        <item m="1" x="877"/>
        <item m="1" x="923"/>
        <item m="1" x="920"/>
        <item m="1" x="1137"/>
        <item m="1" x="912"/>
        <item m="1" x="901"/>
        <item m="1" x="1618"/>
        <item m="1" x="1065"/>
        <item m="1" x="831"/>
        <item m="1" x="864"/>
        <item m="1" x="1124"/>
        <item m="1" x="867"/>
        <item m="1" x="848"/>
        <item m="1" x="866"/>
        <item m="1" x="846"/>
        <item m="1" x="845"/>
        <item m="1" x="836"/>
        <item m="1" x="1798"/>
        <item m="1" x="508"/>
        <item m="1" x="1804"/>
        <item m="1" x="1800"/>
        <item m="1" x="1542"/>
        <item m="1" x="1497"/>
        <item m="1" x="1507"/>
        <item m="1" x="1539"/>
        <item m="1" x="1538"/>
        <item m="1" x="1526"/>
        <item m="1" x="1516"/>
        <item m="1" x="1556"/>
        <item m="1" x="1806"/>
        <item m="1" x="769"/>
        <item m="1" x="766"/>
        <item m="1" x="756"/>
        <item x="372"/>
        <item m="1" x="960"/>
        <item m="1" x="947"/>
        <item m="1" x="772"/>
        <item m="1" x="1107"/>
        <item m="1" x="760"/>
        <item m="1" x="1440"/>
        <item m="1" x="1446"/>
        <item m="1" x="1438"/>
        <item m="1" x="1487"/>
        <item m="1" x="1670"/>
        <item m="1" x="1491"/>
        <item m="1" x="744"/>
        <item m="1" x="727"/>
        <item m="1" x="545"/>
        <item m="1" x="740"/>
        <item m="1" x="739"/>
        <item m="1" x="738"/>
        <item m="1" x="930"/>
        <item m="1" x="1386"/>
        <item m="1" x="1408"/>
        <item m="1" x="1379"/>
        <item m="1" x="1413"/>
        <item m="1" x="1407"/>
        <item m="1" x="1402"/>
        <item m="1" x="1393"/>
        <item m="1" x="1424"/>
        <item m="1" x="1406"/>
        <item m="1" x="1632"/>
        <item m="1" x="1169"/>
        <item m="1" x="1074"/>
        <item m="1" x="1016"/>
        <item m="1" x="656"/>
        <item m="1" x="630"/>
        <item m="1" x="1019"/>
        <item m="1" x="580"/>
        <item m="1" x="1217"/>
        <item m="1" x="976"/>
        <item m="1" x="1336"/>
        <item m="1" x="1252"/>
        <item m="1" x="1321"/>
        <item m="1" x="1272"/>
        <item m="1" x="1707"/>
        <item m="1" x="1844"/>
        <item m="1" x="1706"/>
        <item m="1" x="1601"/>
        <item m="1" x="1156"/>
        <item m="1" x="1067"/>
        <item m="1" x="982"/>
        <item m="1" x="531"/>
        <item m="1" x="1283"/>
        <item m="1" x="1282"/>
        <item m="1" x="1267"/>
        <item m="1" x="1219"/>
        <item m="1" x="1218"/>
        <item m="1" x="1215"/>
        <item m="1" x="983"/>
        <item m="1" x="1643"/>
        <item m="1" x="916"/>
        <item m="1" x="1674"/>
        <item m="1" x="544"/>
        <item m="1" x="558"/>
        <item m="1" x="563"/>
        <item m="1" x="538"/>
        <item m="1" x="568"/>
        <item m="1" x="566"/>
        <item m="1" x="559"/>
        <item m="1" x="1133"/>
        <item m="1" x="1742"/>
        <item m="1" x="1784"/>
        <item m="1" x="1737"/>
        <item m="1" x="1478"/>
        <item m="1" x="1143"/>
        <item m="1" x="1736"/>
        <item m="1" x="1775"/>
        <item m="1" x="1771"/>
        <item m="1" x="1754"/>
        <item m="1" x="1740"/>
        <item m="1" x="1779"/>
        <item m="1" x="878"/>
        <item m="1" x="1138"/>
        <item m="1" x="1613"/>
        <item m="1" x="1680"/>
        <item m="1" x="639"/>
        <item m="1" x="1280"/>
        <item m="1" x="965"/>
        <item m="1" x="1826"/>
        <item m="1" x="963"/>
        <item m="1" x="1821"/>
        <item m="1" x="1820"/>
        <item m="1" x="805"/>
        <item m="1" x="1048"/>
        <item m="1" x="809"/>
        <item m="1" x="800"/>
        <item m="1" x="799"/>
        <item m="1" x="1119"/>
        <item m="1" x="1052"/>
        <item m="1" x="1803"/>
        <item m="1" x="576"/>
        <item m="1" x="1125"/>
        <item m="1" x="1303"/>
        <item m="1" x="1050"/>
        <item m="1" x="966"/>
        <item m="1" x="1561"/>
        <item m="1" x="1520"/>
        <item m="1" x="1203"/>
        <item m="1" x="1789"/>
        <item m="1" x="1069"/>
        <item m="1" x="1562"/>
        <item m="1" x="1493"/>
        <item m="1" x="775"/>
        <item m="1" x="1209"/>
        <item m="1" x="754"/>
        <item m="1" x="789"/>
        <item m="1" x="1023"/>
        <item m="1" x="1835"/>
        <item m="1" x="1477"/>
        <item m="1" x="1474"/>
        <item m="1" x="1470"/>
        <item m="1" x="1471"/>
        <item m="1" x="1436"/>
        <item x="326"/>
        <item m="1" x="1752"/>
        <item m="1" x="1434"/>
        <item m="1" x="728"/>
        <item m="1" x="718"/>
        <item x="338"/>
        <item x="340"/>
        <item m="1" x="1195"/>
        <item x="354"/>
        <item x="366"/>
        <item m="1" x="1031"/>
        <item m="1" x="547"/>
        <item m="1" x="1093"/>
        <item m="1" x="1030"/>
        <item m="1" x="1833"/>
        <item x="374"/>
        <item m="1" x="1394"/>
        <item m="1" x="1373"/>
        <item m="1" x="935"/>
        <item m="1" x="552"/>
        <item m="1" x="1767"/>
        <item m="1" x="1078"/>
        <item m="1" x="605"/>
        <item m="1" x="597"/>
        <item m="1" x="586"/>
        <item m="1" x="641"/>
        <item m="1" x="530"/>
        <item m="1" x="1730"/>
        <item m="1" x="1642"/>
        <item m="1" x="1190"/>
        <item m="1" x="529"/>
        <item m="1" x="1189"/>
        <item m="1" x="943"/>
        <item m="1" x="1363"/>
        <item m="1" x="527"/>
        <item m="1" x="1362"/>
        <item m="1" x="1053"/>
        <item m="1" x="579"/>
        <item m="1" x="1812"/>
        <item m="1" x="1216"/>
        <item m="1" x="975"/>
        <item m="1" x="1724"/>
        <item m="1" x="1233"/>
        <item m="1" x="1232"/>
        <item m="1" x="1357"/>
        <item m="1" x="1294"/>
        <item m="1" x="1293"/>
        <item m="1" x="1318"/>
        <item x="426"/>
        <item m="1" x="1360"/>
        <item x="428"/>
        <item m="1" x="1846"/>
        <item m="1" x="1845"/>
        <item x="431"/>
        <item m="1" x="1605"/>
        <item m="1" x="1159"/>
        <item m="1" x="918"/>
        <item m="1" x="1732"/>
        <item m="1" x="1647"/>
        <item m="1" x="986"/>
        <item x="439"/>
        <item x="440"/>
        <item x="441"/>
        <item m="1" x="1158"/>
        <item x="444"/>
        <item m="1" x="1645"/>
        <item m="1" x="1644"/>
        <item m="1" x="1710"/>
        <item m="1" x="1603"/>
        <item m="1" x="999"/>
        <item m="1" x="1002"/>
        <item m="1" x="1001"/>
        <item m="1" x="1721"/>
        <item m="1" x="1792"/>
        <item m="1" x="1694"/>
        <item m="1" x="1675"/>
        <item m="1" x="1659"/>
        <item m="1" x="1761"/>
        <item m="1" x="1698"/>
        <item m="1" x="540"/>
        <item m="1" x="1101"/>
        <item m="1" x="1749"/>
        <item m="1" x="1213"/>
        <item m="1" x="1177"/>
        <item m="1" x="1131"/>
        <item m="1" x="1212"/>
        <item m="1" x="1146"/>
        <item m="1" x="1140"/>
        <item m="1" x="1130"/>
        <item m="1" x="1342"/>
        <item m="1" x="1128"/>
        <item m="1" x="1110"/>
        <item m="1" x="904"/>
        <item m="1" x="961"/>
        <item m="1" x="1572"/>
        <item m="1" x="1599"/>
        <item m="1" x="1627"/>
        <item m="1" x="1615"/>
        <item m="1" x="1592"/>
        <item m="1" x="1614"/>
        <item m="1" x="1590"/>
        <item m="1" x="1589"/>
        <item m="1" x="1581"/>
        <item m="1" x="1580"/>
        <item m="1" x="640"/>
        <item m="1" x="518"/>
        <item m="1" x="516"/>
        <item m="1" x="637"/>
        <item m="1" x="824"/>
        <item m="1" x="854"/>
        <item m="1" x="1034"/>
        <item m="1" x="840"/>
        <item m="1" x="828"/>
        <item m="1" x="1122"/>
        <item m="1" x="801"/>
        <item m="1" x="843"/>
        <item m="1" x="956"/>
        <item m="1" x="1501"/>
        <item m="1" x="1682"/>
        <item m="1" x="1551"/>
        <item m="1" x="1545"/>
        <item m="1" x="1511"/>
        <item m="1" x="1544"/>
        <item m="1" x="1514"/>
        <item m="1" x="1805"/>
        <item m="1" x="1554"/>
        <item m="1" x="1681"/>
        <item m="1" x="786"/>
        <item m="1" x="788"/>
        <item m="1" x="781"/>
        <item m="1" x="776"/>
        <item m="1" x="569"/>
        <item m="1" x="1463"/>
        <item m="1" x="1441"/>
        <item m="1" x="1467"/>
        <item m="1" x="1473"/>
        <item m="1" x="1472"/>
        <item m="1" x="1024"/>
        <item m="1" x="717"/>
        <item m="1" x="1193"/>
        <item m="1" x="1091"/>
        <item m="1" x="1028"/>
        <item m="1" x="951"/>
        <item m="1" x="735"/>
        <item m="1" x="714"/>
        <item m="1" x="730"/>
        <item m="1" x="721"/>
        <item m="1" x="711"/>
        <item m="1" x="1411"/>
        <item m="1" x="1388"/>
        <item m="1" x="1374"/>
        <item m="1" x="1635"/>
        <item m="1" x="1631"/>
        <item m="1" x="1165"/>
        <item m="1" x="1072"/>
        <item m="1" x="1004"/>
        <item m="1" x="636"/>
        <item m="1" x="979"/>
        <item m="1" x="621"/>
        <item m="1" x="596"/>
        <item m="1" x="634"/>
        <item m="1" x="684"/>
        <item m="1" x="645"/>
        <item m="1" x="633"/>
        <item m="1" x="611"/>
        <item m="1" x="594"/>
        <item m="1" x="583"/>
        <item m="1" x="644"/>
        <item m="1" x="1083"/>
        <item m="1" x="602"/>
        <item m="1" x="591"/>
        <item m="1" x="658"/>
        <item m="1" x="657"/>
        <item m="1" x="981"/>
        <item m="1" x="907"/>
        <item m="1" x="1637"/>
        <item m="1" x="1361"/>
        <item m="1" x="1358"/>
        <item m="1" x="1298"/>
        <item m="1" x="1276"/>
        <item m="1" x="1265"/>
        <item m="1" x="1254"/>
        <item m="1" x="1244"/>
        <item m="1" x="1313"/>
        <item m="1" x="1335"/>
        <item m="1" x="1251"/>
        <item m="1" x="1261"/>
        <item m="1" x="1250"/>
        <item m="1" x="1224"/>
        <item m="1" x="1223"/>
        <item m="1" x="1332"/>
        <item m="1" x="1708"/>
        <item x="452"/>
        <item m="1" x="1309"/>
        <item m="1" x="1268"/>
        <item m="1" x="992"/>
        <item m="1" x="994"/>
        <item m="1" x="993"/>
        <item m="1" x="1695"/>
        <item m="1" x="1717"/>
        <item m="1" x="1660"/>
        <item m="1" x="1791"/>
        <item m="1" x="1762"/>
        <item m="1" x="1699"/>
        <item m="1" x="1672"/>
        <item m="1" x="567"/>
        <item m="1" x="1201"/>
        <item m="1" x="1785"/>
        <item m="1" x="1770"/>
        <item m="1" x="1759"/>
        <item m="1" x="1344"/>
        <item m="1" x="1151"/>
        <item m="1" x="1147"/>
        <item m="1" x="1113"/>
        <item m="1" x="1174"/>
        <item m="1" x="1340"/>
        <item m="1" x="1210"/>
        <item m="1" x="890"/>
        <item m="1" x="1815"/>
        <item m="1" x="1620"/>
        <item m="1" x="1587"/>
        <item m="1" x="1616"/>
        <item m="1" x="1593"/>
        <item m="1" x="1568"/>
        <item m="1" x="1591"/>
        <item m="1" x="1567"/>
        <item m="1" x="1566"/>
        <item m="1" x="1626"/>
        <item m="1" x="1625"/>
        <item m="1" x="1691"/>
        <item m="1" x="1797"/>
        <item m="1" x="1795"/>
        <item m="1" x="798"/>
        <item m="1" x="806"/>
        <item m="1" x="834"/>
        <item m="1" x="847"/>
        <item m="1" x="804"/>
        <item m="1" x="819"/>
        <item m="1" x="803"/>
        <item m="1" x="1033"/>
        <item m="1" x="858"/>
        <item m="1" x="826"/>
        <item m="1" x="1838"/>
        <item m="1" x="1553"/>
        <item m="1" x="1205"/>
        <item m="1" x="1036"/>
        <item m="1" x="1517"/>
        <item m="1" x="509"/>
        <item m="1" x="1787"/>
        <item m="1" x="1531"/>
        <item m="1" x="1204"/>
        <item m="1" x="1668"/>
        <item m="1" x="771"/>
        <item m="1" x="767"/>
        <item m="1" x="761"/>
        <item m="1" x="1667"/>
        <item m="1" x="1437"/>
        <item m="1" x="1484"/>
        <item m="1" x="1790"/>
        <item m="1" x="1455"/>
        <item m="1" x="1454"/>
        <item m="1" x="499"/>
        <item m="1" x="695"/>
        <item m="1" x="736"/>
        <item m="1" x="699"/>
        <item m="1" x="931"/>
        <item m="1" x="546"/>
        <item x="416"/>
        <item m="1" x="692"/>
        <item m="1" x="1090"/>
        <item m="1" x="1026"/>
        <item m="1" x="950"/>
        <item m="1" x="1401"/>
        <item m="1" x="1368"/>
        <item m="1" x="1008"/>
        <item m="1" x="1005"/>
        <item m="1" x="932"/>
        <item m="1" x="550"/>
        <item m="1" x="606"/>
        <item m="1" x="648"/>
        <item m="1" x="598"/>
        <item m="1" x="673"/>
        <item m="1" x="1186"/>
        <item m="1" x="646"/>
        <item m="1" x="1185"/>
        <item m="1" x="1084"/>
        <item m="1" x="1014"/>
        <item m="1" x="941"/>
        <item m="1" x="670"/>
        <item m="1" x="660"/>
        <item x="417"/>
        <item m="1" x="977"/>
        <item m="1" x="681"/>
        <item m="1" x="668"/>
        <item m="1" x="618"/>
        <item m="1" x="617"/>
        <item m="1" x="1843"/>
        <item m="1" x="1010"/>
        <item m="1" x="1009"/>
        <item m="1" x="1327"/>
        <item m="1" x="1315"/>
        <item m="1" x="1266"/>
        <item m="1" x="1255"/>
        <item m="1" x="1245"/>
        <item m="1" x="1234"/>
        <item m="1" x="1292"/>
        <item m="1" x="1241"/>
        <item m="1" x="1354"/>
        <item m="1" x="1225"/>
        <item m="1" x="1353"/>
        <item m="1" x="1333"/>
        <item m="1" x="1320"/>
        <item m="1" x="1289"/>
        <item m="1" x="1310"/>
        <item m="1" x="1259"/>
        <item m="1" x="1317"/>
        <item m="1" x="1306"/>
        <item m="1" x="996"/>
        <item m="1" x="1003"/>
        <item m="1" x="997"/>
        <item m="1" x="1704"/>
        <item m="1" x="1793"/>
        <item m="1" x="1685"/>
        <item m="1" x="1809"/>
        <item m="1" x="1716"/>
        <item m="1" x="1693"/>
        <item m="1" x="536"/>
        <item m="1" x="1347"/>
        <item m="1" x="1116"/>
        <item m="1" x="1780"/>
        <item m="1" x="1774"/>
        <item m="1" x="1114"/>
        <item m="1" x="1198"/>
        <item m="1" x="1176"/>
        <item m="1" x="1141"/>
        <item m="1" x="1211"/>
        <item m="1" x="1111"/>
        <item m="1" x="1094"/>
        <item m="1" x="898"/>
        <item m="1" x="628"/>
        <item m="1" x="1628"/>
        <item m="1" x="1600"/>
        <item m="1" x="1624"/>
        <item m="1" x="1609"/>
        <item m="1" x="1585"/>
        <item m="1" x="1607"/>
        <item m="1" x="1583"/>
        <item m="1" x="1582"/>
        <item m="1" x="1573"/>
        <item m="1" x="1819"/>
        <item m="1" x="519"/>
        <item m="1" x="1828"/>
        <item m="1" x="1563"/>
        <item m="1" x="825"/>
        <item m="1" x="849"/>
        <item m="1" x="860"/>
        <item m="1" x="820"/>
        <item m="1" x="833"/>
        <item m="1" x="811"/>
        <item m="1" x="802"/>
        <item m="1" x="837"/>
        <item m="1" x="1070"/>
        <item m="1" x="1498"/>
        <item m="1" x="1788"/>
        <item m="1" x="510"/>
        <item m="1" x="1534"/>
        <item m="1" x="959"/>
        <item m="1" x="1499"/>
        <item m="1" x="1548"/>
        <item m="1" x="1786"/>
        <item m="1" x="497"/>
        <item m="1" x="782"/>
        <item m="1" x="777"/>
        <item m="1" x="495"/>
        <item m="1" x="749"/>
        <item m="1" x="1442"/>
        <item m="1" x="571"/>
        <item m="1" x="1465"/>
        <item m="1" x="1464"/>
        <item m="1" x="948"/>
        <item m="1" x="707"/>
        <item m="1" x="741"/>
        <item m="1" x="716"/>
        <item m="1" x="706"/>
        <item m="1" x="732"/>
        <item m="1" x="704"/>
        <item m="1" x="1652"/>
        <item m="1" x="1192"/>
        <item m="1" x="1412"/>
        <item m="1" x="1381"/>
        <item m="1" x="1367"/>
        <item m="1" x="1173"/>
        <item m="1" x="1166"/>
        <item m="1" x="1073"/>
        <item m="1" x="624"/>
        <item m="1" x="675"/>
        <item m="1" x="613"/>
        <item m="1" x="585"/>
        <item m="1" x="1728"/>
        <item m="1" x="672"/>
        <item m="1" x="1727"/>
        <item m="1" x="1640"/>
        <item m="1" x="683"/>
        <item m="1" x="632"/>
        <item m="1" x="593"/>
        <item m="1" x="592"/>
        <item m="1" x="582"/>
        <item m="1" x="642"/>
        <item m="1" x="911"/>
        <item m="1" x="1058"/>
        <item m="1" x="1182"/>
        <item m="1" x="1181"/>
        <item m="1" x="1359"/>
        <item m="1" x="1339"/>
        <item m="1" x="1299"/>
        <item m="1" x="1277"/>
        <item m="1" x="1314"/>
        <item m="1" x="1322"/>
        <item m="1" x="1262"/>
        <item m="1" x="1240"/>
        <item m="1" x="1239"/>
        <item m="1" x="1352"/>
        <item m="1" x="1287"/>
        <item m="1" x="1256"/>
        <item m="1" x="1348"/>
        <item m="1" x="1328"/>
        <item m="1" x="512"/>
        <item m="1" x="1697"/>
        <item m="1" x="998"/>
        <item m="1" x="557"/>
        <item m="1" x="1764"/>
        <item m="1" x="1676"/>
        <item m="1" x="1662"/>
        <item m="1" x="1794"/>
        <item m="1" x="1718"/>
        <item m="1" x="1684"/>
        <item m="1" x="537"/>
        <item m="1" x="967"/>
        <item m="1" x="535"/>
        <item m="1" x="1179"/>
        <item m="1" x="1152"/>
        <item m="1" x="1099"/>
        <item m="1" x="1781"/>
        <item m="1" x="1772"/>
        <item m="1" x="1755"/>
        <item m="1" x="1741"/>
        <item m="1" x="1199"/>
        <item m="1" x="1112"/>
        <item m="1" x="1095"/>
        <item m="1" x="899"/>
        <item m="1" x="629"/>
        <item m="1" x="1649"/>
        <item m="1" x="1071"/>
        <item m="1" x="1621"/>
        <item m="1" x="1610"/>
        <item m="1" x="1586"/>
        <item m="1" x="1046"/>
        <item m="1" x="1822"/>
        <item m="1" x="1584"/>
        <item m="1" x="1575"/>
        <item m="1" x="1574"/>
        <item m="1" x="1579"/>
        <item m="1" x="1829"/>
        <item m="1" x="1690"/>
        <item m="1" x="517"/>
        <item m="1" x="1818"/>
        <item m="1" x="851"/>
        <item m="1" x="856"/>
        <item m="1" x="822"/>
        <item m="1" x="829"/>
        <item m="1" x="821"/>
        <item m="1" x="812"/>
        <item m="1" x="1032"/>
        <item m="1" x="832"/>
        <item m="1" x="575"/>
        <item m="1" x="1560"/>
        <item m="1" x="1559"/>
        <item m="1" x="1541"/>
        <item m="1" x="1508"/>
        <item m="1" x="1537"/>
        <item m="1" x="1510"/>
        <item m="1" x="1496"/>
        <item m="1" x="1549"/>
        <item m="1" x="1555"/>
        <item m="1" x="780"/>
        <item m="1" x="783"/>
        <item m="1" x="773"/>
        <item m="1" x="498"/>
        <item m="1" x="1106"/>
        <item m="1" x="1488"/>
        <item m="1" x="1458"/>
        <item m="1" x="1466"/>
        <item m="1" x="1460"/>
        <item m="1" x="570"/>
        <item m="1" x="1092"/>
        <item m="1" x="742"/>
        <item m="1" x="708"/>
        <item m="1" x="700"/>
        <item m="1" x="696"/>
        <item m="1" x="747"/>
        <item m="1" x="1756"/>
        <item m="1" x="1027"/>
        <item m="1" x="724"/>
        <item m="1" x="713"/>
        <item m="1" x="703"/>
        <item m="1" x="1653"/>
        <item m="1" x="1409"/>
        <item m="1" x="1365"/>
        <item m="1" x="1369"/>
        <item m="1" x="1168"/>
        <item m="1" x="1079"/>
        <item x="396"/>
        <item x="397"/>
        <item m="1" x="1006"/>
        <item m="1" x="936"/>
        <item m="1" x="626"/>
        <item m="1" x="678"/>
        <item m="1" x="1188"/>
        <item m="1" x="588"/>
        <item m="1" x="622"/>
        <item m="1" x="662"/>
        <item x="410"/>
        <item m="1" x="635"/>
        <item m="1" x="612"/>
        <item m="1" x="604"/>
        <item m="1" x="595"/>
        <item m="1" x="584"/>
        <item m="1" x="685"/>
        <item x="419"/>
        <item m="1" x="682"/>
        <item m="1" x="631"/>
        <item m="1" x="643"/>
        <item m="1" x="667"/>
        <item x="424"/>
        <item m="1" x="1841"/>
        <item m="1" x="1184"/>
        <item m="1" x="908"/>
        <item m="1" x="525"/>
        <item x="476"/>
        <item m="1" x="1183"/>
        <item m="1" x="1080"/>
        <item m="1" x="1011"/>
        <item m="1" x="939"/>
        <item m="1" x="1725"/>
        <item m="1" x="1324"/>
        <item m="1" x="1264"/>
        <item m="1" x="1243"/>
        <item m="1" x="1242"/>
        <item m="1" x="1227"/>
        <item m="1" x="1709"/>
        <item m="1" x="1323"/>
        <item m="1" x="1290"/>
        <item m="1" x="1257"/>
        <item m="1" x="1349"/>
        <item m="1" x="1329"/>
        <item x="457"/>
        <item m="1" x="1602"/>
        <item m="1" x="501"/>
        <item m="1" x="995"/>
        <item m="1" x="1145"/>
        <item m="1" x="1723"/>
        <item m="1" x="533"/>
        <item m="1" x="1811"/>
        <item m="1" x="1703"/>
        <item m="1" x="1673"/>
        <item m="1" x="534"/>
        <item m="1" x="565"/>
        <item m="1" x="532"/>
        <item m="1" x="1154"/>
        <item m="1" x="1150"/>
        <item m="1" x="1345"/>
        <item m="1" x="1149"/>
        <item m="1" x="1132"/>
        <item m="1" x="1115"/>
        <item m="1" x="1100"/>
        <item m="1" x="1096"/>
        <item m="1" x="1341"/>
        <item m="1" x="1743"/>
        <item m="1" x="515"/>
        <item m="1" x="627"/>
        <item m="1" x="1135"/>
        <item m="1" x="514"/>
        <item m="1" x="964"/>
        <item m="1" x="1825"/>
        <item m="1" x="1597"/>
        <item m="1" x="1569"/>
        <item m="1" x="1823"/>
        <item m="1" x="1688"/>
        <item m="1" x="1565"/>
        <item m="1" x="1692"/>
        <item m="1" x="1796"/>
        <item m="1" x="1827"/>
        <item m="1" x="1689"/>
        <item m="1" x="842"/>
        <item m="1" x="852"/>
        <item m="1" x="815"/>
        <item m="1" x="823"/>
        <item m="1" x="814"/>
        <item m="1" x="868"/>
        <item m="1" x="859"/>
        <item m="1" x="827"/>
        <item m="1" x="507"/>
        <item m="1" x="955"/>
        <item m="1" x="1529"/>
        <item m="1" x="1525"/>
        <item m="1" x="1503"/>
        <item m="1" x="1558"/>
        <item m="1" x="1543"/>
        <item m="1" x="1550"/>
        <item m="1" x="774"/>
        <item m="1" x="494"/>
        <item m="1" x="1666"/>
        <item m="1" x="1836"/>
        <item m="1" x="1651"/>
        <item m="1" x="1449"/>
        <item m="1" x="1461"/>
        <item m="1" x="1457"/>
        <item m="1" x="1435"/>
        <item m="1" x="702"/>
        <item m="1" x="737"/>
        <item m="1" x="701"/>
        <item m="1" x="697"/>
        <item m="1" x="748"/>
        <item m="1" x="743"/>
        <item m="1" x="726"/>
        <item m="1" x="693"/>
        <item m="1" x="705"/>
        <item m="1" x="698"/>
        <item m="1" x="1403"/>
        <item m="1" x="1655"/>
        <item m="1" x="1423"/>
        <item m="1" x="1060"/>
        <item m="1" x="938"/>
        <item m="1" x="555"/>
        <item m="1" x="615"/>
        <item m="1" x="666"/>
        <item m="1" x="607"/>
        <item m="1" x="687"/>
        <item m="1" x="614"/>
        <item m="1" x="623"/>
        <item m="1" x="599"/>
        <item m="1" x="587"/>
        <item m="1" x="686"/>
        <item m="1" x="674"/>
        <item m="1" x="620"/>
        <item m="1" x="910"/>
        <item m="1" x="619"/>
        <item m="1" x="1639"/>
        <item m="1" x="655"/>
        <item m="1" x="1729"/>
        <item m="1" x="1017"/>
        <item m="1" x="1086"/>
        <item m="1" x="528"/>
        <item m="1" x="1187"/>
        <item m="1" x="1085"/>
        <item m="1" x="1015"/>
        <item m="1" x="942"/>
        <item m="1" x="978"/>
        <item m="1" x="1641"/>
        <item m="1" x="1312"/>
        <item m="1" x="1253"/>
        <item m="1" x="1231"/>
        <item m="1" x="1356"/>
        <item m="1" x="1338"/>
        <item m="1" x="1157"/>
        <item m="1" x="1068"/>
        <item m="1" x="1311"/>
        <item m="1" x="1275"/>
        <item m="1" x="1249"/>
        <item m="1" x="1330"/>
        <item x="460"/>
        <item m="1" x="953"/>
        <item m="1" x="1161"/>
        <item m="1" x="1160"/>
        <item m="1" x="521"/>
        <item m="1" x="1020"/>
        <item m="1" x="503"/>
        <item m="1" x="577"/>
        <item m="1" x="572"/>
        <item m="1" x="522"/>
        <item m="1" x="513"/>
        <item m="1" x="990"/>
        <item m="1" x="1021"/>
        <item m="1" x="988"/>
        <item m="1" x="1720"/>
        <item m="1" x="1700"/>
        <item m="1" x="1719"/>
        <item m="1" x="1702"/>
        <item m="1" x="1686"/>
        <item x="179"/>
        <item m="1" x="1661"/>
        <item m="1" x="562"/>
        <item m="1" x="1657"/>
        <item m="1" x="1807"/>
        <item m="1" x="1134"/>
        <item m="1" x="1479"/>
        <item m="1" x="1783"/>
        <item m="1" x="1744"/>
        <item m="1" x="1696"/>
        <item m="1" x="905"/>
        <item m="1" x="891"/>
        <item m="1" x="903"/>
        <item m="1" x="888"/>
        <item m="1" x="887"/>
        <item m="1" x="874"/>
        <item m="1" x="873"/>
        <item m="1" x="881"/>
        <item m="1" x="1564"/>
        <item m="1" x="973"/>
        <item m="1" x="1057"/>
        <item m="1" x="969"/>
        <item m="1" x="1611"/>
        <item m="1" x="1619"/>
        <item m="1" x="1576"/>
        <item m="1" x="638"/>
        <item m="1" x="1824"/>
        <item m="1" x="1570"/>
        <item m="1" x="1622"/>
        <item m="1" x="962"/>
        <item m="1" x="1117"/>
        <item m="1" x="870"/>
        <item m="1" x="861"/>
        <item m="1" x="850"/>
        <item m="1" x="841"/>
        <item m="1" x="813"/>
        <item m="1" x="1799"/>
        <item m="1" x="817"/>
        <item m="1" x="865"/>
        <item m="1" x="574"/>
        <item m="1" x="857"/>
        <item m="1" x="1530"/>
        <item m="1" x="1533"/>
        <item m="1" x="1523"/>
        <item m="1" x="1515"/>
        <item m="1" x="1039"/>
        <item m="1" x="790"/>
        <item m="1" x="758"/>
        <item m="1" x="1206"/>
        <item m="1" x="763"/>
        <item m="1" x="1207"/>
        <item m="1" x="1451"/>
        <item m="1" x="1482"/>
        <item m="1" x="1450"/>
        <item m="1" x="1443"/>
        <item m="1" x="1489"/>
        <item m="1" x="1485"/>
        <item m="1" x="1468"/>
        <item m="1" x="1448"/>
        <item m="1" x="1456"/>
        <item m="1" x="1447"/>
        <item x="382"/>
        <item m="1" x="1757"/>
        <item x="391"/>
        <item m="1" x="690"/>
        <item x="394"/>
        <item m="1" x="1062"/>
        <item m="1" x="553"/>
        <item m="1" x="1415"/>
        <item m="1" x="1380"/>
        <item m="1" x="1429"/>
        <item m="1" x="1171"/>
        <item m="1" x="1391"/>
        <item m="1" x="1383"/>
        <item m="1" x="1371"/>
        <item m="1" x="1714"/>
        <item m="1" x="1633"/>
        <item m="1" x="1390"/>
        <item m="1" x="1425"/>
        <item m="1" x="1398"/>
        <item m="1" x="1397"/>
        <item m="1" x="1167"/>
        <item m="1" x="1076"/>
        <item m="1" x="1850"/>
        <item m="1" x="1849"/>
        <item m="1" x="1832"/>
        <item m="1" x="1830"/>
        <item m="1" x="1364"/>
        <item m="1" x="1054"/>
        <item m="1" x="581"/>
        <item m="1" x="1713"/>
        <item m="1" x="653"/>
        <item m="1" x="608"/>
        <item m="1" x="944"/>
        <item m="1" x="600"/>
        <item m="1" x="589"/>
        <item m="1" x="677"/>
        <item m="1" x="650"/>
        <item m="1" x="665"/>
        <item m="1" x="669"/>
        <item m="1" x="659"/>
        <item m="1" x="945"/>
        <item m="1" x="1087"/>
        <item x="461"/>
        <item m="1" x="1081"/>
        <item m="1" x="1012"/>
        <item x="464"/>
        <item x="465"/>
        <item m="1" x="1325"/>
        <item m="1" x="1295"/>
        <item m="1" x="1337"/>
        <item m="1" x="1263"/>
        <item m="1" x="1228"/>
        <item m="1" x="1226"/>
        <item m="1" x="1269"/>
        <item m="1" x="1247"/>
        <item m="1" x="987"/>
        <item m="1" x="984"/>
        <item m="1" x="954"/>
        <item m="1" x="1163"/>
        <item m="1" x="1162"/>
        <item m="1" x="1164"/>
        <item m="1" x="524"/>
        <item m="1" x="493"/>
        <item m="1" x="578"/>
        <item m="1" x="573"/>
        <item m="1" x="523"/>
        <item m="1" x="502"/>
        <item m="1" x="991"/>
        <item m="1" x="1022"/>
        <item m="1" x="989"/>
        <item m="1" x="556"/>
        <item m="1" x="549"/>
        <item m="1" x="1810"/>
        <item m="1" x="1722"/>
        <item m="1" x="1701"/>
        <item m="1" x="1687"/>
        <item m="1" x="1677"/>
        <item m="1" x="1663"/>
        <item m="1" x="1763"/>
        <item m="1" x="1658"/>
        <item m="1" x="1808"/>
        <item m="1" x="539"/>
        <item m="1" x="1777"/>
        <item m="1" x="1778"/>
        <item m="1" x="1746"/>
        <item m="1" x="1773"/>
        <item m="1" x="906"/>
        <item m="1" x="893"/>
        <item m="1" x="879"/>
        <item m="1" x="889"/>
        <item m="1" x="875"/>
        <item m="1" x="970"/>
        <item m="1" x="974"/>
        <item m="1" x="1045"/>
        <item m="1" x="1839"/>
        <item m="1" x="1612"/>
        <item m="1" x="1617"/>
        <item m="1" x="1578"/>
        <item m="1" x="1588"/>
        <item m="1" x="1577"/>
        <item m="1" x="1571"/>
        <item m="1" x="1623"/>
        <item m="1" x="1595"/>
        <item m="1" x="1630"/>
        <item m="1" x="1678"/>
        <item m="1" x="958"/>
        <item m="1" x="1802"/>
        <item m="1" x="1049"/>
        <item m="1" x="839"/>
        <item m="1" x="853"/>
        <item m="1" x="957"/>
        <item m="1" x="1038"/>
        <item m="1" x="1535"/>
        <item m="1" x="1524"/>
        <item m="1" x="1518"/>
        <item m="1" x="1040"/>
        <item m="1" x="1063"/>
        <item m="1" x="791"/>
        <item m="1" x="1108"/>
        <item m="1" x="764"/>
        <item m="1" x="757"/>
        <item m="1" x="1109"/>
        <item m="1" x="1453"/>
        <item m="1" x="1483"/>
        <item m="1" x="1452"/>
        <item m="1" x="1444"/>
        <item m="1" x="1751"/>
        <item m="1" x="1469"/>
        <item m="1" x="1439"/>
        <item m="1" x="500"/>
        <item m="1" x="733"/>
        <item m="1" x="691"/>
        <item m="1" x="745"/>
        <item m="1" x="1758"/>
        <item m="1" x="1654"/>
        <item m="1" x="1194"/>
        <item m="1" x="1387"/>
        <item m="1" x="1416"/>
        <item m="1" x="1430"/>
        <item m="1" x="1414"/>
        <item m="1" x="934"/>
        <item m="1" x="1852"/>
        <item m="1" x="1766"/>
        <item m="1" x="1392"/>
        <item m="1" x="1418"/>
        <item m="1" x="1400"/>
        <item m="1" x="1399"/>
        <item m="1" x="1410"/>
        <item m="1" x="1768"/>
        <item m="1" x="1853"/>
        <item m="1" x="1170"/>
        <item m="1" x="1075"/>
        <item m="1" x="551"/>
        <item m="1" x="1851"/>
        <item m="1" x="1765"/>
        <item m="1" x="1656"/>
        <item m="1" x="1715"/>
        <item m="1" x="933"/>
        <item m="1" x="654"/>
        <item m="1" x="609"/>
        <item m="1" x="590"/>
        <item m="1" x="601"/>
        <item m="1" x="688"/>
        <item m="1" x="680"/>
        <item m="1" x="679"/>
        <item m="1" x="652"/>
        <item m="1" x="651"/>
        <item m="1" x="625"/>
        <item m="1" x="603"/>
        <item m="1" x="671"/>
        <item m="1" x="661"/>
        <item m="1" x="946"/>
        <item m="1" x="1813"/>
        <item m="1" x="1326"/>
        <item m="1" x="1297"/>
        <item m="1" x="1296"/>
        <item m="1" x="1230"/>
        <item m="1" x="1229"/>
        <item m="1" x="917"/>
        <item m="1" x="1281"/>
        <item m="1" x="985"/>
        <item m="1" x="1604"/>
        <item m="1" x="1646"/>
        <item x="0"/>
        <item x="31"/>
        <item x="33"/>
        <item x="50"/>
        <item x="59"/>
        <item x="64"/>
        <item x="65"/>
        <item x="66"/>
        <item x="67"/>
        <item x="75"/>
        <item x="106"/>
        <item x="125"/>
        <item x="126"/>
        <item x="139"/>
        <item x="140"/>
        <item x="143"/>
        <item x="144"/>
        <item x="145"/>
        <item x="146"/>
        <item x="147"/>
        <item x="148"/>
        <item x="150"/>
        <item x="153"/>
        <item x="154"/>
        <item x="190"/>
        <item x="211"/>
        <item x="214"/>
        <item x="216"/>
        <item x="218"/>
        <item x="219"/>
        <item x="223"/>
        <item x="224"/>
        <item x="225"/>
        <item x="230"/>
        <item x="231"/>
        <item x="234"/>
        <item x="235"/>
        <item x="238"/>
        <item x="239"/>
        <item x="250"/>
        <item x="256"/>
        <item x="257"/>
        <item x="259"/>
        <item x="260"/>
        <item x="261"/>
        <item x="265"/>
        <item x="266"/>
        <item x="274"/>
        <item x="285"/>
        <item x="287"/>
        <item x="288"/>
        <item x="289"/>
        <item x="290"/>
        <item x="294"/>
        <item x="296"/>
        <item x="297"/>
        <item x="298"/>
        <item x="299"/>
        <item x="309"/>
        <item x="313"/>
        <item x="314"/>
        <item x="315"/>
        <item x="316"/>
        <item x="324"/>
        <item x="331"/>
        <item x="335"/>
        <item x="336"/>
        <item x="337"/>
        <item x="344"/>
        <item x="367"/>
        <item x="368"/>
        <item x="369"/>
        <item x="370"/>
        <item x="371"/>
        <item x="375"/>
        <item x="376"/>
        <item x="377"/>
        <item x="378"/>
        <item x="379"/>
        <item x="389"/>
        <item x="392"/>
        <item x="393"/>
        <item x="395"/>
        <item x="398"/>
        <item x="399"/>
        <item x="404"/>
        <item x="405"/>
        <item x="406"/>
        <item x="407"/>
        <item x="408"/>
        <item x="409"/>
        <item x="411"/>
        <item x="412"/>
        <item x="413"/>
        <item x="414"/>
        <item x="415"/>
        <item x="420"/>
        <item x="421"/>
        <item x="422"/>
        <item x="423"/>
        <item x="425"/>
        <item x="427"/>
        <item x="429"/>
        <item x="430"/>
        <item x="432"/>
        <item x="433"/>
        <item x="434"/>
        <item x="435"/>
        <item x="436"/>
        <item x="437"/>
        <item x="438"/>
        <item x="442"/>
        <item x="443"/>
        <item x="445"/>
        <item x="446"/>
        <item x="447"/>
        <item x="448"/>
        <item x="449"/>
        <item x="450"/>
        <item x="451"/>
        <item x="453"/>
        <item x="454"/>
        <item x="455"/>
        <item x="456"/>
        <item x="458"/>
        <item x="459"/>
        <item x="462"/>
        <item x="463"/>
        <item x="466"/>
        <item x="467"/>
        <item x="468"/>
        <item x="469"/>
        <item x="470"/>
        <item x="471"/>
        <item x="472"/>
        <item x="473"/>
        <item x="474"/>
        <item x="475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Estatus " compact="0" outline="0" multipleItemSelectionAllowed="1" showAll="0" defaultSubtotal="0">
      <items count="5">
        <item h="1" x="1"/>
        <item h="1" x="2"/>
        <item h="1" x="3"/>
        <item x="0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Área" axis="axisRow" compact="0" outline="0" showAll="0" defaultSubtotal="0">
      <items count="7">
        <item x="2"/>
        <item x="4"/>
        <item x="6"/>
        <item x="1"/>
        <item x="0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4">
        <item x="1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4"/>
    <field x="6"/>
    <field x="19"/>
  </rowFields>
  <rowItems count="160">
    <i>
      <x/>
      <x v="12"/>
      <x v="1058"/>
      <x v="1"/>
      <x v="1806"/>
    </i>
    <i>
      <x v="1"/>
      <x v="2"/>
      <x v="203"/>
      <x v="67"/>
      <x v="1718"/>
    </i>
    <i r="1">
      <x v="3"/>
      <x v="277"/>
      <x v="187"/>
      <x v="1459"/>
    </i>
    <i r="1">
      <x v="4"/>
      <x v="388"/>
      <x v="246"/>
      <x v="1738"/>
    </i>
    <i r="1">
      <x v="6"/>
      <x v="551"/>
      <x v="348"/>
      <x v="1757"/>
    </i>
    <i r="2">
      <x v="565"/>
      <x v="353"/>
      <x v="1760"/>
    </i>
    <i r="1">
      <x v="11"/>
      <x v="1002"/>
      <x v="588"/>
      <x v="1037"/>
    </i>
    <i r="1">
      <x v="12"/>
      <x v="1090"/>
      <x v="624"/>
      <x v="1816"/>
    </i>
    <i r="2">
      <x v="1098"/>
      <x v="630"/>
      <x v="1822"/>
    </i>
    <i r="1">
      <x v="13"/>
      <x v="1207"/>
      <x v="675"/>
      <x v="1838"/>
    </i>
    <i r="1">
      <x v="14"/>
      <x v="1280"/>
      <x v="714"/>
      <x v="1846"/>
    </i>
    <i r="2">
      <x v="1295"/>
      <x v="722"/>
      <x v="593"/>
    </i>
    <i>
      <x v="3"/>
      <x v="12"/>
      <x v="1056"/>
      <x v="582"/>
      <x v="1805"/>
    </i>
    <i>
      <x v="4"/>
      <x v="1"/>
      <x v="1"/>
      <x v="34"/>
      <x v="1703"/>
    </i>
    <i r="2">
      <x v="58"/>
      <x v="57"/>
      <x v="1706"/>
    </i>
    <i r="2">
      <x v="69"/>
      <x v="20"/>
      <x v="1707"/>
    </i>
    <i r="2">
      <x v="74"/>
      <x v="12"/>
      <x v="1708"/>
    </i>
    <i r="2">
      <x v="76"/>
      <x v="12"/>
      <x v="1709"/>
    </i>
    <i r="1">
      <x v="2"/>
      <x v="140"/>
      <x v="2"/>
      <x v="1713"/>
    </i>
    <i r="1">
      <x v="4"/>
      <x v="305"/>
      <x v="27"/>
      <x v="1727"/>
    </i>
    <i r="2">
      <x v="350"/>
      <x v="67"/>
      <x v="1730"/>
    </i>
    <i r="2">
      <x v="353"/>
      <x v="226"/>
      <x v="1731"/>
    </i>
    <i r="2">
      <x v="354"/>
      <x v="227"/>
      <x v="1732"/>
    </i>
    <i r="2">
      <x v="364"/>
      <x v="235"/>
      <x v="1734"/>
    </i>
    <i r="2">
      <x v="365"/>
      <x v="235"/>
      <x v="1735"/>
    </i>
    <i r="2">
      <x v="381"/>
      <x v="67"/>
      <x v="1737"/>
    </i>
    <i r="1">
      <x v="5"/>
      <x v="391"/>
      <x v="247"/>
      <x v="1739"/>
    </i>
    <i r="2">
      <x v="404"/>
      <x v="192"/>
      <x v="1740"/>
    </i>
    <i r="2">
      <x v="441"/>
      <x v="67"/>
      <x v="1742"/>
    </i>
    <i r="1">
      <x v="6"/>
      <x v="498"/>
      <x v="309"/>
      <x v="1750"/>
    </i>
    <i r="2">
      <x v="526"/>
      <x v="34"/>
      <x v="1751"/>
    </i>
    <i r="2">
      <x v="535"/>
      <x v="339"/>
      <x v="1752"/>
    </i>
    <i r="2">
      <x v="537"/>
      <x v="341"/>
      <x v="1754"/>
    </i>
    <i r="2">
      <x v="538"/>
      <x v="341"/>
      <x v="1755"/>
    </i>
    <i r="2">
      <x v="555"/>
      <x v="17"/>
      <x v="1758"/>
    </i>
    <i r="2">
      <x v="561"/>
      <x v="351"/>
      <x v="1759"/>
    </i>
    <i r="1">
      <x v="8"/>
      <x v="661"/>
      <x v="260"/>
      <x v="1765"/>
    </i>
    <i r="2">
      <x v="726"/>
      <x v="436"/>
      <x v="1769"/>
    </i>
    <i r="1">
      <x v="9"/>
      <x v="849"/>
      <x v="521"/>
      <x v="1777"/>
    </i>
    <i r="2">
      <x v="850"/>
      <x v="506"/>
      <x v="1778"/>
    </i>
    <i r="1">
      <x v="10"/>
      <x v="901"/>
      <x v="527"/>
      <x v="1782"/>
    </i>
    <i r="2">
      <x v="917"/>
      <x v="15"/>
      <x v="1783"/>
    </i>
    <i r="2">
      <x v="918"/>
      <x v="15"/>
      <x v="1784"/>
    </i>
    <i r="1">
      <x v="11"/>
      <x v="982"/>
      <x v="248"/>
      <x v="1789"/>
    </i>
    <i r="1">
      <x v="12"/>
      <x v="1062"/>
      <x v="15"/>
      <x v="1807"/>
    </i>
    <i r="2">
      <x v="1063"/>
      <x v="32"/>
      <x v="1807"/>
    </i>
    <i r="2">
      <x v="1064"/>
      <x v="597"/>
      <x v="1808"/>
    </i>
    <i r="2">
      <x v="1065"/>
      <x v="246"/>
      <x v="1809"/>
    </i>
    <i r="2">
      <x v="1066"/>
      <x v="425"/>
      <x v="1809"/>
    </i>
    <i r="2">
      <x v="1067"/>
      <x v="552"/>
      <x v="1810"/>
    </i>
    <i r="2">
      <x v="1068"/>
      <x v="17"/>
      <x v="1811"/>
    </i>
    <i r="2">
      <x v="1070"/>
      <x v="557"/>
      <x v="1813"/>
    </i>
    <i r="2">
      <x v="1101"/>
      <x v="595"/>
      <x v="1823"/>
    </i>
    <i r="2">
      <x v="1109"/>
      <x v="17"/>
      <x v="1824"/>
    </i>
    <i r="2">
      <x v="1113"/>
      <x v="636"/>
      <x v="1825"/>
    </i>
    <i r="2">
      <x v="1114"/>
      <x v="637"/>
      <x v="1826"/>
    </i>
    <i r="1">
      <x v="13"/>
      <x v="1155"/>
      <x v="597"/>
      <x v="1827"/>
    </i>
    <i r="2">
      <x v="1169"/>
      <x v="17"/>
      <x v="1829"/>
    </i>
    <i r="2">
      <x v="1170"/>
      <x v="17"/>
      <x v="1830"/>
    </i>
    <i r="2">
      <x v="1190"/>
      <x v="425"/>
      <x v="1832"/>
    </i>
    <i r="2">
      <x v="1198"/>
      <x v="673"/>
      <x v="1837"/>
    </i>
    <i r="2">
      <x v="1208"/>
      <x v="552"/>
      <x v="1839"/>
    </i>
    <i r="1">
      <x v="14"/>
      <x v="1221"/>
      <x v="17"/>
      <x v="1840"/>
    </i>
    <i r="2">
      <x v="1291"/>
      <x v="131"/>
      <x v="1848"/>
    </i>
    <i r="2">
      <x v="1292"/>
      <x v="720"/>
      <x v="1849"/>
    </i>
    <i r="2">
      <x v="1293"/>
      <x v="67"/>
      <x v="1850"/>
    </i>
    <i r="2">
      <x v="1299"/>
      <x v="708"/>
      <x v="1851"/>
    </i>
    <i r="1">
      <x v="15"/>
      <x v="1338"/>
      <x v="624"/>
      <x v="8"/>
    </i>
    <i r="2">
      <x v="1339"/>
      <x v="724"/>
      <x v="215"/>
    </i>
    <i>
      <x v="5"/>
      <x v="1"/>
      <x v="37"/>
      <x v="6"/>
      <x v="1704"/>
    </i>
    <i r="2">
      <x v="39"/>
      <x v="47"/>
      <x v="1705"/>
    </i>
    <i r="2">
      <x v="77"/>
      <x v="66"/>
      <x v="1710"/>
    </i>
    <i r="2">
      <x v="78"/>
      <x v="13"/>
      <x v="1711"/>
    </i>
    <i r="2">
      <x v="91"/>
      <x v="74"/>
      <x v="1712"/>
    </i>
    <i r="1">
      <x v="2"/>
      <x v="175"/>
      <x v="117"/>
      <x v="1714"/>
    </i>
    <i r="2">
      <x v="179"/>
      <x v="121"/>
      <x v="1715"/>
    </i>
    <i r="2">
      <x v="200"/>
      <x v="140"/>
      <x v="1717"/>
    </i>
    <i r="2">
      <x v="204"/>
      <x v="141"/>
      <x v="1719"/>
    </i>
    <i r="2">
      <x v="205"/>
      <x v="142"/>
      <x v="1720"/>
    </i>
    <i r="2">
      <x v="206"/>
      <x v="143"/>
      <x v="1721"/>
    </i>
    <i r="2">
      <x v="207"/>
      <x v="144"/>
      <x v="1722"/>
    </i>
    <i r="2">
      <x v="208"/>
      <x v="145"/>
      <x v="1723"/>
    </i>
    <i r="2">
      <x v="212"/>
      <x v="148"/>
      <x v="1724"/>
    </i>
    <i r="2">
      <x v="223"/>
      <x v="157"/>
      <x v="1725"/>
    </i>
    <i r="2">
      <x v="224"/>
      <x v="158"/>
      <x v="1726"/>
    </i>
    <i r="1">
      <x v="4"/>
      <x v="345"/>
      <x v="221"/>
      <x v="1728"/>
    </i>
    <i r="2">
      <x v="348"/>
      <x v="222"/>
      <x v="1729"/>
    </i>
    <i r="2">
      <x v="363"/>
      <x v="234"/>
      <x v="1733"/>
    </i>
    <i r="2">
      <x v="379"/>
      <x v="244"/>
      <x v="1736"/>
    </i>
    <i r="1">
      <x v="5"/>
      <x v="456"/>
      <x v="284"/>
      <x v="1743"/>
    </i>
    <i r="2">
      <x v="458"/>
      <x v="286"/>
      <x v="1744"/>
    </i>
    <i r="2">
      <x v="459"/>
      <x v="287"/>
      <x v="614"/>
    </i>
    <i r="2">
      <x v="460"/>
      <x v="288"/>
      <x v="1745"/>
    </i>
    <i r="2">
      <x v="461"/>
      <x v="289"/>
      <x v="1746"/>
    </i>
    <i r="2">
      <x v="463"/>
      <x v="291"/>
      <x v="1747"/>
    </i>
    <i r="2">
      <x v="471"/>
      <x v="296"/>
      <x v="1748"/>
    </i>
    <i r="2">
      <x v="472"/>
      <x v="297"/>
      <x v="1749"/>
    </i>
    <i r="1">
      <x v="6"/>
      <x v="536"/>
      <x v="340"/>
      <x v="1753"/>
    </i>
    <i r="2">
      <x v="549"/>
      <x v="347"/>
      <x v="1756"/>
    </i>
    <i r="1">
      <x v="7"/>
      <x v="629"/>
      <x v="391"/>
      <x v="1761"/>
    </i>
    <i r="2">
      <x v="645"/>
      <x v="397"/>
      <x v="1762"/>
    </i>
    <i r="2">
      <x v="646"/>
      <x v="256"/>
      <x v="1763"/>
    </i>
    <i r="2">
      <x v="647"/>
      <x v="398"/>
      <x v="1764"/>
    </i>
    <i r="1">
      <x v="8"/>
      <x v="695"/>
      <x v="417"/>
      <x v="1766"/>
    </i>
    <i r="2">
      <x v="715"/>
      <x v="432"/>
      <x v="1767"/>
    </i>
    <i r="2">
      <x v="727"/>
      <x v="437"/>
      <x v="1770"/>
    </i>
    <i r="1">
      <x v="9"/>
      <x v="782"/>
      <x v="466"/>
      <x v="1771"/>
    </i>
    <i r="2">
      <x v="834"/>
      <x v="511"/>
      <x v="1772"/>
    </i>
    <i r="2">
      <x v="835"/>
      <x v="10"/>
      <x v="1773"/>
    </i>
    <i r="2">
      <x v="836"/>
      <x v="511"/>
      <x v="1774"/>
    </i>
    <i r="2">
      <x v="837"/>
      <x v="512"/>
      <x v="1774"/>
    </i>
    <i r="2">
      <x v="838"/>
      <x v="513"/>
      <x v="1775"/>
    </i>
    <i r="2">
      <x v="839"/>
      <x v="514"/>
      <x v="1775"/>
    </i>
    <i r="2">
      <x v="840"/>
      <x v="515"/>
      <x v="1776"/>
    </i>
    <i r="2">
      <x v="841"/>
      <x v="516"/>
      <x v="649"/>
    </i>
    <i r="2">
      <x v="852"/>
      <x v="522"/>
      <x v="1779"/>
    </i>
    <i r="2">
      <x v="853"/>
      <x v="399"/>
      <x v="1780"/>
    </i>
    <i r="2">
      <x v="854"/>
      <x v="523"/>
      <x v="1781"/>
    </i>
    <i r="1">
      <x v="11"/>
      <x v="981"/>
      <x v="579"/>
      <x v="1788"/>
    </i>
    <i r="2">
      <x v="985"/>
      <x v="580"/>
      <x v="1790"/>
    </i>
    <i r="2">
      <x v="987"/>
      <x v="323"/>
      <x v="1791"/>
    </i>
    <i r="2">
      <x v="990"/>
      <x v="584"/>
      <x v="1792"/>
    </i>
    <i r="2">
      <x v="1008"/>
      <x v="590"/>
      <x v="1799"/>
    </i>
    <i r="2">
      <x v="1014"/>
      <x v="593"/>
      <x v="1801"/>
    </i>
    <i r="1">
      <x v="12"/>
      <x v="1054"/>
      <x v="606"/>
      <x v="1804"/>
    </i>
    <i r="2">
      <x v="1069"/>
      <x v="633"/>
      <x v="1812"/>
    </i>
    <i r="2">
      <x v="1085"/>
      <x v="622"/>
      <x v="1814"/>
    </i>
    <i r="2">
      <x v="1087"/>
      <x v="623"/>
      <x v="1815"/>
    </i>
    <i r="2">
      <x v="1092"/>
      <x v="520"/>
      <x v="1817"/>
    </i>
    <i r="2">
      <x v="1093"/>
      <x v="626"/>
      <x v="1818"/>
    </i>
    <i r="2">
      <x v="1094"/>
      <x v="627"/>
      <x v="1819"/>
    </i>
    <i r="2">
      <x v="1095"/>
      <x v="628"/>
      <x v="1820"/>
    </i>
    <i r="2">
      <x v="1096"/>
      <x v="629"/>
      <x v="1821"/>
    </i>
    <i r="1">
      <x v="13"/>
      <x v="1157"/>
      <x v="649"/>
      <x v="1828"/>
    </i>
    <i r="2">
      <x v="1187"/>
      <x v="667"/>
      <x v="1831"/>
    </i>
    <i r="2">
      <x v="1191"/>
      <x v="669"/>
      <x v="1833"/>
    </i>
    <i r="2">
      <x v="1192"/>
      <x v="670"/>
      <x v="1834"/>
    </i>
    <i r="2">
      <x v="1193"/>
      <x v="671"/>
      <x v="1835"/>
    </i>
    <i r="2">
      <x v="1194"/>
      <x v="672"/>
      <x v="1836"/>
    </i>
    <i r="1">
      <x v="14"/>
      <x v="1240"/>
      <x v="683"/>
      <x v="1308"/>
    </i>
    <i r="2">
      <x v="1273"/>
      <x v="707"/>
      <x v="1845"/>
    </i>
    <i r="2">
      <x v="1286"/>
      <x v="717"/>
      <x v="1847"/>
    </i>
    <i r="2">
      <x v="1300"/>
      <x v="282"/>
      <x v="1852"/>
    </i>
    <i r="2">
      <x v="1301"/>
      <x v="409"/>
      <x v="1853"/>
    </i>
    <i r="2">
      <x v="1302"/>
      <x v="472"/>
      <x v="1854"/>
    </i>
    <i r="1">
      <x v="15"/>
      <x v="1330"/>
      <x v="725"/>
      <x v="65"/>
    </i>
    <i r="2">
      <x v="1331"/>
      <x v="726"/>
      <x v="29"/>
    </i>
    <i r="2">
      <x v="1333"/>
      <x v="727"/>
      <x v="27"/>
    </i>
    <i r="2">
      <x v="1335"/>
      <x v="728"/>
      <x v="23"/>
    </i>
    <i r="2">
      <x v="1336"/>
      <x v="729"/>
      <x v="51"/>
    </i>
    <i r="2">
      <x v="1337"/>
      <x v="730"/>
      <x v="26"/>
    </i>
    <i r="2">
      <x v="1340"/>
      <x v="731"/>
      <x v="206"/>
    </i>
    <i>
      <x v="6"/>
      <x v="8"/>
      <x v="721"/>
      <x v="155"/>
      <x v="1768"/>
    </i>
    <i r="1">
      <x v="11"/>
      <x v="996"/>
      <x v="155"/>
      <x v="1794"/>
    </i>
    <i r="2">
      <x v="997"/>
      <x v="155"/>
      <x v="1795"/>
    </i>
    <i r="2">
      <x v="998"/>
      <x v="155"/>
      <x v="1796"/>
    </i>
    <i r="2">
      <x v="999"/>
      <x v="155"/>
      <x v="1796"/>
    </i>
    <i r="2">
      <x v="1000"/>
      <x v="155"/>
      <x v="1797"/>
    </i>
    <i r="2">
      <x v="1001"/>
      <x v="155"/>
      <x v="1798"/>
    </i>
    <i r="2">
      <x v="1011"/>
      <x v="155"/>
      <x v="1800"/>
    </i>
  </rowItems>
  <colItems count="1">
    <i/>
  </colItems>
  <formats count="8">
    <format dxfId="32">
      <pivotArea field="4" type="button" dataOnly="0" labelOnly="1" outline="0" axis="axisRow" fieldPosition="2"/>
    </format>
    <format dxfId="31">
      <pivotArea field="19" type="button" dataOnly="0" labelOnly="1" outline="0" axis="axisRow" fieldPosition="4"/>
    </format>
    <format dxfId="30">
      <pivotArea field="9" type="button" dataOnly="0" labelOnly="1" outline="0" axis="axisRow" fieldPosition="1"/>
    </format>
    <format dxfId="29">
      <pivotArea field="4" type="button" dataOnly="0" labelOnly="1" outline="0" axis="axisRow" fieldPosition="2"/>
    </format>
    <format dxfId="28">
      <pivotArea field="19" type="button" dataOnly="0" labelOnly="1" outline="0" axis="axisRow" fieldPosition="4"/>
    </format>
    <format dxfId="27">
      <pivotArea field="9" type="button" dataOnly="0" labelOnly="1" outline="0" axis="axisRow" fieldPosition="1"/>
    </format>
    <format dxfId="26">
      <pivotArea dataOnly="0" labelOnly="1" outline="0" fieldPosition="0">
        <references count="1">
          <reference field="4" count="0"/>
        </references>
      </pivotArea>
    </format>
    <format dxfId="25">
      <pivotArea dataOnly="0" labelOnly="1" outline="0" fieldPosition="0">
        <references count="1">
          <reference field="9" count="0"/>
        </references>
      </pivotArea>
    </format>
  </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3" cacheId="0" applyNumberFormats="0" applyBorderFormats="0" applyFontFormats="0" applyPatternFormats="0" applyAlignmentFormats="0" applyWidthHeightFormats="1" dataCaption="Valores" updatedVersion="4" minRefreshableVersion="3" showDrill="0" itemPrintTitles="1" createdVersion="4" indent="0" compact="0" compactData="0" multipleFieldFilters="0" rowHeaderCaption="Nivel de Servicio Medical Health lab">
  <location ref="H4:I11" firstHeaderRow="1" firstDataRow="1" firstDataCol="1"/>
  <pivotFields count="28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42">
        <item x="1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0"/>
        <item h="1"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6"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Tiempo Transcurrido" compact="0" outline="0" showAll="0" defaultSubtotal="0">
      <items count="1855">
        <item x="492"/>
        <item x="80"/>
        <item x="304"/>
        <item x="73"/>
        <item x="74"/>
        <item x="77"/>
        <item x="2"/>
        <item x="7"/>
        <item x="133"/>
        <item x="48"/>
        <item x="62"/>
        <item x="21"/>
        <item x="1"/>
        <item x="36"/>
        <item x="78"/>
        <item x="11"/>
        <item x="79"/>
        <item x="53"/>
        <item x="14"/>
        <item x="3"/>
        <item x="12"/>
        <item x="41"/>
        <item x="29"/>
        <item x="81"/>
        <item x="136"/>
        <item x="85"/>
        <item x="70"/>
        <item x="35"/>
        <item x="25"/>
        <item x="71"/>
        <item x="90"/>
        <item x="30"/>
        <item x="142"/>
        <item x="17"/>
        <item x="194"/>
        <item x="72"/>
        <item x="47"/>
        <item x="8"/>
        <item x="13"/>
        <item x="45"/>
        <item x="110"/>
        <item x="39"/>
        <item x="68"/>
        <item x="49"/>
        <item x="5"/>
        <item x="58"/>
        <item x="15"/>
        <item x="82"/>
        <item x="28"/>
        <item x="69"/>
        <item x="56"/>
        <item x="63"/>
        <item x="61"/>
        <item x="76"/>
        <item x="18"/>
        <item x="34"/>
        <item x="152"/>
        <item x="27"/>
        <item x="26"/>
        <item x="19"/>
        <item x="86"/>
        <item x="23"/>
        <item x="55"/>
        <item x="4"/>
        <item x="10"/>
        <item x="6"/>
        <item x="91"/>
        <item x="93"/>
        <item x="9"/>
        <item x="51"/>
        <item x="37"/>
        <item x="24"/>
        <item x="42"/>
        <item x="43"/>
        <item x="16"/>
        <item x="46"/>
        <item x="32"/>
        <item x="44"/>
        <item x="38"/>
        <item x="20"/>
        <item x="40"/>
        <item x="22"/>
        <item x="57"/>
        <item x="60"/>
        <item x="95"/>
        <item x="87"/>
        <item x="88"/>
        <item x="89"/>
        <item x="92"/>
        <item x="94"/>
        <item x="96"/>
        <item x="97"/>
        <item x="98"/>
        <item x="99"/>
        <item x="101"/>
        <item x="102"/>
        <item x="103"/>
        <item x="104"/>
        <item x="105"/>
        <item x="107"/>
        <item x="108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83"/>
        <item x="123"/>
        <item x="124"/>
        <item x="127"/>
        <item x="128"/>
        <item x="129"/>
        <item x="130"/>
        <item x="131"/>
        <item x="132"/>
        <item x="135"/>
        <item x="137"/>
        <item x="280"/>
        <item x="141"/>
        <item x="276"/>
        <item x="277"/>
        <item x="295"/>
        <item x="174"/>
        <item x="151"/>
        <item x="52"/>
        <item x="54"/>
        <item x="83"/>
        <item x="84"/>
        <item x="100"/>
        <item x="122"/>
        <item x="134"/>
        <item x="138"/>
        <item x="149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5"/>
        <item x="176"/>
        <item x="177"/>
        <item x="178"/>
        <item x="180"/>
        <item x="181"/>
        <item x="182"/>
        <item x="183"/>
        <item x="184"/>
        <item x="185"/>
        <item x="186"/>
        <item x="187"/>
        <item x="188"/>
        <item x="189"/>
        <item x="191"/>
        <item x="192"/>
        <item x="193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2"/>
        <item x="213"/>
        <item x="215"/>
        <item x="217"/>
        <item x="220"/>
        <item x="221"/>
        <item x="222"/>
        <item x="226"/>
        <item x="227"/>
        <item x="228"/>
        <item x="229"/>
        <item x="232"/>
        <item x="233"/>
        <item x="236"/>
        <item x="237"/>
        <item x="240"/>
        <item x="241"/>
        <item x="242"/>
        <item x="243"/>
        <item x="244"/>
        <item x="245"/>
        <item x="246"/>
        <item x="247"/>
        <item x="248"/>
        <item x="249"/>
        <item x="251"/>
        <item x="252"/>
        <item x="253"/>
        <item x="254"/>
        <item x="255"/>
        <item x="262"/>
        <item x="263"/>
        <item x="264"/>
        <item x="267"/>
        <item x="268"/>
        <item x="269"/>
        <item x="270"/>
        <item x="271"/>
        <item x="272"/>
        <item x="273"/>
        <item x="275"/>
        <item x="278"/>
        <item x="279"/>
        <item x="281"/>
        <item x="282"/>
        <item x="284"/>
        <item x="286"/>
        <item x="291"/>
        <item x="292"/>
        <item x="293"/>
        <item x="300"/>
        <item x="301"/>
        <item x="302"/>
        <item x="303"/>
        <item x="305"/>
        <item x="306"/>
        <item m="1" x="1029"/>
        <item x="311"/>
        <item x="312"/>
        <item x="317"/>
        <item x="318"/>
        <item x="319"/>
        <item x="320"/>
        <item x="321"/>
        <item x="322"/>
        <item x="323"/>
        <item x="327"/>
        <item x="328"/>
        <item x="330"/>
        <item x="332"/>
        <item x="334"/>
        <item x="339"/>
        <item x="341"/>
        <item x="342"/>
        <item x="343"/>
        <item x="345"/>
        <item x="346"/>
        <item x="347"/>
        <item x="348"/>
        <item x="349"/>
        <item x="350"/>
        <item x="351"/>
        <item x="352"/>
        <item x="353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80"/>
        <item x="381"/>
        <item x="383"/>
        <item x="384"/>
        <item x="386"/>
        <item x="387"/>
        <item x="390"/>
        <item m="1" x="1527"/>
        <item m="1" x="1634"/>
        <item x="403"/>
        <item m="1" x="1735"/>
        <item m="1" x="929"/>
        <item m="1" x="1136"/>
        <item m="1" x="1103"/>
        <item x="307"/>
        <item x="308"/>
        <item x="310"/>
        <item x="325"/>
        <item x="329"/>
        <item x="333"/>
        <item m="1" x="1077"/>
        <item x="373"/>
        <item x="388"/>
        <item x="400"/>
        <item x="401"/>
        <item x="402"/>
        <item m="1" x="1760"/>
        <item m="1" x="971"/>
        <item m="1" x="1596"/>
        <item m="1" x="1102"/>
        <item m="1" x="952"/>
        <item m="1" x="1007"/>
        <item m="1" x="937"/>
        <item m="1" x="664"/>
        <item m="1" x="649"/>
        <item m="1" x="1648"/>
        <item m="1" x="1712"/>
        <item m="1" x="1831"/>
        <item m="1" x="1782"/>
        <item m="1" x="520"/>
        <item m="1" x="1750"/>
        <item m="1" x="1776"/>
        <item m="1" x="1753"/>
        <item m="1" x="925"/>
        <item m="1" x="1817"/>
        <item m="1" x="1404"/>
        <item m="1" x="1816"/>
        <item m="1" x="1056"/>
        <item m="1" x="972"/>
        <item m="1" x="1814"/>
        <item m="1" x="1055"/>
        <item m="1" x="1088"/>
        <item m="1" x="1608"/>
        <item m="1" x="1279"/>
        <item m="1" x="807"/>
        <item m="1" x="1304"/>
        <item m="1" x="1629"/>
        <item m="1" x="1126"/>
        <item m="1" x="1035"/>
        <item m="1" x="506"/>
        <item m="1" x="1847"/>
        <item m="1" x="871"/>
        <item m="1" x="504"/>
        <item m="1" x="1528"/>
        <item m="1" x="1536"/>
        <item m="1" x="1521"/>
        <item m="1" x="1041"/>
        <item m="1" x="1105"/>
        <item m="1" x="1104"/>
        <item m="1" x="1683"/>
        <item m="1" x="511"/>
        <item m="1" x="1665"/>
        <item m="1" x="1037"/>
        <item m="1" x="770"/>
        <item m="1" x="796"/>
        <item m="1" x="1043"/>
        <item m="1" x="1669"/>
        <item m="1" x="1208"/>
        <item m="1" x="1042"/>
        <item m="1" x="496"/>
        <item m="1" x="1445"/>
        <item m="1" x="1486"/>
        <item m="1" x="1475"/>
        <item m="1" x="1459"/>
        <item m="1" x="1462"/>
        <item m="1" x="1671"/>
        <item m="1" x="746"/>
        <item m="1" x="949"/>
        <item m="1" x="1848"/>
        <item m="1" x="1490"/>
        <item m="1" x="1433"/>
        <item m="1" x="1417"/>
        <item m="1" x="1422"/>
        <item m="1" x="1421"/>
        <item m="1" x="1636"/>
        <item m="1" x="554"/>
        <item m="1" x="1431"/>
        <item m="1" x="1854"/>
        <item m="1" x="1172"/>
        <item m="1" x="980"/>
        <item m="1" x="1842"/>
        <item m="1" x="676"/>
        <item m="1" x="1018"/>
        <item m="1" x="1319"/>
        <item m="1" x="1288"/>
        <item m="1" x="1731"/>
        <item m="1" x="1733"/>
        <item m="1" x="968"/>
        <item m="1" x="541"/>
        <item m="1" x="542"/>
        <item m="1" x="1144"/>
        <item m="1" x="1153"/>
        <item m="1" x="1200"/>
        <item m="1" x="1739"/>
        <item m="1" x="1734"/>
        <item m="1" x="1343"/>
        <item m="1" x="1175"/>
        <item m="1" x="1129"/>
        <item m="1" x="1738"/>
        <item m="1" x="928"/>
        <item m="1" x="892"/>
        <item m="1" x="921"/>
        <item m="1" x="914"/>
        <item m="1" x="876"/>
        <item m="1" x="922"/>
        <item m="1" x="913"/>
        <item m="1" x="897"/>
        <item m="1" x="895"/>
        <item m="1" x="883"/>
        <item m="1" x="926"/>
        <item m="1" x="882"/>
        <item m="1" x="872"/>
        <item m="1" x="1594"/>
        <item m="1" x="1278"/>
        <item m="1" x="863"/>
        <item m="1" x="830"/>
        <item m="1" x="855"/>
        <item m="1" x="1801"/>
        <item m="1" x="1123"/>
        <item m="1" x="838"/>
        <item m="1" x="810"/>
        <item m="1" x="1121"/>
        <item m="1" x="1047"/>
        <item m="1" x="808"/>
        <item m="1" x="797"/>
        <item m="1" x="1051"/>
        <item m="1" x="1494"/>
        <item m="1" x="1118"/>
        <item m="1" x="1502"/>
        <item m="1" x="1540"/>
        <item m="1" x="1546"/>
        <item m="1" x="1506"/>
        <item m="1" x="1512"/>
        <item m="1" x="1505"/>
        <item m="1" x="1500"/>
        <item m="1" x="1557"/>
        <item m="1" x="1522"/>
        <item m="1" x="1202"/>
        <item m="1" x="795"/>
        <item m="1" x="794"/>
        <item m="1" x="779"/>
        <item m="1" x="759"/>
        <item m="1" x="778"/>
        <item m="1" x="762"/>
        <item m="1" x="751"/>
        <item m="1" x="787"/>
        <item m="1" x="792"/>
        <item m="1" x="1476"/>
        <item m="1" x="1191"/>
        <item m="1" x="1089"/>
        <item m="1" x="1025"/>
        <item m="1" x="1492"/>
        <item m="1" x="709"/>
        <item m="1" x="729"/>
        <item m="1" x="1000"/>
        <item m="1" x="715"/>
        <item m="1" x="723"/>
        <item m="1" x="712"/>
        <item m="1" x="710"/>
        <item m="1" x="1061"/>
        <item m="1" x="1420"/>
        <item m="1" x="1378"/>
        <item m="1" x="1419"/>
        <item m="1" x="1377"/>
        <item m="1" x="1372"/>
        <item m="1" x="1366"/>
        <item m="1" x="1426"/>
        <item m="1" x="1396"/>
        <item m="1" x="1370"/>
        <item m="1" x="1389"/>
        <item m="1" x="1382"/>
        <item m="1" x="1375"/>
        <item x="385"/>
        <item m="1" x="647"/>
        <item m="1" x="610"/>
        <item m="1" x="1013"/>
        <item m="1" x="940"/>
        <item m="1" x="689"/>
        <item m="1" x="526"/>
        <item m="1" x="1840"/>
        <item m="1" x="1726"/>
        <item m="1" x="1638"/>
        <item m="1" x="1274"/>
        <item m="1" x="1334"/>
        <item m="1" x="1260"/>
        <item m="1" x="1222"/>
        <item m="1" x="1271"/>
        <item m="1" x="1331"/>
        <item m="1" x="1285"/>
        <item m="1" x="1258"/>
        <item m="1" x="1248"/>
        <item m="1" x="1221"/>
        <item m="1" x="1350"/>
        <item m="1" x="1284"/>
        <item m="1" x="1236"/>
        <item x="418"/>
        <item m="1" x="1235"/>
        <item m="1" x="1705"/>
        <item m="1" x="1305"/>
        <item m="1" x="1066"/>
        <item m="1" x="1606"/>
        <item m="1" x="543"/>
        <item m="1" x="548"/>
        <item m="1" x="1480"/>
        <item m="1" x="1180"/>
        <item m="1" x="1214"/>
        <item m="1" x="1747"/>
        <item m="1" x="1097"/>
        <item m="1" x="1197"/>
        <item m="1" x="1139"/>
        <item m="1" x="1745"/>
        <item m="1" x="880"/>
        <item m="1" x="896"/>
        <item m="1" x="924"/>
        <item m="1" x="884"/>
        <item m="1" x="927"/>
        <item m="1" x="919"/>
        <item m="1" x="902"/>
        <item m="1" x="894"/>
        <item m="1" x="1598"/>
        <item m="1" x="1679"/>
        <item m="1" x="869"/>
        <item m="1" x="835"/>
        <item m="1" x="862"/>
        <item m="1" x="505"/>
        <item m="1" x="1302"/>
        <item m="1" x="844"/>
        <item m="1" x="818"/>
        <item m="1" x="1301"/>
        <item m="1" x="1120"/>
        <item m="1" x="816"/>
        <item m="1" x="1064"/>
        <item m="1" x="1127"/>
        <item m="1" x="1837"/>
        <item m="1" x="1300"/>
        <item m="1" x="1509"/>
        <item m="1" x="1547"/>
        <item m="1" x="1552"/>
        <item m="1" x="1513"/>
        <item m="1" x="1519"/>
        <item m="1" x="1504"/>
        <item m="1" x="1495"/>
        <item m="1" x="1532"/>
        <item m="1" x="1664"/>
        <item m="1" x="753"/>
        <item m="1" x="752"/>
        <item m="1" x="785"/>
        <item m="1" x="765"/>
        <item m="1" x="784"/>
        <item m="1" x="768"/>
        <item m="1" x="755"/>
        <item m="1" x="793"/>
        <item m="1" x="750"/>
        <item m="1" x="1481"/>
        <item m="1" x="1650"/>
        <item m="1" x="1834"/>
        <item m="1" x="719"/>
        <item m="1" x="734"/>
        <item m="1" x="694"/>
        <item m="1" x="725"/>
        <item m="1" x="731"/>
        <item m="1" x="722"/>
        <item m="1" x="720"/>
        <item m="1" x="1432"/>
        <item m="1" x="1428"/>
        <item m="1" x="1385"/>
        <item m="1" x="1427"/>
        <item m="1" x="1384"/>
        <item m="1" x="1405"/>
        <item m="1" x="1376"/>
        <item m="1" x="1395"/>
        <item m="1" x="663"/>
        <item m="1" x="616"/>
        <item m="1" x="1082"/>
        <item m="1" x="1059"/>
        <item m="1" x="909"/>
        <item m="1" x="1291"/>
        <item m="1" x="1355"/>
        <item m="1" x="1273"/>
        <item m="1" x="1238"/>
        <item m="1" x="1286"/>
        <item m="1" x="1351"/>
        <item m="1" x="1308"/>
        <item m="1" x="1270"/>
        <item m="1" x="1237"/>
        <item m="1" x="1307"/>
        <item x="487"/>
        <item m="1" x="1246"/>
        <item m="1" x="1220"/>
        <item m="1" x="1316"/>
        <item m="1" x="1155"/>
        <item m="1" x="1711"/>
        <item m="1" x="1044"/>
        <item m="1" x="560"/>
        <item m="1" x="564"/>
        <item m="1" x="561"/>
        <item m="1" x="1346"/>
        <item m="1" x="1748"/>
        <item m="1" x="1178"/>
        <item m="1" x="1148"/>
        <item m="1" x="1142"/>
        <item m="1" x="1098"/>
        <item m="1" x="1196"/>
        <item m="1" x="1769"/>
        <item m="1" x="900"/>
        <item m="1" x="915"/>
        <item m="1" x="886"/>
        <item x="258"/>
        <item m="1" x="885"/>
        <item m="1" x="877"/>
        <item m="1" x="923"/>
        <item m="1" x="920"/>
        <item m="1" x="1137"/>
        <item m="1" x="912"/>
        <item m="1" x="901"/>
        <item m="1" x="1618"/>
        <item m="1" x="1065"/>
        <item m="1" x="831"/>
        <item m="1" x="864"/>
        <item m="1" x="1124"/>
        <item m="1" x="867"/>
        <item m="1" x="848"/>
        <item m="1" x="866"/>
        <item m="1" x="846"/>
        <item m="1" x="845"/>
        <item m="1" x="836"/>
        <item m="1" x="1798"/>
        <item m="1" x="508"/>
        <item m="1" x="1804"/>
        <item m="1" x="1800"/>
        <item m="1" x="1542"/>
        <item m="1" x="1497"/>
        <item m="1" x="1507"/>
        <item m="1" x="1539"/>
        <item m="1" x="1538"/>
        <item m="1" x="1526"/>
        <item m="1" x="1516"/>
        <item m="1" x="1556"/>
        <item m="1" x="1806"/>
        <item m="1" x="769"/>
        <item m="1" x="766"/>
        <item m="1" x="756"/>
        <item x="372"/>
        <item m="1" x="960"/>
        <item m="1" x="947"/>
        <item m="1" x="772"/>
        <item m="1" x="1107"/>
        <item m="1" x="760"/>
        <item m="1" x="1440"/>
        <item m="1" x="1446"/>
        <item m="1" x="1438"/>
        <item m="1" x="1487"/>
        <item m="1" x="1670"/>
        <item m="1" x="1491"/>
        <item m="1" x="744"/>
        <item m="1" x="727"/>
        <item m="1" x="545"/>
        <item m="1" x="740"/>
        <item m="1" x="739"/>
        <item m="1" x="738"/>
        <item m="1" x="930"/>
        <item m="1" x="1386"/>
        <item m="1" x="1408"/>
        <item m="1" x="1379"/>
        <item m="1" x="1413"/>
        <item m="1" x="1407"/>
        <item m="1" x="1402"/>
        <item m="1" x="1393"/>
        <item m="1" x="1424"/>
        <item m="1" x="1406"/>
        <item m="1" x="1632"/>
        <item m="1" x="1169"/>
        <item m="1" x="1074"/>
        <item m="1" x="1016"/>
        <item m="1" x="656"/>
        <item m="1" x="630"/>
        <item m="1" x="1019"/>
        <item m="1" x="580"/>
        <item m="1" x="1217"/>
        <item m="1" x="976"/>
        <item m="1" x="1336"/>
        <item m="1" x="1252"/>
        <item m="1" x="1321"/>
        <item m="1" x="1272"/>
        <item m="1" x="1707"/>
        <item m="1" x="1844"/>
        <item m="1" x="1706"/>
        <item m="1" x="1601"/>
        <item m="1" x="1156"/>
        <item m="1" x="1067"/>
        <item m="1" x="982"/>
        <item m="1" x="531"/>
        <item m="1" x="1283"/>
        <item m="1" x="1282"/>
        <item m="1" x="1267"/>
        <item m="1" x="1219"/>
        <item m="1" x="1218"/>
        <item m="1" x="1215"/>
        <item m="1" x="983"/>
        <item m="1" x="1643"/>
        <item m="1" x="916"/>
        <item m="1" x="1674"/>
        <item m="1" x="544"/>
        <item m="1" x="558"/>
        <item m="1" x="563"/>
        <item m="1" x="538"/>
        <item m="1" x="568"/>
        <item m="1" x="566"/>
        <item m="1" x="559"/>
        <item m="1" x="1133"/>
        <item m="1" x="1742"/>
        <item m="1" x="1784"/>
        <item m="1" x="1737"/>
        <item m="1" x="1478"/>
        <item m="1" x="1143"/>
        <item m="1" x="1736"/>
        <item m="1" x="1775"/>
        <item m="1" x="1771"/>
        <item m="1" x="1754"/>
        <item m="1" x="1740"/>
        <item m="1" x="1779"/>
        <item m="1" x="878"/>
        <item m="1" x="1138"/>
        <item m="1" x="1613"/>
        <item m="1" x="1680"/>
        <item m="1" x="639"/>
        <item m="1" x="1280"/>
        <item m="1" x="965"/>
        <item m="1" x="1826"/>
        <item m="1" x="963"/>
        <item m="1" x="1821"/>
        <item m="1" x="1820"/>
        <item m="1" x="805"/>
        <item m="1" x="1048"/>
        <item m="1" x="809"/>
        <item m="1" x="800"/>
        <item m="1" x="799"/>
        <item m="1" x="1119"/>
        <item m="1" x="1052"/>
        <item m="1" x="1803"/>
        <item m="1" x="576"/>
        <item m="1" x="1125"/>
        <item m="1" x="1303"/>
        <item m="1" x="1050"/>
        <item m="1" x="966"/>
        <item m="1" x="1561"/>
        <item m="1" x="1520"/>
        <item m="1" x="1203"/>
        <item m="1" x="1789"/>
        <item m="1" x="1069"/>
        <item m="1" x="1562"/>
        <item m="1" x="1493"/>
        <item m="1" x="775"/>
        <item m="1" x="1209"/>
        <item m="1" x="754"/>
        <item m="1" x="789"/>
        <item m="1" x="1023"/>
        <item m="1" x="1835"/>
        <item m="1" x="1477"/>
        <item m="1" x="1474"/>
        <item m="1" x="1470"/>
        <item m="1" x="1471"/>
        <item m="1" x="1436"/>
        <item x="326"/>
        <item m="1" x="1752"/>
        <item m="1" x="1434"/>
        <item m="1" x="728"/>
        <item m="1" x="718"/>
        <item x="338"/>
        <item x="340"/>
        <item m="1" x="1195"/>
        <item x="354"/>
        <item x="366"/>
        <item m="1" x="1031"/>
        <item m="1" x="547"/>
        <item m="1" x="1093"/>
        <item m="1" x="1030"/>
        <item m="1" x="1833"/>
        <item x="374"/>
        <item m="1" x="1394"/>
        <item m="1" x="1373"/>
        <item m="1" x="935"/>
        <item m="1" x="552"/>
        <item m="1" x="1767"/>
        <item m="1" x="1078"/>
        <item m="1" x="605"/>
        <item m="1" x="597"/>
        <item m="1" x="586"/>
        <item m="1" x="641"/>
        <item m="1" x="530"/>
        <item m="1" x="1730"/>
        <item m="1" x="1642"/>
        <item m="1" x="1190"/>
        <item m="1" x="529"/>
        <item m="1" x="1189"/>
        <item m="1" x="943"/>
        <item m="1" x="1363"/>
        <item m="1" x="527"/>
        <item m="1" x="1362"/>
        <item m="1" x="1053"/>
        <item m="1" x="579"/>
        <item m="1" x="1812"/>
        <item m="1" x="1216"/>
        <item m="1" x="975"/>
        <item m="1" x="1724"/>
        <item m="1" x="1233"/>
        <item m="1" x="1232"/>
        <item m="1" x="1357"/>
        <item m="1" x="1294"/>
        <item m="1" x="1293"/>
        <item m="1" x="1318"/>
        <item x="426"/>
        <item m="1" x="1360"/>
        <item x="428"/>
        <item m="1" x="1846"/>
        <item m="1" x="1845"/>
        <item x="431"/>
        <item m="1" x="1605"/>
        <item m="1" x="1159"/>
        <item m="1" x="918"/>
        <item m="1" x="1732"/>
        <item m="1" x="1647"/>
        <item m="1" x="986"/>
        <item x="439"/>
        <item x="440"/>
        <item x="441"/>
        <item m="1" x="1158"/>
        <item x="444"/>
        <item m="1" x="1645"/>
        <item m="1" x="1644"/>
        <item m="1" x="1710"/>
        <item m="1" x="1603"/>
        <item m="1" x="999"/>
        <item m="1" x="1002"/>
        <item m="1" x="1001"/>
        <item m="1" x="1721"/>
        <item m="1" x="1792"/>
        <item m="1" x="1694"/>
        <item m="1" x="1675"/>
        <item m="1" x="1659"/>
        <item m="1" x="1761"/>
        <item m="1" x="1698"/>
        <item m="1" x="540"/>
        <item m="1" x="1101"/>
        <item m="1" x="1749"/>
        <item m="1" x="1213"/>
        <item m="1" x="1177"/>
        <item m="1" x="1131"/>
        <item m="1" x="1212"/>
        <item m="1" x="1146"/>
        <item m="1" x="1140"/>
        <item m="1" x="1130"/>
        <item m="1" x="1342"/>
        <item m="1" x="1128"/>
        <item m="1" x="1110"/>
        <item m="1" x="904"/>
        <item m="1" x="961"/>
        <item m="1" x="1572"/>
        <item m="1" x="1599"/>
        <item m="1" x="1627"/>
        <item m="1" x="1615"/>
        <item m="1" x="1592"/>
        <item m="1" x="1614"/>
        <item m="1" x="1590"/>
        <item m="1" x="1589"/>
        <item m="1" x="1581"/>
        <item m="1" x="1580"/>
        <item m="1" x="640"/>
        <item m="1" x="518"/>
        <item m="1" x="516"/>
        <item m="1" x="637"/>
        <item m="1" x="824"/>
        <item m="1" x="854"/>
        <item m="1" x="1034"/>
        <item m="1" x="840"/>
        <item m="1" x="828"/>
        <item m="1" x="1122"/>
        <item m="1" x="801"/>
        <item m="1" x="843"/>
        <item m="1" x="956"/>
        <item m="1" x="1501"/>
        <item m="1" x="1682"/>
        <item m="1" x="1551"/>
        <item m="1" x="1545"/>
        <item m="1" x="1511"/>
        <item m="1" x="1544"/>
        <item m="1" x="1514"/>
        <item m="1" x="1805"/>
        <item m="1" x="1554"/>
        <item m="1" x="1681"/>
        <item m="1" x="786"/>
        <item m="1" x="788"/>
        <item m="1" x="781"/>
        <item m="1" x="776"/>
        <item m="1" x="569"/>
        <item m="1" x="1463"/>
        <item m="1" x="1441"/>
        <item m="1" x="1467"/>
        <item m="1" x="1473"/>
        <item m="1" x="1472"/>
        <item m="1" x="1024"/>
        <item m="1" x="717"/>
        <item m="1" x="1193"/>
        <item m="1" x="1091"/>
        <item m="1" x="1028"/>
        <item m="1" x="951"/>
        <item m="1" x="735"/>
        <item m="1" x="714"/>
        <item m="1" x="730"/>
        <item m="1" x="721"/>
        <item m="1" x="711"/>
        <item m="1" x="1411"/>
        <item m="1" x="1388"/>
        <item m="1" x="1374"/>
        <item m="1" x="1635"/>
        <item m="1" x="1631"/>
        <item m="1" x="1165"/>
        <item m="1" x="1072"/>
        <item m="1" x="1004"/>
        <item m="1" x="636"/>
        <item m="1" x="979"/>
        <item m="1" x="621"/>
        <item m="1" x="596"/>
        <item m="1" x="634"/>
        <item m="1" x="684"/>
        <item m="1" x="645"/>
        <item m="1" x="633"/>
        <item m="1" x="611"/>
        <item m="1" x="594"/>
        <item m="1" x="583"/>
        <item m="1" x="644"/>
        <item m="1" x="1083"/>
        <item m="1" x="602"/>
        <item m="1" x="591"/>
        <item m="1" x="658"/>
        <item m="1" x="657"/>
        <item m="1" x="981"/>
        <item m="1" x="907"/>
        <item m="1" x="1637"/>
        <item m="1" x="1361"/>
        <item m="1" x="1358"/>
        <item m="1" x="1298"/>
        <item m="1" x="1276"/>
        <item m="1" x="1265"/>
        <item m="1" x="1254"/>
        <item m="1" x="1244"/>
        <item m="1" x="1313"/>
        <item m="1" x="1335"/>
        <item m="1" x="1251"/>
        <item m="1" x="1261"/>
        <item m="1" x="1250"/>
        <item m="1" x="1224"/>
        <item m="1" x="1223"/>
        <item m="1" x="1332"/>
        <item m="1" x="1708"/>
        <item x="452"/>
        <item m="1" x="1309"/>
        <item m="1" x="1268"/>
        <item m="1" x="992"/>
        <item m="1" x="994"/>
        <item m="1" x="993"/>
        <item m="1" x="1695"/>
        <item m="1" x="1717"/>
        <item m="1" x="1660"/>
        <item m="1" x="1791"/>
        <item m="1" x="1762"/>
        <item m="1" x="1699"/>
        <item m="1" x="1672"/>
        <item m="1" x="567"/>
        <item m="1" x="1201"/>
        <item m="1" x="1785"/>
        <item m="1" x="1770"/>
        <item m="1" x="1759"/>
        <item m="1" x="1344"/>
        <item m="1" x="1151"/>
        <item m="1" x="1147"/>
        <item m="1" x="1113"/>
        <item m="1" x="1174"/>
        <item m="1" x="1340"/>
        <item m="1" x="1210"/>
        <item m="1" x="890"/>
        <item m="1" x="1815"/>
        <item m="1" x="1620"/>
        <item m="1" x="1587"/>
        <item m="1" x="1616"/>
        <item m="1" x="1593"/>
        <item m="1" x="1568"/>
        <item m="1" x="1591"/>
        <item m="1" x="1567"/>
        <item m="1" x="1566"/>
        <item m="1" x="1626"/>
        <item m="1" x="1625"/>
        <item m="1" x="1691"/>
        <item m="1" x="1797"/>
        <item m="1" x="1795"/>
        <item m="1" x="798"/>
        <item m="1" x="806"/>
        <item m="1" x="834"/>
        <item m="1" x="847"/>
        <item m="1" x="804"/>
        <item m="1" x="819"/>
        <item m="1" x="803"/>
        <item m="1" x="1033"/>
        <item m="1" x="858"/>
        <item m="1" x="826"/>
        <item m="1" x="1838"/>
        <item m="1" x="1553"/>
        <item m="1" x="1205"/>
        <item m="1" x="1036"/>
        <item m="1" x="1517"/>
        <item m="1" x="509"/>
        <item m="1" x="1787"/>
        <item m="1" x="1531"/>
        <item m="1" x="1204"/>
        <item m="1" x="1668"/>
        <item m="1" x="771"/>
        <item m="1" x="767"/>
        <item m="1" x="761"/>
        <item m="1" x="1667"/>
        <item m="1" x="1437"/>
        <item m="1" x="1484"/>
        <item m="1" x="1790"/>
        <item m="1" x="1455"/>
        <item m="1" x="1454"/>
        <item m="1" x="499"/>
        <item m="1" x="695"/>
        <item m="1" x="736"/>
        <item m="1" x="699"/>
        <item m="1" x="931"/>
        <item m="1" x="546"/>
        <item x="416"/>
        <item m="1" x="692"/>
        <item m="1" x="1090"/>
        <item m="1" x="1026"/>
        <item m="1" x="950"/>
        <item m="1" x="1401"/>
        <item m="1" x="1368"/>
        <item m="1" x="1008"/>
        <item m="1" x="1005"/>
        <item m="1" x="932"/>
        <item m="1" x="550"/>
        <item m="1" x="606"/>
        <item m="1" x="648"/>
        <item m="1" x="598"/>
        <item m="1" x="673"/>
        <item m="1" x="1186"/>
        <item m="1" x="646"/>
        <item m="1" x="1185"/>
        <item m="1" x="1084"/>
        <item m="1" x="1014"/>
        <item m="1" x="941"/>
        <item m="1" x="670"/>
        <item m="1" x="660"/>
        <item x="417"/>
        <item m="1" x="977"/>
        <item m="1" x="681"/>
        <item m="1" x="668"/>
        <item m="1" x="618"/>
        <item m="1" x="617"/>
        <item m="1" x="1843"/>
        <item m="1" x="1010"/>
        <item m="1" x="1009"/>
        <item m="1" x="1327"/>
        <item m="1" x="1315"/>
        <item m="1" x="1266"/>
        <item m="1" x="1255"/>
        <item m="1" x="1245"/>
        <item m="1" x="1234"/>
        <item m="1" x="1292"/>
        <item m="1" x="1241"/>
        <item m="1" x="1354"/>
        <item m="1" x="1225"/>
        <item m="1" x="1353"/>
        <item m="1" x="1333"/>
        <item m="1" x="1320"/>
        <item m="1" x="1289"/>
        <item m="1" x="1310"/>
        <item m="1" x="1259"/>
        <item m="1" x="1317"/>
        <item m="1" x="1306"/>
        <item m="1" x="996"/>
        <item m="1" x="1003"/>
        <item m="1" x="997"/>
        <item m="1" x="1704"/>
        <item m="1" x="1793"/>
        <item m="1" x="1685"/>
        <item m="1" x="1809"/>
        <item m="1" x="1716"/>
        <item m="1" x="1693"/>
        <item m="1" x="536"/>
        <item m="1" x="1347"/>
        <item m="1" x="1116"/>
        <item m="1" x="1780"/>
        <item m="1" x="1774"/>
        <item m="1" x="1114"/>
        <item m="1" x="1198"/>
        <item m="1" x="1176"/>
        <item m="1" x="1141"/>
        <item m="1" x="1211"/>
        <item m="1" x="1111"/>
        <item m="1" x="1094"/>
        <item m="1" x="898"/>
        <item m="1" x="628"/>
        <item m="1" x="1628"/>
        <item m="1" x="1600"/>
        <item m="1" x="1624"/>
        <item m="1" x="1609"/>
        <item m="1" x="1585"/>
        <item m="1" x="1607"/>
        <item m="1" x="1583"/>
        <item m="1" x="1582"/>
        <item m="1" x="1573"/>
        <item m="1" x="1819"/>
        <item m="1" x="519"/>
        <item m="1" x="1828"/>
        <item m="1" x="1563"/>
        <item m="1" x="825"/>
        <item m="1" x="849"/>
        <item m="1" x="860"/>
        <item m="1" x="820"/>
        <item m="1" x="833"/>
        <item m="1" x="811"/>
        <item m="1" x="802"/>
        <item m="1" x="837"/>
        <item m="1" x="1070"/>
        <item m="1" x="1498"/>
        <item m="1" x="1788"/>
        <item m="1" x="510"/>
        <item m="1" x="1534"/>
        <item m="1" x="959"/>
        <item m="1" x="1499"/>
        <item m="1" x="1548"/>
        <item m="1" x="1786"/>
        <item m="1" x="497"/>
        <item m="1" x="782"/>
        <item m="1" x="777"/>
        <item m="1" x="495"/>
        <item m="1" x="749"/>
        <item m="1" x="1442"/>
        <item m="1" x="571"/>
        <item m="1" x="1465"/>
        <item m="1" x="1464"/>
        <item m="1" x="948"/>
        <item m="1" x="707"/>
        <item m="1" x="741"/>
        <item m="1" x="716"/>
        <item m="1" x="706"/>
        <item m="1" x="732"/>
        <item m="1" x="704"/>
        <item m="1" x="1652"/>
        <item m="1" x="1192"/>
        <item m="1" x="1412"/>
        <item m="1" x="1381"/>
        <item m="1" x="1367"/>
        <item m="1" x="1173"/>
        <item m="1" x="1166"/>
        <item m="1" x="1073"/>
        <item m="1" x="624"/>
        <item m="1" x="675"/>
        <item m="1" x="613"/>
        <item m="1" x="585"/>
        <item m="1" x="1728"/>
        <item m="1" x="672"/>
        <item m="1" x="1727"/>
        <item m="1" x="1640"/>
        <item m="1" x="683"/>
        <item m="1" x="632"/>
        <item m="1" x="593"/>
        <item m="1" x="592"/>
        <item m="1" x="582"/>
        <item m="1" x="642"/>
        <item m="1" x="911"/>
        <item m="1" x="1058"/>
        <item m="1" x="1182"/>
        <item m="1" x="1181"/>
        <item m="1" x="1359"/>
        <item m="1" x="1339"/>
        <item m="1" x="1299"/>
        <item m="1" x="1277"/>
        <item m="1" x="1314"/>
        <item m="1" x="1322"/>
        <item m="1" x="1262"/>
        <item m="1" x="1240"/>
        <item m="1" x="1239"/>
        <item m="1" x="1352"/>
        <item m="1" x="1287"/>
        <item m="1" x="1256"/>
        <item m="1" x="1348"/>
        <item m="1" x="1328"/>
        <item m="1" x="512"/>
        <item m="1" x="1697"/>
        <item m="1" x="998"/>
        <item m="1" x="557"/>
        <item m="1" x="1764"/>
        <item m="1" x="1676"/>
        <item m="1" x="1662"/>
        <item m="1" x="1794"/>
        <item m="1" x="1718"/>
        <item m="1" x="1684"/>
        <item m="1" x="537"/>
        <item m="1" x="967"/>
        <item m="1" x="535"/>
        <item m="1" x="1179"/>
        <item m="1" x="1152"/>
        <item m="1" x="1099"/>
        <item m="1" x="1781"/>
        <item m="1" x="1772"/>
        <item m="1" x="1755"/>
        <item m="1" x="1741"/>
        <item m="1" x="1199"/>
        <item m="1" x="1112"/>
        <item m="1" x="1095"/>
        <item m="1" x="899"/>
        <item m="1" x="629"/>
        <item m="1" x="1649"/>
        <item m="1" x="1071"/>
        <item m="1" x="1621"/>
        <item m="1" x="1610"/>
        <item m="1" x="1586"/>
        <item m="1" x="1046"/>
        <item m="1" x="1822"/>
        <item m="1" x="1584"/>
        <item m="1" x="1575"/>
        <item m="1" x="1574"/>
        <item m="1" x="1579"/>
        <item m="1" x="1829"/>
        <item m="1" x="1690"/>
        <item m="1" x="517"/>
        <item m="1" x="1818"/>
        <item m="1" x="851"/>
        <item m="1" x="856"/>
        <item m="1" x="822"/>
        <item m="1" x="829"/>
        <item m="1" x="821"/>
        <item m="1" x="812"/>
        <item m="1" x="1032"/>
        <item m="1" x="832"/>
        <item m="1" x="575"/>
        <item m="1" x="1560"/>
        <item m="1" x="1559"/>
        <item m="1" x="1541"/>
        <item m="1" x="1508"/>
        <item m="1" x="1537"/>
        <item m="1" x="1510"/>
        <item m="1" x="1496"/>
        <item m="1" x="1549"/>
        <item m="1" x="1555"/>
        <item m="1" x="780"/>
        <item m="1" x="783"/>
        <item m="1" x="773"/>
        <item m="1" x="498"/>
        <item m="1" x="1106"/>
        <item m="1" x="1488"/>
        <item m="1" x="1458"/>
        <item m="1" x="1466"/>
        <item m="1" x="1460"/>
        <item m="1" x="570"/>
        <item m="1" x="1092"/>
        <item m="1" x="742"/>
        <item m="1" x="708"/>
        <item m="1" x="700"/>
        <item m="1" x="696"/>
        <item m="1" x="747"/>
        <item m="1" x="1756"/>
        <item m="1" x="1027"/>
        <item m="1" x="724"/>
        <item m="1" x="713"/>
        <item m="1" x="703"/>
        <item m="1" x="1653"/>
        <item m="1" x="1409"/>
        <item m="1" x="1365"/>
        <item m="1" x="1369"/>
        <item m="1" x="1168"/>
        <item m="1" x="1079"/>
        <item x="396"/>
        <item x="397"/>
        <item m="1" x="1006"/>
        <item m="1" x="936"/>
        <item m="1" x="626"/>
        <item m="1" x="678"/>
        <item m="1" x="1188"/>
        <item m="1" x="588"/>
        <item m="1" x="622"/>
        <item m="1" x="662"/>
        <item x="410"/>
        <item m="1" x="635"/>
        <item m="1" x="612"/>
        <item m="1" x="604"/>
        <item m="1" x="595"/>
        <item m="1" x="584"/>
        <item m="1" x="685"/>
        <item x="419"/>
        <item m="1" x="682"/>
        <item m="1" x="631"/>
        <item m="1" x="643"/>
        <item m="1" x="667"/>
        <item x="424"/>
        <item m="1" x="1841"/>
        <item m="1" x="1184"/>
        <item m="1" x="908"/>
        <item m="1" x="525"/>
        <item x="476"/>
        <item m="1" x="1183"/>
        <item m="1" x="1080"/>
        <item m="1" x="1011"/>
        <item m="1" x="939"/>
        <item m="1" x="1725"/>
        <item m="1" x="1324"/>
        <item m="1" x="1264"/>
        <item m="1" x="1243"/>
        <item m="1" x="1242"/>
        <item m="1" x="1227"/>
        <item m="1" x="1709"/>
        <item m="1" x="1323"/>
        <item m="1" x="1290"/>
        <item m="1" x="1257"/>
        <item m="1" x="1349"/>
        <item m="1" x="1329"/>
        <item x="457"/>
        <item m="1" x="1602"/>
        <item m="1" x="501"/>
        <item m="1" x="995"/>
        <item m="1" x="1145"/>
        <item m="1" x="1723"/>
        <item m="1" x="533"/>
        <item m="1" x="1811"/>
        <item m="1" x="1703"/>
        <item m="1" x="1673"/>
        <item m="1" x="534"/>
        <item m="1" x="565"/>
        <item m="1" x="532"/>
        <item m="1" x="1154"/>
        <item m="1" x="1150"/>
        <item m="1" x="1345"/>
        <item m="1" x="1149"/>
        <item m="1" x="1132"/>
        <item m="1" x="1115"/>
        <item m="1" x="1100"/>
        <item m="1" x="1096"/>
        <item m="1" x="1341"/>
        <item m="1" x="1743"/>
        <item m="1" x="515"/>
        <item m="1" x="627"/>
        <item m="1" x="1135"/>
        <item m="1" x="514"/>
        <item m="1" x="964"/>
        <item m="1" x="1825"/>
        <item m="1" x="1597"/>
        <item m="1" x="1569"/>
        <item m="1" x="1823"/>
        <item m="1" x="1688"/>
        <item m="1" x="1565"/>
        <item m="1" x="1692"/>
        <item m="1" x="1796"/>
        <item m="1" x="1827"/>
        <item m="1" x="1689"/>
        <item m="1" x="842"/>
        <item m="1" x="852"/>
        <item m="1" x="815"/>
        <item m="1" x="823"/>
        <item m="1" x="814"/>
        <item m="1" x="868"/>
        <item m="1" x="859"/>
        <item m="1" x="827"/>
        <item m="1" x="507"/>
        <item m="1" x="955"/>
        <item m="1" x="1529"/>
        <item m="1" x="1525"/>
        <item m="1" x="1503"/>
        <item m="1" x="1558"/>
        <item m="1" x="1543"/>
        <item m="1" x="1550"/>
        <item m="1" x="774"/>
        <item m="1" x="494"/>
        <item m="1" x="1666"/>
        <item m="1" x="1836"/>
        <item m="1" x="1651"/>
        <item m="1" x="1449"/>
        <item m="1" x="1461"/>
        <item m="1" x="1457"/>
        <item m="1" x="1435"/>
        <item m="1" x="702"/>
        <item m="1" x="737"/>
        <item m="1" x="701"/>
        <item m="1" x="697"/>
        <item m="1" x="748"/>
        <item m="1" x="743"/>
        <item m="1" x="726"/>
        <item m="1" x="693"/>
        <item m="1" x="705"/>
        <item m="1" x="698"/>
        <item m="1" x="1403"/>
        <item m="1" x="1655"/>
        <item m="1" x="1423"/>
        <item m="1" x="1060"/>
        <item m="1" x="938"/>
        <item m="1" x="555"/>
        <item m="1" x="615"/>
        <item m="1" x="666"/>
        <item m="1" x="607"/>
        <item m="1" x="687"/>
        <item m="1" x="614"/>
        <item m="1" x="623"/>
        <item m="1" x="599"/>
        <item m="1" x="587"/>
        <item m="1" x="686"/>
        <item m="1" x="674"/>
        <item m="1" x="620"/>
        <item m="1" x="910"/>
        <item m="1" x="619"/>
        <item m="1" x="1639"/>
        <item m="1" x="655"/>
        <item m="1" x="1729"/>
        <item m="1" x="1017"/>
        <item m="1" x="1086"/>
        <item m="1" x="528"/>
        <item m="1" x="1187"/>
        <item m="1" x="1085"/>
        <item m="1" x="1015"/>
        <item m="1" x="942"/>
        <item m="1" x="978"/>
        <item m="1" x="1641"/>
        <item m="1" x="1312"/>
        <item m="1" x="1253"/>
        <item m="1" x="1231"/>
        <item m="1" x="1356"/>
        <item m="1" x="1338"/>
        <item m="1" x="1157"/>
        <item m="1" x="1068"/>
        <item m="1" x="1311"/>
        <item m="1" x="1275"/>
        <item m="1" x="1249"/>
        <item m="1" x="1330"/>
        <item x="460"/>
        <item m="1" x="953"/>
        <item m="1" x="1161"/>
        <item m="1" x="1160"/>
        <item m="1" x="521"/>
        <item m="1" x="1020"/>
        <item m="1" x="503"/>
        <item m="1" x="577"/>
        <item m="1" x="572"/>
        <item m="1" x="522"/>
        <item m="1" x="513"/>
        <item m="1" x="990"/>
        <item m="1" x="1021"/>
        <item m="1" x="988"/>
        <item m="1" x="1720"/>
        <item m="1" x="1700"/>
        <item m="1" x="1719"/>
        <item m="1" x="1702"/>
        <item m="1" x="1686"/>
        <item x="179"/>
        <item m="1" x="1661"/>
        <item m="1" x="562"/>
        <item m="1" x="1657"/>
        <item m="1" x="1807"/>
        <item m="1" x="1134"/>
        <item m="1" x="1479"/>
        <item m="1" x="1783"/>
        <item m="1" x="1744"/>
        <item m="1" x="1696"/>
        <item m="1" x="905"/>
        <item m="1" x="891"/>
        <item m="1" x="903"/>
        <item m="1" x="888"/>
        <item m="1" x="887"/>
        <item m="1" x="874"/>
        <item m="1" x="873"/>
        <item m="1" x="881"/>
        <item m="1" x="1564"/>
        <item m="1" x="973"/>
        <item m="1" x="1057"/>
        <item m="1" x="969"/>
        <item m="1" x="1611"/>
        <item m="1" x="1619"/>
        <item m="1" x="1576"/>
        <item m="1" x="638"/>
        <item m="1" x="1824"/>
        <item m="1" x="1570"/>
        <item m="1" x="1622"/>
        <item m="1" x="962"/>
        <item m="1" x="1117"/>
        <item m="1" x="870"/>
        <item m="1" x="861"/>
        <item m="1" x="850"/>
        <item m="1" x="841"/>
        <item m="1" x="813"/>
        <item m="1" x="1799"/>
        <item m="1" x="817"/>
        <item m="1" x="865"/>
        <item m="1" x="574"/>
        <item m="1" x="857"/>
        <item m="1" x="1530"/>
        <item m="1" x="1533"/>
        <item m="1" x="1523"/>
        <item m="1" x="1515"/>
        <item m="1" x="1039"/>
        <item m="1" x="790"/>
        <item m="1" x="758"/>
        <item m="1" x="1206"/>
        <item m="1" x="763"/>
        <item m="1" x="1207"/>
        <item m="1" x="1451"/>
        <item m="1" x="1482"/>
        <item m="1" x="1450"/>
        <item m="1" x="1443"/>
        <item m="1" x="1489"/>
        <item m="1" x="1485"/>
        <item m="1" x="1468"/>
        <item m="1" x="1448"/>
        <item m="1" x="1456"/>
        <item m="1" x="1447"/>
        <item x="382"/>
        <item m="1" x="1757"/>
        <item x="391"/>
        <item m="1" x="690"/>
        <item x="394"/>
        <item m="1" x="1062"/>
        <item m="1" x="553"/>
        <item m="1" x="1415"/>
        <item m="1" x="1380"/>
        <item m="1" x="1429"/>
        <item m="1" x="1171"/>
        <item m="1" x="1391"/>
        <item m="1" x="1383"/>
        <item m="1" x="1371"/>
        <item m="1" x="1714"/>
        <item m="1" x="1633"/>
        <item m="1" x="1390"/>
        <item m="1" x="1425"/>
        <item m="1" x="1398"/>
        <item m="1" x="1397"/>
        <item m="1" x="1167"/>
        <item m="1" x="1076"/>
        <item m="1" x="1850"/>
        <item m="1" x="1849"/>
        <item m="1" x="1832"/>
        <item m="1" x="1830"/>
        <item m="1" x="1364"/>
        <item m="1" x="1054"/>
        <item m="1" x="581"/>
        <item m="1" x="1713"/>
        <item m="1" x="653"/>
        <item m="1" x="608"/>
        <item m="1" x="944"/>
        <item m="1" x="600"/>
        <item m="1" x="589"/>
        <item m="1" x="677"/>
        <item m="1" x="650"/>
        <item m="1" x="665"/>
        <item m="1" x="669"/>
        <item m="1" x="659"/>
        <item m="1" x="945"/>
        <item m="1" x="1087"/>
        <item x="461"/>
        <item m="1" x="1081"/>
        <item m="1" x="1012"/>
        <item x="464"/>
        <item x="465"/>
        <item m="1" x="1325"/>
        <item m="1" x="1295"/>
        <item m="1" x="1337"/>
        <item m="1" x="1263"/>
        <item m="1" x="1228"/>
        <item m="1" x="1226"/>
        <item m="1" x="1269"/>
        <item m="1" x="1247"/>
        <item m="1" x="987"/>
        <item m="1" x="984"/>
        <item m="1" x="954"/>
        <item m="1" x="1163"/>
        <item m="1" x="1162"/>
        <item m="1" x="1164"/>
        <item m="1" x="524"/>
        <item m="1" x="493"/>
        <item m="1" x="578"/>
        <item m="1" x="573"/>
        <item m="1" x="523"/>
        <item m="1" x="502"/>
        <item m="1" x="991"/>
        <item m="1" x="1022"/>
        <item m="1" x="989"/>
        <item m="1" x="556"/>
        <item m="1" x="549"/>
        <item m="1" x="1810"/>
        <item m="1" x="1722"/>
        <item m="1" x="1701"/>
        <item m="1" x="1687"/>
        <item m="1" x="1677"/>
        <item m="1" x="1663"/>
        <item m="1" x="1763"/>
        <item m="1" x="1658"/>
        <item m="1" x="1808"/>
        <item m="1" x="539"/>
        <item m="1" x="1777"/>
        <item m="1" x="1778"/>
        <item m="1" x="1746"/>
        <item m="1" x="1773"/>
        <item m="1" x="906"/>
        <item m="1" x="893"/>
        <item m="1" x="879"/>
        <item m="1" x="889"/>
        <item m="1" x="875"/>
        <item m="1" x="970"/>
        <item m="1" x="974"/>
        <item m="1" x="1045"/>
        <item m="1" x="1839"/>
        <item m="1" x="1612"/>
        <item m="1" x="1617"/>
        <item m="1" x="1578"/>
        <item m="1" x="1588"/>
        <item m="1" x="1577"/>
        <item m="1" x="1571"/>
        <item m="1" x="1623"/>
        <item m="1" x="1595"/>
        <item m="1" x="1630"/>
        <item m="1" x="1678"/>
        <item m="1" x="958"/>
        <item m="1" x="1802"/>
        <item m="1" x="1049"/>
        <item m="1" x="839"/>
        <item m="1" x="853"/>
        <item m="1" x="957"/>
        <item m="1" x="1038"/>
        <item m="1" x="1535"/>
        <item m="1" x="1524"/>
        <item m="1" x="1518"/>
        <item m="1" x="1040"/>
        <item m="1" x="1063"/>
        <item m="1" x="791"/>
        <item m="1" x="1108"/>
        <item m="1" x="764"/>
        <item m="1" x="757"/>
        <item m="1" x="1109"/>
        <item m="1" x="1453"/>
        <item m="1" x="1483"/>
        <item m="1" x="1452"/>
        <item m="1" x="1444"/>
        <item m="1" x="1751"/>
        <item m="1" x="1469"/>
        <item m="1" x="1439"/>
        <item m="1" x="500"/>
        <item m="1" x="733"/>
        <item m="1" x="691"/>
        <item m="1" x="745"/>
        <item m="1" x="1758"/>
        <item m="1" x="1654"/>
        <item m="1" x="1194"/>
        <item m="1" x="1387"/>
        <item m="1" x="1416"/>
        <item m="1" x="1430"/>
        <item m="1" x="1414"/>
        <item m="1" x="934"/>
        <item m="1" x="1852"/>
        <item m="1" x="1766"/>
        <item m="1" x="1392"/>
        <item m="1" x="1418"/>
        <item m="1" x="1400"/>
        <item m="1" x="1399"/>
        <item m="1" x="1410"/>
        <item m="1" x="1768"/>
        <item m="1" x="1853"/>
        <item m="1" x="1170"/>
        <item m="1" x="1075"/>
        <item m="1" x="551"/>
        <item m="1" x="1851"/>
        <item m="1" x="1765"/>
        <item m="1" x="1656"/>
        <item m="1" x="1715"/>
        <item m="1" x="933"/>
        <item m="1" x="654"/>
        <item m="1" x="609"/>
        <item m="1" x="590"/>
        <item m="1" x="601"/>
        <item m="1" x="688"/>
        <item m="1" x="680"/>
        <item m="1" x="679"/>
        <item m="1" x="652"/>
        <item m="1" x="651"/>
        <item m="1" x="625"/>
        <item m="1" x="603"/>
        <item m="1" x="671"/>
        <item m="1" x="661"/>
        <item m="1" x="946"/>
        <item m="1" x="1813"/>
        <item m="1" x="1326"/>
        <item m="1" x="1297"/>
        <item m="1" x="1296"/>
        <item m="1" x="1230"/>
        <item m="1" x="1229"/>
        <item m="1" x="917"/>
        <item m="1" x="1281"/>
        <item m="1" x="985"/>
        <item m="1" x="1604"/>
        <item m="1" x="1646"/>
        <item x="0"/>
        <item x="31"/>
        <item x="33"/>
        <item x="50"/>
        <item x="59"/>
        <item x="64"/>
        <item x="65"/>
        <item x="66"/>
        <item x="67"/>
        <item x="75"/>
        <item x="106"/>
        <item x="125"/>
        <item x="126"/>
        <item x="139"/>
        <item x="140"/>
        <item x="143"/>
        <item x="144"/>
        <item x="145"/>
        <item x="146"/>
        <item x="147"/>
        <item x="148"/>
        <item x="150"/>
        <item x="153"/>
        <item x="154"/>
        <item x="190"/>
        <item x="211"/>
        <item x="214"/>
        <item x="216"/>
        <item x="218"/>
        <item x="219"/>
        <item x="223"/>
        <item x="224"/>
        <item x="225"/>
        <item x="230"/>
        <item x="231"/>
        <item x="234"/>
        <item x="235"/>
        <item x="238"/>
        <item x="239"/>
        <item x="250"/>
        <item x="256"/>
        <item x="257"/>
        <item x="259"/>
        <item x="260"/>
        <item x="261"/>
        <item x="265"/>
        <item x="266"/>
        <item x="274"/>
        <item x="285"/>
        <item x="287"/>
        <item x="288"/>
        <item x="289"/>
        <item x="290"/>
        <item x="294"/>
        <item x="296"/>
        <item x="297"/>
        <item x="298"/>
        <item x="299"/>
        <item x="309"/>
        <item x="313"/>
        <item x="314"/>
        <item x="315"/>
        <item x="316"/>
        <item x="324"/>
        <item x="331"/>
        <item x="335"/>
        <item x="336"/>
        <item x="337"/>
        <item x="344"/>
        <item x="367"/>
        <item x="368"/>
        <item x="369"/>
        <item x="370"/>
        <item x="371"/>
        <item x="375"/>
        <item x="376"/>
        <item x="377"/>
        <item x="378"/>
        <item x="379"/>
        <item x="389"/>
        <item x="392"/>
        <item x="393"/>
        <item x="395"/>
        <item x="398"/>
        <item x="399"/>
        <item x="404"/>
        <item x="405"/>
        <item x="406"/>
        <item x="407"/>
        <item x="408"/>
        <item x="409"/>
        <item x="411"/>
        <item x="412"/>
        <item x="413"/>
        <item x="414"/>
        <item x="415"/>
        <item x="420"/>
        <item x="421"/>
        <item x="422"/>
        <item x="423"/>
        <item x="425"/>
        <item x="427"/>
        <item x="429"/>
        <item x="430"/>
        <item x="432"/>
        <item x="433"/>
        <item x="434"/>
        <item x="435"/>
        <item x="436"/>
        <item x="437"/>
        <item x="438"/>
        <item x="442"/>
        <item x="443"/>
        <item x="445"/>
        <item x="446"/>
        <item x="447"/>
        <item x="448"/>
        <item x="449"/>
        <item x="450"/>
        <item x="451"/>
        <item x="453"/>
        <item x="454"/>
        <item x="455"/>
        <item x="456"/>
        <item x="458"/>
        <item x="459"/>
        <item x="462"/>
        <item x="463"/>
        <item x="466"/>
        <item x="467"/>
        <item x="468"/>
        <item x="469"/>
        <item x="470"/>
        <item x="471"/>
        <item x="472"/>
        <item x="473"/>
        <item x="474"/>
        <item x="475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Estatus " compact="0" outline="0" multipleItemSelectionAllowed="1" showAll="0" defaultSubtotal="0">
      <items count="5">
        <item h="1" x="1"/>
        <item h="1" x="2"/>
        <item h="1" x="3"/>
        <item x="0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Área" axis="axisRow" compact="0" outline="0" showAll="0" defaultSubtotal="0">
      <items count="7">
        <item x="2"/>
        <item x="4"/>
        <item x="6"/>
        <item x="1"/>
        <item x="0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4">
        <item x="1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4"/>
  </rowFields>
  <rowItems count="7">
    <i>
      <x/>
    </i>
    <i>
      <x v="1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Total de Pacientes" fld="21" subtotal="count" baseField="0" baseItem="0"/>
  </dataFields>
  <formats count="9">
    <format dxfId="41">
      <pivotArea field="4" type="button" dataOnly="0" labelOnly="1" outline="0"/>
    </format>
    <format dxfId="40">
      <pivotArea field="19" type="button" dataOnly="0" labelOnly="1" outline="0"/>
    </format>
    <format dxfId="39">
      <pivotArea field="9" type="button" dataOnly="0" labelOnly="1" outline="0"/>
    </format>
    <format dxfId="38">
      <pivotArea field="4" type="button" dataOnly="0" labelOnly="1" outline="0"/>
    </format>
    <format dxfId="37">
      <pivotArea field="19" type="button" dataOnly="0" labelOnly="1" outline="0"/>
    </format>
    <format dxfId="36">
      <pivotArea field="9" type="button" dataOnly="0" labelOnly="1" outline="0"/>
    </format>
    <format dxfId="35">
      <pivotArea dataOnly="0" labelOnly="1" outline="0" fieldPosition="0">
        <references count="1">
          <reference field="24" count="0"/>
        </references>
      </pivotArea>
    </format>
    <format dxfId="34">
      <pivotArea outline="0" collapsedLevelsAreSubtotals="1" fieldPosition="0"/>
    </format>
    <format dxfId="33">
      <pivotArea dataOnly="0" labelOnly="1" outline="0" fieldPosition="0">
        <references count="1">
          <reference field="24" count="0"/>
        </references>
      </pivotArea>
    </format>
  </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 dinámica3" cacheId="0" applyNumberFormats="0" applyBorderFormats="0" applyFontFormats="0" applyPatternFormats="0" applyAlignmentFormats="0" applyWidthHeightFormats="1" dataCaption="Valores" updatedVersion="4" minRefreshableVersion="3" showDrill="0" itemPrintTitles="1" createdVersion="4" indent="0" compact="0" compactData="0" multipleFieldFilters="0" rowHeaderCaption="Nivel de Servicio Medical Health lab">
  <location ref="H4:I10" firstHeaderRow="1" firstDataRow="1" firstDataCol="1"/>
  <pivotFields count="28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42">
        <item x="1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0"/>
        <item h="1"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6"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Tiempo Transcurrido" compact="0" outline="0" showAll="0" defaultSubtotal="0">
      <items count="1855">
        <item x="492"/>
        <item x="80"/>
        <item x="304"/>
        <item x="73"/>
        <item x="74"/>
        <item x="77"/>
        <item x="2"/>
        <item x="7"/>
        <item x="133"/>
        <item x="48"/>
        <item x="62"/>
        <item x="21"/>
        <item x="1"/>
        <item x="36"/>
        <item x="78"/>
        <item x="11"/>
        <item x="79"/>
        <item x="53"/>
        <item x="14"/>
        <item x="3"/>
        <item x="12"/>
        <item x="41"/>
        <item x="29"/>
        <item x="81"/>
        <item x="136"/>
        <item x="85"/>
        <item x="70"/>
        <item x="35"/>
        <item x="25"/>
        <item x="71"/>
        <item x="90"/>
        <item x="30"/>
        <item x="142"/>
        <item x="17"/>
        <item x="194"/>
        <item x="72"/>
        <item x="47"/>
        <item x="8"/>
        <item x="13"/>
        <item x="45"/>
        <item x="110"/>
        <item x="39"/>
        <item x="68"/>
        <item x="49"/>
        <item x="5"/>
        <item x="58"/>
        <item x="15"/>
        <item x="82"/>
        <item x="28"/>
        <item x="69"/>
        <item x="56"/>
        <item x="63"/>
        <item x="61"/>
        <item x="76"/>
        <item x="18"/>
        <item x="34"/>
        <item x="152"/>
        <item x="27"/>
        <item x="26"/>
        <item x="19"/>
        <item x="86"/>
        <item x="23"/>
        <item x="55"/>
        <item x="4"/>
        <item x="10"/>
        <item x="6"/>
        <item x="91"/>
        <item x="93"/>
        <item x="9"/>
        <item x="51"/>
        <item x="37"/>
        <item x="24"/>
        <item x="42"/>
        <item x="43"/>
        <item x="16"/>
        <item x="46"/>
        <item x="32"/>
        <item x="44"/>
        <item x="38"/>
        <item x="20"/>
        <item x="40"/>
        <item x="22"/>
        <item x="57"/>
        <item x="60"/>
        <item x="95"/>
        <item x="87"/>
        <item x="88"/>
        <item x="89"/>
        <item x="92"/>
        <item x="94"/>
        <item x="96"/>
        <item x="97"/>
        <item x="98"/>
        <item x="99"/>
        <item x="101"/>
        <item x="102"/>
        <item x="103"/>
        <item x="104"/>
        <item x="105"/>
        <item x="107"/>
        <item x="108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83"/>
        <item x="123"/>
        <item x="124"/>
        <item x="127"/>
        <item x="128"/>
        <item x="129"/>
        <item x="130"/>
        <item x="131"/>
        <item x="132"/>
        <item x="135"/>
        <item x="137"/>
        <item x="280"/>
        <item x="141"/>
        <item x="276"/>
        <item x="277"/>
        <item x="295"/>
        <item x="174"/>
        <item x="151"/>
        <item x="52"/>
        <item x="54"/>
        <item x="83"/>
        <item x="84"/>
        <item x="100"/>
        <item x="122"/>
        <item x="134"/>
        <item x="138"/>
        <item x="149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5"/>
        <item x="176"/>
        <item x="177"/>
        <item x="178"/>
        <item x="180"/>
        <item x="181"/>
        <item x="182"/>
        <item x="183"/>
        <item x="184"/>
        <item x="185"/>
        <item x="186"/>
        <item x="187"/>
        <item x="188"/>
        <item x="189"/>
        <item x="191"/>
        <item x="192"/>
        <item x="193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2"/>
        <item x="213"/>
        <item x="215"/>
        <item x="217"/>
        <item x="220"/>
        <item x="221"/>
        <item x="222"/>
        <item x="226"/>
        <item x="227"/>
        <item x="228"/>
        <item x="229"/>
        <item x="232"/>
        <item x="233"/>
        <item x="236"/>
        <item x="237"/>
        <item x="240"/>
        <item x="241"/>
        <item x="242"/>
        <item x="243"/>
        <item x="244"/>
        <item x="245"/>
        <item x="246"/>
        <item x="247"/>
        <item x="248"/>
        <item x="249"/>
        <item x="251"/>
        <item x="252"/>
        <item x="253"/>
        <item x="254"/>
        <item x="255"/>
        <item x="262"/>
        <item x="263"/>
        <item x="264"/>
        <item x="267"/>
        <item x="268"/>
        <item x="269"/>
        <item x="270"/>
        <item x="271"/>
        <item x="272"/>
        <item x="273"/>
        <item x="275"/>
        <item x="278"/>
        <item x="279"/>
        <item x="281"/>
        <item x="282"/>
        <item x="284"/>
        <item x="286"/>
        <item x="291"/>
        <item x="292"/>
        <item x="293"/>
        <item x="300"/>
        <item x="301"/>
        <item x="302"/>
        <item x="303"/>
        <item x="305"/>
        <item x="306"/>
        <item m="1" x="1029"/>
        <item x="311"/>
        <item x="312"/>
        <item x="317"/>
        <item x="318"/>
        <item x="319"/>
        <item x="320"/>
        <item x="321"/>
        <item x="322"/>
        <item x="323"/>
        <item x="327"/>
        <item x="328"/>
        <item x="330"/>
        <item x="332"/>
        <item x="334"/>
        <item x="339"/>
        <item x="341"/>
        <item x="342"/>
        <item x="343"/>
        <item x="345"/>
        <item x="346"/>
        <item x="347"/>
        <item x="348"/>
        <item x="349"/>
        <item x="350"/>
        <item x="351"/>
        <item x="352"/>
        <item x="353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80"/>
        <item x="381"/>
        <item x="383"/>
        <item x="384"/>
        <item x="386"/>
        <item x="387"/>
        <item x="390"/>
        <item m="1" x="1527"/>
        <item m="1" x="1634"/>
        <item x="403"/>
        <item m="1" x="1735"/>
        <item m="1" x="929"/>
        <item m="1" x="1136"/>
        <item m="1" x="1103"/>
        <item x="307"/>
        <item x="308"/>
        <item x="310"/>
        <item x="325"/>
        <item x="329"/>
        <item x="333"/>
        <item m="1" x="1077"/>
        <item x="373"/>
        <item x="388"/>
        <item x="400"/>
        <item x="401"/>
        <item x="402"/>
        <item m="1" x="1760"/>
        <item m="1" x="971"/>
        <item m="1" x="1596"/>
        <item m="1" x="1102"/>
        <item m="1" x="952"/>
        <item m="1" x="1007"/>
        <item m="1" x="937"/>
        <item m="1" x="664"/>
        <item m="1" x="649"/>
        <item m="1" x="1648"/>
        <item m="1" x="1712"/>
        <item m="1" x="1831"/>
        <item m="1" x="1782"/>
        <item m="1" x="520"/>
        <item m="1" x="1750"/>
        <item m="1" x="1776"/>
        <item m="1" x="1753"/>
        <item m="1" x="925"/>
        <item m="1" x="1817"/>
        <item m="1" x="1404"/>
        <item m="1" x="1816"/>
        <item m="1" x="1056"/>
        <item m="1" x="972"/>
        <item m="1" x="1814"/>
        <item m="1" x="1055"/>
        <item m="1" x="1088"/>
        <item m="1" x="1608"/>
        <item m="1" x="1279"/>
        <item m="1" x="807"/>
        <item m="1" x="1304"/>
        <item m="1" x="1629"/>
        <item m="1" x="1126"/>
        <item m="1" x="1035"/>
        <item m="1" x="506"/>
        <item m="1" x="1847"/>
        <item m="1" x="871"/>
        <item m="1" x="504"/>
        <item m="1" x="1528"/>
        <item m="1" x="1536"/>
        <item m="1" x="1521"/>
        <item m="1" x="1041"/>
        <item m="1" x="1105"/>
        <item m="1" x="1104"/>
        <item m="1" x="1683"/>
        <item m="1" x="511"/>
        <item m="1" x="1665"/>
        <item m="1" x="1037"/>
        <item m="1" x="770"/>
        <item m="1" x="796"/>
        <item m="1" x="1043"/>
        <item m="1" x="1669"/>
        <item m="1" x="1208"/>
        <item m="1" x="1042"/>
        <item m="1" x="496"/>
        <item m="1" x="1445"/>
        <item m="1" x="1486"/>
        <item m="1" x="1475"/>
        <item m="1" x="1459"/>
        <item m="1" x="1462"/>
        <item m="1" x="1671"/>
        <item m="1" x="746"/>
        <item m="1" x="949"/>
        <item m="1" x="1848"/>
        <item m="1" x="1490"/>
        <item m="1" x="1433"/>
        <item m="1" x="1417"/>
        <item m="1" x="1422"/>
        <item m="1" x="1421"/>
        <item m="1" x="1636"/>
        <item m="1" x="554"/>
        <item m="1" x="1431"/>
        <item m="1" x="1854"/>
        <item m="1" x="1172"/>
        <item m="1" x="980"/>
        <item m="1" x="1842"/>
        <item m="1" x="676"/>
        <item m="1" x="1018"/>
        <item m="1" x="1319"/>
        <item m="1" x="1288"/>
        <item m="1" x="1731"/>
        <item m="1" x="1733"/>
        <item m="1" x="968"/>
        <item m="1" x="541"/>
        <item m="1" x="542"/>
        <item m="1" x="1144"/>
        <item m="1" x="1153"/>
        <item m="1" x="1200"/>
        <item m="1" x="1739"/>
        <item m="1" x="1734"/>
        <item m="1" x="1343"/>
        <item m="1" x="1175"/>
        <item m="1" x="1129"/>
        <item m="1" x="1738"/>
        <item m="1" x="928"/>
        <item m="1" x="892"/>
        <item m="1" x="921"/>
        <item m="1" x="914"/>
        <item m="1" x="876"/>
        <item m="1" x="922"/>
        <item m="1" x="913"/>
        <item m="1" x="897"/>
        <item m="1" x="895"/>
        <item m="1" x="883"/>
        <item m="1" x="926"/>
        <item m="1" x="882"/>
        <item m="1" x="872"/>
        <item m="1" x="1594"/>
        <item m="1" x="1278"/>
        <item m="1" x="863"/>
        <item m="1" x="830"/>
        <item m="1" x="855"/>
        <item m="1" x="1801"/>
        <item m="1" x="1123"/>
        <item m="1" x="838"/>
        <item m="1" x="810"/>
        <item m="1" x="1121"/>
        <item m="1" x="1047"/>
        <item m="1" x="808"/>
        <item m="1" x="797"/>
        <item m="1" x="1051"/>
        <item m="1" x="1494"/>
        <item m="1" x="1118"/>
        <item m="1" x="1502"/>
        <item m="1" x="1540"/>
        <item m="1" x="1546"/>
        <item m="1" x="1506"/>
        <item m="1" x="1512"/>
        <item m="1" x="1505"/>
        <item m="1" x="1500"/>
        <item m="1" x="1557"/>
        <item m="1" x="1522"/>
        <item m="1" x="1202"/>
        <item m="1" x="795"/>
        <item m="1" x="794"/>
        <item m="1" x="779"/>
        <item m="1" x="759"/>
        <item m="1" x="778"/>
        <item m="1" x="762"/>
        <item m="1" x="751"/>
        <item m="1" x="787"/>
        <item m="1" x="792"/>
        <item m="1" x="1476"/>
        <item m="1" x="1191"/>
        <item m="1" x="1089"/>
        <item m="1" x="1025"/>
        <item m="1" x="1492"/>
        <item m="1" x="709"/>
        <item m="1" x="729"/>
        <item m="1" x="1000"/>
        <item m="1" x="715"/>
        <item m="1" x="723"/>
        <item m="1" x="712"/>
        <item m="1" x="710"/>
        <item m="1" x="1061"/>
        <item m="1" x="1420"/>
        <item m="1" x="1378"/>
        <item m="1" x="1419"/>
        <item m="1" x="1377"/>
        <item m="1" x="1372"/>
        <item m="1" x="1366"/>
        <item m="1" x="1426"/>
        <item m="1" x="1396"/>
        <item m="1" x="1370"/>
        <item m="1" x="1389"/>
        <item m="1" x="1382"/>
        <item m="1" x="1375"/>
        <item x="385"/>
        <item m="1" x="647"/>
        <item m="1" x="610"/>
        <item m="1" x="1013"/>
        <item m="1" x="940"/>
        <item m="1" x="689"/>
        <item m="1" x="526"/>
        <item m="1" x="1840"/>
        <item m="1" x="1726"/>
        <item m="1" x="1638"/>
        <item m="1" x="1274"/>
        <item m="1" x="1334"/>
        <item m="1" x="1260"/>
        <item m="1" x="1222"/>
        <item m="1" x="1271"/>
        <item m="1" x="1331"/>
        <item m="1" x="1285"/>
        <item m="1" x="1258"/>
        <item m="1" x="1248"/>
        <item m="1" x="1221"/>
        <item m="1" x="1350"/>
        <item m="1" x="1284"/>
        <item m="1" x="1236"/>
        <item x="418"/>
        <item m="1" x="1235"/>
        <item m="1" x="1705"/>
        <item m="1" x="1305"/>
        <item m="1" x="1066"/>
        <item m="1" x="1606"/>
        <item m="1" x="543"/>
        <item m="1" x="548"/>
        <item m="1" x="1480"/>
        <item m="1" x="1180"/>
        <item m="1" x="1214"/>
        <item m="1" x="1747"/>
        <item m="1" x="1097"/>
        <item m="1" x="1197"/>
        <item m="1" x="1139"/>
        <item m="1" x="1745"/>
        <item m="1" x="880"/>
        <item m="1" x="896"/>
        <item m="1" x="924"/>
        <item m="1" x="884"/>
        <item m="1" x="927"/>
        <item m="1" x="919"/>
        <item m="1" x="902"/>
        <item m="1" x="894"/>
        <item m="1" x="1598"/>
        <item m="1" x="1679"/>
        <item m="1" x="869"/>
        <item m="1" x="835"/>
        <item m="1" x="862"/>
        <item m="1" x="505"/>
        <item m="1" x="1302"/>
        <item m="1" x="844"/>
        <item m="1" x="818"/>
        <item m="1" x="1301"/>
        <item m="1" x="1120"/>
        <item m="1" x="816"/>
        <item m="1" x="1064"/>
        <item m="1" x="1127"/>
        <item m="1" x="1837"/>
        <item m="1" x="1300"/>
        <item m="1" x="1509"/>
        <item m="1" x="1547"/>
        <item m="1" x="1552"/>
        <item m="1" x="1513"/>
        <item m="1" x="1519"/>
        <item m="1" x="1504"/>
        <item m="1" x="1495"/>
        <item m="1" x="1532"/>
        <item m="1" x="1664"/>
        <item m="1" x="753"/>
        <item m="1" x="752"/>
        <item m="1" x="785"/>
        <item m="1" x="765"/>
        <item m="1" x="784"/>
        <item m="1" x="768"/>
        <item m="1" x="755"/>
        <item m="1" x="793"/>
        <item m="1" x="750"/>
        <item m="1" x="1481"/>
        <item m="1" x="1650"/>
        <item m="1" x="1834"/>
        <item m="1" x="719"/>
        <item m="1" x="734"/>
        <item m="1" x="694"/>
        <item m="1" x="725"/>
        <item m="1" x="731"/>
        <item m="1" x="722"/>
        <item m="1" x="720"/>
        <item m="1" x="1432"/>
        <item m="1" x="1428"/>
        <item m="1" x="1385"/>
        <item m="1" x="1427"/>
        <item m="1" x="1384"/>
        <item m="1" x="1405"/>
        <item m="1" x="1376"/>
        <item m="1" x="1395"/>
        <item m="1" x="663"/>
        <item m="1" x="616"/>
        <item m="1" x="1082"/>
        <item m="1" x="1059"/>
        <item m="1" x="909"/>
        <item m="1" x="1291"/>
        <item m="1" x="1355"/>
        <item m="1" x="1273"/>
        <item m="1" x="1238"/>
        <item m="1" x="1286"/>
        <item m="1" x="1351"/>
        <item m="1" x="1308"/>
        <item m="1" x="1270"/>
        <item m="1" x="1237"/>
        <item m="1" x="1307"/>
        <item x="487"/>
        <item m="1" x="1246"/>
        <item m="1" x="1220"/>
        <item m="1" x="1316"/>
        <item m="1" x="1155"/>
        <item m="1" x="1711"/>
        <item m="1" x="1044"/>
        <item m="1" x="560"/>
        <item m="1" x="564"/>
        <item m="1" x="561"/>
        <item m="1" x="1346"/>
        <item m="1" x="1748"/>
        <item m="1" x="1178"/>
        <item m="1" x="1148"/>
        <item m="1" x="1142"/>
        <item m="1" x="1098"/>
        <item m="1" x="1196"/>
        <item m="1" x="1769"/>
        <item m="1" x="900"/>
        <item m="1" x="915"/>
        <item m="1" x="886"/>
        <item x="258"/>
        <item m="1" x="885"/>
        <item m="1" x="877"/>
        <item m="1" x="923"/>
        <item m="1" x="920"/>
        <item m="1" x="1137"/>
        <item m="1" x="912"/>
        <item m="1" x="901"/>
        <item m="1" x="1618"/>
        <item m="1" x="1065"/>
        <item m="1" x="831"/>
        <item m="1" x="864"/>
        <item m="1" x="1124"/>
        <item m="1" x="867"/>
        <item m="1" x="848"/>
        <item m="1" x="866"/>
        <item m="1" x="846"/>
        <item m="1" x="845"/>
        <item m="1" x="836"/>
        <item m="1" x="1798"/>
        <item m="1" x="508"/>
        <item m="1" x="1804"/>
        <item m="1" x="1800"/>
        <item m="1" x="1542"/>
        <item m="1" x="1497"/>
        <item m="1" x="1507"/>
        <item m="1" x="1539"/>
        <item m="1" x="1538"/>
        <item m="1" x="1526"/>
        <item m="1" x="1516"/>
        <item m="1" x="1556"/>
        <item m="1" x="1806"/>
        <item m="1" x="769"/>
        <item m="1" x="766"/>
        <item m="1" x="756"/>
        <item x="372"/>
        <item m="1" x="960"/>
        <item m="1" x="947"/>
        <item m="1" x="772"/>
        <item m="1" x="1107"/>
        <item m="1" x="760"/>
        <item m="1" x="1440"/>
        <item m="1" x="1446"/>
        <item m="1" x="1438"/>
        <item m="1" x="1487"/>
        <item m="1" x="1670"/>
        <item m="1" x="1491"/>
        <item m="1" x="744"/>
        <item m="1" x="727"/>
        <item m="1" x="545"/>
        <item m="1" x="740"/>
        <item m="1" x="739"/>
        <item m="1" x="738"/>
        <item m="1" x="930"/>
        <item m="1" x="1386"/>
        <item m="1" x="1408"/>
        <item m="1" x="1379"/>
        <item m="1" x="1413"/>
        <item m="1" x="1407"/>
        <item m="1" x="1402"/>
        <item m="1" x="1393"/>
        <item m="1" x="1424"/>
        <item m="1" x="1406"/>
        <item m="1" x="1632"/>
        <item m="1" x="1169"/>
        <item m="1" x="1074"/>
        <item m="1" x="1016"/>
        <item m="1" x="656"/>
        <item m="1" x="630"/>
        <item m="1" x="1019"/>
        <item m="1" x="580"/>
        <item m="1" x="1217"/>
        <item m="1" x="976"/>
        <item m="1" x="1336"/>
        <item m="1" x="1252"/>
        <item m="1" x="1321"/>
        <item m="1" x="1272"/>
        <item m="1" x="1707"/>
        <item m="1" x="1844"/>
        <item m="1" x="1706"/>
        <item m="1" x="1601"/>
        <item m="1" x="1156"/>
        <item m="1" x="1067"/>
        <item m="1" x="982"/>
        <item m="1" x="531"/>
        <item m="1" x="1283"/>
        <item m="1" x="1282"/>
        <item m="1" x="1267"/>
        <item m="1" x="1219"/>
        <item m="1" x="1218"/>
        <item m="1" x="1215"/>
        <item m="1" x="983"/>
        <item m="1" x="1643"/>
        <item m="1" x="916"/>
        <item m="1" x="1674"/>
        <item m="1" x="544"/>
        <item m="1" x="558"/>
        <item m="1" x="563"/>
        <item m="1" x="538"/>
        <item m="1" x="568"/>
        <item m="1" x="566"/>
        <item m="1" x="559"/>
        <item m="1" x="1133"/>
        <item m="1" x="1742"/>
        <item m="1" x="1784"/>
        <item m="1" x="1737"/>
        <item m="1" x="1478"/>
        <item m="1" x="1143"/>
        <item m="1" x="1736"/>
        <item m="1" x="1775"/>
        <item m="1" x="1771"/>
        <item m="1" x="1754"/>
        <item m="1" x="1740"/>
        <item m="1" x="1779"/>
        <item m="1" x="878"/>
        <item m="1" x="1138"/>
        <item m="1" x="1613"/>
        <item m="1" x="1680"/>
        <item m="1" x="639"/>
        <item m="1" x="1280"/>
        <item m="1" x="965"/>
        <item m="1" x="1826"/>
        <item m="1" x="963"/>
        <item m="1" x="1821"/>
        <item m="1" x="1820"/>
        <item m="1" x="805"/>
        <item m="1" x="1048"/>
        <item m="1" x="809"/>
        <item m="1" x="800"/>
        <item m="1" x="799"/>
        <item m="1" x="1119"/>
        <item m="1" x="1052"/>
        <item m="1" x="1803"/>
        <item m="1" x="576"/>
        <item m="1" x="1125"/>
        <item m="1" x="1303"/>
        <item m="1" x="1050"/>
        <item m="1" x="966"/>
        <item m="1" x="1561"/>
        <item m="1" x="1520"/>
        <item m="1" x="1203"/>
        <item m="1" x="1789"/>
        <item m="1" x="1069"/>
        <item m="1" x="1562"/>
        <item m="1" x="1493"/>
        <item m="1" x="775"/>
        <item m="1" x="1209"/>
        <item m="1" x="754"/>
        <item m="1" x="789"/>
        <item m="1" x="1023"/>
        <item m="1" x="1835"/>
        <item m="1" x="1477"/>
        <item m="1" x="1474"/>
        <item m="1" x="1470"/>
        <item m="1" x="1471"/>
        <item m="1" x="1436"/>
        <item x="326"/>
        <item m="1" x="1752"/>
        <item m="1" x="1434"/>
        <item m="1" x="728"/>
        <item m="1" x="718"/>
        <item x="338"/>
        <item x="340"/>
        <item m="1" x="1195"/>
        <item x="354"/>
        <item x="366"/>
        <item m="1" x="1031"/>
        <item m="1" x="547"/>
        <item m="1" x="1093"/>
        <item m="1" x="1030"/>
        <item m="1" x="1833"/>
        <item x="374"/>
        <item m="1" x="1394"/>
        <item m="1" x="1373"/>
        <item m="1" x="935"/>
        <item m="1" x="552"/>
        <item m="1" x="1767"/>
        <item m="1" x="1078"/>
        <item m="1" x="605"/>
        <item m="1" x="597"/>
        <item m="1" x="586"/>
        <item m="1" x="641"/>
        <item m="1" x="530"/>
        <item m="1" x="1730"/>
        <item m="1" x="1642"/>
        <item m="1" x="1190"/>
        <item m="1" x="529"/>
        <item m="1" x="1189"/>
        <item m="1" x="943"/>
        <item m="1" x="1363"/>
        <item m="1" x="527"/>
        <item m="1" x="1362"/>
        <item m="1" x="1053"/>
        <item m="1" x="579"/>
        <item m="1" x="1812"/>
        <item m="1" x="1216"/>
        <item m="1" x="975"/>
        <item m="1" x="1724"/>
        <item m="1" x="1233"/>
        <item m="1" x="1232"/>
        <item m="1" x="1357"/>
        <item m="1" x="1294"/>
        <item m="1" x="1293"/>
        <item m="1" x="1318"/>
        <item x="426"/>
        <item m="1" x="1360"/>
        <item x="428"/>
        <item m="1" x="1846"/>
        <item m="1" x="1845"/>
        <item x="431"/>
        <item m="1" x="1605"/>
        <item m="1" x="1159"/>
        <item m="1" x="918"/>
        <item m="1" x="1732"/>
        <item m="1" x="1647"/>
        <item m="1" x="986"/>
        <item x="439"/>
        <item x="440"/>
        <item x="441"/>
        <item m="1" x="1158"/>
        <item x="444"/>
        <item m="1" x="1645"/>
        <item m="1" x="1644"/>
        <item m="1" x="1710"/>
        <item m="1" x="1603"/>
        <item m="1" x="999"/>
        <item m="1" x="1002"/>
        <item m="1" x="1001"/>
        <item m="1" x="1721"/>
        <item m="1" x="1792"/>
        <item m="1" x="1694"/>
        <item m="1" x="1675"/>
        <item m="1" x="1659"/>
        <item m="1" x="1761"/>
        <item m="1" x="1698"/>
        <item m="1" x="540"/>
        <item m="1" x="1101"/>
        <item m="1" x="1749"/>
        <item m="1" x="1213"/>
        <item m="1" x="1177"/>
        <item m="1" x="1131"/>
        <item m="1" x="1212"/>
        <item m="1" x="1146"/>
        <item m="1" x="1140"/>
        <item m="1" x="1130"/>
        <item m="1" x="1342"/>
        <item m="1" x="1128"/>
        <item m="1" x="1110"/>
        <item m="1" x="904"/>
        <item m="1" x="961"/>
        <item m="1" x="1572"/>
        <item m="1" x="1599"/>
        <item m="1" x="1627"/>
        <item m="1" x="1615"/>
        <item m="1" x="1592"/>
        <item m="1" x="1614"/>
        <item m="1" x="1590"/>
        <item m="1" x="1589"/>
        <item m="1" x="1581"/>
        <item m="1" x="1580"/>
        <item m="1" x="640"/>
        <item m="1" x="518"/>
        <item m="1" x="516"/>
        <item m="1" x="637"/>
        <item m="1" x="824"/>
        <item m="1" x="854"/>
        <item m="1" x="1034"/>
        <item m="1" x="840"/>
        <item m="1" x="828"/>
        <item m="1" x="1122"/>
        <item m="1" x="801"/>
        <item m="1" x="843"/>
        <item m="1" x="956"/>
        <item m="1" x="1501"/>
        <item m="1" x="1682"/>
        <item m="1" x="1551"/>
        <item m="1" x="1545"/>
        <item m="1" x="1511"/>
        <item m="1" x="1544"/>
        <item m="1" x="1514"/>
        <item m="1" x="1805"/>
        <item m="1" x="1554"/>
        <item m="1" x="1681"/>
        <item m="1" x="786"/>
        <item m="1" x="788"/>
        <item m="1" x="781"/>
        <item m="1" x="776"/>
        <item m="1" x="569"/>
        <item m="1" x="1463"/>
        <item m="1" x="1441"/>
        <item m="1" x="1467"/>
        <item m="1" x="1473"/>
        <item m="1" x="1472"/>
        <item m="1" x="1024"/>
        <item m="1" x="717"/>
        <item m="1" x="1193"/>
        <item m="1" x="1091"/>
        <item m="1" x="1028"/>
        <item m="1" x="951"/>
        <item m="1" x="735"/>
        <item m="1" x="714"/>
        <item m="1" x="730"/>
        <item m="1" x="721"/>
        <item m="1" x="711"/>
        <item m="1" x="1411"/>
        <item m="1" x="1388"/>
        <item m="1" x="1374"/>
        <item m="1" x="1635"/>
        <item m="1" x="1631"/>
        <item m="1" x="1165"/>
        <item m="1" x="1072"/>
        <item m="1" x="1004"/>
        <item m="1" x="636"/>
        <item m="1" x="979"/>
        <item m="1" x="621"/>
        <item m="1" x="596"/>
        <item m="1" x="634"/>
        <item m="1" x="684"/>
        <item m="1" x="645"/>
        <item m="1" x="633"/>
        <item m="1" x="611"/>
        <item m="1" x="594"/>
        <item m="1" x="583"/>
        <item m="1" x="644"/>
        <item m="1" x="1083"/>
        <item m="1" x="602"/>
        <item m="1" x="591"/>
        <item m="1" x="658"/>
        <item m="1" x="657"/>
        <item m="1" x="981"/>
        <item m="1" x="907"/>
        <item m="1" x="1637"/>
        <item m="1" x="1361"/>
        <item m="1" x="1358"/>
        <item m="1" x="1298"/>
        <item m="1" x="1276"/>
        <item m="1" x="1265"/>
        <item m="1" x="1254"/>
        <item m="1" x="1244"/>
        <item m="1" x="1313"/>
        <item m="1" x="1335"/>
        <item m="1" x="1251"/>
        <item m="1" x="1261"/>
        <item m="1" x="1250"/>
        <item m="1" x="1224"/>
        <item m="1" x="1223"/>
        <item m="1" x="1332"/>
        <item m="1" x="1708"/>
        <item x="452"/>
        <item m="1" x="1309"/>
        <item m="1" x="1268"/>
        <item m="1" x="992"/>
        <item m="1" x="994"/>
        <item m="1" x="993"/>
        <item m="1" x="1695"/>
        <item m="1" x="1717"/>
        <item m="1" x="1660"/>
        <item m="1" x="1791"/>
        <item m="1" x="1762"/>
        <item m="1" x="1699"/>
        <item m="1" x="1672"/>
        <item m="1" x="567"/>
        <item m="1" x="1201"/>
        <item m="1" x="1785"/>
        <item m="1" x="1770"/>
        <item m="1" x="1759"/>
        <item m="1" x="1344"/>
        <item m="1" x="1151"/>
        <item m="1" x="1147"/>
        <item m="1" x="1113"/>
        <item m="1" x="1174"/>
        <item m="1" x="1340"/>
        <item m="1" x="1210"/>
        <item m="1" x="890"/>
        <item m="1" x="1815"/>
        <item m="1" x="1620"/>
        <item m="1" x="1587"/>
        <item m="1" x="1616"/>
        <item m="1" x="1593"/>
        <item m="1" x="1568"/>
        <item m="1" x="1591"/>
        <item m="1" x="1567"/>
        <item m="1" x="1566"/>
        <item m="1" x="1626"/>
        <item m="1" x="1625"/>
        <item m="1" x="1691"/>
        <item m="1" x="1797"/>
        <item m="1" x="1795"/>
        <item m="1" x="798"/>
        <item m="1" x="806"/>
        <item m="1" x="834"/>
        <item m="1" x="847"/>
        <item m="1" x="804"/>
        <item m="1" x="819"/>
        <item m="1" x="803"/>
        <item m="1" x="1033"/>
        <item m="1" x="858"/>
        <item m="1" x="826"/>
        <item m="1" x="1838"/>
        <item m="1" x="1553"/>
        <item m="1" x="1205"/>
        <item m="1" x="1036"/>
        <item m="1" x="1517"/>
        <item m="1" x="509"/>
        <item m="1" x="1787"/>
        <item m="1" x="1531"/>
        <item m="1" x="1204"/>
        <item m="1" x="1668"/>
        <item m="1" x="771"/>
        <item m="1" x="767"/>
        <item m="1" x="761"/>
        <item m="1" x="1667"/>
        <item m="1" x="1437"/>
        <item m="1" x="1484"/>
        <item m="1" x="1790"/>
        <item m="1" x="1455"/>
        <item m="1" x="1454"/>
        <item m="1" x="499"/>
        <item m="1" x="695"/>
        <item m="1" x="736"/>
        <item m="1" x="699"/>
        <item m="1" x="931"/>
        <item m="1" x="546"/>
        <item x="416"/>
        <item m="1" x="692"/>
        <item m="1" x="1090"/>
        <item m="1" x="1026"/>
        <item m="1" x="950"/>
        <item m="1" x="1401"/>
        <item m="1" x="1368"/>
        <item m="1" x="1008"/>
        <item m="1" x="1005"/>
        <item m="1" x="932"/>
        <item m="1" x="550"/>
        <item m="1" x="606"/>
        <item m="1" x="648"/>
        <item m="1" x="598"/>
        <item m="1" x="673"/>
        <item m="1" x="1186"/>
        <item m="1" x="646"/>
        <item m="1" x="1185"/>
        <item m="1" x="1084"/>
        <item m="1" x="1014"/>
        <item m="1" x="941"/>
        <item m="1" x="670"/>
        <item m="1" x="660"/>
        <item x="417"/>
        <item m="1" x="977"/>
        <item m="1" x="681"/>
        <item m="1" x="668"/>
        <item m="1" x="618"/>
        <item m="1" x="617"/>
        <item m="1" x="1843"/>
        <item m="1" x="1010"/>
        <item m="1" x="1009"/>
        <item m="1" x="1327"/>
        <item m="1" x="1315"/>
        <item m="1" x="1266"/>
        <item m="1" x="1255"/>
        <item m="1" x="1245"/>
        <item m="1" x="1234"/>
        <item m="1" x="1292"/>
        <item m="1" x="1241"/>
        <item m="1" x="1354"/>
        <item m="1" x="1225"/>
        <item m="1" x="1353"/>
        <item m="1" x="1333"/>
        <item m="1" x="1320"/>
        <item m="1" x="1289"/>
        <item m="1" x="1310"/>
        <item m="1" x="1259"/>
        <item m="1" x="1317"/>
        <item m="1" x="1306"/>
        <item m="1" x="996"/>
        <item m="1" x="1003"/>
        <item m="1" x="997"/>
        <item m="1" x="1704"/>
        <item m="1" x="1793"/>
        <item m="1" x="1685"/>
        <item m="1" x="1809"/>
        <item m="1" x="1716"/>
        <item m="1" x="1693"/>
        <item m="1" x="536"/>
        <item m="1" x="1347"/>
        <item m="1" x="1116"/>
        <item m="1" x="1780"/>
        <item m="1" x="1774"/>
        <item m="1" x="1114"/>
        <item m="1" x="1198"/>
        <item m="1" x="1176"/>
        <item m="1" x="1141"/>
        <item m="1" x="1211"/>
        <item m="1" x="1111"/>
        <item m="1" x="1094"/>
        <item m="1" x="898"/>
        <item m="1" x="628"/>
        <item m="1" x="1628"/>
        <item m="1" x="1600"/>
        <item m="1" x="1624"/>
        <item m="1" x="1609"/>
        <item m="1" x="1585"/>
        <item m="1" x="1607"/>
        <item m="1" x="1583"/>
        <item m="1" x="1582"/>
        <item m="1" x="1573"/>
        <item m="1" x="1819"/>
        <item m="1" x="519"/>
        <item m="1" x="1828"/>
        <item m="1" x="1563"/>
        <item m="1" x="825"/>
        <item m="1" x="849"/>
        <item m="1" x="860"/>
        <item m="1" x="820"/>
        <item m="1" x="833"/>
        <item m="1" x="811"/>
        <item m="1" x="802"/>
        <item m="1" x="837"/>
        <item m="1" x="1070"/>
        <item m="1" x="1498"/>
        <item m="1" x="1788"/>
        <item m="1" x="510"/>
        <item m="1" x="1534"/>
        <item m="1" x="959"/>
        <item m="1" x="1499"/>
        <item m="1" x="1548"/>
        <item m="1" x="1786"/>
        <item m="1" x="497"/>
        <item m="1" x="782"/>
        <item m="1" x="777"/>
        <item m="1" x="495"/>
        <item m="1" x="749"/>
        <item m="1" x="1442"/>
        <item m="1" x="571"/>
        <item m="1" x="1465"/>
        <item m="1" x="1464"/>
        <item m="1" x="948"/>
        <item m="1" x="707"/>
        <item m="1" x="741"/>
        <item m="1" x="716"/>
        <item m="1" x="706"/>
        <item m="1" x="732"/>
        <item m="1" x="704"/>
        <item m="1" x="1652"/>
        <item m="1" x="1192"/>
        <item m="1" x="1412"/>
        <item m="1" x="1381"/>
        <item m="1" x="1367"/>
        <item m="1" x="1173"/>
        <item m="1" x="1166"/>
        <item m="1" x="1073"/>
        <item m="1" x="624"/>
        <item m="1" x="675"/>
        <item m="1" x="613"/>
        <item m="1" x="585"/>
        <item m="1" x="1728"/>
        <item m="1" x="672"/>
        <item m="1" x="1727"/>
        <item m="1" x="1640"/>
        <item m="1" x="683"/>
        <item m="1" x="632"/>
        <item m="1" x="593"/>
        <item m="1" x="592"/>
        <item m="1" x="582"/>
        <item m="1" x="642"/>
        <item m="1" x="911"/>
        <item m="1" x="1058"/>
        <item m="1" x="1182"/>
        <item m="1" x="1181"/>
        <item m="1" x="1359"/>
        <item m="1" x="1339"/>
        <item m="1" x="1299"/>
        <item m="1" x="1277"/>
        <item m="1" x="1314"/>
        <item m="1" x="1322"/>
        <item m="1" x="1262"/>
        <item m="1" x="1240"/>
        <item m="1" x="1239"/>
        <item m="1" x="1352"/>
        <item m="1" x="1287"/>
        <item m="1" x="1256"/>
        <item m="1" x="1348"/>
        <item m="1" x="1328"/>
        <item m="1" x="512"/>
        <item m="1" x="1697"/>
        <item m="1" x="998"/>
        <item m="1" x="557"/>
        <item m="1" x="1764"/>
        <item m="1" x="1676"/>
        <item m="1" x="1662"/>
        <item m="1" x="1794"/>
        <item m="1" x="1718"/>
        <item m="1" x="1684"/>
        <item m="1" x="537"/>
        <item m="1" x="967"/>
        <item m="1" x="535"/>
        <item m="1" x="1179"/>
        <item m="1" x="1152"/>
        <item m="1" x="1099"/>
        <item m="1" x="1781"/>
        <item m="1" x="1772"/>
        <item m="1" x="1755"/>
        <item m="1" x="1741"/>
        <item m="1" x="1199"/>
        <item m="1" x="1112"/>
        <item m="1" x="1095"/>
        <item m="1" x="899"/>
        <item m="1" x="629"/>
        <item m="1" x="1649"/>
        <item m="1" x="1071"/>
        <item m="1" x="1621"/>
        <item m="1" x="1610"/>
        <item m="1" x="1586"/>
        <item m="1" x="1046"/>
        <item m="1" x="1822"/>
        <item m="1" x="1584"/>
        <item m="1" x="1575"/>
        <item m="1" x="1574"/>
        <item m="1" x="1579"/>
        <item m="1" x="1829"/>
        <item m="1" x="1690"/>
        <item m="1" x="517"/>
        <item m="1" x="1818"/>
        <item m="1" x="851"/>
        <item m="1" x="856"/>
        <item m="1" x="822"/>
        <item m="1" x="829"/>
        <item m="1" x="821"/>
        <item m="1" x="812"/>
        <item m="1" x="1032"/>
        <item m="1" x="832"/>
        <item m="1" x="575"/>
        <item m="1" x="1560"/>
        <item m="1" x="1559"/>
        <item m="1" x="1541"/>
        <item m="1" x="1508"/>
        <item m="1" x="1537"/>
        <item m="1" x="1510"/>
        <item m="1" x="1496"/>
        <item m="1" x="1549"/>
        <item m="1" x="1555"/>
        <item m="1" x="780"/>
        <item m="1" x="783"/>
        <item m="1" x="773"/>
        <item m="1" x="498"/>
        <item m="1" x="1106"/>
        <item m="1" x="1488"/>
        <item m="1" x="1458"/>
        <item m="1" x="1466"/>
        <item m="1" x="1460"/>
        <item m="1" x="570"/>
        <item m="1" x="1092"/>
        <item m="1" x="742"/>
        <item m="1" x="708"/>
        <item m="1" x="700"/>
        <item m="1" x="696"/>
        <item m="1" x="747"/>
        <item m="1" x="1756"/>
        <item m="1" x="1027"/>
        <item m="1" x="724"/>
        <item m="1" x="713"/>
        <item m="1" x="703"/>
        <item m="1" x="1653"/>
        <item m="1" x="1409"/>
        <item m="1" x="1365"/>
        <item m="1" x="1369"/>
        <item m="1" x="1168"/>
        <item m="1" x="1079"/>
        <item x="396"/>
        <item x="397"/>
        <item m="1" x="1006"/>
        <item m="1" x="936"/>
        <item m="1" x="626"/>
        <item m="1" x="678"/>
        <item m="1" x="1188"/>
        <item m="1" x="588"/>
        <item m="1" x="622"/>
        <item m="1" x="662"/>
        <item x="410"/>
        <item m="1" x="635"/>
        <item m="1" x="612"/>
        <item m="1" x="604"/>
        <item m="1" x="595"/>
        <item m="1" x="584"/>
        <item m="1" x="685"/>
        <item x="419"/>
        <item m="1" x="682"/>
        <item m="1" x="631"/>
        <item m="1" x="643"/>
        <item m="1" x="667"/>
        <item x="424"/>
        <item m="1" x="1841"/>
        <item m="1" x="1184"/>
        <item m="1" x="908"/>
        <item m="1" x="525"/>
        <item x="476"/>
        <item m="1" x="1183"/>
        <item m="1" x="1080"/>
        <item m="1" x="1011"/>
        <item m="1" x="939"/>
        <item m="1" x="1725"/>
        <item m="1" x="1324"/>
        <item m="1" x="1264"/>
        <item m="1" x="1243"/>
        <item m="1" x="1242"/>
        <item m="1" x="1227"/>
        <item m="1" x="1709"/>
        <item m="1" x="1323"/>
        <item m="1" x="1290"/>
        <item m="1" x="1257"/>
        <item m="1" x="1349"/>
        <item m="1" x="1329"/>
        <item x="457"/>
        <item m="1" x="1602"/>
        <item m="1" x="501"/>
        <item m="1" x="995"/>
        <item m="1" x="1145"/>
        <item m="1" x="1723"/>
        <item m="1" x="533"/>
        <item m="1" x="1811"/>
        <item m="1" x="1703"/>
        <item m="1" x="1673"/>
        <item m="1" x="534"/>
        <item m="1" x="565"/>
        <item m="1" x="532"/>
        <item m="1" x="1154"/>
        <item m="1" x="1150"/>
        <item m="1" x="1345"/>
        <item m="1" x="1149"/>
        <item m="1" x="1132"/>
        <item m="1" x="1115"/>
        <item m="1" x="1100"/>
        <item m="1" x="1096"/>
        <item m="1" x="1341"/>
        <item m="1" x="1743"/>
        <item m="1" x="515"/>
        <item m="1" x="627"/>
        <item m="1" x="1135"/>
        <item m="1" x="514"/>
        <item m="1" x="964"/>
        <item m="1" x="1825"/>
        <item m="1" x="1597"/>
        <item m="1" x="1569"/>
        <item m="1" x="1823"/>
        <item m="1" x="1688"/>
        <item m="1" x="1565"/>
        <item m="1" x="1692"/>
        <item m="1" x="1796"/>
        <item m="1" x="1827"/>
        <item m="1" x="1689"/>
        <item m="1" x="842"/>
        <item m="1" x="852"/>
        <item m="1" x="815"/>
        <item m="1" x="823"/>
        <item m="1" x="814"/>
        <item m="1" x="868"/>
        <item m="1" x="859"/>
        <item m="1" x="827"/>
        <item m="1" x="507"/>
        <item m="1" x="955"/>
        <item m="1" x="1529"/>
        <item m="1" x="1525"/>
        <item m="1" x="1503"/>
        <item m="1" x="1558"/>
        <item m="1" x="1543"/>
        <item m="1" x="1550"/>
        <item m="1" x="774"/>
        <item m="1" x="494"/>
        <item m="1" x="1666"/>
        <item m="1" x="1836"/>
        <item m="1" x="1651"/>
        <item m="1" x="1449"/>
        <item m="1" x="1461"/>
        <item m="1" x="1457"/>
        <item m="1" x="1435"/>
        <item m="1" x="702"/>
        <item m="1" x="737"/>
        <item m="1" x="701"/>
        <item m="1" x="697"/>
        <item m="1" x="748"/>
        <item m="1" x="743"/>
        <item m="1" x="726"/>
        <item m="1" x="693"/>
        <item m="1" x="705"/>
        <item m="1" x="698"/>
        <item m="1" x="1403"/>
        <item m="1" x="1655"/>
        <item m="1" x="1423"/>
        <item m="1" x="1060"/>
        <item m="1" x="938"/>
        <item m="1" x="555"/>
        <item m="1" x="615"/>
        <item m="1" x="666"/>
        <item m="1" x="607"/>
        <item m="1" x="687"/>
        <item m="1" x="614"/>
        <item m="1" x="623"/>
        <item m="1" x="599"/>
        <item m="1" x="587"/>
        <item m="1" x="686"/>
        <item m="1" x="674"/>
        <item m="1" x="620"/>
        <item m="1" x="910"/>
        <item m="1" x="619"/>
        <item m="1" x="1639"/>
        <item m="1" x="655"/>
        <item m="1" x="1729"/>
        <item m="1" x="1017"/>
        <item m="1" x="1086"/>
        <item m="1" x="528"/>
        <item m="1" x="1187"/>
        <item m="1" x="1085"/>
        <item m="1" x="1015"/>
        <item m="1" x="942"/>
        <item m="1" x="978"/>
        <item m="1" x="1641"/>
        <item m="1" x="1312"/>
        <item m="1" x="1253"/>
        <item m="1" x="1231"/>
        <item m="1" x="1356"/>
        <item m="1" x="1338"/>
        <item m="1" x="1157"/>
        <item m="1" x="1068"/>
        <item m="1" x="1311"/>
        <item m="1" x="1275"/>
        <item m="1" x="1249"/>
        <item m="1" x="1330"/>
        <item x="460"/>
        <item m="1" x="953"/>
        <item m="1" x="1161"/>
        <item m="1" x="1160"/>
        <item m="1" x="521"/>
        <item m="1" x="1020"/>
        <item m="1" x="503"/>
        <item m="1" x="577"/>
        <item m="1" x="572"/>
        <item m="1" x="522"/>
        <item m="1" x="513"/>
        <item m="1" x="990"/>
        <item m="1" x="1021"/>
        <item m="1" x="988"/>
        <item m="1" x="1720"/>
        <item m="1" x="1700"/>
        <item m="1" x="1719"/>
        <item m="1" x="1702"/>
        <item m="1" x="1686"/>
        <item x="179"/>
        <item m="1" x="1661"/>
        <item m="1" x="562"/>
        <item m="1" x="1657"/>
        <item m="1" x="1807"/>
        <item m="1" x="1134"/>
        <item m="1" x="1479"/>
        <item m="1" x="1783"/>
        <item m="1" x="1744"/>
        <item m="1" x="1696"/>
        <item m="1" x="905"/>
        <item m="1" x="891"/>
        <item m="1" x="903"/>
        <item m="1" x="888"/>
        <item m="1" x="887"/>
        <item m="1" x="874"/>
        <item m="1" x="873"/>
        <item m="1" x="881"/>
        <item m="1" x="1564"/>
        <item m="1" x="973"/>
        <item m="1" x="1057"/>
        <item m="1" x="969"/>
        <item m="1" x="1611"/>
        <item m="1" x="1619"/>
        <item m="1" x="1576"/>
        <item m="1" x="638"/>
        <item m="1" x="1824"/>
        <item m="1" x="1570"/>
        <item m="1" x="1622"/>
        <item m="1" x="962"/>
        <item m="1" x="1117"/>
        <item m="1" x="870"/>
        <item m="1" x="861"/>
        <item m="1" x="850"/>
        <item m="1" x="841"/>
        <item m="1" x="813"/>
        <item m="1" x="1799"/>
        <item m="1" x="817"/>
        <item m="1" x="865"/>
        <item m="1" x="574"/>
        <item m="1" x="857"/>
        <item m="1" x="1530"/>
        <item m="1" x="1533"/>
        <item m="1" x="1523"/>
        <item m="1" x="1515"/>
        <item m="1" x="1039"/>
        <item m="1" x="790"/>
        <item m="1" x="758"/>
        <item m="1" x="1206"/>
        <item m="1" x="763"/>
        <item m="1" x="1207"/>
        <item m="1" x="1451"/>
        <item m="1" x="1482"/>
        <item m="1" x="1450"/>
        <item m="1" x="1443"/>
        <item m="1" x="1489"/>
        <item m="1" x="1485"/>
        <item m="1" x="1468"/>
        <item m="1" x="1448"/>
        <item m="1" x="1456"/>
        <item m="1" x="1447"/>
        <item x="382"/>
        <item m="1" x="1757"/>
        <item x="391"/>
        <item m="1" x="690"/>
        <item x="394"/>
        <item m="1" x="1062"/>
        <item m="1" x="553"/>
        <item m="1" x="1415"/>
        <item m="1" x="1380"/>
        <item m="1" x="1429"/>
        <item m="1" x="1171"/>
        <item m="1" x="1391"/>
        <item m="1" x="1383"/>
        <item m="1" x="1371"/>
        <item m="1" x="1714"/>
        <item m="1" x="1633"/>
        <item m="1" x="1390"/>
        <item m="1" x="1425"/>
        <item m="1" x="1398"/>
        <item m="1" x="1397"/>
        <item m="1" x="1167"/>
        <item m="1" x="1076"/>
        <item m="1" x="1850"/>
        <item m="1" x="1849"/>
        <item m="1" x="1832"/>
        <item m="1" x="1830"/>
        <item m="1" x="1364"/>
        <item m="1" x="1054"/>
        <item m="1" x="581"/>
        <item m="1" x="1713"/>
        <item m="1" x="653"/>
        <item m="1" x="608"/>
        <item m="1" x="944"/>
        <item m="1" x="600"/>
        <item m="1" x="589"/>
        <item m="1" x="677"/>
        <item m="1" x="650"/>
        <item m="1" x="665"/>
        <item m="1" x="669"/>
        <item m="1" x="659"/>
        <item m="1" x="945"/>
        <item m="1" x="1087"/>
        <item x="461"/>
        <item m="1" x="1081"/>
        <item m="1" x="1012"/>
        <item x="464"/>
        <item x="465"/>
        <item m="1" x="1325"/>
        <item m="1" x="1295"/>
        <item m="1" x="1337"/>
        <item m="1" x="1263"/>
        <item m="1" x="1228"/>
        <item m="1" x="1226"/>
        <item m="1" x="1269"/>
        <item m="1" x="1247"/>
        <item m="1" x="987"/>
        <item m="1" x="984"/>
        <item m="1" x="954"/>
        <item m="1" x="1163"/>
        <item m="1" x="1162"/>
        <item m="1" x="1164"/>
        <item m="1" x="524"/>
        <item m="1" x="493"/>
        <item m="1" x="578"/>
        <item m="1" x="573"/>
        <item m="1" x="523"/>
        <item m="1" x="502"/>
        <item m="1" x="991"/>
        <item m="1" x="1022"/>
        <item m="1" x="989"/>
        <item m="1" x="556"/>
        <item m="1" x="549"/>
        <item m="1" x="1810"/>
        <item m="1" x="1722"/>
        <item m="1" x="1701"/>
        <item m="1" x="1687"/>
        <item m="1" x="1677"/>
        <item m="1" x="1663"/>
        <item m="1" x="1763"/>
        <item m="1" x="1658"/>
        <item m="1" x="1808"/>
        <item m="1" x="539"/>
        <item m="1" x="1777"/>
        <item m="1" x="1778"/>
        <item m="1" x="1746"/>
        <item m="1" x="1773"/>
        <item m="1" x="906"/>
        <item m="1" x="893"/>
        <item m="1" x="879"/>
        <item m="1" x="889"/>
        <item m="1" x="875"/>
        <item m="1" x="970"/>
        <item m="1" x="974"/>
        <item m="1" x="1045"/>
        <item m="1" x="1839"/>
        <item m="1" x="1612"/>
        <item m="1" x="1617"/>
        <item m="1" x="1578"/>
        <item m="1" x="1588"/>
        <item m="1" x="1577"/>
        <item m="1" x="1571"/>
        <item m="1" x="1623"/>
        <item m="1" x="1595"/>
        <item m="1" x="1630"/>
        <item m="1" x="1678"/>
        <item m="1" x="958"/>
        <item m="1" x="1802"/>
        <item m="1" x="1049"/>
        <item m="1" x="839"/>
        <item m="1" x="853"/>
        <item m="1" x="957"/>
        <item m="1" x="1038"/>
        <item m="1" x="1535"/>
        <item m="1" x="1524"/>
        <item m="1" x="1518"/>
        <item m="1" x="1040"/>
        <item m="1" x="1063"/>
        <item m="1" x="791"/>
        <item m="1" x="1108"/>
        <item m="1" x="764"/>
        <item m="1" x="757"/>
        <item m="1" x="1109"/>
        <item m="1" x="1453"/>
        <item m="1" x="1483"/>
        <item m="1" x="1452"/>
        <item m="1" x="1444"/>
        <item m="1" x="1751"/>
        <item m="1" x="1469"/>
        <item m="1" x="1439"/>
        <item m="1" x="500"/>
        <item m="1" x="733"/>
        <item m="1" x="691"/>
        <item m="1" x="745"/>
        <item m="1" x="1758"/>
        <item m="1" x="1654"/>
        <item m="1" x="1194"/>
        <item m="1" x="1387"/>
        <item m="1" x="1416"/>
        <item m="1" x="1430"/>
        <item m="1" x="1414"/>
        <item m="1" x="934"/>
        <item m="1" x="1852"/>
        <item m="1" x="1766"/>
        <item m="1" x="1392"/>
        <item m="1" x="1418"/>
        <item m="1" x="1400"/>
        <item m="1" x="1399"/>
        <item m="1" x="1410"/>
        <item m="1" x="1768"/>
        <item m="1" x="1853"/>
        <item m="1" x="1170"/>
        <item m="1" x="1075"/>
        <item m="1" x="551"/>
        <item m="1" x="1851"/>
        <item m="1" x="1765"/>
        <item m="1" x="1656"/>
        <item m="1" x="1715"/>
        <item m="1" x="933"/>
        <item m="1" x="654"/>
        <item m="1" x="609"/>
        <item m="1" x="590"/>
        <item m="1" x="601"/>
        <item m="1" x="688"/>
        <item m="1" x="680"/>
        <item m="1" x="679"/>
        <item m="1" x="652"/>
        <item m="1" x="651"/>
        <item m="1" x="625"/>
        <item m="1" x="603"/>
        <item m="1" x="671"/>
        <item m="1" x="661"/>
        <item m="1" x="946"/>
        <item m="1" x="1813"/>
        <item m="1" x="1326"/>
        <item m="1" x="1297"/>
        <item m="1" x="1296"/>
        <item m="1" x="1230"/>
        <item m="1" x="1229"/>
        <item m="1" x="917"/>
        <item m="1" x="1281"/>
        <item m="1" x="985"/>
        <item m="1" x="1604"/>
        <item m="1" x="1646"/>
        <item x="0"/>
        <item x="31"/>
        <item x="33"/>
        <item x="50"/>
        <item x="59"/>
        <item x="64"/>
        <item x="65"/>
        <item x="66"/>
        <item x="67"/>
        <item x="75"/>
        <item x="106"/>
        <item x="125"/>
        <item x="126"/>
        <item x="139"/>
        <item x="140"/>
        <item x="143"/>
        <item x="144"/>
        <item x="145"/>
        <item x="146"/>
        <item x="147"/>
        <item x="148"/>
        <item x="150"/>
        <item x="153"/>
        <item x="154"/>
        <item x="190"/>
        <item x="211"/>
        <item x="214"/>
        <item x="216"/>
        <item x="218"/>
        <item x="219"/>
        <item x="223"/>
        <item x="224"/>
        <item x="225"/>
        <item x="230"/>
        <item x="231"/>
        <item x="234"/>
        <item x="235"/>
        <item x="238"/>
        <item x="239"/>
        <item x="250"/>
        <item x="256"/>
        <item x="257"/>
        <item x="259"/>
        <item x="260"/>
        <item x="261"/>
        <item x="265"/>
        <item x="266"/>
        <item x="274"/>
        <item x="285"/>
        <item x="287"/>
        <item x="288"/>
        <item x="289"/>
        <item x="290"/>
        <item x="294"/>
        <item x="296"/>
        <item x="297"/>
        <item x="298"/>
        <item x="299"/>
        <item x="309"/>
        <item x="313"/>
        <item x="314"/>
        <item x="315"/>
        <item x="316"/>
        <item x="324"/>
        <item x="331"/>
        <item x="335"/>
        <item x="336"/>
        <item x="337"/>
        <item x="344"/>
        <item x="367"/>
        <item x="368"/>
        <item x="369"/>
        <item x="370"/>
        <item x="371"/>
        <item x="375"/>
        <item x="376"/>
        <item x="377"/>
        <item x="378"/>
        <item x="379"/>
        <item x="389"/>
        <item x="392"/>
        <item x="393"/>
        <item x="395"/>
        <item x="398"/>
        <item x="399"/>
        <item x="404"/>
        <item x="405"/>
        <item x="406"/>
        <item x="407"/>
        <item x="408"/>
        <item x="409"/>
        <item x="411"/>
        <item x="412"/>
        <item x="413"/>
        <item x="414"/>
        <item x="415"/>
        <item x="420"/>
        <item x="421"/>
        <item x="422"/>
        <item x="423"/>
        <item x="425"/>
        <item x="427"/>
        <item x="429"/>
        <item x="430"/>
        <item x="432"/>
        <item x="433"/>
        <item x="434"/>
        <item x="435"/>
        <item x="436"/>
        <item x="437"/>
        <item x="438"/>
        <item x="442"/>
        <item x="443"/>
        <item x="445"/>
        <item x="446"/>
        <item x="447"/>
        <item x="448"/>
        <item x="449"/>
        <item x="450"/>
        <item x="451"/>
        <item x="453"/>
        <item x="454"/>
        <item x="455"/>
        <item x="456"/>
        <item x="458"/>
        <item x="459"/>
        <item x="462"/>
        <item x="463"/>
        <item x="466"/>
        <item x="467"/>
        <item x="468"/>
        <item x="469"/>
        <item x="470"/>
        <item x="471"/>
        <item x="472"/>
        <item x="473"/>
        <item x="474"/>
        <item x="475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Estatus " compact="0" outline="0" multipleItemSelectionAllowed="1" showAll="0" defaultSubtotal="0">
      <items count="5">
        <item h="1" x="1"/>
        <item x="2"/>
        <item h="1" x="3"/>
        <item h="1" x="0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Área" axis="axisRow" compact="0" outline="0" showAll="0" defaultSubtotal="0">
      <items count="7">
        <item x="2"/>
        <item x="4"/>
        <item x="6"/>
        <item x="1"/>
        <item x="0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4">
        <item x="1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4"/>
  </rowFields>
  <rowItems count="6">
    <i>
      <x/>
    </i>
    <i>
      <x v="1"/>
    </i>
    <i>
      <x v="3"/>
    </i>
    <i>
      <x v="4"/>
    </i>
    <i>
      <x v="5"/>
    </i>
    <i t="grand">
      <x/>
    </i>
  </rowItems>
  <colItems count="1">
    <i/>
  </colItems>
  <dataFields count="1">
    <dataField name="Total de Pacientes" fld="21" subtotal="count" baseField="0" baseItem="0"/>
  </dataFields>
  <formats count="9">
    <format dxfId="16">
      <pivotArea field="4" type="button" dataOnly="0" labelOnly="1" outline="0"/>
    </format>
    <format dxfId="15">
      <pivotArea field="19" type="button" dataOnly="0" labelOnly="1" outline="0"/>
    </format>
    <format dxfId="14">
      <pivotArea field="9" type="button" dataOnly="0" labelOnly="1" outline="0"/>
    </format>
    <format dxfId="13">
      <pivotArea field="4" type="button" dataOnly="0" labelOnly="1" outline="0"/>
    </format>
    <format dxfId="12">
      <pivotArea field="19" type="button" dataOnly="0" labelOnly="1" outline="0"/>
    </format>
    <format dxfId="11">
      <pivotArea field="9" type="button" dataOnly="0" labelOnly="1" outline="0"/>
    </format>
    <format dxfId="10">
      <pivotArea dataOnly="0" labelOnly="1" outline="0" fieldPosition="0">
        <references count="1">
          <reference field="24" count="0"/>
        </references>
      </pivotArea>
    </format>
    <format dxfId="9">
      <pivotArea outline="0" collapsedLevelsAreSubtotals="1" fieldPosition="0"/>
    </format>
    <format dxfId="8">
      <pivotArea dataOnly="0" labelOnly="1" outline="0" fieldPosition="0">
        <references count="1">
          <reference field="24" count="0"/>
        </references>
      </pivotArea>
    </format>
  </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Valores" updatedVersion="4" minRefreshableVersion="3" showDrill="0" rowGrandTotals="0" colGrandTotals="0" itemPrintTitles="1" createdVersion="4" indent="0" compact="0" compactData="0" multipleFieldFilters="0" rowHeaderCaption="Nivel de Servicio Medical Health lab">
  <location ref="B4:F199" firstHeaderRow="1" firstDataRow="1" firstDataCol="5"/>
  <pivotFields count="28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42">
        <item x="1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32">
        <item x="729"/>
        <item x="7"/>
        <item x="66"/>
        <item x="17"/>
        <item x="22"/>
        <item x="24"/>
        <item x="28"/>
        <item x="99"/>
        <item x="42"/>
        <item x="100"/>
        <item x="92"/>
        <item x="43"/>
        <item x="3"/>
        <item x="54"/>
        <item x="13"/>
        <item x="4"/>
        <item x="91"/>
        <item x="14"/>
        <item x="61"/>
        <item x="29"/>
        <item x="12"/>
        <item x="33"/>
        <item x="59"/>
        <item x="36"/>
        <item x="11"/>
        <item x="69"/>
        <item x="76"/>
        <item x="70"/>
        <item x="5"/>
        <item x="6"/>
        <item x="1"/>
        <item x="9"/>
        <item x="10"/>
        <item x="75"/>
        <item x="0"/>
        <item x="8"/>
        <item x="26"/>
        <item x="2"/>
        <item x="15"/>
        <item x="16"/>
        <item x="18"/>
        <item x="19"/>
        <item x="20"/>
        <item x="21"/>
        <item x="23"/>
        <item x="25"/>
        <item x="27"/>
        <item x="30"/>
        <item x="31"/>
        <item x="32"/>
        <item x="34"/>
        <item x="35"/>
        <item x="37"/>
        <item x="38"/>
        <item x="39"/>
        <item x="40"/>
        <item x="41"/>
        <item x="44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60"/>
        <item x="62"/>
        <item x="63"/>
        <item x="64"/>
        <item x="65"/>
        <item x="67"/>
        <item x="68"/>
        <item x="71"/>
        <item x="72"/>
        <item x="73"/>
        <item x="74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2"/>
        <item x="153"/>
        <item x="151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m="1" x="73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m="1" x="731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38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480"/>
        <item x="606"/>
        <item x="607"/>
        <item x="608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09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0"/>
        <item h="1"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Tiempo Transcurrido" axis="axisRow" compact="0" outline="0" showAll="0" defaultSubtotal="0">
      <items count="1855">
        <item x="492"/>
        <item x="80"/>
        <item x="304"/>
        <item x="73"/>
        <item x="74"/>
        <item x="77"/>
        <item x="2"/>
        <item x="7"/>
        <item x="133"/>
        <item x="48"/>
        <item x="62"/>
        <item x="21"/>
        <item x="1"/>
        <item x="36"/>
        <item x="78"/>
        <item x="11"/>
        <item x="79"/>
        <item x="53"/>
        <item x="14"/>
        <item x="3"/>
        <item x="12"/>
        <item x="41"/>
        <item x="29"/>
        <item x="81"/>
        <item x="136"/>
        <item x="85"/>
        <item x="70"/>
        <item x="35"/>
        <item x="25"/>
        <item x="71"/>
        <item x="90"/>
        <item x="30"/>
        <item x="142"/>
        <item x="17"/>
        <item x="194"/>
        <item x="72"/>
        <item x="47"/>
        <item x="8"/>
        <item x="13"/>
        <item x="45"/>
        <item x="110"/>
        <item x="39"/>
        <item x="68"/>
        <item x="49"/>
        <item x="5"/>
        <item x="58"/>
        <item x="15"/>
        <item x="82"/>
        <item x="28"/>
        <item x="69"/>
        <item x="56"/>
        <item x="63"/>
        <item x="61"/>
        <item x="76"/>
        <item x="18"/>
        <item x="34"/>
        <item x="152"/>
        <item x="27"/>
        <item x="26"/>
        <item x="19"/>
        <item x="86"/>
        <item x="23"/>
        <item x="55"/>
        <item x="4"/>
        <item x="10"/>
        <item x="6"/>
        <item x="91"/>
        <item x="93"/>
        <item x="9"/>
        <item x="51"/>
        <item x="37"/>
        <item x="24"/>
        <item x="42"/>
        <item x="43"/>
        <item x="16"/>
        <item x="46"/>
        <item x="32"/>
        <item x="44"/>
        <item x="38"/>
        <item x="20"/>
        <item x="40"/>
        <item x="22"/>
        <item x="57"/>
        <item x="60"/>
        <item x="95"/>
        <item x="87"/>
        <item x="88"/>
        <item x="89"/>
        <item x="92"/>
        <item x="94"/>
        <item x="96"/>
        <item x="97"/>
        <item x="98"/>
        <item x="99"/>
        <item x="101"/>
        <item x="102"/>
        <item x="103"/>
        <item x="104"/>
        <item x="105"/>
        <item x="107"/>
        <item x="108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83"/>
        <item x="123"/>
        <item x="124"/>
        <item x="127"/>
        <item x="128"/>
        <item x="129"/>
        <item x="130"/>
        <item x="131"/>
        <item x="132"/>
        <item x="135"/>
        <item x="137"/>
        <item x="280"/>
        <item x="141"/>
        <item x="276"/>
        <item x="277"/>
        <item x="295"/>
        <item x="174"/>
        <item x="151"/>
        <item x="52"/>
        <item x="54"/>
        <item x="83"/>
        <item x="84"/>
        <item x="100"/>
        <item x="122"/>
        <item x="134"/>
        <item x="138"/>
        <item x="149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5"/>
        <item x="176"/>
        <item x="177"/>
        <item x="178"/>
        <item x="180"/>
        <item x="181"/>
        <item x="182"/>
        <item x="183"/>
        <item x="184"/>
        <item x="185"/>
        <item x="186"/>
        <item x="187"/>
        <item x="188"/>
        <item x="189"/>
        <item x="191"/>
        <item x="192"/>
        <item x="193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2"/>
        <item x="213"/>
        <item x="215"/>
        <item x="217"/>
        <item x="220"/>
        <item x="221"/>
        <item x="222"/>
        <item x="226"/>
        <item x="227"/>
        <item x="228"/>
        <item x="229"/>
        <item x="232"/>
        <item x="233"/>
        <item x="236"/>
        <item x="237"/>
        <item x="240"/>
        <item x="241"/>
        <item x="242"/>
        <item x="243"/>
        <item x="244"/>
        <item x="245"/>
        <item x="246"/>
        <item x="247"/>
        <item x="248"/>
        <item x="249"/>
        <item x="251"/>
        <item x="252"/>
        <item x="253"/>
        <item x="254"/>
        <item x="255"/>
        <item x="262"/>
        <item x="263"/>
        <item x="264"/>
        <item x="267"/>
        <item x="268"/>
        <item x="269"/>
        <item x="270"/>
        <item x="271"/>
        <item x="272"/>
        <item x="273"/>
        <item x="275"/>
        <item x="278"/>
        <item x="279"/>
        <item x="281"/>
        <item x="282"/>
        <item x="284"/>
        <item x="286"/>
        <item x="291"/>
        <item x="292"/>
        <item x="293"/>
        <item x="300"/>
        <item x="301"/>
        <item x="302"/>
        <item x="303"/>
        <item x="305"/>
        <item x="306"/>
        <item m="1" x="1029"/>
        <item x="311"/>
        <item x="312"/>
        <item x="317"/>
        <item x="318"/>
        <item x="319"/>
        <item x="320"/>
        <item x="321"/>
        <item x="322"/>
        <item x="323"/>
        <item x="327"/>
        <item x="328"/>
        <item x="330"/>
        <item x="332"/>
        <item x="334"/>
        <item x="339"/>
        <item x="341"/>
        <item x="342"/>
        <item x="343"/>
        <item x="345"/>
        <item x="346"/>
        <item x="347"/>
        <item x="348"/>
        <item x="349"/>
        <item x="350"/>
        <item x="351"/>
        <item x="352"/>
        <item x="353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80"/>
        <item x="381"/>
        <item x="383"/>
        <item x="384"/>
        <item x="386"/>
        <item x="387"/>
        <item x="390"/>
        <item m="1" x="1527"/>
        <item m="1" x="1634"/>
        <item x="403"/>
        <item m="1" x="1735"/>
        <item m="1" x="929"/>
        <item m="1" x="1136"/>
        <item m="1" x="1103"/>
        <item x="307"/>
        <item x="308"/>
        <item x="310"/>
        <item x="325"/>
        <item x="329"/>
        <item x="333"/>
        <item m="1" x="1077"/>
        <item x="373"/>
        <item x="388"/>
        <item x="400"/>
        <item x="401"/>
        <item x="402"/>
        <item m="1" x="1760"/>
        <item m="1" x="971"/>
        <item m="1" x="1596"/>
        <item m="1" x="1102"/>
        <item m="1" x="952"/>
        <item m="1" x="1007"/>
        <item m="1" x="937"/>
        <item m="1" x="664"/>
        <item m="1" x="649"/>
        <item m="1" x="1648"/>
        <item m="1" x="1712"/>
        <item m="1" x="1831"/>
        <item m="1" x="1782"/>
        <item m="1" x="520"/>
        <item m="1" x="1750"/>
        <item m="1" x="1776"/>
        <item m="1" x="1753"/>
        <item m="1" x="925"/>
        <item m="1" x="1817"/>
        <item m="1" x="1404"/>
        <item m="1" x="1816"/>
        <item m="1" x="1056"/>
        <item m="1" x="972"/>
        <item m="1" x="1814"/>
        <item m="1" x="1055"/>
        <item m="1" x="1088"/>
        <item m="1" x="1608"/>
        <item m="1" x="1279"/>
        <item m="1" x="807"/>
        <item m="1" x="1304"/>
        <item m="1" x="1629"/>
        <item m="1" x="1126"/>
        <item m="1" x="1035"/>
        <item m="1" x="506"/>
        <item m="1" x="1847"/>
        <item m="1" x="871"/>
        <item m="1" x="504"/>
        <item m="1" x="1528"/>
        <item m="1" x="1536"/>
        <item m="1" x="1521"/>
        <item m="1" x="1041"/>
        <item m="1" x="1105"/>
        <item m="1" x="1104"/>
        <item m="1" x="1683"/>
        <item m="1" x="511"/>
        <item m="1" x="1665"/>
        <item m="1" x="1037"/>
        <item m="1" x="770"/>
        <item m="1" x="796"/>
        <item m="1" x="1043"/>
        <item m="1" x="1669"/>
        <item m="1" x="1208"/>
        <item m="1" x="1042"/>
        <item m="1" x="496"/>
        <item m="1" x="1445"/>
        <item m="1" x="1486"/>
        <item m="1" x="1475"/>
        <item m="1" x="1459"/>
        <item m="1" x="1462"/>
        <item m="1" x="1671"/>
        <item m="1" x="746"/>
        <item m="1" x="949"/>
        <item m="1" x="1848"/>
        <item m="1" x="1490"/>
        <item m="1" x="1433"/>
        <item m="1" x="1417"/>
        <item m="1" x="1422"/>
        <item m="1" x="1421"/>
        <item m="1" x="1636"/>
        <item m="1" x="554"/>
        <item m="1" x="1431"/>
        <item m="1" x="1854"/>
        <item m="1" x="1172"/>
        <item m="1" x="980"/>
        <item m="1" x="1842"/>
        <item m="1" x="676"/>
        <item m="1" x="1018"/>
        <item m="1" x="1319"/>
        <item m="1" x="1288"/>
        <item m="1" x="1731"/>
        <item m="1" x="1733"/>
        <item m="1" x="968"/>
        <item m="1" x="541"/>
        <item m="1" x="542"/>
        <item m="1" x="1144"/>
        <item m="1" x="1153"/>
        <item m="1" x="1200"/>
        <item m="1" x="1739"/>
        <item m="1" x="1734"/>
        <item m="1" x="1343"/>
        <item m="1" x="1175"/>
        <item m="1" x="1129"/>
        <item m="1" x="1738"/>
        <item m="1" x="928"/>
        <item m="1" x="892"/>
        <item m="1" x="921"/>
        <item m="1" x="914"/>
        <item m="1" x="876"/>
        <item m="1" x="922"/>
        <item m="1" x="913"/>
        <item m="1" x="897"/>
        <item m="1" x="895"/>
        <item m="1" x="883"/>
        <item m="1" x="926"/>
        <item m="1" x="882"/>
        <item m="1" x="872"/>
        <item m="1" x="1594"/>
        <item m="1" x="1278"/>
        <item m="1" x="863"/>
        <item m="1" x="830"/>
        <item m="1" x="855"/>
        <item m="1" x="1801"/>
        <item m="1" x="1123"/>
        <item m="1" x="838"/>
        <item m="1" x="810"/>
        <item m="1" x="1121"/>
        <item m="1" x="1047"/>
        <item m="1" x="808"/>
        <item m="1" x="797"/>
        <item m="1" x="1051"/>
        <item m="1" x="1494"/>
        <item m="1" x="1118"/>
        <item m="1" x="1502"/>
        <item m="1" x="1540"/>
        <item m="1" x="1546"/>
        <item m="1" x="1506"/>
        <item m="1" x="1512"/>
        <item m="1" x="1505"/>
        <item m="1" x="1500"/>
        <item m="1" x="1557"/>
        <item m="1" x="1522"/>
        <item m="1" x="1202"/>
        <item m="1" x="795"/>
        <item m="1" x="794"/>
        <item m="1" x="779"/>
        <item m="1" x="759"/>
        <item m="1" x="778"/>
        <item m="1" x="762"/>
        <item m="1" x="751"/>
        <item m="1" x="787"/>
        <item m="1" x="792"/>
        <item m="1" x="1476"/>
        <item m="1" x="1191"/>
        <item m="1" x="1089"/>
        <item m="1" x="1025"/>
        <item m="1" x="1492"/>
        <item m="1" x="709"/>
        <item m="1" x="729"/>
        <item m="1" x="1000"/>
        <item m="1" x="715"/>
        <item m="1" x="723"/>
        <item m="1" x="712"/>
        <item m="1" x="710"/>
        <item m="1" x="1061"/>
        <item m="1" x="1420"/>
        <item m="1" x="1378"/>
        <item m="1" x="1419"/>
        <item m="1" x="1377"/>
        <item m="1" x="1372"/>
        <item m="1" x="1366"/>
        <item m="1" x="1426"/>
        <item m="1" x="1396"/>
        <item m="1" x="1370"/>
        <item m="1" x="1389"/>
        <item m="1" x="1382"/>
        <item m="1" x="1375"/>
        <item x="385"/>
        <item m="1" x="647"/>
        <item m="1" x="610"/>
        <item m="1" x="1013"/>
        <item m="1" x="940"/>
        <item m="1" x="689"/>
        <item m="1" x="526"/>
        <item m="1" x="1840"/>
        <item m="1" x="1726"/>
        <item m="1" x="1638"/>
        <item m="1" x="1274"/>
        <item m="1" x="1334"/>
        <item m="1" x="1260"/>
        <item m="1" x="1222"/>
        <item m="1" x="1271"/>
        <item m="1" x="1331"/>
        <item m="1" x="1285"/>
        <item m="1" x="1258"/>
        <item m="1" x="1248"/>
        <item m="1" x="1221"/>
        <item m="1" x="1350"/>
        <item m="1" x="1284"/>
        <item m="1" x="1236"/>
        <item x="418"/>
        <item m="1" x="1235"/>
        <item m="1" x="1705"/>
        <item m="1" x="1305"/>
        <item m="1" x="1066"/>
        <item m="1" x="1606"/>
        <item m="1" x="543"/>
        <item m="1" x="548"/>
        <item m="1" x="1480"/>
        <item m="1" x="1180"/>
        <item m="1" x="1214"/>
        <item m="1" x="1747"/>
        <item m="1" x="1097"/>
        <item m="1" x="1197"/>
        <item m="1" x="1139"/>
        <item m="1" x="1745"/>
        <item m="1" x="880"/>
        <item m="1" x="896"/>
        <item m="1" x="924"/>
        <item m="1" x="884"/>
        <item m="1" x="927"/>
        <item m="1" x="919"/>
        <item m="1" x="902"/>
        <item m="1" x="894"/>
        <item m="1" x="1598"/>
        <item m="1" x="1679"/>
        <item m="1" x="869"/>
        <item m="1" x="835"/>
        <item m="1" x="862"/>
        <item m="1" x="505"/>
        <item m="1" x="1302"/>
        <item m="1" x="844"/>
        <item m="1" x="818"/>
        <item m="1" x="1301"/>
        <item m="1" x="1120"/>
        <item m="1" x="816"/>
        <item m="1" x="1064"/>
        <item m="1" x="1127"/>
        <item m="1" x="1837"/>
        <item m="1" x="1300"/>
        <item m="1" x="1509"/>
        <item m="1" x="1547"/>
        <item m="1" x="1552"/>
        <item m="1" x="1513"/>
        <item m="1" x="1519"/>
        <item m="1" x="1504"/>
        <item m="1" x="1495"/>
        <item m="1" x="1532"/>
        <item m="1" x="1664"/>
        <item m="1" x="753"/>
        <item m="1" x="752"/>
        <item m="1" x="785"/>
        <item m="1" x="765"/>
        <item m="1" x="784"/>
        <item m="1" x="768"/>
        <item m="1" x="755"/>
        <item m="1" x="793"/>
        <item m="1" x="750"/>
        <item m="1" x="1481"/>
        <item m="1" x="1650"/>
        <item m="1" x="1834"/>
        <item m="1" x="719"/>
        <item m="1" x="734"/>
        <item m="1" x="694"/>
        <item m="1" x="725"/>
        <item m="1" x="731"/>
        <item m="1" x="722"/>
        <item m="1" x="720"/>
        <item m="1" x="1432"/>
        <item m="1" x="1428"/>
        <item m="1" x="1385"/>
        <item m="1" x="1427"/>
        <item m="1" x="1384"/>
        <item m="1" x="1405"/>
        <item m="1" x="1376"/>
        <item m="1" x="1395"/>
        <item m="1" x="663"/>
        <item m="1" x="616"/>
        <item m="1" x="1082"/>
        <item m="1" x="1059"/>
        <item m="1" x="909"/>
        <item m="1" x="1291"/>
        <item m="1" x="1355"/>
        <item m="1" x="1273"/>
        <item m="1" x="1238"/>
        <item m="1" x="1286"/>
        <item m="1" x="1351"/>
        <item m="1" x="1308"/>
        <item m="1" x="1270"/>
        <item m="1" x="1237"/>
        <item m="1" x="1307"/>
        <item x="487"/>
        <item m="1" x="1246"/>
        <item m="1" x="1220"/>
        <item m="1" x="1316"/>
        <item m="1" x="1155"/>
        <item m="1" x="1711"/>
        <item m="1" x="1044"/>
        <item m="1" x="560"/>
        <item m="1" x="564"/>
        <item m="1" x="561"/>
        <item m="1" x="1346"/>
        <item m="1" x="1748"/>
        <item m="1" x="1178"/>
        <item m="1" x="1148"/>
        <item m="1" x="1142"/>
        <item m="1" x="1098"/>
        <item m="1" x="1196"/>
        <item m="1" x="1769"/>
        <item m="1" x="900"/>
        <item m="1" x="915"/>
        <item m="1" x="886"/>
        <item x="258"/>
        <item m="1" x="885"/>
        <item m="1" x="877"/>
        <item m="1" x="923"/>
        <item m="1" x="920"/>
        <item m="1" x="1137"/>
        <item m="1" x="912"/>
        <item m="1" x="901"/>
        <item m="1" x="1618"/>
        <item m="1" x="1065"/>
        <item m="1" x="831"/>
        <item m="1" x="864"/>
        <item m="1" x="1124"/>
        <item m="1" x="867"/>
        <item m="1" x="848"/>
        <item m="1" x="866"/>
        <item m="1" x="846"/>
        <item m="1" x="845"/>
        <item m="1" x="836"/>
        <item m="1" x="1798"/>
        <item m="1" x="508"/>
        <item m="1" x="1804"/>
        <item m="1" x="1800"/>
        <item m="1" x="1542"/>
        <item m="1" x="1497"/>
        <item m="1" x="1507"/>
        <item m="1" x="1539"/>
        <item m="1" x="1538"/>
        <item m="1" x="1526"/>
        <item m="1" x="1516"/>
        <item m="1" x="1556"/>
        <item m="1" x="1806"/>
        <item m="1" x="769"/>
        <item m="1" x="766"/>
        <item m="1" x="756"/>
        <item x="372"/>
        <item m="1" x="960"/>
        <item m="1" x="947"/>
        <item m="1" x="772"/>
        <item m="1" x="1107"/>
        <item m="1" x="760"/>
        <item m="1" x="1440"/>
        <item m="1" x="1446"/>
        <item m="1" x="1438"/>
        <item m="1" x="1487"/>
        <item m="1" x="1670"/>
        <item m="1" x="1491"/>
        <item m="1" x="744"/>
        <item m="1" x="727"/>
        <item m="1" x="545"/>
        <item m="1" x="740"/>
        <item m="1" x="739"/>
        <item m="1" x="738"/>
        <item m="1" x="930"/>
        <item m="1" x="1386"/>
        <item m="1" x="1408"/>
        <item m="1" x="1379"/>
        <item m="1" x="1413"/>
        <item m="1" x="1407"/>
        <item m="1" x="1402"/>
        <item m="1" x="1393"/>
        <item m="1" x="1424"/>
        <item m="1" x="1406"/>
        <item m="1" x="1632"/>
        <item m="1" x="1169"/>
        <item m="1" x="1074"/>
        <item m="1" x="1016"/>
        <item m="1" x="656"/>
        <item m="1" x="630"/>
        <item m="1" x="1019"/>
        <item m="1" x="580"/>
        <item m="1" x="1217"/>
        <item m="1" x="976"/>
        <item m="1" x="1336"/>
        <item m="1" x="1252"/>
        <item m="1" x="1321"/>
        <item m="1" x="1272"/>
        <item m="1" x="1707"/>
        <item m="1" x="1844"/>
        <item m="1" x="1706"/>
        <item m="1" x="1601"/>
        <item m="1" x="1156"/>
        <item m="1" x="1067"/>
        <item m="1" x="982"/>
        <item m="1" x="531"/>
        <item m="1" x="1283"/>
        <item m="1" x="1282"/>
        <item m="1" x="1267"/>
        <item m="1" x="1219"/>
        <item m="1" x="1218"/>
        <item m="1" x="1215"/>
        <item m="1" x="983"/>
        <item m="1" x="1643"/>
        <item m="1" x="916"/>
        <item m="1" x="1674"/>
        <item m="1" x="544"/>
        <item m="1" x="558"/>
        <item m="1" x="563"/>
        <item m="1" x="538"/>
        <item m="1" x="568"/>
        <item m="1" x="566"/>
        <item m="1" x="559"/>
        <item m="1" x="1133"/>
        <item m="1" x="1742"/>
        <item m="1" x="1784"/>
        <item m="1" x="1737"/>
        <item m="1" x="1478"/>
        <item m="1" x="1143"/>
        <item m="1" x="1736"/>
        <item m="1" x="1775"/>
        <item m="1" x="1771"/>
        <item m="1" x="1754"/>
        <item m="1" x="1740"/>
        <item m="1" x="1779"/>
        <item m="1" x="878"/>
        <item m="1" x="1138"/>
        <item m="1" x="1613"/>
        <item m="1" x="1680"/>
        <item m="1" x="639"/>
        <item m="1" x="1280"/>
        <item m="1" x="965"/>
        <item m="1" x="1826"/>
        <item m="1" x="963"/>
        <item m="1" x="1821"/>
        <item m="1" x="1820"/>
        <item m="1" x="805"/>
        <item m="1" x="1048"/>
        <item m="1" x="809"/>
        <item m="1" x="800"/>
        <item m="1" x="799"/>
        <item m="1" x="1119"/>
        <item m="1" x="1052"/>
        <item m="1" x="1803"/>
        <item m="1" x="576"/>
        <item m="1" x="1125"/>
        <item m="1" x="1303"/>
        <item m="1" x="1050"/>
        <item m="1" x="966"/>
        <item m="1" x="1561"/>
        <item m="1" x="1520"/>
        <item m="1" x="1203"/>
        <item m="1" x="1789"/>
        <item m="1" x="1069"/>
        <item m="1" x="1562"/>
        <item m="1" x="1493"/>
        <item m="1" x="775"/>
        <item m="1" x="1209"/>
        <item m="1" x="754"/>
        <item m="1" x="789"/>
        <item m="1" x="1023"/>
        <item m="1" x="1835"/>
        <item m="1" x="1477"/>
        <item m="1" x="1474"/>
        <item m="1" x="1470"/>
        <item m="1" x="1471"/>
        <item m="1" x="1436"/>
        <item x="326"/>
        <item m="1" x="1752"/>
        <item m="1" x="1434"/>
        <item m="1" x="728"/>
        <item m="1" x="718"/>
        <item x="338"/>
        <item x="340"/>
        <item m="1" x="1195"/>
        <item x="354"/>
        <item x="366"/>
        <item m="1" x="1031"/>
        <item m="1" x="547"/>
        <item m="1" x="1093"/>
        <item m="1" x="1030"/>
        <item m="1" x="1833"/>
        <item x="374"/>
        <item m="1" x="1394"/>
        <item m="1" x="1373"/>
        <item m="1" x="935"/>
        <item m="1" x="552"/>
        <item m="1" x="1767"/>
        <item m="1" x="1078"/>
        <item m="1" x="605"/>
        <item m="1" x="597"/>
        <item m="1" x="586"/>
        <item m="1" x="641"/>
        <item m="1" x="530"/>
        <item m="1" x="1730"/>
        <item m="1" x="1642"/>
        <item m="1" x="1190"/>
        <item m="1" x="529"/>
        <item m="1" x="1189"/>
        <item m="1" x="943"/>
        <item m="1" x="1363"/>
        <item m="1" x="527"/>
        <item m="1" x="1362"/>
        <item m="1" x="1053"/>
        <item m="1" x="579"/>
        <item m="1" x="1812"/>
        <item m="1" x="1216"/>
        <item m="1" x="975"/>
        <item m="1" x="1724"/>
        <item m="1" x="1233"/>
        <item m="1" x="1232"/>
        <item m="1" x="1357"/>
        <item m="1" x="1294"/>
        <item m="1" x="1293"/>
        <item m="1" x="1318"/>
        <item x="426"/>
        <item m="1" x="1360"/>
        <item x="428"/>
        <item m="1" x="1846"/>
        <item m="1" x="1845"/>
        <item x="431"/>
        <item m="1" x="1605"/>
        <item m="1" x="1159"/>
        <item m="1" x="918"/>
        <item m="1" x="1732"/>
        <item m="1" x="1647"/>
        <item m="1" x="986"/>
        <item x="439"/>
        <item x="440"/>
        <item x="441"/>
        <item m="1" x="1158"/>
        <item x="444"/>
        <item m="1" x="1645"/>
        <item m="1" x="1644"/>
        <item m="1" x="1710"/>
        <item m="1" x="1603"/>
        <item m="1" x="999"/>
        <item m="1" x="1002"/>
        <item m="1" x="1001"/>
        <item m="1" x="1721"/>
        <item m="1" x="1792"/>
        <item m="1" x="1694"/>
        <item m="1" x="1675"/>
        <item m="1" x="1659"/>
        <item m="1" x="1761"/>
        <item m="1" x="1698"/>
        <item m="1" x="540"/>
        <item m="1" x="1101"/>
        <item m="1" x="1749"/>
        <item m="1" x="1213"/>
        <item m="1" x="1177"/>
        <item m="1" x="1131"/>
        <item m="1" x="1212"/>
        <item m="1" x="1146"/>
        <item m="1" x="1140"/>
        <item m="1" x="1130"/>
        <item m="1" x="1342"/>
        <item m="1" x="1128"/>
        <item m="1" x="1110"/>
        <item m="1" x="904"/>
        <item m="1" x="961"/>
        <item m="1" x="1572"/>
        <item m="1" x="1599"/>
        <item m="1" x="1627"/>
        <item m="1" x="1615"/>
        <item m="1" x="1592"/>
        <item m="1" x="1614"/>
        <item m="1" x="1590"/>
        <item m="1" x="1589"/>
        <item m="1" x="1581"/>
        <item m="1" x="1580"/>
        <item m="1" x="640"/>
        <item m="1" x="518"/>
        <item m="1" x="516"/>
        <item m="1" x="637"/>
        <item m="1" x="824"/>
        <item m="1" x="854"/>
        <item m="1" x="1034"/>
        <item m="1" x="840"/>
        <item m="1" x="828"/>
        <item m="1" x="1122"/>
        <item m="1" x="801"/>
        <item m="1" x="843"/>
        <item m="1" x="956"/>
        <item m="1" x="1501"/>
        <item m="1" x="1682"/>
        <item m="1" x="1551"/>
        <item m="1" x="1545"/>
        <item m="1" x="1511"/>
        <item m="1" x="1544"/>
        <item m="1" x="1514"/>
        <item m="1" x="1805"/>
        <item m="1" x="1554"/>
        <item m="1" x="1681"/>
        <item m="1" x="786"/>
        <item m="1" x="788"/>
        <item m="1" x="781"/>
        <item m="1" x="776"/>
        <item m="1" x="569"/>
        <item m="1" x="1463"/>
        <item m="1" x="1441"/>
        <item m="1" x="1467"/>
        <item m="1" x="1473"/>
        <item m="1" x="1472"/>
        <item m="1" x="1024"/>
        <item m="1" x="717"/>
        <item m="1" x="1193"/>
        <item m="1" x="1091"/>
        <item m="1" x="1028"/>
        <item m="1" x="951"/>
        <item m="1" x="735"/>
        <item m="1" x="714"/>
        <item m="1" x="730"/>
        <item m="1" x="721"/>
        <item m="1" x="711"/>
        <item m="1" x="1411"/>
        <item m="1" x="1388"/>
        <item m="1" x="1374"/>
        <item m="1" x="1635"/>
        <item m="1" x="1631"/>
        <item m="1" x="1165"/>
        <item m="1" x="1072"/>
        <item m="1" x="1004"/>
        <item m="1" x="636"/>
        <item m="1" x="979"/>
        <item m="1" x="621"/>
        <item m="1" x="596"/>
        <item m="1" x="634"/>
        <item m="1" x="684"/>
        <item m="1" x="645"/>
        <item m="1" x="633"/>
        <item m="1" x="611"/>
        <item m="1" x="594"/>
        <item m="1" x="583"/>
        <item m="1" x="644"/>
        <item m="1" x="1083"/>
        <item m="1" x="602"/>
        <item m="1" x="591"/>
        <item m="1" x="658"/>
        <item m="1" x="657"/>
        <item m="1" x="981"/>
        <item m="1" x="907"/>
        <item m="1" x="1637"/>
        <item m="1" x="1361"/>
        <item m="1" x="1358"/>
        <item m="1" x="1298"/>
        <item m="1" x="1276"/>
        <item m="1" x="1265"/>
        <item m="1" x="1254"/>
        <item m="1" x="1244"/>
        <item m="1" x="1313"/>
        <item m="1" x="1335"/>
        <item m="1" x="1251"/>
        <item m="1" x="1261"/>
        <item m="1" x="1250"/>
        <item m="1" x="1224"/>
        <item m="1" x="1223"/>
        <item m="1" x="1332"/>
        <item m="1" x="1708"/>
        <item x="452"/>
        <item m="1" x="1309"/>
        <item m="1" x="1268"/>
        <item m="1" x="992"/>
        <item m="1" x="994"/>
        <item m="1" x="993"/>
        <item m="1" x="1695"/>
        <item m="1" x="1717"/>
        <item m="1" x="1660"/>
        <item m="1" x="1791"/>
        <item m="1" x="1762"/>
        <item m="1" x="1699"/>
        <item m="1" x="1672"/>
        <item m="1" x="567"/>
        <item m="1" x="1201"/>
        <item m="1" x="1785"/>
        <item m="1" x="1770"/>
        <item m="1" x="1759"/>
        <item m="1" x="1344"/>
        <item m="1" x="1151"/>
        <item m="1" x="1147"/>
        <item m="1" x="1113"/>
        <item m="1" x="1174"/>
        <item m="1" x="1340"/>
        <item m="1" x="1210"/>
        <item m="1" x="890"/>
        <item m="1" x="1815"/>
        <item m="1" x="1620"/>
        <item m="1" x="1587"/>
        <item m="1" x="1616"/>
        <item m="1" x="1593"/>
        <item m="1" x="1568"/>
        <item m="1" x="1591"/>
        <item m="1" x="1567"/>
        <item m="1" x="1566"/>
        <item m="1" x="1626"/>
        <item m="1" x="1625"/>
        <item m="1" x="1691"/>
        <item m="1" x="1797"/>
        <item m="1" x="1795"/>
        <item m="1" x="798"/>
        <item m="1" x="806"/>
        <item m="1" x="834"/>
        <item m="1" x="847"/>
        <item m="1" x="804"/>
        <item m="1" x="819"/>
        <item m="1" x="803"/>
        <item m="1" x="1033"/>
        <item m="1" x="858"/>
        <item m="1" x="826"/>
        <item m="1" x="1838"/>
        <item m="1" x="1553"/>
        <item m="1" x="1205"/>
        <item m="1" x="1036"/>
        <item m="1" x="1517"/>
        <item m="1" x="509"/>
        <item m="1" x="1787"/>
        <item m="1" x="1531"/>
        <item m="1" x="1204"/>
        <item m="1" x="1668"/>
        <item m="1" x="771"/>
        <item m="1" x="767"/>
        <item m="1" x="761"/>
        <item m="1" x="1667"/>
        <item m="1" x="1437"/>
        <item m="1" x="1484"/>
        <item m="1" x="1790"/>
        <item m="1" x="1455"/>
        <item m="1" x="1454"/>
        <item m="1" x="499"/>
        <item m="1" x="695"/>
        <item m="1" x="736"/>
        <item m="1" x="699"/>
        <item m="1" x="931"/>
        <item m="1" x="546"/>
        <item x="416"/>
        <item m="1" x="692"/>
        <item m="1" x="1090"/>
        <item m="1" x="1026"/>
        <item m="1" x="950"/>
        <item m="1" x="1401"/>
        <item m="1" x="1368"/>
        <item m="1" x="1008"/>
        <item m="1" x="1005"/>
        <item m="1" x="932"/>
        <item m="1" x="550"/>
        <item m="1" x="606"/>
        <item m="1" x="648"/>
        <item m="1" x="598"/>
        <item m="1" x="673"/>
        <item m="1" x="1186"/>
        <item m="1" x="646"/>
        <item m="1" x="1185"/>
        <item m="1" x="1084"/>
        <item m="1" x="1014"/>
        <item m="1" x="941"/>
        <item m="1" x="670"/>
        <item m="1" x="660"/>
        <item x="417"/>
        <item m="1" x="977"/>
        <item m="1" x="681"/>
        <item m="1" x="668"/>
        <item m="1" x="618"/>
        <item m="1" x="617"/>
        <item m="1" x="1843"/>
        <item m="1" x="1010"/>
        <item m="1" x="1009"/>
        <item m="1" x="1327"/>
        <item m="1" x="1315"/>
        <item m="1" x="1266"/>
        <item m="1" x="1255"/>
        <item m="1" x="1245"/>
        <item m="1" x="1234"/>
        <item m="1" x="1292"/>
        <item m="1" x="1241"/>
        <item m="1" x="1354"/>
        <item m="1" x="1225"/>
        <item m="1" x="1353"/>
        <item m="1" x="1333"/>
        <item m="1" x="1320"/>
        <item m="1" x="1289"/>
        <item m="1" x="1310"/>
        <item m="1" x="1259"/>
        <item m="1" x="1317"/>
        <item m="1" x="1306"/>
        <item m="1" x="996"/>
        <item m="1" x="1003"/>
        <item m="1" x="997"/>
        <item m="1" x="1704"/>
        <item m="1" x="1793"/>
        <item m="1" x="1685"/>
        <item m="1" x="1809"/>
        <item m="1" x="1716"/>
        <item m="1" x="1693"/>
        <item m="1" x="536"/>
        <item m="1" x="1347"/>
        <item m="1" x="1116"/>
        <item m="1" x="1780"/>
        <item m="1" x="1774"/>
        <item m="1" x="1114"/>
        <item m="1" x="1198"/>
        <item m="1" x="1176"/>
        <item m="1" x="1141"/>
        <item m="1" x="1211"/>
        <item m="1" x="1111"/>
        <item m="1" x="1094"/>
        <item m="1" x="898"/>
        <item m="1" x="628"/>
        <item m="1" x="1628"/>
        <item m="1" x="1600"/>
        <item m="1" x="1624"/>
        <item m="1" x="1609"/>
        <item m="1" x="1585"/>
        <item m="1" x="1607"/>
        <item m="1" x="1583"/>
        <item m="1" x="1582"/>
        <item m="1" x="1573"/>
        <item m="1" x="1819"/>
        <item m="1" x="519"/>
        <item m="1" x="1828"/>
        <item m="1" x="1563"/>
        <item m="1" x="825"/>
        <item m="1" x="849"/>
        <item m="1" x="860"/>
        <item m="1" x="820"/>
        <item m="1" x="833"/>
        <item m="1" x="811"/>
        <item m="1" x="802"/>
        <item m="1" x="837"/>
        <item m="1" x="1070"/>
        <item m="1" x="1498"/>
        <item m="1" x="1788"/>
        <item m="1" x="510"/>
        <item m="1" x="1534"/>
        <item m="1" x="959"/>
        <item m="1" x="1499"/>
        <item m="1" x="1548"/>
        <item m="1" x="1786"/>
        <item m="1" x="497"/>
        <item m="1" x="782"/>
        <item m="1" x="777"/>
        <item m="1" x="495"/>
        <item m="1" x="749"/>
        <item m="1" x="1442"/>
        <item m="1" x="571"/>
        <item m="1" x="1465"/>
        <item m="1" x="1464"/>
        <item m="1" x="948"/>
        <item m="1" x="707"/>
        <item m="1" x="741"/>
        <item m="1" x="716"/>
        <item m="1" x="706"/>
        <item m="1" x="732"/>
        <item m="1" x="704"/>
        <item m="1" x="1652"/>
        <item m="1" x="1192"/>
        <item m="1" x="1412"/>
        <item m="1" x="1381"/>
        <item m="1" x="1367"/>
        <item m="1" x="1173"/>
        <item m="1" x="1166"/>
        <item m="1" x="1073"/>
        <item m="1" x="624"/>
        <item m="1" x="675"/>
        <item m="1" x="613"/>
        <item m="1" x="585"/>
        <item m="1" x="1728"/>
        <item m="1" x="672"/>
        <item m="1" x="1727"/>
        <item m="1" x="1640"/>
        <item m="1" x="683"/>
        <item m="1" x="632"/>
        <item m="1" x="593"/>
        <item m="1" x="592"/>
        <item m="1" x="582"/>
        <item m="1" x="642"/>
        <item m="1" x="911"/>
        <item m="1" x="1058"/>
        <item m="1" x="1182"/>
        <item m="1" x="1181"/>
        <item m="1" x="1359"/>
        <item m="1" x="1339"/>
        <item m="1" x="1299"/>
        <item m="1" x="1277"/>
        <item m="1" x="1314"/>
        <item m="1" x="1322"/>
        <item m="1" x="1262"/>
        <item m="1" x="1240"/>
        <item m="1" x="1239"/>
        <item m="1" x="1352"/>
        <item m="1" x="1287"/>
        <item m="1" x="1256"/>
        <item m="1" x="1348"/>
        <item m="1" x="1328"/>
        <item m="1" x="512"/>
        <item m="1" x="1697"/>
        <item m="1" x="998"/>
        <item m="1" x="557"/>
        <item m="1" x="1764"/>
        <item m="1" x="1676"/>
        <item m="1" x="1662"/>
        <item m="1" x="1794"/>
        <item m="1" x="1718"/>
        <item m="1" x="1684"/>
        <item m="1" x="537"/>
        <item m="1" x="967"/>
        <item m="1" x="535"/>
        <item m="1" x="1179"/>
        <item m="1" x="1152"/>
        <item m="1" x="1099"/>
        <item m="1" x="1781"/>
        <item m="1" x="1772"/>
        <item m="1" x="1755"/>
        <item m="1" x="1741"/>
        <item m="1" x="1199"/>
        <item m="1" x="1112"/>
        <item m="1" x="1095"/>
        <item m="1" x="899"/>
        <item m="1" x="629"/>
        <item m="1" x="1649"/>
        <item m="1" x="1071"/>
        <item m="1" x="1621"/>
        <item m="1" x="1610"/>
        <item m="1" x="1586"/>
        <item m="1" x="1046"/>
        <item m="1" x="1822"/>
        <item m="1" x="1584"/>
        <item m="1" x="1575"/>
        <item m="1" x="1574"/>
        <item m="1" x="1579"/>
        <item m="1" x="1829"/>
        <item m="1" x="1690"/>
        <item m="1" x="517"/>
        <item m="1" x="1818"/>
        <item m="1" x="851"/>
        <item m="1" x="856"/>
        <item m="1" x="822"/>
        <item m="1" x="829"/>
        <item m="1" x="821"/>
        <item m="1" x="812"/>
        <item m="1" x="1032"/>
        <item m="1" x="832"/>
        <item m="1" x="575"/>
        <item m="1" x="1560"/>
        <item m="1" x="1559"/>
        <item m="1" x="1541"/>
        <item m="1" x="1508"/>
        <item m="1" x="1537"/>
        <item m="1" x="1510"/>
        <item m="1" x="1496"/>
        <item m="1" x="1549"/>
        <item m="1" x="1555"/>
        <item m="1" x="780"/>
        <item m="1" x="783"/>
        <item m="1" x="773"/>
        <item m="1" x="498"/>
        <item m="1" x="1106"/>
        <item m="1" x="1488"/>
        <item m="1" x="1458"/>
        <item m="1" x="1466"/>
        <item m="1" x="1460"/>
        <item m="1" x="570"/>
        <item m="1" x="1092"/>
        <item m="1" x="742"/>
        <item m="1" x="708"/>
        <item m="1" x="700"/>
        <item m="1" x="696"/>
        <item m="1" x="747"/>
        <item m="1" x="1756"/>
        <item m="1" x="1027"/>
        <item m="1" x="724"/>
        <item m="1" x="713"/>
        <item m="1" x="703"/>
        <item m="1" x="1653"/>
        <item m="1" x="1409"/>
        <item m="1" x="1365"/>
        <item m="1" x="1369"/>
        <item m="1" x="1168"/>
        <item m="1" x="1079"/>
        <item x="396"/>
        <item x="397"/>
        <item m="1" x="1006"/>
        <item m="1" x="936"/>
        <item m="1" x="626"/>
        <item m="1" x="678"/>
        <item m="1" x="1188"/>
        <item m="1" x="588"/>
        <item m="1" x="622"/>
        <item m="1" x="662"/>
        <item x="410"/>
        <item m="1" x="635"/>
        <item m="1" x="612"/>
        <item m="1" x="604"/>
        <item m="1" x="595"/>
        <item m="1" x="584"/>
        <item m="1" x="685"/>
        <item x="419"/>
        <item m="1" x="682"/>
        <item m="1" x="631"/>
        <item m="1" x="643"/>
        <item m="1" x="667"/>
        <item x="424"/>
        <item m="1" x="1841"/>
        <item m="1" x="1184"/>
        <item m="1" x="908"/>
        <item m="1" x="525"/>
        <item x="476"/>
        <item m="1" x="1183"/>
        <item m="1" x="1080"/>
        <item m="1" x="1011"/>
        <item m="1" x="939"/>
        <item m="1" x="1725"/>
        <item m="1" x="1324"/>
        <item m="1" x="1264"/>
        <item m="1" x="1243"/>
        <item m="1" x="1242"/>
        <item m="1" x="1227"/>
        <item m="1" x="1709"/>
        <item m="1" x="1323"/>
        <item m="1" x="1290"/>
        <item m="1" x="1257"/>
        <item m="1" x="1349"/>
        <item m="1" x="1329"/>
        <item x="457"/>
        <item m="1" x="1602"/>
        <item m="1" x="501"/>
        <item m="1" x="995"/>
        <item m="1" x="1145"/>
        <item m="1" x="1723"/>
        <item m="1" x="533"/>
        <item m="1" x="1811"/>
        <item m="1" x="1703"/>
        <item m="1" x="1673"/>
        <item m="1" x="534"/>
        <item m="1" x="565"/>
        <item m="1" x="532"/>
        <item m="1" x="1154"/>
        <item m="1" x="1150"/>
        <item m="1" x="1345"/>
        <item m="1" x="1149"/>
        <item m="1" x="1132"/>
        <item m="1" x="1115"/>
        <item m="1" x="1100"/>
        <item m="1" x="1096"/>
        <item m="1" x="1341"/>
        <item m="1" x="1743"/>
        <item m="1" x="515"/>
        <item m="1" x="627"/>
        <item m="1" x="1135"/>
        <item m="1" x="514"/>
        <item m="1" x="964"/>
        <item m="1" x="1825"/>
        <item m="1" x="1597"/>
        <item m="1" x="1569"/>
        <item m="1" x="1823"/>
        <item m="1" x="1688"/>
        <item m="1" x="1565"/>
        <item m="1" x="1692"/>
        <item m="1" x="1796"/>
        <item m="1" x="1827"/>
        <item m="1" x="1689"/>
        <item m="1" x="842"/>
        <item m="1" x="852"/>
        <item m="1" x="815"/>
        <item m="1" x="823"/>
        <item m="1" x="814"/>
        <item m="1" x="868"/>
        <item m="1" x="859"/>
        <item m="1" x="827"/>
        <item m="1" x="507"/>
        <item m="1" x="955"/>
        <item m="1" x="1529"/>
        <item m="1" x="1525"/>
        <item m="1" x="1503"/>
        <item m="1" x="1558"/>
        <item m="1" x="1543"/>
        <item m="1" x="1550"/>
        <item m="1" x="774"/>
        <item m="1" x="494"/>
        <item m="1" x="1666"/>
        <item m="1" x="1836"/>
        <item m="1" x="1651"/>
        <item m="1" x="1449"/>
        <item m="1" x="1461"/>
        <item m="1" x="1457"/>
        <item m="1" x="1435"/>
        <item m="1" x="702"/>
        <item m="1" x="737"/>
        <item m="1" x="701"/>
        <item m="1" x="697"/>
        <item m="1" x="748"/>
        <item m="1" x="743"/>
        <item m="1" x="726"/>
        <item m="1" x="693"/>
        <item m="1" x="705"/>
        <item m="1" x="698"/>
        <item m="1" x="1403"/>
        <item m="1" x="1655"/>
        <item m="1" x="1423"/>
        <item m="1" x="1060"/>
        <item m="1" x="938"/>
        <item m="1" x="555"/>
        <item m="1" x="615"/>
        <item m="1" x="666"/>
        <item m="1" x="607"/>
        <item m="1" x="687"/>
        <item m="1" x="614"/>
        <item m="1" x="623"/>
        <item m="1" x="599"/>
        <item m="1" x="587"/>
        <item m="1" x="686"/>
        <item m="1" x="674"/>
        <item m="1" x="620"/>
        <item m="1" x="910"/>
        <item m="1" x="619"/>
        <item m="1" x="1639"/>
        <item m="1" x="655"/>
        <item m="1" x="1729"/>
        <item m="1" x="1017"/>
        <item m="1" x="1086"/>
        <item m="1" x="528"/>
        <item m="1" x="1187"/>
        <item m="1" x="1085"/>
        <item m="1" x="1015"/>
        <item m="1" x="942"/>
        <item m="1" x="978"/>
        <item m="1" x="1641"/>
        <item m="1" x="1312"/>
        <item m="1" x="1253"/>
        <item m="1" x="1231"/>
        <item m="1" x="1356"/>
        <item m="1" x="1338"/>
        <item m="1" x="1157"/>
        <item m="1" x="1068"/>
        <item m="1" x="1311"/>
        <item m="1" x="1275"/>
        <item m="1" x="1249"/>
        <item m="1" x="1330"/>
        <item x="460"/>
        <item m="1" x="953"/>
        <item m="1" x="1161"/>
        <item m="1" x="1160"/>
        <item m="1" x="521"/>
        <item m="1" x="1020"/>
        <item m="1" x="503"/>
        <item m="1" x="577"/>
        <item m="1" x="572"/>
        <item m="1" x="522"/>
        <item m="1" x="513"/>
        <item m="1" x="990"/>
        <item m="1" x="1021"/>
        <item m="1" x="988"/>
        <item m="1" x="1720"/>
        <item m="1" x="1700"/>
        <item m="1" x="1719"/>
        <item m="1" x="1702"/>
        <item m="1" x="1686"/>
        <item x="179"/>
        <item m="1" x="1661"/>
        <item m="1" x="562"/>
        <item m="1" x="1657"/>
        <item m="1" x="1807"/>
        <item m="1" x="1134"/>
        <item m="1" x="1479"/>
        <item m="1" x="1783"/>
        <item m="1" x="1744"/>
        <item m="1" x="1696"/>
        <item m="1" x="905"/>
        <item m="1" x="891"/>
        <item m="1" x="903"/>
        <item m="1" x="888"/>
        <item m="1" x="887"/>
        <item m="1" x="874"/>
        <item m="1" x="873"/>
        <item m="1" x="881"/>
        <item m="1" x="1564"/>
        <item m="1" x="973"/>
        <item m="1" x="1057"/>
        <item m="1" x="969"/>
        <item m="1" x="1611"/>
        <item m="1" x="1619"/>
        <item m="1" x="1576"/>
        <item m="1" x="638"/>
        <item m="1" x="1824"/>
        <item m="1" x="1570"/>
        <item m="1" x="1622"/>
        <item m="1" x="962"/>
        <item m="1" x="1117"/>
        <item m="1" x="870"/>
        <item m="1" x="861"/>
        <item m="1" x="850"/>
        <item m="1" x="841"/>
        <item m="1" x="813"/>
        <item m="1" x="1799"/>
        <item m="1" x="817"/>
        <item m="1" x="865"/>
        <item m="1" x="574"/>
        <item m="1" x="857"/>
        <item m="1" x="1530"/>
        <item m="1" x="1533"/>
        <item m="1" x="1523"/>
        <item m="1" x="1515"/>
        <item m="1" x="1039"/>
        <item m="1" x="790"/>
        <item m="1" x="758"/>
        <item m="1" x="1206"/>
        <item m="1" x="763"/>
        <item m="1" x="1207"/>
        <item m="1" x="1451"/>
        <item m="1" x="1482"/>
        <item m="1" x="1450"/>
        <item m="1" x="1443"/>
        <item m="1" x="1489"/>
        <item m="1" x="1485"/>
        <item m="1" x="1468"/>
        <item m="1" x="1448"/>
        <item m="1" x="1456"/>
        <item m="1" x="1447"/>
        <item x="382"/>
        <item m="1" x="1757"/>
        <item x="391"/>
        <item m="1" x="690"/>
        <item x="394"/>
        <item m="1" x="1062"/>
        <item m="1" x="553"/>
        <item m="1" x="1415"/>
        <item m="1" x="1380"/>
        <item m="1" x="1429"/>
        <item m="1" x="1171"/>
        <item m="1" x="1391"/>
        <item m="1" x="1383"/>
        <item m="1" x="1371"/>
        <item m="1" x="1714"/>
        <item m="1" x="1633"/>
        <item m="1" x="1390"/>
        <item m="1" x="1425"/>
        <item m="1" x="1398"/>
        <item m="1" x="1397"/>
        <item m="1" x="1167"/>
        <item m="1" x="1076"/>
        <item m="1" x="1850"/>
        <item m="1" x="1849"/>
        <item m="1" x="1832"/>
        <item m="1" x="1830"/>
        <item m="1" x="1364"/>
        <item m="1" x="1054"/>
        <item m="1" x="581"/>
        <item m="1" x="1713"/>
        <item m="1" x="653"/>
        <item m="1" x="608"/>
        <item m="1" x="944"/>
        <item m="1" x="600"/>
        <item m="1" x="589"/>
        <item m="1" x="677"/>
        <item m="1" x="650"/>
        <item m="1" x="665"/>
        <item m="1" x="669"/>
        <item m="1" x="659"/>
        <item m="1" x="945"/>
        <item m="1" x="1087"/>
        <item x="461"/>
        <item m="1" x="1081"/>
        <item m="1" x="1012"/>
        <item x="464"/>
        <item x="465"/>
        <item m="1" x="1325"/>
        <item m="1" x="1295"/>
        <item m="1" x="1337"/>
        <item m="1" x="1263"/>
        <item m="1" x="1228"/>
        <item m="1" x="1226"/>
        <item m="1" x="1269"/>
        <item m="1" x="1247"/>
        <item m="1" x="987"/>
        <item m="1" x="984"/>
        <item m="1" x="954"/>
        <item m="1" x="1163"/>
        <item m="1" x="1162"/>
        <item m="1" x="1164"/>
        <item m="1" x="524"/>
        <item m="1" x="493"/>
        <item m="1" x="578"/>
        <item m="1" x="573"/>
        <item m="1" x="523"/>
        <item m="1" x="502"/>
        <item m="1" x="991"/>
        <item m="1" x="1022"/>
        <item m="1" x="989"/>
        <item m="1" x="556"/>
        <item m="1" x="549"/>
        <item m="1" x="1810"/>
        <item m="1" x="1722"/>
        <item m="1" x="1701"/>
        <item m="1" x="1687"/>
        <item m="1" x="1677"/>
        <item m="1" x="1663"/>
        <item m="1" x="1763"/>
        <item m="1" x="1658"/>
        <item m="1" x="1808"/>
        <item m="1" x="539"/>
        <item m="1" x="1777"/>
        <item m="1" x="1778"/>
        <item m="1" x="1746"/>
        <item m="1" x="1773"/>
        <item m="1" x="906"/>
        <item m="1" x="893"/>
        <item m="1" x="879"/>
        <item m="1" x="889"/>
        <item m="1" x="875"/>
        <item m="1" x="970"/>
        <item m="1" x="974"/>
        <item m="1" x="1045"/>
        <item m="1" x="1839"/>
        <item m="1" x="1612"/>
        <item m="1" x="1617"/>
        <item m="1" x="1578"/>
        <item m="1" x="1588"/>
        <item m="1" x="1577"/>
        <item m="1" x="1571"/>
        <item m="1" x="1623"/>
        <item m="1" x="1595"/>
        <item m="1" x="1630"/>
        <item m="1" x="1678"/>
        <item m="1" x="958"/>
        <item m="1" x="1802"/>
        <item m="1" x="1049"/>
        <item m="1" x="839"/>
        <item m="1" x="853"/>
        <item m="1" x="957"/>
        <item m="1" x="1038"/>
        <item m="1" x="1535"/>
        <item m="1" x="1524"/>
        <item m="1" x="1518"/>
        <item m="1" x="1040"/>
        <item m="1" x="1063"/>
        <item m="1" x="791"/>
        <item m="1" x="1108"/>
        <item m="1" x="764"/>
        <item m="1" x="757"/>
        <item m="1" x="1109"/>
        <item m="1" x="1453"/>
        <item m="1" x="1483"/>
        <item m="1" x="1452"/>
        <item m="1" x="1444"/>
        <item m="1" x="1751"/>
        <item m="1" x="1469"/>
        <item m="1" x="1439"/>
        <item m="1" x="500"/>
        <item m="1" x="733"/>
        <item m="1" x="691"/>
        <item m="1" x="745"/>
        <item m="1" x="1758"/>
        <item m="1" x="1654"/>
        <item m="1" x="1194"/>
        <item m="1" x="1387"/>
        <item m="1" x="1416"/>
        <item m="1" x="1430"/>
        <item m="1" x="1414"/>
        <item m="1" x="934"/>
        <item m="1" x="1852"/>
        <item m="1" x="1766"/>
        <item m="1" x="1392"/>
        <item m="1" x="1418"/>
        <item m="1" x="1400"/>
        <item m="1" x="1399"/>
        <item m="1" x="1410"/>
        <item m="1" x="1768"/>
        <item m="1" x="1853"/>
        <item m="1" x="1170"/>
        <item m="1" x="1075"/>
        <item m="1" x="551"/>
        <item m="1" x="1851"/>
        <item m="1" x="1765"/>
        <item m="1" x="1656"/>
        <item m="1" x="1715"/>
        <item m="1" x="933"/>
        <item m="1" x="654"/>
        <item m="1" x="609"/>
        <item m="1" x="590"/>
        <item m="1" x="601"/>
        <item m="1" x="688"/>
        <item m="1" x="680"/>
        <item m="1" x="679"/>
        <item m="1" x="652"/>
        <item m="1" x="651"/>
        <item m="1" x="625"/>
        <item m="1" x="603"/>
        <item m="1" x="671"/>
        <item m="1" x="661"/>
        <item m="1" x="946"/>
        <item m="1" x="1813"/>
        <item m="1" x="1326"/>
        <item m="1" x="1297"/>
        <item m="1" x="1296"/>
        <item m="1" x="1230"/>
        <item m="1" x="1229"/>
        <item m="1" x="917"/>
        <item m="1" x="1281"/>
        <item m="1" x="985"/>
        <item m="1" x="1604"/>
        <item m="1" x="1646"/>
        <item x="0"/>
        <item x="31"/>
        <item x="33"/>
        <item x="50"/>
        <item x="59"/>
        <item x="64"/>
        <item x="65"/>
        <item x="66"/>
        <item x="67"/>
        <item x="75"/>
        <item x="106"/>
        <item x="125"/>
        <item x="126"/>
        <item x="139"/>
        <item x="140"/>
        <item x="143"/>
        <item x="144"/>
        <item x="145"/>
        <item x="146"/>
        <item x="147"/>
        <item x="148"/>
        <item x="150"/>
        <item x="153"/>
        <item x="154"/>
        <item x="190"/>
        <item x="211"/>
        <item x="214"/>
        <item x="216"/>
        <item x="218"/>
        <item x="219"/>
        <item x="223"/>
        <item x="224"/>
        <item x="225"/>
        <item x="230"/>
        <item x="231"/>
        <item x="234"/>
        <item x="235"/>
        <item x="238"/>
        <item x="239"/>
        <item x="250"/>
        <item x="256"/>
        <item x="257"/>
        <item x="259"/>
        <item x="260"/>
        <item x="261"/>
        <item x="265"/>
        <item x="266"/>
        <item x="274"/>
        <item x="285"/>
        <item x="287"/>
        <item x="288"/>
        <item x="289"/>
        <item x="290"/>
        <item x="294"/>
        <item x="296"/>
        <item x="297"/>
        <item x="298"/>
        <item x="299"/>
        <item x="309"/>
        <item x="313"/>
        <item x="314"/>
        <item x="315"/>
        <item x="316"/>
        <item x="324"/>
        <item x="331"/>
        <item x="335"/>
        <item x="336"/>
        <item x="337"/>
        <item x="344"/>
        <item x="367"/>
        <item x="368"/>
        <item x="369"/>
        <item x="370"/>
        <item x="371"/>
        <item x="375"/>
        <item x="376"/>
        <item x="377"/>
        <item x="378"/>
        <item x="379"/>
        <item x="389"/>
        <item x="392"/>
        <item x="393"/>
        <item x="395"/>
        <item x="398"/>
        <item x="399"/>
        <item x="404"/>
        <item x="405"/>
        <item x="406"/>
        <item x="407"/>
        <item x="408"/>
        <item x="409"/>
        <item x="411"/>
        <item x="412"/>
        <item x="413"/>
        <item x="414"/>
        <item x="415"/>
        <item x="420"/>
        <item x="421"/>
        <item x="422"/>
        <item x="423"/>
        <item x="425"/>
        <item x="427"/>
        <item x="429"/>
        <item x="430"/>
        <item x="432"/>
        <item x="433"/>
        <item x="434"/>
        <item x="435"/>
        <item x="436"/>
        <item x="437"/>
        <item x="438"/>
        <item x="442"/>
        <item x="443"/>
        <item x="445"/>
        <item x="446"/>
        <item x="447"/>
        <item x="448"/>
        <item x="449"/>
        <item x="450"/>
        <item x="451"/>
        <item x="453"/>
        <item x="454"/>
        <item x="455"/>
        <item x="456"/>
        <item x="458"/>
        <item x="459"/>
        <item x="462"/>
        <item x="463"/>
        <item x="466"/>
        <item x="467"/>
        <item x="468"/>
        <item x="469"/>
        <item x="470"/>
        <item x="471"/>
        <item x="472"/>
        <item x="473"/>
        <item x="474"/>
        <item x="475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Estatus " compact="0" outline="0" multipleItemSelectionAllowed="1" showAll="0" defaultSubtotal="0">
      <items count="5">
        <item h="1" x="1"/>
        <item x="2"/>
        <item h="1" x="3"/>
        <item h="1" x="0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Área" axis="axisRow" compact="0" outline="0" showAll="0" defaultSubtotal="0">
      <items count="7">
        <item x="2"/>
        <item x="4"/>
        <item x="6"/>
        <item x="1"/>
        <item x="0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4">
        <item x="1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4"/>
    <field x="6"/>
    <field x="19"/>
  </rowFields>
  <rowItems count="195">
    <i>
      <x/>
      <x v="8"/>
      <x v="681"/>
      <x v="353"/>
      <x v="2"/>
    </i>
    <i r="2">
      <x v="713"/>
      <x v="1"/>
      <x v="87"/>
    </i>
    <i r="1">
      <x v="12"/>
      <x v="1088"/>
      <x v="597"/>
      <x v="196"/>
    </i>
    <i r="1">
      <x v="13"/>
      <x v="1131"/>
      <x v="552"/>
      <x v="94"/>
    </i>
    <i r="2">
      <x v="1185"/>
      <x v="517"/>
      <x v="167"/>
    </i>
    <i r="2">
      <x v="1189"/>
      <x v="668"/>
      <x v="8"/>
    </i>
    <i r="1">
      <x v="14"/>
      <x v="1230"/>
      <x v="32"/>
      <x v="8"/>
    </i>
    <i r="2">
      <x v="1231"/>
      <x v="17"/>
      <x v="8"/>
    </i>
    <i r="2">
      <x v="1235"/>
      <x v="517"/>
      <x v="26"/>
    </i>
    <i>
      <x v="1"/>
      <x v="1"/>
      <x v="79"/>
      <x v="67"/>
      <x v="57"/>
    </i>
    <i r="1">
      <x v="2"/>
      <x v="198"/>
      <x v="139"/>
      <x v="138"/>
    </i>
    <i r="2">
      <x v="216"/>
      <x v="154"/>
      <x v="102"/>
    </i>
    <i r="1">
      <x v="4"/>
      <x v="329"/>
      <x v="67"/>
      <x v="182"/>
    </i>
    <i r="2">
      <x v="351"/>
      <x v="224"/>
      <x v="42"/>
    </i>
    <i r="2">
      <x v="375"/>
      <x v="240"/>
      <x v="57"/>
    </i>
    <i r="1">
      <x v="7"/>
      <x v="623"/>
      <x v="386"/>
      <x v="57"/>
    </i>
    <i r="2">
      <x v="628"/>
      <x v="390"/>
      <x v="145"/>
    </i>
    <i r="2">
      <x v="630"/>
      <x v="392"/>
      <x v="115"/>
    </i>
    <i r="2">
      <x v="637"/>
      <x v="260"/>
      <x v="42"/>
    </i>
    <i r="1">
      <x v="10"/>
      <x v="903"/>
      <x v="552"/>
      <x v="293"/>
    </i>
    <i r="1">
      <x v="12"/>
      <x v="1089"/>
      <x v="624"/>
      <x v="834"/>
    </i>
    <i r="1">
      <x v="14"/>
      <x v="1288"/>
      <x v="718"/>
      <x v="69"/>
    </i>
    <i>
      <x v="3"/>
      <x v="1"/>
      <x v="71"/>
      <x v="64"/>
      <x v="52"/>
    </i>
    <i r="1">
      <x v="4"/>
      <x v="374"/>
      <x v="241"/>
      <x v="201"/>
    </i>
    <i r="1">
      <x v="6"/>
      <x v="569"/>
      <x v="354"/>
      <x v="242"/>
    </i>
    <i r="1">
      <x v="7"/>
      <x v="620"/>
      <x v="316"/>
      <x v="301"/>
    </i>
    <i r="1">
      <x v="8"/>
      <x v="717"/>
      <x v="433"/>
      <x v="261"/>
    </i>
    <i r="1">
      <x v="9"/>
      <x v="842"/>
      <x v="517"/>
      <x v="308"/>
    </i>
    <i r="1">
      <x v="10"/>
      <x v="919"/>
      <x v="557"/>
      <x v="1524"/>
    </i>
    <i r="1">
      <x v="11"/>
      <x v="995"/>
      <x v="587"/>
      <x v="254"/>
    </i>
    <i r="2">
      <x v="1007"/>
      <x v="587"/>
      <x v="1298"/>
    </i>
    <i r="1">
      <x v="12"/>
      <x v="1030"/>
      <x v="597"/>
      <x v="1303"/>
    </i>
    <i>
      <x v="4"/>
      <x v="1"/>
      <x v="7"/>
      <x v="29"/>
      <x v="44"/>
    </i>
    <i r="2">
      <x v="11"/>
      <x v="32"/>
      <x v="37"/>
    </i>
    <i r="2">
      <x v="33"/>
      <x v="1"/>
      <x v="57"/>
    </i>
    <i r="2">
      <x v="61"/>
      <x v="20"/>
      <x v="131"/>
    </i>
    <i r="2">
      <x v="63"/>
      <x v="1"/>
      <x v="132"/>
    </i>
    <i r="1">
      <x v="2"/>
      <x v="105"/>
      <x v="12"/>
      <x v="133"/>
    </i>
    <i r="2">
      <x v="106"/>
      <x v="12"/>
      <x v="134"/>
    </i>
    <i r="2">
      <x v="128"/>
      <x v="17"/>
      <x v="84"/>
    </i>
    <i r="2">
      <x v="134"/>
      <x v="67"/>
      <x v="135"/>
    </i>
    <i r="2">
      <x v="211"/>
      <x v="12"/>
      <x v="139"/>
    </i>
    <i r="1">
      <x v="3"/>
      <x v="234"/>
      <x v="17"/>
      <x v="84"/>
    </i>
    <i r="2">
      <x v="235"/>
      <x v="32"/>
      <x v="144"/>
    </i>
    <i r="2">
      <x v="236"/>
      <x v="36"/>
      <x v="144"/>
    </i>
    <i r="2">
      <x v="237"/>
      <x v="76"/>
      <x v="145"/>
    </i>
    <i r="2">
      <x v="238"/>
      <x v="15"/>
      <x v="146"/>
    </i>
    <i r="2">
      <x v="239"/>
      <x v="12"/>
      <x v="144"/>
    </i>
    <i r="2">
      <x v="240"/>
      <x v="30"/>
      <x v="145"/>
    </i>
    <i r="2">
      <x v="288"/>
      <x v="194"/>
      <x v="166"/>
    </i>
    <i r="1">
      <x v="4"/>
      <x v="313"/>
      <x v="192"/>
      <x v="175"/>
    </i>
    <i r="2">
      <x v="318"/>
      <x v="15"/>
      <x v="176"/>
    </i>
    <i r="2">
      <x v="319"/>
      <x v="20"/>
      <x v="177"/>
    </i>
    <i r="2">
      <x v="325"/>
      <x v="75"/>
      <x v="180"/>
    </i>
    <i r="2">
      <x v="347"/>
      <x v="24"/>
      <x v="193"/>
    </i>
    <i r="2">
      <x v="359"/>
      <x v="17"/>
      <x v="197"/>
    </i>
    <i r="2">
      <x v="370"/>
      <x v="48"/>
      <x v="200"/>
    </i>
    <i r="1">
      <x v="5"/>
      <x v="392"/>
      <x v="246"/>
      <x v="205"/>
    </i>
    <i r="2">
      <x v="462"/>
      <x v="290"/>
      <x v="37"/>
    </i>
    <i r="2">
      <x v="465"/>
      <x v="229"/>
      <x v="222"/>
    </i>
    <i r="1">
      <x v="6"/>
      <x v="486"/>
      <x v="27"/>
      <x v="75"/>
    </i>
    <i r="2">
      <x v="546"/>
      <x v="246"/>
      <x v="240"/>
    </i>
    <i r="2">
      <x v="547"/>
      <x v="15"/>
      <x v="241"/>
    </i>
    <i r="2">
      <x v="550"/>
      <x v="335"/>
      <x v="128"/>
    </i>
    <i r="1">
      <x v="7"/>
      <x v="634"/>
      <x v="15"/>
      <x v="303"/>
    </i>
    <i r="1">
      <x v="8"/>
      <x v="658"/>
      <x v="15"/>
      <x v="195"/>
    </i>
    <i r="2">
      <x v="660"/>
      <x v="20"/>
      <x v="195"/>
    </i>
    <i r="2">
      <x v="696"/>
      <x v="32"/>
      <x v="304"/>
    </i>
    <i r="2">
      <x v="697"/>
      <x v="353"/>
      <x v="770"/>
    </i>
    <i r="2">
      <x v="718"/>
      <x v="15"/>
      <x v="306"/>
    </i>
    <i r="2">
      <x v="729"/>
      <x v="392"/>
      <x v="775"/>
    </i>
    <i r="1">
      <x v="9"/>
      <x v="792"/>
      <x v="67"/>
      <x v="271"/>
    </i>
    <i r="2">
      <x v="794"/>
      <x v="67"/>
      <x v="273"/>
    </i>
    <i r="2">
      <x v="828"/>
      <x v="335"/>
      <x v="106"/>
    </i>
    <i r="1">
      <x v="10"/>
      <x v="864"/>
      <x v="260"/>
      <x v="145"/>
    </i>
    <i r="2">
      <x v="867"/>
      <x v="17"/>
      <x v="288"/>
    </i>
    <i r="2">
      <x v="915"/>
      <x v="15"/>
      <x v="1522"/>
    </i>
    <i r="1">
      <x v="11"/>
      <x v="927"/>
      <x v="557"/>
      <x v="1785"/>
    </i>
    <i r="2">
      <x v="949"/>
      <x v="246"/>
      <x v="1281"/>
    </i>
    <i r="2">
      <x v="950"/>
      <x v="17"/>
      <x v="1282"/>
    </i>
    <i r="2">
      <x v="951"/>
      <x v="32"/>
      <x v="1786"/>
    </i>
    <i r="2">
      <x v="952"/>
      <x v="15"/>
      <x v="1787"/>
    </i>
    <i r="2">
      <x v="971"/>
      <x v="67"/>
      <x v="312"/>
    </i>
    <i r="2">
      <x v="973"/>
      <x v="67"/>
      <x v="296"/>
    </i>
    <i r="2">
      <x v="992"/>
      <x v="20"/>
      <x v="1793"/>
    </i>
    <i r="2">
      <x v="1005"/>
      <x v="425"/>
      <x v="1060"/>
    </i>
    <i r="1">
      <x v="12"/>
      <x v="1028"/>
      <x v="557"/>
      <x v="1802"/>
    </i>
    <i r="2">
      <x v="1039"/>
      <x v="17"/>
      <x v="37"/>
    </i>
    <i r="2">
      <x v="1040"/>
      <x v="557"/>
      <x v="261"/>
    </i>
    <i r="2">
      <x v="1061"/>
      <x v="67"/>
      <x v="268"/>
    </i>
    <i r="2">
      <x v="1102"/>
      <x v="595"/>
      <x v="44"/>
    </i>
    <i r="1">
      <x v="13"/>
      <x v="1132"/>
      <x v="552"/>
      <x v="221"/>
    </i>
    <i r="2">
      <x v="1133"/>
      <x v="15"/>
      <x v="146"/>
    </i>
    <i r="2">
      <x v="1134"/>
      <x v="557"/>
      <x v="146"/>
    </i>
    <i r="2">
      <x v="1135"/>
      <x v="32"/>
      <x v="221"/>
    </i>
    <i r="2">
      <x v="1136"/>
      <x v="246"/>
      <x v="221"/>
    </i>
    <i r="2">
      <x v="1137"/>
      <x v="425"/>
      <x v="216"/>
    </i>
    <i r="2">
      <x v="1141"/>
      <x v="597"/>
      <x v="42"/>
    </i>
    <i r="2">
      <x v="1142"/>
      <x v="598"/>
      <x v="57"/>
    </i>
    <i r="2">
      <x v="1144"/>
      <x v="595"/>
      <x v="144"/>
    </i>
    <i r="2">
      <x v="1145"/>
      <x v="588"/>
      <x v="261"/>
    </i>
    <i r="2">
      <x v="1146"/>
      <x v="17"/>
      <x v="57"/>
    </i>
    <i>
      <x v="5"/>
      <x v="1"/>
      <x v="22"/>
      <x v="38"/>
      <x v="74"/>
    </i>
    <i r="2">
      <x v="23"/>
      <x v="39"/>
      <x v="33"/>
    </i>
    <i r="2">
      <x v="25"/>
      <x v="40"/>
      <x v="59"/>
    </i>
    <i r="2">
      <x v="26"/>
      <x v="41"/>
      <x v="79"/>
    </i>
    <i r="2">
      <x v="28"/>
      <x v="43"/>
      <x v="81"/>
    </i>
    <i r="2">
      <x v="38"/>
      <x v="19"/>
      <x v="76"/>
    </i>
    <i r="2">
      <x v="43"/>
      <x v="21"/>
      <x v="70"/>
    </i>
    <i r="2">
      <x v="67"/>
      <x v="21"/>
      <x v="82"/>
    </i>
    <i r="2">
      <x v="70"/>
      <x v="44"/>
      <x v="83"/>
    </i>
    <i r="1">
      <x v="2"/>
      <x v="129"/>
      <x v="33"/>
      <x v="90"/>
    </i>
    <i r="2">
      <x v="166"/>
      <x v="108"/>
      <x v="136"/>
    </i>
    <i r="2">
      <x v="189"/>
      <x v="130"/>
      <x v="137"/>
    </i>
    <i r="1">
      <x v="3"/>
      <x v="253"/>
      <x v="168"/>
      <x v="155"/>
    </i>
    <i r="2">
      <x v="274"/>
      <x v="185"/>
      <x v="161"/>
    </i>
    <i r="1">
      <x v="4"/>
      <x v="298"/>
      <x v="197"/>
      <x v="170"/>
    </i>
    <i r="2">
      <x v="336"/>
      <x v="213"/>
      <x v="185"/>
    </i>
    <i r="2">
      <x v="338"/>
      <x v="215"/>
      <x v="186"/>
    </i>
    <i r="2">
      <x v="339"/>
      <x v="216"/>
      <x v="187"/>
    </i>
    <i r="2">
      <x v="341"/>
      <x v="218"/>
      <x v="189"/>
    </i>
    <i r="2">
      <x v="344"/>
      <x v="221"/>
      <x v="191"/>
    </i>
    <i r="2">
      <x v="346"/>
      <x v="222"/>
      <x v="192"/>
    </i>
    <i r="2">
      <x v="349"/>
      <x v="223"/>
      <x v="194"/>
    </i>
    <i r="2">
      <x v="362"/>
      <x v="22"/>
      <x v="198"/>
    </i>
    <i r="2">
      <x v="377"/>
      <x v="243"/>
      <x v="202"/>
    </i>
    <i r="1">
      <x v="5"/>
      <x v="418"/>
      <x v="252"/>
      <x v="208"/>
    </i>
    <i r="2">
      <x v="421"/>
      <x v="255"/>
      <x v="210"/>
    </i>
    <i r="2">
      <x v="422"/>
      <x v="256"/>
      <x v="211"/>
    </i>
    <i r="2">
      <x v="427"/>
      <x v="260"/>
      <x v="213"/>
    </i>
    <i r="1">
      <x v="6"/>
      <x v="489"/>
      <x v="303"/>
      <x v="226"/>
    </i>
    <i r="2">
      <x v="493"/>
      <x v="304"/>
      <x v="228"/>
    </i>
    <i r="2">
      <x v="494"/>
      <x v="305"/>
      <x v="229"/>
    </i>
    <i r="2">
      <x v="495"/>
      <x v="306"/>
      <x v="230"/>
    </i>
    <i r="2">
      <x v="496"/>
      <x v="307"/>
      <x v="231"/>
    </i>
    <i r="2">
      <x v="497"/>
      <x v="308"/>
      <x v="231"/>
    </i>
    <i r="2">
      <x v="499"/>
      <x v="310"/>
      <x v="185"/>
    </i>
    <i r="2">
      <x v="500"/>
      <x v="311"/>
      <x v="232"/>
    </i>
    <i r="2">
      <x v="502"/>
      <x v="313"/>
      <x v="229"/>
    </i>
    <i r="2">
      <x v="507"/>
      <x v="317"/>
      <x v="233"/>
    </i>
    <i r="2">
      <x v="513"/>
      <x v="267"/>
      <x v="124"/>
    </i>
    <i r="2">
      <x v="515"/>
      <x v="323"/>
      <x v="76"/>
    </i>
    <i r="2">
      <x v="517"/>
      <x v="325"/>
      <x v="235"/>
    </i>
    <i r="2">
      <x v="518"/>
      <x v="326"/>
      <x v="191"/>
    </i>
    <i r="1">
      <x v="7"/>
      <x v="603"/>
      <x v="369"/>
      <x v="124"/>
    </i>
    <i r="2">
      <x v="610"/>
      <x v="374"/>
      <x v="33"/>
    </i>
    <i r="2">
      <x v="612"/>
      <x v="376"/>
      <x v="90"/>
    </i>
    <i r="2">
      <x v="613"/>
      <x v="377"/>
      <x v="232"/>
    </i>
    <i r="2">
      <x v="614"/>
      <x v="378"/>
      <x v="189"/>
    </i>
    <i r="2">
      <x v="626"/>
      <x v="388"/>
      <x v="302"/>
    </i>
    <i r="1">
      <x v="8"/>
      <x v="663"/>
      <x v="399"/>
      <x v="251"/>
    </i>
    <i r="2">
      <x v="698"/>
      <x v="418"/>
      <x v="258"/>
    </i>
    <i r="2">
      <x v="708"/>
      <x v="426"/>
      <x v="305"/>
    </i>
    <i r="1">
      <x v="9"/>
      <x v="770"/>
      <x v="430"/>
      <x v="776"/>
    </i>
    <i r="2">
      <x v="776"/>
      <x v="208"/>
      <x v="264"/>
    </i>
    <i r="2">
      <x v="780"/>
      <x v="464"/>
      <x v="266"/>
    </i>
    <i r="2">
      <x v="784"/>
      <x v="468"/>
      <x v="267"/>
    </i>
    <i r="2">
      <x v="785"/>
      <x v="469"/>
      <x v="268"/>
    </i>
    <i r="2">
      <x v="791"/>
      <x v="474"/>
      <x v="270"/>
    </i>
    <i r="2">
      <x v="793"/>
      <x v="475"/>
      <x v="272"/>
    </i>
    <i r="2">
      <x v="795"/>
      <x v="476"/>
      <x v="274"/>
    </i>
    <i r="2">
      <x v="796"/>
      <x v="477"/>
      <x v="275"/>
    </i>
    <i r="2">
      <x v="797"/>
      <x v="478"/>
      <x v="778"/>
    </i>
    <i r="2">
      <x v="798"/>
      <x v="479"/>
      <x v="275"/>
    </i>
    <i r="2">
      <x v="799"/>
      <x v="480"/>
      <x v="272"/>
    </i>
    <i r="2">
      <x v="800"/>
      <x v="608"/>
      <x v="276"/>
    </i>
    <i r="2">
      <x v="801"/>
      <x v="482"/>
      <x v="275"/>
    </i>
    <i r="2">
      <x v="802"/>
      <x v="483"/>
      <x v="277"/>
    </i>
    <i r="2">
      <x v="803"/>
      <x v="484"/>
      <x v="278"/>
    </i>
    <i r="2">
      <x v="805"/>
      <x v="486"/>
      <x v="279"/>
    </i>
    <i r="2">
      <x v="808"/>
      <x v="488"/>
      <x v="281"/>
    </i>
    <i r="2">
      <x v="809"/>
      <x v="489"/>
      <x v="281"/>
    </i>
    <i r="2">
      <x v="810"/>
      <x v="490"/>
      <x v="281"/>
    </i>
    <i r="2">
      <x v="811"/>
      <x v="491"/>
      <x v="282"/>
    </i>
    <i r="2">
      <x v="813"/>
      <x v="493"/>
      <x v="281"/>
    </i>
    <i r="2">
      <x v="814"/>
      <x v="494"/>
      <x v="281"/>
    </i>
    <i r="2">
      <x v="817"/>
      <x v="496"/>
      <x v="283"/>
    </i>
    <i r="2">
      <x v="818"/>
      <x v="497"/>
      <x v="283"/>
    </i>
    <i r="2">
      <x v="819"/>
      <x v="498"/>
      <x v="186"/>
    </i>
    <i r="2">
      <x v="820"/>
      <x v="499"/>
      <x v="284"/>
    </i>
    <i r="2">
      <x v="827"/>
      <x v="505"/>
      <x v="285"/>
    </i>
    <i r="2">
      <x v="832"/>
      <x v="509"/>
      <x v="286"/>
    </i>
    <i r="2">
      <x v="833"/>
      <x v="510"/>
      <x v="779"/>
    </i>
    <i r="2">
      <x v="848"/>
      <x v="520"/>
      <x v="785"/>
    </i>
    <i r="1">
      <x v="10"/>
      <x v="873"/>
      <x v="10"/>
      <x v="1520"/>
    </i>
    <i r="2">
      <x v="886"/>
      <x v="589"/>
      <x v="479"/>
    </i>
    <i r="2">
      <x v="892"/>
      <x v="544"/>
      <x v="309"/>
    </i>
    <i r="1">
      <x v="11"/>
      <x v="993"/>
      <x v="585"/>
      <x v="1291"/>
    </i>
    <i r="1">
      <x v="12"/>
      <x v="1047"/>
      <x v="602"/>
      <x v="1803"/>
    </i>
    <i r="2">
      <x v="1049"/>
      <x v="289"/>
      <x v="818"/>
    </i>
    <i r="2">
      <x v="1059"/>
      <x v="610"/>
      <x v="823"/>
    </i>
    <i r="1">
      <x v="14"/>
      <x v="1250"/>
      <x v="687"/>
      <x v="235"/>
    </i>
    <i r="2">
      <x v="1251"/>
      <x v="688"/>
      <x v="1842"/>
    </i>
    <i r="2">
      <x v="1253"/>
      <x v="690"/>
      <x v="1843"/>
    </i>
    <i r="2">
      <x v="1254"/>
      <x v="691"/>
      <x v="124"/>
    </i>
  </rowItems>
  <colItems count="1">
    <i/>
  </colItems>
  <formats count="8">
    <format dxfId="24">
      <pivotArea field="4" type="button" dataOnly="0" labelOnly="1" outline="0" axis="axisRow" fieldPosition="2"/>
    </format>
    <format dxfId="23">
      <pivotArea field="19" type="button" dataOnly="0" labelOnly="1" outline="0" axis="axisRow" fieldPosition="4"/>
    </format>
    <format dxfId="22">
      <pivotArea field="9" type="button" dataOnly="0" labelOnly="1" outline="0" axis="axisRow" fieldPosition="1"/>
    </format>
    <format dxfId="21">
      <pivotArea field="4" type="button" dataOnly="0" labelOnly="1" outline="0" axis="axisRow" fieldPosition="2"/>
    </format>
    <format dxfId="20">
      <pivotArea field="19" type="button" dataOnly="0" labelOnly="1" outline="0" axis="axisRow" fieldPosition="4"/>
    </format>
    <format dxfId="19">
      <pivotArea field="9" type="button" dataOnly="0" labelOnly="1" outline="0" axis="axisRow" fieldPosition="1"/>
    </format>
    <format dxfId="18">
      <pivotArea dataOnly="0" labelOnly="1" outline="0" fieldPosition="0">
        <references count="1">
          <reference field="4" count="0"/>
        </references>
      </pivotArea>
    </format>
    <format dxfId="17">
      <pivotArea dataOnly="0" labelOnly="1" outline="0" fieldPosition="0">
        <references count="1">
          <reference field="9" count="0"/>
        </references>
      </pivotArea>
    </format>
  </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showDrill="0" itemPrintTitles="1" createdVersion="4" indent="0" showHeaders="0" outline="1" outlineData="1" multipleFieldFilters="0" rowHeaderCaption="Nivel de Servicio Medical Health lab">
  <location ref="AO3:AR24" firstHeaderRow="0" firstDataRow="1" firstDataCol="1"/>
  <pivotFields count="28"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4"/>
        <item x="2"/>
        <item x="0"/>
        <item x="3"/>
        <item t="default"/>
      </items>
    </pivotField>
    <pivotField axis="axisRow" showAll="0" defaultSubtotal="0">
      <items count="7">
        <item x="2"/>
        <item x="4"/>
        <item x="1"/>
        <item x="0"/>
        <item x="6"/>
        <item x="3"/>
        <item h="1" x="5"/>
      </items>
    </pivotField>
    <pivotField dataField="1" showAll="0" defaultSubtotal="0"/>
    <pivotField showAll="0" defaultSubtotal="0"/>
    <pivotField showAll="0" defaultSubtotal="0"/>
  </pivotFields>
  <rowFields count="2">
    <field x="24"/>
    <field x="23"/>
  </rowFields>
  <rowItems count="21">
    <i>
      <x/>
    </i>
    <i r="1">
      <x/>
    </i>
    <i r="1">
      <x v="2"/>
    </i>
    <i r="1">
      <x v="3"/>
    </i>
    <i>
      <x v="1"/>
    </i>
    <i r="1">
      <x/>
    </i>
    <i r="1">
      <x v="2"/>
    </i>
    <i r="1">
      <x v="3"/>
    </i>
    <i>
      <x v="2"/>
    </i>
    <i r="1">
      <x/>
    </i>
    <i r="1">
      <x v="2"/>
    </i>
    <i r="1">
      <x v="3"/>
    </i>
    <i>
      <x v="3"/>
    </i>
    <i r="1">
      <x/>
    </i>
    <i r="1">
      <x v="2"/>
    </i>
    <i r="1">
      <x v="3"/>
    </i>
    <i>
      <x v="5"/>
    </i>
    <i r="1">
      <x/>
    </i>
    <i r="1">
      <x v="2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Efectividad" fld="5" subtotal="count" baseField="23" baseItem="1" numFmtId="10">
      <extLst>
        <ext xmlns:x14="http://schemas.microsoft.com/office/spreadsheetml/2009/9/main" uri="{E15A36E0-9728-4e99-A89B-3F7291B0FE68}">
          <x14:dataField pivotShowAs="percentOfParentRow"/>
        </ext>
      </extLst>
    </dataField>
    <dataField name="Pacientes" fld="5" subtotal="count" baseField="24" baseItem="0" numFmtId="3"/>
    <dataField name="Estudios de Laboratorio " fld="25" baseField="23" baseItem="3" numFmtId="3"/>
  </dataFields>
  <formats count="8">
    <format dxfId="7">
      <pivotArea outline="0" collapsedLevelsAreSubtotals="1" fieldPosition="0"/>
    </format>
    <format dxfId="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">
      <pivotArea outline="0" collapsedLevelsAreSubtotals="1" fieldPosition="0"/>
    </format>
    <format dxfId="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">
      <pivotArea outline="0" fieldPosition="0">
        <references count="1">
          <reference field="4294967294" count="1">
            <x v="2"/>
          </reference>
        </references>
      </pivotArea>
    </format>
    <format dxfId="1">
      <pivotArea outline="0" fieldPosition="0">
        <references count="1">
          <reference field="4294967294" count="1">
            <x v="1"/>
          </reference>
        </references>
      </pivotArea>
    </format>
    <format dxfId="0">
      <pivotArea dataOnly="0" labelOnly="1" fieldPosition="0">
        <references count="1">
          <reference field="2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Nivel_de_Servicio" sourceName="Nivel de Servicio">
  <pivotTables>
    <pivotTable tabId="6" name="Tabla dinámica3"/>
    <pivotTable tabId="6" name="Tabla dinámica4"/>
  </pivotTables>
  <data>
    <tabular pivotCacheId="13">
      <items count="5">
        <i x="1"/>
        <i x="2"/>
        <i x="3"/>
        <i x="0" s="1"/>
        <i x="4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lasificacion2" sourceName="Clasificacion2">
  <pivotTables>
    <pivotTable tabId="6" name="Tabla dinámica3"/>
    <pivotTable tabId="6" name="Tabla dinámica4"/>
  </pivotTables>
  <data>
    <tabular pivotCacheId="13" showMissing="0">
      <items count="7">
        <i x="2" s="1"/>
        <i x="3" s="1"/>
        <i x="0" s="1"/>
        <i x="5" s="1"/>
        <i x="4" s="1"/>
        <i x="1" s="1"/>
        <i x="6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Nivel_de_Servicio1" sourceName="Nivel de Servicio">
  <pivotTables>
    <pivotTable tabId="9" name="Tabla dinámica3"/>
    <pivotTable tabId="9" name="Tabla dinámica4"/>
  </pivotTables>
  <data>
    <tabular pivotCacheId="13">
      <items count="5">
        <i x="1"/>
        <i x="2" s="1"/>
        <i x="3"/>
        <i x="0"/>
        <i x="4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lasificacion21" sourceName="Clasificacion2">
  <pivotTables>
    <pivotTable tabId="9" name="Tabla dinámica3"/>
    <pivotTable tabId="9" name="Tabla dinámica4"/>
  </pivotTables>
  <data>
    <tabular pivotCacheId="13">
      <items count="7">
        <i x="2" s="1"/>
        <i x="3" s="1"/>
        <i x="0" s="1"/>
        <i x="4" s="1"/>
        <i x="1" s="1"/>
        <i x="5" s="1" nd="1"/>
        <i x="6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Estatus" sourceName="Estatus">
  <pivotTables>
    <pivotTable tabId="9" name="Tabla dinámica3"/>
    <pivotTable tabId="9" name="Tabla dinámica4"/>
    <pivotTable tabId="6" name="Tabla dinámica3"/>
    <pivotTable tabId="6" name="Tabla dinámica4"/>
    <pivotTable tabId="5" name="Tabla dinámica1"/>
    <pivotTable tabId="5" name="Tabla dinámica3"/>
    <pivotTable tabId="4" name="Tabla dinámica1"/>
  </pivotTables>
  <data>
    <tabular pivotCacheId="13">
      <items count="3">
        <i x="0" s="1"/>
        <i x="1"/>
        <i x="2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Estatus_Folio" sourceName="Estatus Folio">
  <pivotTables>
    <pivotTable tabId="5" name="Tabla dinámica2"/>
  </pivotTables>
  <data>
    <tabular pivotCacheId="12">
      <items count="3">
        <i x="0" s="1"/>
        <i x="1" nd="1"/>
        <i x="2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Fecha_Turno" sourceName="Fecha Turno">
  <pivotTables>
    <pivotTable tabId="5" name="Tabla dinámica3"/>
  </pivotTables>
  <data>
    <tabular pivotCacheId="13">
      <items count="17">
        <i x="0"/>
        <i x="1"/>
        <i x="2"/>
        <i x="3"/>
        <i x="4"/>
        <i x="5"/>
        <i x="6"/>
        <i x="7"/>
        <i x="8"/>
        <i x="9"/>
        <i x="10"/>
        <i x="11"/>
        <i x="12"/>
        <i x="13" s="1"/>
        <i x="14"/>
        <i x="15" nd="1"/>
        <i x="16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urno" sourceName="Turno">
  <pivotTables>
    <pivotTable tabId="5" name="Tabla dinámica3"/>
  </pivotTables>
  <data>
    <tabular pivotCacheId="13">
      <items count="4">
        <i x="1"/>
        <i x="0" s="1"/>
        <i x="2"/>
        <i x="3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urno1" sourceName="Turno">
  <pivotTables>
    <pivotTable tabId="6" name="Tabla dinámica4"/>
    <pivotTable tabId="6" name="Tabla dinámica3"/>
  </pivotTables>
  <data>
    <tabular pivotCacheId="13">
      <items count="4">
        <i x="1" s="1"/>
        <i x="0" s="1"/>
        <i x="2" s="1"/>
        <i x="3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Fecha_Turno1" sourceName="Fecha Turno">
  <pivotTables>
    <pivotTable tabId="6" name="Tabla dinámica4"/>
    <pivotTable tabId="6" name="Tabla dinámica3"/>
  </pivotTables>
  <data>
    <tabular pivotCacheId="13">
      <items count="17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urno2" sourceName="Turno">
  <pivotTables>
    <pivotTable tabId="9" name="Tabla dinámica4"/>
    <pivotTable tabId="9" name="Tabla dinámica3"/>
  </pivotTables>
  <data>
    <tabular pivotCacheId="13">
      <items count="4">
        <i x="1" s="1"/>
        <i x="0" s="1"/>
        <i x="2" s="1"/>
        <i x="3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Fecha_Turno2" sourceName="Fecha Turno">
  <pivotTables>
    <pivotTable tabId="9" name="Tabla dinámica4"/>
    <pivotTable tabId="9" name="Tabla dinámica3"/>
  </pivotTables>
  <data>
    <tabular pivotCacheId="13">
      <items count="17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0" s="1" nd="1"/>
        <i x="15" s="1" nd="1"/>
        <i x="16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status" cache="SegmentaciónDeDatos_Estatus" caption="Estatus" rowHeight="241300"/>
  <slicer name="Estatus Folio" cache="SegmentaciónDeDatos_Estatus_Folio" caption="Estatus Folio" rowHeight="241300"/>
  <slicer name="Fecha Turno" cache="SegmentaciónDeDatos_Fecha_Turno" caption="Fecha Turno" startItem="9" rowHeight="241300"/>
  <slicer name="Turno" cache="SegmentaciónDeDatos_Turno" caption="Turn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status " cache="SegmentaciónDeDatos_Nivel_de_Servicio" caption="Estatus " rowHeight="241300"/>
  <slicer name="Área" cache="SegmentaciónDeDatos_Clasificacion2" caption="Área" rowHeight="241300"/>
  <slicer name="Turno 1" cache="SegmentaciónDeDatos_Turno1" caption="Turno" rowHeight="241300"/>
  <slicer name="Fecha Turno 1" cache="SegmentaciónDeDatos_Fecha_Turno1" caption="Fecha Turn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status  1" cache="SegmentaciónDeDatos_Nivel_de_Servicio1" caption="Estatus " rowHeight="241300"/>
  <slicer name="Área 1" cache="SegmentaciónDeDatos_Clasificacion21" caption="Área" rowHeight="241300"/>
  <slicer name="Turno 2" cache="SegmentaciónDeDatos_Turno2" caption="Turno" rowHeight="241300"/>
  <slicer name="Fecha Turno 2" cache="SegmentaciónDeDatos_Fecha_Turno2" caption="Fecha Turn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microsoft.com/office/2007/relationships/slicer" Target="../slicers/slicer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6.emf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control" Target="../activeX/activeX5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07/relationships/slicer" Target="../slicers/slicer3.xml"/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7.emf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pageSetUpPr fitToPage="1"/>
  </sheetPr>
  <dimension ref="A2:Q1048561"/>
  <sheetViews>
    <sheetView showGridLines="0" showRowColHeaders="0" tabSelected="1" zoomScale="115" zoomScaleNormal="115" zoomScaleSheetLayoutView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8" sqref="A8"/>
    </sheetView>
  </sheetViews>
  <sheetFormatPr baseColWidth="10" defaultColWidth="0" defaultRowHeight="15" x14ac:dyDescent="0.25"/>
  <cols>
    <col min="1" max="1" width="28.5703125" customWidth="1"/>
    <col min="2" max="2" width="3.42578125" customWidth="1"/>
    <col min="3" max="3" width="35.5703125" customWidth="1"/>
    <col min="4" max="6" width="13.7109375" style="11" customWidth="1"/>
    <col min="7" max="7" width="7.5703125" customWidth="1"/>
    <col min="8" max="8" width="61.5703125" style="13" bestFit="1" customWidth="1"/>
    <col min="9" max="9" width="13.7109375" style="11" customWidth="1"/>
    <col min="10" max="10" width="13.7109375" customWidth="1"/>
    <col min="11" max="11" width="13.7109375" style="11" hidden="1" customWidth="1"/>
    <col min="12" max="12" width="11.42578125" hidden="1" customWidth="1"/>
    <col min="13" max="13" width="29.5703125" hidden="1" customWidth="1"/>
    <col min="14" max="14" width="21" hidden="1" customWidth="1"/>
    <col min="15" max="15" width="11.7109375" hidden="1" customWidth="1"/>
    <col min="16" max="16" width="39.42578125" hidden="1" customWidth="1"/>
    <col min="17" max="17" width="25.42578125" hidden="1" customWidth="1"/>
    <col min="18" max="16384" width="11.42578125" hidden="1"/>
  </cols>
  <sheetData>
    <row r="2" spans="1:17" ht="102.75" customHeight="1" x14ac:dyDescent="0.25"/>
    <row r="3" spans="1:17" x14ac:dyDescent="0.25">
      <c r="C3" s="5" t="str">
        <f>"Tiempos de Entrega Medical Health Lab del "&amp;TEXT(MIN(BASE!J:J),"dd")&amp;" al "&amp;TEXT(MAX(BASE!J:J),"dd")&amp;" de "&amp;PROPER(TEXT(MIN(BASE!J:J),"MMMM"))&amp;" de "&amp;TEXT(MAX(BASE!J:J),"AAAA")&amp;" a las "&amp;TEXT(TABLAS!A1,"hh:mm")&amp;" Hrs."</f>
        <v>Tiempos de Entrega Medical Health Lab del 01 al 15 de Octubre de 2021 a las 08:19 Hrs.</v>
      </c>
      <c r="D3" s="30"/>
      <c r="E3" s="30"/>
    </row>
    <row r="4" spans="1:17" hidden="1" x14ac:dyDescent="0.25">
      <c r="C4" s="9" t="str">
        <f>"Tiempos de Entrega "&amp;TEXT(TABLAS!A1,"dd/mm/AAAA HH:MM")</f>
        <v>Tiempos de Entrega 15/10/2021 08:19</v>
      </c>
      <c r="D4" s="14"/>
      <c r="E4" s="9"/>
      <c r="N4" s="13"/>
      <c r="O4" s="11"/>
      <c r="Q4" s="11"/>
    </row>
    <row r="5" spans="1:17" ht="30" x14ac:dyDescent="0.25">
      <c r="D5" s="21" t="s">
        <v>84</v>
      </c>
      <c r="E5" s="21" t="s">
        <v>83</v>
      </c>
      <c r="F5" s="23" t="s">
        <v>3725</v>
      </c>
      <c r="N5" s="11"/>
      <c r="O5" s="11"/>
      <c r="Q5" s="11"/>
    </row>
    <row r="6" spans="1:17" x14ac:dyDescent="0.25">
      <c r="A6" s="32" t="s">
        <v>4661</v>
      </c>
      <c r="C6" s="7" t="s">
        <v>77</v>
      </c>
      <c r="D6" s="10"/>
      <c r="E6" s="24"/>
      <c r="F6" s="24"/>
      <c r="N6" s="1"/>
    </row>
    <row r="7" spans="1:17" x14ac:dyDescent="0.25">
      <c r="A7" s="32" t="s">
        <v>4658</v>
      </c>
      <c r="C7" s="7" t="s">
        <v>23</v>
      </c>
      <c r="D7" s="10">
        <v>0.93006993006993011</v>
      </c>
      <c r="E7" s="24">
        <v>133</v>
      </c>
      <c r="F7" s="24">
        <v>153</v>
      </c>
      <c r="N7" s="1"/>
    </row>
    <row r="8" spans="1:17" x14ac:dyDescent="0.25">
      <c r="A8" s="32" t="s">
        <v>4659</v>
      </c>
      <c r="C8" s="7" t="s">
        <v>37</v>
      </c>
      <c r="D8" s="10">
        <v>6.2937062937062943E-2</v>
      </c>
      <c r="E8" s="24">
        <v>9</v>
      </c>
      <c r="F8" s="24">
        <v>19</v>
      </c>
      <c r="H8" s="31" t="str">
        <f>"Tiempos de Entrega Medical Health Lab del "&amp;TEXT(MIN(BASE!J:J),"dd")&amp;" al "&amp;TEXT(MAX(BASE!J:J),"dd")&amp;" de "&amp;PROPER(TEXT(MIN(BASE!J:J),"MMMM"))&amp;" de "&amp;TEXT(MAX(BASE!J:J),"AAAA")&amp;" a las "&amp;TEXT(TABLAS!A1,"hh:mm")&amp;" Hrs."</f>
        <v>Tiempos de Entrega Medical Health Lab del 01 al 15 de Octubre de 2021 a las 08:19 Hrs.</v>
      </c>
      <c r="N8" s="1"/>
    </row>
    <row r="9" spans="1:17" x14ac:dyDescent="0.25">
      <c r="A9" s="32" t="s">
        <v>4660</v>
      </c>
      <c r="C9" s="7" t="s">
        <v>74</v>
      </c>
      <c r="D9" s="10">
        <v>6.993006993006993E-3</v>
      </c>
      <c r="E9" s="24">
        <v>1</v>
      </c>
      <c r="F9" s="24">
        <v>1</v>
      </c>
      <c r="N9" s="1"/>
    </row>
    <row r="10" spans="1:17" x14ac:dyDescent="0.25">
      <c r="C10" s="7" t="s">
        <v>80</v>
      </c>
      <c r="D10" s="10"/>
      <c r="E10" s="24"/>
      <c r="F10" s="24"/>
      <c r="N10" s="1"/>
    </row>
    <row r="11" spans="1:17" x14ac:dyDescent="0.25">
      <c r="C11" s="7" t="s">
        <v>23</v>
      </c>
      <c r="D11" s="10">
        <v>0.76</v>
      </c>
      <c r="E11" s="24">
        <v>76</v>
      </c>
      <c r="F11" s="24">
        <v>310</v>
      </c>
      <c r="N11" s="1"/>
    </row>
    <row r="12" spans="1:17" x14ac:dyDescent="0.25">
      <c r="C12" s="7" t="s">
        <v>37</v>
      </c>
      <c r="D12" s="10">
        <v>0.13</v>
      </c>
      <c r="E12" s="24">
        <v>13</v>
      </c>
      <c r="F12" s="24">
        <v>90</v>
      </c>
      <c r="N12" s="1"/>
    </row>
    <row r="13" spans="1:17" x14ac:dyDescent="0.25">
      <c r="C13" s="7" t="s">
        <v>74</v>
      </c>
      <c r="D13" s="10">
        <v>0.11</v>
      </c>
      <c r="E13" s="24">
        <v>11</v>
      </c>
      <c r="F13" s="24">
        <v>11</v>
      </c>
      <c r="N13" s="1"/>
    </row>
    <row r="14" spans="1:17" x14ac:dyDescent="0.25">
      <c r="C14" s="7" t="s">
        <v>79</v>
      </c>
      <c r="D14" s="10"/>
      <c r="E14" s="24"/>
      <c r="F14" s="24"/>
      <c r="N14" s="1"/>
    </row>
    <row r="15" spans="1:17" x14ac:dyDescent="0.25">
      <c r="C15" s="7" t="s">
        <v>23</v>
      </c>
      <c r="D15" s="10">
        <v>0.90350877192982459</v>
      </c>
      <c r="E15" s="24">
        <v>103</v>
      </c>
      <c r="F15" s="24">
        <v>305</v>
      </c>
      <c r="N15" s="1"/>
    </row>
    <row r="16" spans="1:17" x14ac:dyDescent="0.25">
      <c r="C16" s="7" t="s">
        <v>37</v>
      </c>
      <c r="D16" s="10">
        <v>8.771929824561403E-2</v>
      </c>
      <c r="E16" s="24">
        <v>10</v>
      </c>
      <c r="F16" s="24">
        <v>29</v>
      </c>
      <c r="N16" s="1"/>
    </row>
    <row r="17" spans="3:14" x14ac:dyDescent="0.25">
      <c r="C17" s="7" t="s">
        <v>74</v>
      </c>
      <c r="D17" s="10">
        <v>8.771929824561403E-3</v>
      </c>
      <c r="E17" s="24">
        <v>1</v>
      </c>
      <c r="F17" s="24">
        <v>1</v>
      </c>
      <c r="N17" s="1"/>
    </row>
    <row r="18" spans="3:14" x14ac:dyDescent="0.25">
      <c r="C18" s="7" t="s">
        <v>78</v>
      </c>
      <c r="D18" s="10"/>
      <c r="E18" s="24"/>
      <c r="F18" s="24"/>
      <c r="N18" s="1"/>
    </row>
    <row r="19" spans="3:14" x14ac:dyDescent="0.25">
      <c r="C19" s="7" t="s">
        <v>23</v>
      </c>
      <c r="D19" s="10">
        <v>0.65853658536585369</v>
      </c>
      <c r="E19" s="24">
        <v>243</v>
      </c>
      <c r="F19" s="24">
        <v>597</v>
      </c>
      <c r="H19"/>
      <c r="I19"/>
      <c r="K19"/>
      <c r="N19" s="1"/>
    </row>
    <row r="20" spans="3:14" x14ac:dyDescent="0.25">
      <c r="C20" s="7" t="s">
        <v>37</v>
      </c>
      <c r="D20" s="10">
        <v>0.18970189701897019</v>
      </c>
      <c r="E20" s="24">
        <v>70</v>
      </c>
      <c r="F20" s="24">
        <v>158</v>
      </c>
      <c r="H20"/>
      <c r="I20"/>
      <c r="K20"/>
      <c r="N20" s="1"/>
    </row>
    <row r="21" spans="3:14" x14ac:dyDescent="0.25">
      <c r="C21" s="7" t="s">
        <v>74</v>
      </c>
      <c r="D21" s="10">
        <v>0.15176151761517614</v>
      </c>
      <c r="E21" s="24">
        <v>56</v>
      </c>
      <c r="F21" s="24">
        <v>72</v>
      </c>
      <c r="H21"/>
      <c r="I21"/>
      <c r="K21"/>
      <c r="N21" s="1"/>
    </row>
    <row r="22" spans="3:14" x14ac:dyDescent="0.25">
      <c r="C22" s="7" t="s">
        <v>81</v>
      </c>
      <c r="D22" s="10"/>
      <c r="E22" s="24"/>
      <c r="F22" s="24"/>
      <c r="H22"/>
      <c r="I22"/>
      <c r="K22"/>
      <c r="N22" s="1"/>
    </row>
    <row r="23" spans="3:14" x14ac:dyDescent="0.25">
      <c r="C23" s="7" t="s">
        <v>23</v>
      </c>
      <c r="D23" s="10">
        <v>0.70469798657718119</v>
      </c>
      <c r="E23" s="24">
        <v>420</v>
      </c>
      <c r="F23" s="24">
        <v>1415</v>
      </c>
      <c r="H23"/>
      <c r="I23"/>
      <c r="K23"/>
      <c r="N23" s="1"/>
    </row>
    <row r="24" spans="3:14" x14ac:dyDescent="0.25">
      <c r="C24" s="7" t="s">
        <v>37</v>
      </c>
      <c r="D24" s="10">
        <v>0.15604026845637584</v>
      </c>
      <c r="E24" s="24">
        <v>93</v>
      </c>
      <c r="F24" s="24">
        <v>374</v>
      </c>
      <c r="H24"/>
      <c r="I24"/>
      <c r="K24"/>
      <c r="N24" s="1"/>
    </row>
    <row r="25" spans="3:14" x14ac:dyDescent="0.25">
      <c r="C25" s="7" t="s">
        <v>74</v>
      </c>
      <c r="D25" s="10">
        <v>0.13926174496644295</v>
      </c>
      <c r="E25" s="24">
        <v>83</v>
      </c>
      <c r="F25" s="24">
        <v>114</v>
      </c>
      <c r="H25"/>
      <c r="I25"/>
      <c r="K25"/>
      <c r="N25" s="1"/>
    </row>
    <row r="26" spans="3:14" x14ac:dyDescent="0.25">
      <c r="C26" s="7" t="s">
        <v>76</v>
      </c>
      <c r="D26" s="10">
        <v>1</v>
      </c>
      <c r="E26" s="24">
        <v>1322</v>
      </c>
      <c r="F26" s="24">
        <v>3649</v>
      </c>
      <c r="N26" s="1"/>
    </row>
    <row r="27" spans="3:14" x14ac:dyDescent="0.25">
      <c r="D27"/>
      <c r="E27"/>
      <c r="F27"/>
      <c r="H27"/>
      <c r="I27"/>
      <c r="N27" s="1"/>
    </row>
    <row r="28" spans="3:14" hidden="1" x14ac:dyDescent="0.25">
      <c r="C28" s="8" t="s">
        <v>3881</v>
      </c>
      <c r="D28" t="s">
        <v>3883</v>
      </c>
      <c r="E28" t="str">
        <f>D28</f>
        <v>Nocturno</v>
      </c>
      <c r="F28"/>
      <c r="H28" s="8" t="s">
        <v>3881</v>
      </c>
      <c r="I28" t="s">
        <v>3883</v>
      </c>
      <c r="N28" s="1"/>
    </row>
    <row r="29" spans="3:14" hidden="1" x14ac:dyDescent="0.25">
      <c r="C29" s="8" t="s">
        <v>3882</v>
      </c>
      <c r="D29" s="27">
        <v>44482</v>
      </c>
      <c r="E29" s="4">
        <f>D29</f>
        <v>44482</v>
      </c>
      <c r="H29" s="8" t="s">
        <v>3882</v>
      </c>
      <c r="I29" s="7">
        <v>44482</v>
      </c>
      <c r="N29" s="1"/>
    </row>
    <row r="30" spans="3:14" ht="30" customHeight="1" x14ac:dyDescent="0.25">
      <c r="C30" s="5" t="str">
        <f>"Tiempos de Entrega del Turno "&amp;E28&amp;" Cifras Extraídas el "&amp;TEXT(TABLAS!A1,"dd/mm/aaaa")&amp;" a las "&amp;TEXT(TABLAS!A1,"hh:mm")&amp;" Hrs."</f>
        <v>Tiempos de Entrega del Turno Nocturno Cifras Extraídas el 15/10/Friday a las 08:19 Hrs.</v>
      </c>
      <c r="D30"/>
      <c r="H30" s="33" t="str">
        <f>"Estudios de Laboratorio mas Representativo en el Turno "&amp;E28&amp;" Cifras Extraídas el "&amp;TEXT(TABLAS!A1,"dd/mm/aaaa")&amp;" a las "&amp;TEXT(TABLAS!A1,"hh:mm")&amp;" Hrs."</f>
        <v>Estudios de Laboratorio mas Representativo en el Turno Nocturno Cifras Extraídas el 15/10/Friday a las 08:19 Hrs.</v>
      </c>
      <c r="I30" s="33"/>
      <c r="N30" s="1"/>
    </row>
    <row r="31" spans="3:14" ht="30" x14ac:dyDescent="0.25">
      <c r="D31" s="21" t="s">
        <v>84</v>
      </c>
      <c r="E31" s="21" t="s">
        <v>83</v>
      </c>
      <c r="F31" s="23" t="s">
        <v>3725</v>
      </c>
      <c r="H31"/>
      <c r="I31" s="22" t="s">
        <v>1981</v>
      </c>
      <c r="N31" s="1"/>
    </row>
    <row r="32" spans="3:14" x14ac:dyDescent="0.25">
      <c r="C32" s="7" t="s">
        <v>77</v>
      </c>
      <c r="D32" s="10"/>
      <c r="E32" s="24"/>
      <c r="F32" s="24"/>
      <c r="H32" s="7" t="s">
        <v>2012</v>
      </c>
      <c r="I32" s="4">
        <v>4</v>
      </c>
      <c r="N32" s="1"/>
    </row>
    <row r="33" spans="3:14" x14ac:dyDescent="0.25">
      <c r="C33" s="7" t="s">
        <v>23</v>
      </c>
      <c r="D33" s="10">
        <v>1</v>
      </c>
      <c r="E33" s="24">
        <v>5</v>
      </c>
      <c r="F33" s="24">
        <v>6</v>
      </c>
      <c r="H33" s="7" t="s">
        <v>2033</v>
      </c>
      <c r="I33" s="4">
        <v>4</v>
      </c>
      <c r="N33" s="1"/>
    </row>
    <row r="34" spans="3:14" x14ac:dyDescent="0.25">
      <c r="C34" s="7" t="s">
        <v>80</v>
      </c>
      <c r="D34" s="10"/>
      <c r="E34" s="24"/>
      <c r="F34" s="24"/>
      <c r="H34" s="7" t="s">
        <v>2357</v>
      </c>
      <c r="I34" s="4">
        <v>2</v>
      </c>
      <c r="N34" s="1"/>
    </row>
    <row r="35" spans="3:14" x14ac:dyDescent="0.25">
      <c r="C35" s="7" t="s">
        <v>23</v>
      </c>
      <c r="D35" s="10">
        <v>1</v>
      </c>
      <c r="E35" s="24">
        <v>1</v>
      </c>
      <c r="F35" s="24">
        <v>10</v>
      </c>
      <c r="H35" s="7" t="s">
        <v>2254</v>
      </c>
      <c r="I35" s="4">
        <v>1</v>
      </c>
      <c r="N35" s="1"/>
    </row>
    <row r="36" spans="3:14" x14ac:dyDescent="0.25">
      <c r="C36" s="7" t="s">
        <v>79</v>
      </c>
      <c r="D36" s="10"/>
      <c r="E36" s="24"/>
      <c r="F36" s="24"/>
      <c r="H36" s="7" t="s">
        <v>2016</v>
      </c>
      <c r="I36" s="4">
        <v>1</v>
      </c>
      <c r="N36" s="1"/>
    </row>
    <row r="37" spans="3:14" x14ac:dyDescent="0.25">
      <c r="C37" s="7" t="s">
        <v>23</v>
      </c>
      <c r="D37" s="10">
        <v>1</v>
      </c>
      <c r="E37" s="24">
        <v>3</v>
      </c>
      <c r="F37" s="24">
        <v>5</v>
      </c>
      <c r="H37" s="7" t="s">
        <v>2018</v>
      </c>
      <c r="I37" s="4">
        <v>1</v>
      </c>
      <c r="N37" s="1"/>
    </row>
    <row r="38" spans="3:14" x14ac:dyDescent="0.25">
      <c r="C38" s="7" t="s">
        <v>78</v>
      </c>
      <c r="D38" s="10"/>
      <c r="E38" s="24"/>
      <c r="F38" s="24"/>
      <c r="H38" s="7" t="s">
        <v>2023</v>
      </c>
      <c r="I38" s="4">
        <v>1</v>
      </c>
      <c r="N38" s="1"/>
    </row>
    <row r="39" spans="3:14" x14ac:dyDescent="0.25">
      <c r="C39" s="7" t="s">
        <v>23</v>
      </c>
      <c r="D39" s="10">
        <v>0.5</v>
      </c>
      <c r="E39" s="24">
        <v>1</v>
      </c>
      <c r="F39" s="24">
        <v>3</v>
      </c>
      <c r="H39" s="7" t="s">
        <v>2242</v>
      </c>
      <c r="I39" s="4">
        <v>1</v>
      </c>
      <c r="N39" s="1"/>
    </row>
    <row r="40" spans="3:14" x14ac:dyDescent="0.25">
      <c r="C40" s="7" t="s">
        <v>74</v>
      </c>
      <c r="D40" s="10">
        <v>0.5</v>
      </c>
      <c r="E40" s="24">
        <v>1</v>
      </c>
      <c r="F40" s="24">
        <v>1</v>
      </c>
      <c r="H40" s="7" t="s">
        <v>2046</v>
      </c>
      <c r="I40" s="4">
        <v>1</v>
      </c>
      <c r="N40" s="1"/>
    </row>
    <row r="41" spans="3:14" x14ac:dyDescent="0.25">
      <c r="C41" s="7" t="s">
        <v>76</v>
      </c>
      <c r="D41" s="10">
        <v>1</v>
      </c>
      <c r="E41" s="24">
        <v>11</v>
      </c>
      <c r="F41" s="24">
        <v>25</v>
      </c>
      <c r="H41" s="7" t="s">
        <v>2157</v>
      </c>
      <c r="I41" s="4">
        <v>1</v>
      </c>
      <c r="N41" s="1"/>
    </row>
    <row r="42" spans="3:14" x14ac:dyDescent="0.25">
      <c r="D42"/>
      <c r="E42"/>
      <c r="F42"/>
      <c r="H42" s="7" t="s">
        <v>2602</v>
      </c>
      <c r="I42" s="4">
        <v>1</v>
      </c>
      <c r="N42" s="1"/>
    </row>
    <row r="43" spans="3:14" x14ac:dyDescent="0.25">
      <c r="D43"/>
      <c r="E43"/>
      <c r="F43"/>
      <c r="H43" s="7" t="s">
        <v>2741</v>
      </c>
      <c r="I43" s="4">
        <v>1</v>
      </c>
      <c r="N43" s="1"/>
    </row>
    <row r="44" spans="3:14" x14ac:dyDescent="0.25">
      <c r="D44"/>
      <c r="E44"/>
      <c r="F44"/>
      <c r="H44" s="7" t="s">
        <v>2240</v>
      </c>
      <c r="I44" s="4">
        <v>1</v>
      </c>
      <c r="N44" s="1"/>
    </row>
    <row r="45" spans="3:14" x14ac:dyDescent="0.25">
      <c r="D45"/>
      <c r="E45"/>
      <c r="F45"/>
      <c r="H45" s="7" t="s">
        <v>2020</v>
      </c>
      <c r="I45" s="4">
        <v>1</v>
      </c>
      <c r="N45" s="1"/>
    </row>
    <row r="46" spans="3:14" x14ac:dyDescent="0.25">
      <c r="D46"/>
      <c r="E46"/>
      <c r="F46"/>
      <c r="H46" s="7" t="s">
        <v>2152</v>
      </c>
      <c r="I46" s="4">
        <v>1</v>
      </c>
      <c r="N46" s="1"/>
    </row>
    <row r="47" spans="3:14" x14ac:dyDescent="0.25">
      <c r="D47"/>
      <c r="E47"/>
      <c r="F47"/>
      <c r="H47" s="7" t="s">
        <v>4547</v>
      </c>
      <c r="I47" s="4">
        <v>1</v>
      </c>
      <c r="N47" s="1"/>
    </row>
    <row r="48" spans="3:14" x14ac:dyDescent="0.25">
      <c r="D48"/>
      <c r="E48"/>
      <c r="F48"/>
      <c r="H48" s="7" t="s">
        <v>2049</v>
      </c>
      <c r="I48" s="4">
        <v>1</v>
      </c>
      <c r="N48" s="1"/>
    </row>
    <row r="49" spans="4:14" x14ac:dyDescent="0.25">
      <c r="D49"/>
      <c r="E49"/>
      <c r="F49"/>
      <c r="H49" s="7" t="s">
        <v>2145</v>
      </c>
      <c r="I49" s="4">
        <v>1</v>
      </c>
      <c r="N49" s="1"/>
    </row>
    <row r="50" spans="4:14" x14ac:dyDescent="0.25">
      <c r="D50"/>
      <c r="E50"/>
      <c r="F50"/>
      <c r="H50" s="7" t="s">
        <v>76</v>
      </c>
      <c r="I50" s="4">
        <v>25</v>
      </c>
      <c r="N50" s="1"/>
    </row>
    <row r="51" spans="4:14" x14ac:dyDescent="0.25">
      <c r="D51"/>
      <c r="E51"/>
      <c r="F51"/>
      <c r="H51"/>
      <c r="I51"/>
      <c r="N51" s="1"/>
    </row>
    <row r="52" spans="4:14" x14ac:dyDescent="0.25">
      <c r="D52"/>
      <c r="E52"/>
      <c r="F52"/>
      <c r="H52"/>
      <c r="I52"/>
      <c r="N52" s="1"/>
    </row>
    <row r="53" spans="4:14" x14ac:dyDescent="0.25">
      <c r="D53"/>
      <c r="E53"/>
      <c r="F53"/>
      <c r="H53"/>
      <c r="I53"/>
      <c r="N53" s="1"/>
    </row>
    <row r="54" spans="4:14" x14ac:dyDescent="0.25">
      <c r="D54"/>
      <c r="E54"/>
      <c r="F54"/>
      <c r="H54"/>
      <c r="I54"/>
      <c r="N54" s="1"/>
    </row>
    <row r="55" spans="4:14" x14ac:dyDescent="0.25">
      <c r="D55"/>
      <c r="E55"/>
      <c r="F55"/>
      <c r="H55"/>
      <c r="I55"/>
      <c r="N55" s="1"/>
    </row>
    <row r="56" spans="4:14" x14ac:dyDescent="0.25">
      <c r="D56"/>
      <c r="E56"/>
      <c r="F56"/>
      <c r="H56"/>
      <c r="I56"/>
      <c r="N56" s="1"/>
    </row>
    <row r="57" spans="4:14" x14ac:dyDescent="0.25">
      <c r="D57"/>
      <c r="E57"/>
      <c r="F57"/>
      <c r="H57"/>
      <c r="I57"/>
      <c r="N57" s="1"/>
    </row>
    <row r="58" spans="4:14" x14ac:dyDescent="0.25">
      <c r="D58"/>
      <c r="E58"/>
      <c r="F58"/>
      <c r="H58"/>
      <c r="I58"/>
      <c r="N58" s="1"/>
    </row>
    <row r="59" spans="4:14" x14ac:dyDescent="0.25">
      <c r="D59"/>
      <c r="E59"/>
      <c r="F59"/>
      <c r="H59"/>
      <c r="I59"/>
      <c r="N59" s="1"/>
    </row>
    <row r="60" spans="4:14" x14ac:dyDescent="0.25">
      <c r="D60"/>
      <c r="E60"/>
      <c r="F60"/>
      <c r="H60"/>
      <c r="I60"/>
      <c r="N60" s="1"/>
    </row>
    <row r="61" spans="4:14" x14ac:dyDescent="0.25">
      <c r="D61"/>
      <c r="E61"/>
      <c r="F61"/>
      <c r="H61"/>
      <c r="I61"/>
      <c r="N61" s="1"/>
    </row>
    <row r="62" spans="4:14" x14ac:dyDescent="0.25">
      <c r="D62"/>
      <c r="E62"/>
      <c r="F62"/>
      <c r="H62"/>
      <c r="I62"/>
      <c r="N62" s="1"/>
    </row>
    <row r="63" spans="4:14" x14ac:dyDescent="0.25">
      <c r="D63"/>
      <c r="E63"/>
      <c r="F63"/>
      <c r="H63"/>
      <c r="I63"/>
      <c r="N63" s="1"/>
    </row>
    <row r="64" spans="4:14" x14ac:dyDescent="0.25">
      <c r="D64"/>
      <c r="E64"/>
      <c r="F64"/>
      <c r="H64"/>
      <c r="I64"/>
      <c r="N64" s="1"/>
    </row>
    <row r="65" spans="4:14" x14ac:dyDescent="0.25">
      <c r="D65"/>
      <c r="E65"/>
      <c r="F65"/>
      <c r="H65"/>
      <c r="I65"/>
      <c r="N65" s="1"/>
    </row>
    <row r="66" spans="4:14" x14ac:dyDescent="0.25">
      <c r="D66"/>
      <c r="E66"/>
      <c r="F66"/>
      <c r="H66"/>
      <c r="I66"/>
      <c r="N66" s="1"/>
    </row>
    <row r="67" spans="4:14" x14ac:dyDescent="0.25">
      <c r="D67"/>
      <c r="E67"/>
      <c r="F67"/>
      <c r="H67"/>
      <c r="I67"/>
      <c r="N67" s="1"/>
    </row>
    <row r="68" spans="4:14" x14ac:dyDescent="0.25">
      <c r="D68"/>
      <c r="E68"/>
      <c r="F68"/>
      <c r="H68"/>
      <c r="I68"/>
      <c r="N68" s="1"/>
    </row>
    <row r="69" spans="4:14" x14ac:dyDescent="0.25">
      <c r="D69"/>
      <c r="E69"/>
      <c r="F69"/>
      <c r="H69"/>
      <c r="I69"/>
      <c r="N69" s="1"/>
    </row>
    <row r="70" spans="4:14" x14ac:dyDescent="0.25">
      <c r="D70"/>
      <c r="E70"/>
      <c r="F70"/>
      <c r="H70"/>
      <c r="I70"/>
      <c r="N70" s="1"/>
    </row>
    <row r="71" spans="4:14" x14ac:dyDescent="0.25">
      <c r="D71"/>
      <c r="E71"/>
      <c r="F71"/>
      <c r="H71"/>
      <c r="I71"/>
      <c r="N71" s="1"/>
    </row>
    <row r="72" spans="4:14" x14ac:dyDescent="0.25">
      <c r="D72"/>
      <c r="E72"/>
      <c r="F72"/>
      <c r="H72"/>
      <c r="I72"/>
      <c r="N72" s="1"/>
    </row>
    <row r="73" spans="4:14" x14ac:dyDescent="0.25">
      <c r="D73"/>
      <c r="E73"/>
      <c r="F73"/>
      <c r="H73"/>
      <c r="I73"/>
      <c r="N73" s="1"/>
    </row>
    <row r="74" spans="4:14" x14ac:dyDescent="0.25">
      <c r="D74"/>
      <c r="E74"/>
      <c r="F74"/>
      <c r="H74"/>
      <c r="I74"/>
      <c r="N74" s="1"/>
    </row>
    <row r="75" spans="4:14" x14ac:dyDescent="0.25">
      <c r="D75"/>
      <c r="E75"/>
      <c r="F75"/>
      <c r="H75"/>
      <c r="I75"/>
      <c r="N75" s="1"/>
    </row>
    <row r="76" spans="4:14" x14ac:dyDescent="0.25">
      <c r="D76"/>
      <c r="E76"/>
      <c r="F76"/>
      <c r="H76"/>
      <c r="I76"/>
      <c r="N76" s="1"/>
    </row>
    <row r="77" spans="4:14" x14ac:dyDescent="0.25">
      <c r="D77"/>
      <c r="E77"/>
      <c r="F77"/>
      <c r="H77"/>
      <c r="I77"/>
      <c r="N77" s="1"/>
    </row>
    <row r="78" spans="4:14" x14ac:dyDescent="0.25">
      <c r="D78"/>
      <c r="E78"/>
      <c r="F78"/>
      <c r="H78"/>
      <c r="I78"/>
      <c r="N78" s="1"/>
    </row>
    <row r="79" spans="4:14" x14ac:dyDescent="0.25">
      <c r="D79"/>
      <c r="E79"/>
      <c r="F79"/>
      <c r="H79"/>
      <c r="I79"/>
      <c r="N79" s="1"/>
    </row>
    <row r="80" spans="4:14" x14ac:dyDescent="0.25">
      <c r="D80"/>
      <c r="E80"/>
      <c r="F80"/>
      <c r="H80"/>
      <c r="I80"/>
      <c r="N80" s="1"/>
    </row>
    <row r="81" spans="4:14" x14ac:dyDescent="0.25">
      <c r="D81"/>
      <c r="E81"/>
      <c r="F81"/>
      <c r="H81"/>
      <c r="I81"/>
      <c r="N81" s="1"/>
    </row>
    <row r="82" spans="4:14" x14ac:dyDescent="0.25">
      <c r="D82"/>
      <c r="E82"/>
      <c r="F82"/>
      <c r="H82"/>
      <c r="I82"/>
      <c r="N82" s="1"/>
    </row>
    <row r="83" spans="4:14" x14ac:dyDescent="0.25">
      <c r="D83"/>
      <c r="E83"/>
      <c r="F83"/>
      <c r="H83"/>
      <c r="I83"/>
      <c r="N83" s="1"/>
    </row>
    <row r="84" spans="4:14" x14ac:dyDescent="0.25">
      <c r="D84"/>
      <c r="E84"/>
      <c r="F84"/>
      <c r="H84"/>
      <c r="I84"/>
      <c r="N84" s="1"/>
    </row>
    <row r="85" spans="4:14" x14ac:dyDescent="0.25">
      <c r="D85"/>
      <c r="E85"/>
      <c r="F85"/>
      <c r="H85"/>
      <c r="I85"/>
      <c r="N85" s="1"/>
    </row>
    <row r="86" spans="4:14" x14ac:dyDescent="0.25">
      <c r="D86"/>
      <c r="E86"/>
      <c r="F86"/>
      <c r="H86"/>
      <c r="I86"/>
      <c r="N86" s="1"/>
    </row>
    <row r="87" spans="4:14" x14ac:dyDescent="0.25">
      <c r="D87"/>
      <c r="E87"/>
      <c r="F87"/>
      <c r="H87"/>
      <c r="I87"/>
      <c r="N87" s="1"/>
    </row>
    <row r="88" spans="4:14" x14ac:dyDescent="0.25">
      <c r="D88"/>
      <c r="E88"/>
      <c r="F88"/>
      <c r="H88"/>
      <c r="I88"/>
      <c r="N88" s="1"/>
    </row>
    <row r="89" spans="4:14" x14ac:dyDescent="0.25">
      <c r="D89"/>
      <c r="E89"/>
      <c r="F89"/>
      <c r="H89"/>
      <c r="I89"/>
      <c r="N89" s="1"/>
    </row>
    <row r="90" spans="4:14" x14ac:dyDescent="0.25">
      <c r="D90"/>
      <c r="E90"/>
      <c r="F90"/>
      <c r="H90"/>
      <c r="I90"/>
      <c r="N90" s="1"/>
    </row>
    <row r="91" spans="4:14" x14ac:dyDescent="0.25">
      <c r="D91"/>
      <c r="E91"/>
      <c r="F91"/>
      <c r="H91"/>
      <c r="I91"/>
      <c r="N91" s="1"/>
    </row>
    <row r="92" spans="4:14" x14ac:dyDescent="0.25">
      <c r="D92"/>
      <c r="E92"/>
      <c r="F92"/>
      <c r="H92"/>
      <c r="I92"/>
      <c r="N92" s="1"/>
    </row>
    <row r="93" spans="4:14" x14ac:dyDescent="0.25">
      <c r="D93"/>
      <c r="E93"/>
      <c r="F93"/>
      <c r="H93"/>
      <c r="I93"/>
      <c r="N93" s="1"/>
    </row>
    <row r="94" spans="4:14" x14ac:dyDescent="0.25">
      <c r="D94"/>
      <c r="E94"/>
      <c r="F94"/>
      <c r="H94"/>
      <c r="I94"/>
      <c r="N94" s="1"/>
    </row>
    <row r="95" spans="4:14" x14ac:dyDescent="0.25">
      <c r="D95"/>
      <c r="E95"/>
      <c r="F95"/>
      <c r="H95"/>
      <c r="I95"/>
      <c r="N95" s="1"/>
    </row>
    <row r="96" spans="4:14" x14ac:dyDescent="0.25">
      <c r="D96"/>
      <c r="E96"/>
      <c r="F96"/>
      <c r="H96"/>
      <c r="I96"/>
      <c r="N96" s="1"/>
    </row>
    <row r="97" spans="4:14" x14ac:dyDescent="0.25">
      <c r="D97"/>
      <c r="E97"/>
      <c r="F97"/>
      <c r="H97"/>
      <c r="I97"/>
      <c r="N97" s="1"/>
    </row>
    <row r="98" spans="4:14" x14ac:dyDescent="0.25">
      <c r="D98"/>
      <c r="E98"/>
      <c r="F98"/>
      <c r="H98"/>
      <c r="I98"/>
      <c r="N98" s="1"/>
    </row>
    <row r="99" spans="4:14" x14ac:dyDescent="0.25">
      <c r="D99"/>
      <c r="E99"/>
      <c r="F99"/>
      <c r="H99"/>
      <c r="I99"/>
      <c r="N99" s="1"/>
    </row>
    <row r="100" spans="4:14" x14ac:dyDescent="0.25">
      <c r="D100"/>
      <c r="E100"/>
      <c r="F100"/>
      <c r="H100"/>
      <c r="I100"/>
      <c r="N100" s="1"/>
    </row>
    <row r="101" spans="4:14" x14ac:dyDescent="0.25">
      <c r="D101"/>
      <c r="E101"/>
      <c r="F101"/>
      <c r="H101"/>
      <c r="I101"/>
      <c r="N101" s="1"/>
    </row>
    <row r="102" spans="4:14" x14ac:dyDescent="0.25">
      <c r="D102"/>
      <c r="E102"/>
      <c r="F102"/>
      <c r="H102"/>
      <c r="I102"/>
      <c r="N102" s="1"/>
    </row>
    <row r="103" spans="4:14" x14ac:dyDescent="0.25">
      <c r="D103"/>
      <c r="E103"/>
      <c r="F103"/>
      <c r="H103"/>
      <c r="I103"/>
      <c r="N103" s="1"/>
    </row>
    <row r="104" spans="4:14" x14ac:dyDescent="0.25">
      <c r="D104"/>
      <c r="E104"/>
      <c r="F104"/>
      <c r="H104"/>
      <c r="I104"/>
      <c r="N104" s="1"/>
    </row>
    <row r="105" spans="4:14" x14ac:dyDescent="0.25">
      <c r="D105"/>
      <c r="E105"/>
      <c r="F105"/>
      <c r="H105"/>
      <c r="I105"/>
      <c r="N105" s="1"/>
    </row>
    <row r="106" spans="4:14" x14ac:dyDescent="0.25">
      <c r="D106"/>
      <c r="E106"/>
      <c r="F106"/>
      <c r="H106"/>
      <c r="I106"/>
      <c r="N106" s="1"/>
    </row>
    <row r="107" spans="4:14" x14ac:dyDescent="0.25">
      <c r="D107"/>
      <c r="E107"/>
      <c r="F107"/>
      <c r="H107"/>
      <c r="I107"/>
      <c r="N107" s="1"/>
    </row>
    <row r="108" spans="4:14" x14ac:dyDescent="0.25">
      <c r="D108"/>
      <c r="E108"/>
      <c r="F108"/>
      <c r="H108"/>
      <c r="I108"/>
      <c r="N108" s="1"/>
    </row>
    <row r="109" spans="4:14" x14ac:dyDescent="0.25">
      <c r="D109"/>
      <c r="E109"/>
      <c r="F109"/>
      <c r="H109"/>
      <c r="I109"/>
      <c r="N109" s="1"/>
    </row>
    <row r="110" spans="4:14" x14ac:dyDescent="0.25">
      <c r="D110"/>
      <c r="E110"/>
      <c r="F110"/>
      <c r="H110"/>
      <c r="I110"/>
      <c r="N110" s="1"/>
    </row>
    <row r="111" spans="4:14" x14ac:dyDescent="0.25">
      <c r="D111"/>
      <c r="E111"/>
      <c r="F111"/>
      <c r="H111"/>
      <c r="I111"/>
      <c r="N111" s="1"/>
    </row>
    <row r="112" spans="4:14" x14ac:dyDescent="0.25">
      <c r="D112"/>
      <c r="E112"/>
      <c r="F112"/>
      <c r="H112"/>
      <c r="I112"/>
      <c r="N112" s="1"/>
    </row>
    <row r="113" spans="4:14" x14ac:dyDescent="0.25">
      <c r="D113"/>
      <c r="E113"/>
      <c r="F113"/>
      <c r="H113"/>
      <c r="I113"/>
      <c r="N113" s="1"/>
    </row>
    <row r="114" spans="4:14" x14ac:dyDescent="0.25">
      <c r="D114"/>
      <c r="E114"/>
      <c r="F114"/>
      <c r="H114"/>
      <c r="I114"/>
      <c r="N114" s="1"/>
    </row>
    <row r="115" spans="4:14" x14ac:dyDescent="0.25">
      <c r="D115"/>
      <c r="E115"/>
      <c r="F115"/>
      <c r="H115"/>
      <c r="I115"/>
      <c r="N115" s="1"/>
    </row>
    <row r="116" spans="4:14" x14ac:dyDescent="0.25">
      <c r="D116"/>
      <c r="E116"/>
      <c r="F116"/>
      <c r="H116"/>
      <c r="I116"/>
      <c r="N116" s="1"/>
    </row>
    <row r="117" spans="4:14" x14ac:dyDescent="0.25">
      <c r="D117"/>
      <c r="E117"/>
      <c r="F117"/>
      <c r="H117"/>
      <c r="I117"/>
      <c r="N117" s="1"/>
    </row>
    <row r="118" spans="4:14" x14ac:dyDescent="0.25">
      <c r="D118"/>
      <c r="E118"/>
      <c r="F118"/>
      <c r="H118"/>
      <c r="I118"/>
      <c r="N118" s="1"/>
    </row>
    <row r="119" spans="4:14" x14ac:dyDescent="0.25">
      <c r="D119"/>
      <c r="E119"/>
      <c r="F119"/>
      <c r="H119"/>
      <c r="I119"/>
      <c r="N119" s="1"/>
    </row>
    <row r="120" spans="4:14" x14ac:dyDescent="0.25">
      <c r="D120"/>
      <c r="E120"/>
      <c r="F120"/>
      <c r="H120"/>
      <c r="I120"/>
      <c r="N120" s="1"/>
    </row>
    <row r="121" spans="4:14" x14ac:dyDescent="0.25">
      <c r="D121"/>
      <c r="E121"/>
      <c r="F121"/>
      <c r="H121"/>
      <c r="I121"/>
      <c r="N121" s="1"/>
    </row>
    <row r="122" spans="4:14" x14ac:dyDescent="0.25">
      <c r="D122"/>
      <c r="E122"/>
      <c r="F122"/>
      <c r="H122"/>
      <c r="I122"/>
      <c r="N122" s="1"/>
    </row>
    <row r="123" spans="4:14" x14ac:dyDescent="0.25">
      <c r="D123"/>
      <c r="E123"/>
      <c r="F123"/>
      <c r="H123"/>
      <c r="I123"/>
      <c r="N123" s="1"/>
    </row>
    <row r="124" spans="4:14" x14ac:dyDescent="0.25">
      <c r="D124"/>
      <c r="E124"/>
      <c r="F124"/>
      <c r="H124"/>
      <c r="I124"/>
      <c r="N124" s="1"/>
    </row>
    <row r="125" spans="4:14" x14ac:dyDescent="0.25">
      <c r="D125"/>
      <c r="E125"/>
      <c r="F125"/>
      <c r="H125"/>
      <c r="I125"/>
      <c r="N125" s="1"/>
    </row>
    <row r="126" spans="4:14" x14ac:dyDescent="0.25">
      <c r="D126"/>
      <c r="E126"/>
      <c r="F126"/>
      <c r="H126"/>
      <c r="I126"/>
      <c r="N126" s="1"/>
    </row>
    <row r="127" spans="4:14" x14ac:dyDescent="0.25">
      <c r="D127"/>
      <c r="E127"/>
      <c r="F127"/>
      <c r="H127"/>
      <c r="I127"/>
      <c r="N127" s="1"/>
    </row>
    <row r="128" spans="4:14" x14ac:dyDescent="0.25">
      <c r="D128"/>
      <c r="E128"/>
      <c r="F128"/>
      <c r="H128"/>
      <c r="I128"/>
      <c r="N128" s="1"/>
    </row>
    <row r="129" spans="4:14" x14ac:dyDescent="0.25">
      <c r="D129"/>
      <c r="E129"/>
      <c r="F129"/>
      <c r="H129"/>
      <c r="I129"/>
      <c r="N129" s="1"/>
    </row>
    <row r="130" spans="4:14" x14ac:dyDescent="0.25">
      <c r="D130"/>
      <c r="E130"/>
      <c r="F130"/>
      <c r="H130"/>
      <c r="I130"/>
      <c r="N130" s="1"/>
    </row>
    <row r="131" spans="4:14" x14ac:dyDescent="0.25">
      <c r="D131"/>
      <c r="E131"/>
      <c r="F131"/>
      <c r="H131"/>
      <c r="I131"/>
      <c r="N131" s="1"/>
    </row>
    <row r="132" spans="4:14" x14ac:dyDescent="0.25">
      <c r="D132"/>
      <c r="E132"/>
      <c r="F132"/>
      <c r="H132"/>
      <c r="I132"/>
      <c r="N132" s="1"/>
    </row>
    <row r="133" spans="4:14" x14ac:dyDescent="0.25">
      <c r="D133"/>
      <c r="E133"/>
      <c r="F133"/>
      <c r="H133"/>
      <c r="I133"/>
      <c r="N133" s="1"/>
    </row>
    <row r="134" spans="4:14" x14ac:dyDescent="0.25">
      <c r="D134"/>
      <c r="E134"/>
      <c r="F134"/>
      <c r="H134"/>
      <c r="I134"/>
      <c r="N134" s="1"/>
    </row>
    <row r="135" spans="4:14" x14ac:dyDescent="0.25">
      <c r="D135"/>
      <c r="E135"/>
      <c r="F135"/>
      <c r="H135"/>
      <c r="I135"/>
      <c r="N135" s="1"/>
    </row>
    <row r="136" spans="4:14" x14ac:dyDescent="0.25">
      <c r="D136"/>
      <c r="E136"/>
      <c r="F136"/>
      <c r="H136"/>
      <c r="I136"/>
      <c r="N136" s="1"/>
    </row>
    <row r="137" spans="4:14" x14ac:dyDescent="0.25">
      <c r="D137"/>
      <c r="E137"/>
      <c r="F137"/>
      <c r="H137"/>
      <c r="I137"/>
      <c r="N137" s="1"/>
    </row>
    <row r="138" spans="4:14" x14ac:dyDescent="0.25">
      <c r="D138"/>
      <c r="E138"/>
      <c r="F138"/>
      <c r="H138"/>
      <c r="I138"/>
      <c r="N138" s="1"/>
    </row>
    <row r="139" spans="4:14" x14ac:dyDescent="0.25">
      <c r="D139"/>
      <c r="E139"/>
      <c r="F139"/>
      <c r="H139"/>
      <c r="I139"/>
      <c r="N139" s="1"/>
    </row>
    <row r="140" spans="4:14" x14ac:dyDescent="0.25">
      <c r="D140"/>
      <c r="E140"/>
      <c r="F140"/>
      <c r="H140"/>
      <c r="I140"/>
      <c r="N140" s="1"/>
    </row>
    <row r="141" spans="4:14" x14ac:dyDescent="0.25">
      <c r="D141"/>
      <c r="E141"/>
      <c r="F141"/>
      <c r="H141"/>
      <c r="I141"/>
      <c r="N141" s="1"/>
    </row>
    <row r="142" spans="4:14" x14ac:dyDescent="0.25">
      <c r="D142"/>
      <c r="E142"/>
      <c r="F142"/>
      <c r="H142"/>
      <c r="I142"/>
      <c r="N142" s="1"/>
    </row>
    <row r="143" spans="4:14" x14ac:dyDescent="0.25">
      <c r="D143"/>
      <c r="E143"/>
      <c r="F143"/>
      <c r="H143"/>
      <c r="I143"/>
      <c r="N143" s="1"/>
    </row>
    <row r="144" spans="4:14" x14ac:dyDescent="0.25">
      <c r="D144"/>
      <c r="E144"/>
      <c r="F144"/>
      <c r="H144"/>
      <c r="I144"/>
      <c r="N144" s="1"/>
    </row>
    <row r="145" spans="4:14" x14ac:dyDescent="0.25">
      <c r="D145"/>
      <c r="E145"/>
      <c r="F145"/>
      <c r="H145"/>
      <c r="I145"/>
      <c r="N145" s="1"/>
    </row>
    <row r="146" spans="4:14" x14ac:dyDescent="0.25">
      <c r="D146"/>
      <c r="E146"/>
      <c r="F146"/>
      <c r="H146"/>
      <c r="I146"/>
      <c r="N146" s="1"/>
    </row>
    <row r="147" spans="4:14" x14ac:dyDescent="0.25">
      <c r="D147"/>
      <c r="E147"/>
      <c r="F147"/>
      <c r="H147"/>
      <c r="I147"/>
      <c r="N147" s="1"/>
    </row>
    <row r="148" spans="4:14" x14ac:dyDescent="0.25">
      <c r="D148"/>
      <c r="E148"/>
      <c r="F148"/>
      <c r="H148"/>
      <c r="I148"/>
      <c r="N148" s="1"/>
    </row>
    <row r="149" spans="4:14" x14ac:dyDescent="0.25">
      <c r="D149"/>
      <c r="E149"/>
      <c r="F149"/>
      <c r="H149"/>
      <c r="I149"/>
      <c r="N149" s="1"/>
    </row>
    <row r="150" spans="4:14" x14ac:dyDescent="0.25">
      <c r="D150"/>
      <c r="E150"/>
      <c r="F150"/>
      <c r="H150"/>
      <c r="I150"/>
      <c r="N150" s="1"/>
    </row>
    <row r="151" spans="4:14" x14ac:dyDescent="0.25">
      <c r="D151"/>
      <c r="E151"/>
      <c r="F151"/>
      <c r="H151"/>
      <c r="I151"/>
      <c r="N151" s="1"/>
    </row>
    <row r="152" spans="4:14" x14ac:dyDescent="0.25">
      <c r="D152"/>
      <c r="E152"/>
      <c r="F152"/>
      <c r="H152"/>
      <c r="I152"/>
      <c r="N152" s="1"/>
    </row>
    <row r="153" spans="4:14" x14ac:dyDescent="0.25">
      <c r="D153"/>
      <c r="E153"/>
      <c r="F153"/>
      <c r="H153"/>
      <c r="I153"/>
      <c r="N153" s="1"/>
    </row>
    <row r="154" spans="4:14" x14ac:dyDescent="0.25">
      <c r="D154"/>
      <c r="E154"/>
      <c r="F154"/>
      <c r="H154"/>
      <c r="I154"/>
      <c r="N154" s="1"/>
    </row>
    <row r="155" spans="4:14" x14ac:dyDescent="0.25">
      <c r="D155"/>
      <c r="E155"/>
      <c r="F155"/>
      <c r="H155"/>
      <c r="I155"/>
      <c r="N155" s="1"/>
    </row>
    <row r="156" spans="4:14" x14ac:dyDescent="0.25">
      <c r="D156"/>
      <c r="E156"/>
      <c r="F156"/>
      <c r="H156"/>
      <c r="I156"/>
      <c r="N156" s="1"/>
    </row>
    <row r="157" spans="4:14" x14ac:dyDescent="0.25">
      <c r="D157"/>
      <c r="E157"/>
      <c r="F157"/>
      <c r="H157"/>
      <c r="I157"/>
      <c r="N157" s="1"/>
    </row>
    <row r="158" spans="4:14" x14ac:dyDescent="0.25">
      <c r="D158"/>
      <c r="E158"/>
      <c r="F158"/>
      <c r="H158"/>
      <c r="I158"/>
      <c r="N158" s="1"/>
    </row>
    <row r="159" spans="4:14" x14ac:dyDescent="0.25">
      <c r="D159"/>
      <c r="E159"/>
      <c r="F159"/>
      <c r="H159"/>
      <c r="I159"/>
      <c r="N159" s="1"/>
    </row>
    <row r="160" spans="4:14" x14ac:dyDescent="0.25">
      <c r="D160"/>
      <c r="E160"/>
      <c r="F160"/>
      <c r="H160"/>
      <c r="I160"/>
      <c r="N160" s="1"/>
    </row>
    <row r="161" spans="4:14" x14ac:dyDescent="0.25">
      <c r="D161"/>
      <c r="E161"/>
      <c r="F161"/>
      <c r="H161"/>
      <c r="I161"/>
      <c r="N161" s="1"/>
    </row>
    <row r="162" spans="4:14" x14ac:dyDescent="0.25">
      <c r="D162"/>
      <c r="E162"/>
      <c r="F162"/>
      <c r="H162"/>
      <c r="I162"/>
      <c r="N162" s="1"/>
    </row>
    <row r="163" spans="4:14" x14ac:dyDescent="0.25">
      <c r="D163"/>
      <c r="E163"/>
      <c r="F163"/>
      <c r="H163"/>
      <c r="I163"/>
      <c r="N163" s="1"/>
    </row>
    <row r="164" spans="4:14" x14ac:dyDescent="0.25">
      <c r="D164"/>
      <c r="E164"/>
      <c r="F164"/>
      <c r="H164"/>
      <c r="I164"/>
      <c r="N164" s="1"/>
    </row>
    <row r="165" spans="4:14" x14ac:dyDescent="0.25">
      <c r="D165"/>
      <c r="E165"/>
      <c r="F165"/>
      <c r="H165"/>
      <c r="I165"/>
      <c r="N165" s="1"/>
    </row>
    <row r="166" spans="4:14" x14ac:dyDescent="0.25">
      <c r="D166"/>
      <c r="E166"/>
      <c r="F166"/>
      <c r="H166"/>
      <c r="I166"/>
      <c r="N166" s="1"/>
    </row>
    <row r="167" spans="4:14" x14ac:dyDescent="0.25">
      <c r="D167"/>
      <c r="E167"/>
      <c r="F167"/>
      <c r="H167"/>
      <c r="I167"/>
      <c r="N167" s="1"/>
    </row>
    <row r="168" spans="4:14" x14ac:dyDescent="0.25">
      <c r="D168"/>
      <c r="E168"/>
      <c r="F168"/>
      <c r="H168"/>
      <c r="I168"/>
      <c r="N168" s="1"/>
    </row>
    <row r="169" spans="4:14" x14ac:dyDescent="0.25">
      <c r="D169"/>
      <c r="E169"/>
      <c r="F169"/>
      <c r="H169"/>
      <c r="I169"/>
      <c r="N169" s="1"/>
    </row>
    <row r="170" spans="4:14" x14ac:dyDescent="0.25">
      <c r="D170"/>
      <c r="E170"/>
      <c r="F170"/>
      <c r="H170"/>
      <c r="I170"/>
      <c r="N170" s="1"/>
    </row>
    <row r="171" spans="4:14" x14ac:dyDescent="0.25">
      <c r="D171"/>
      <c r="E171"/>
      <c r="F171"/>
      <c r="H171"/>
      <c r="I171"/>
      <c r="N171" s="1"/>
    </row>
    <row r="172" spans="4:14" x14ac:dyDescent="0.25">
      <c r="D172"/>
      <c r="E172"/>
      <c r="F172"/>
      <c r="H172"/>
      <c r="I172"/>
      <c r="N172" s="1"/>
    </row>
    <row r="173" spans="4:14" x14ac:dyDescent="0.25">
      <c r="D173"/>
      <c r="E173"/>
      <c r="F173"/>
      <c r="H173"/>
      <c r="I173"/>
      <c r="N173" s="1"/>
    </row>
    <row r="174" spans="4:14" x14ac:dyDescent="0.25">
      <c r="D174"/>
      <c r="E174"/>
      <c r="F174"/>
      <c r="H174"/>
      <c r="I174"/>
      <c r="N174" s="1"/>
    </row>
    <row r="175" spans="4:14" x14ac:dyDescent="0.25">
      <c r="D175"/>
      <c r="E175"/>
      <c r="F175"/>
      <c r="H175"/>
      <c r="I175"/>
      <c r="N175" s="1"/>
    </row>
    <row r="176" spans="4:14" x14ac:dyDescent="0.25">
      <c r="D176"/>
      <c r="E176"/>
      <c r="F176"/>
      <c r="H176"/>
      <c r="I176"/>
      <c r="N176" s="1"/>
    </row>
    <row r="177" spans="4:14" x14ac:dyDescent="0.25">
      <c r="D177"/>
      <c r="E177"/>
      <c r="F177"/>
      <c r="H177"/>
      <c r="I177"/>
      <c r="N177" s="1"/>
    </row>
    <row r="178" spans="4:14" x14ac:dyDescent="0.25">
      <c r="D178"/>
      <c r="E178"/>
      <c r="F178"/>
      <c r="H178"/>
      <c r="I178"/>
      <c r="N178" s="1"/>
    </row>
    <row r="179" spans="4:14" x14ac:dyDescent="0.25">
      <c r="D179"/>
      <c r="E179"/>
      <c r="F179"/>
      <c r="H179"/>
      <c r="I179"/>
      <c r="N179" s="1"/>
    </row>
    <row r="180" spans="4:14" x14ac:dyDescent="0.25">
      <c r="D180"/>
      <c r="E180"/>
      <c r="F180"/>
      <c r="H180"/>
      <c r="I180"/>
      <c r="N180" s="1"/>
    </row>
    <row r="181" spans="4:14" x14ac:dyDescent="0.25">
      <c r="D181"/>
      <c r="E181"/>
      <c r="F181"/>
      <c r="H181"/>
      <c r="I181"/>
      <c r="N181" s="1"/>
    </row>
    <row r="182" spans="4:14" x14ac:dyDescent="0.25">
      <c r="D182"/>
      <c r="E182"/>
      <c r="F182"/>
      <c r="H182"/>
      <c r="I182"/>
      <c r="N182" s="1"/>
    </row>
    <row r="183" spans="4:14" x14ac:dyDescent="0.25">
      <c r="D183"/>
      <c r="E183"/>
      <c r="F183"/>
      <c r="H183"/>
      <c r="I183"/>
      <c r="N183" s="1"/>
    </row>
    <row r="184" spans="4:14" x14ac:dyDescent="0.25">
      <c r="D184"/>
      <c r="E184"/>
      <c r="F184"/>
      <c r="H184"/>
      <c r="I184"/>
      <c r="N184" s="1"/>
    </row>
    <row r="185" spans="4:14" x14ac:dyDescent="0.25">
      <c r="D185"/>
      <c r="E185"/>
      <c r="F185"/>
      <c r="H185"/>
      <c r="I185"/>
      <c r="N185" s="1"/>
    </row>
    <row r="186" spans="4:14" x14ac:dyDescent="0.25">
      <c r="D186"/>
      <c r="E186"/>
      <c r="F186"/>
      <c r="H186"/>
      <c r="I186"/>
      <c r="N186" s="1"/>
    </row>
    <row r="187" spans="4:14" x14ac:dyDescent="0.25">
      <c r="D187"/>
      <c r="E187"/>
      <c r="F187"/>
      <c r="H187"/>
      <c r="I187"/>
      <c r="N187" s="1"/>
    </row>
    <row r="188" spans="4:14" x14ac:dyDescent="0.25">
      <c r="D188"/>
      <c r="E188"/>
      <c r="F188"/>
      <c r="H188"/>
      <c r="I188"/>
      <c r="N188" s="1"/>
    </row>
    <row r="189" spans="4:14" x14ac:dyDescent="0.25">
      <c r="D189"/>
      <c r="E189"/>
      <c r="F189"/>
      <c r="H189"/>
      <c r="I189"/>
      <c r="N189" s="1"/>
    </row>
    <row r="190" spans="4:14" x14ac:dyDescent="0.25">
      <c r="D190"/>
      <c r="E190"/>
      <c r="F190"/>
      <c r="H190"/>
      <c r="I190"/>
      <c r="N190" s="1"/>
    </row>
    <row r="191" spans="4:14" x14ac:dyDescent="0.25">
      <c r="D191"/>
      <c r="E191"/>
      <c r="F191"/>
      <c r="H191"/>
      <c r="I191"/>
      <c r="N191" s="1"/>
    </row>
    <row r="192" spans="4:14" x14ac:dyDescent="0.25">
      <c r="D192"/>
      <c r="E192"/>
      <c r="F192"/>
      <c r="H192"/>
      <c r="I192"/>
      <c r="N192" s="1"/>
    </row>
    <row r="193" spans="4:14" x14ac:dyDescent="0.25">
      <c r="D193"/>
      <c r="E193"/>
      <c r="F193"/>
      <c r="H193"/>
      <c r="I193"/>
      <c r="N193" s="1"/>
    </row>
    <row r="194" spans="4:14" x14ac:dyDescent="0.25">
      <c r="D194"/>
      <c r="E194"/>
      <c r="F194"/>
      <c r="H194"/>
      <c r="I194"/>
      <c r="N194" s="1"/>
    </row>
    <row r="195" spans="4:14" x14ac:dyDescent="0.25">
      <c r="D195"/>
      <c r="E195"/>
      <c r="F195"/>
      <c r="H195"/>
      <c r="I195"/>
      <c r="N195" s="1"/>
    </row>
    <row r="196" spans="4:14" x14ac:dyDescent="0.25">
      <c r="D196"/>
      <c r="E196"/>
      <c r="F196"/>
      <c r="H196"/>
      <c r="I196"/>
      <c r="N196" s="1"/>
    </row>
    <row r="197" spans="4:14" x14ac:dyDescent="0.25">
      <c r="D197"/>
      <c r="E197"/>
      <c r="F197"/>
      <c r="H197"/>
      <c r="I197"/>
      <c r="N197" s="1"/>
    </row>
    <row r="198" spans="4:14" x14ac:dyDescent="0.25">
      <c r="D198"/>
      <c r="E198"/>
      <c r="F198"/>
      <c r="H198"/>
      <c r="I198"/>
      <c r="N198" s="1"/>
    </row>
    <row r="199" spans="4:14" x14ac:dyDescent="0.25">
      <c r="D199"/>
      <c r="E199"/>
      <c r="F199"/>
      <c r="H199"/>
      <c r="I199"/>
      <c r="N199" s="1"/>
    </row>
    <row r="200" spans="4:14" x14ac:dyDescent="0.25">
      <c r="D200"/>
      <c r="E200"/>
      <c r="F200"/>
      <c r="H200"/>
      <c r="I200"/>
      <c r="N200" s="1"/>
    </row>
    <row r="201" spans="4:14" x14ac:dyDescent="0.25">
      <c r="D201"/>
      <c r="E201"/>
      <c r="F201"/>
      <c r="H201"/>
      <c r="I201"/>
      <c r="N201" s="1"/>
    </row>
    <row r="202" spans="4:14" x14ac:dyDescent="0.25">
      <c r="D202"/>
      <c r="E202"/>
      <c r="F202"/>
      <c r="H202"/>
      <c r="I202"/>
      <c r="N202" s="1"/>
    </row>
    <row r="203" spans="4:14" x14ac:dyDescent="0.25">
      <c r="D203"/>
      <c r="E203"/>
      <c r="F203"/>
      <c r="H203"/>
      <c r="I203"/>
      <c r="N203" s="1"/>
    </row>
    <row r="204" spans="4:14" x14ac:dyDescent="0.25">
      <c r="D204"/>
      <c r="E204"/>
      <c r="F204"/>
      <c r="H204"/>
      <c r="I204"/>
      <c r="N204" s="1"/>
    </row>
    <row r="205" spans="4:14" x14ac:dyDescent="0.25">
      <c r="D205"/>
      <c r="E205"/>
      <c r="F205"/>
      <c r="H205"/>
      <c r="I205"/>
      <c r="N205" s="1"/>
    </row>
    <row r="206" spans="4:14" x14ac:dyDescent="0.25">
      <c r="D206"/>
      <c r="E206"/>
      <c r="F206"/>
      <c r="H206"/>
      <c r="I206"/>
      <c r="N206" s="1"/>
    </row>
    <row r="207" spans="4:14" x14ac:dyDescent="0.25">
      <c r="D207"/>
      <c r="E207"/>
      <c r="F207"/>
      <c r="H207"/>
      <c r="I207"/>
      <c r="N207" s="1"/>
    </row>
    <row r="208" spans="4:14" x14ac:dyDescent="0.25">
      <c r="D208"/>
      <c r="E208"/>
      <c r="F208"/>
      <c r="H208"/>
      <c r="I208"/>
      <c r="N208" s="1"/>
    </row>
    <row r="209" spans="4:14" x14ac:dyDescent="0.25">
      <c r="D209"/>
      <c r="E209"/>
      <c r="F209"/>
      <c r="H209"/>
      <c r="I209"/>
      <c r="N209" s="1"/>
    </row>
    <row r="210" spans="4:14" x14ac:dyDescent="0.25">
      <c r="D210"/>
      <c r="E210"/>
      <c r="F210"/>
      <c r="H210"/>
      <c r="I210"/>
      <c r="N210" s="1"/>
    </row>
    <row r="211" spans="4:14" x14ac:dyDescent="0.25">
      <c r="D211"/>
      <c r="E211"/>
      <c r="F211"/>
      <c r="H211"/>
      <c r="I211"/>
      <c r="N211" s="1"/>
    </row>
    <row r="212" spans="4:14" x14ac:dyDescent="0.25">
      <c r="D212"/>
      <c r="E212"/>
      <c r="F212"/>
      <c r="H212"/>
      <c r="I212"/>
      <c r="N212" s="1"/>
    </row>
    <row r="213" spans="4:14" x14ac:dyDescent="0.25">
      <c r="D213"/>
      <c r="E213"/>
      <c r="F213"/>
      <c r="H213"/>
      <c r="I213"/>
      <c r="N213" s="1"/>
    </row>
    <row r="214" spans="4:14" x14ac:dyDescent="0.25">
      <c r="D214"/>
      <c r="E214"/>
      <c r="F214"/>
      <c r="H214"/>
      <c r="I214"/>
      <c r="N214" s="1"/>
    </row>
    <row r="215" spans="4:14" x14ac:dyDescent="0.25">
      <c r="D215"/>
      <c r="E215"/>
      <c r="F215"/>
      <c r="H215"/>
      <c r="I215"/>
      <c r="N215" s="1"/>
    </row>
    <row r="216" spans="4:14" x14ac:dyDescent="0.25">
      <c r="D216"/>
      <c r="E216"/>
      <c r="F216"/>
      <c r="H216"/>
      <c r="I216"/>
    </row>
    <row r="217" spans="4:14" x14ac:dyDescent="0.25">
      <c r="D217"/>
      <c r="E217"/>
      <c r="F217"/>
      <c r="H217"/>
      <c r="I217"/>
    </row>
    <row r="218" spans="4:14" x14ac:dyDescent="0.25">
      <c r="D218"/>
      <c r="E218"/>
      <c r="F218"/>
      <c r="H218"/>
      <c r="I218"/>
    </row>
    <row r="219" spans="4:14" x14ac:dyDescent="0.25">
      <c r="D219"/>
      <c r="E219"/>
      <c r="F219"/>
      <c r="H219"/>
      <c r="I219"/>
    </row>
    <row r="220" spans="4:14" x14ac:dyDescent="0.25">
      <c r="D220"/>
      <c r="E220"/>
      <c r="F220"/>
      <c r="H220"/>
      <c r="I220"/>
    </row>
    <row r="221" spans="4:14" x14ac:dyDescent="0.25">
      <c r="D221"/>
      <c r="E221"/>
      <c r="F221"/>
      <c r="H221"/>
      <c r="I221"/>
    </row>
    <row r="222" spans="4:14" x14ac:dyDescent="0.25">
      <c r="D222"/>
      <c r="E222"/>
      <c r="F222"/>
      <c r="H222"/>
      <c r="I222"/>
    </row>
    <row r="223" spans="4:14" x14ac:dyDescent="0.25">
      <c r="D223"/>
      <c r="E223"/>
      <c r="F223"/>
      <c r="H223"/>
      <c r="I223"/>
    </row>
    <row r="224" spans="4:14" x14ac:dyDescent="0.25">
      <c r="D224"/>
      <c r="E224"/>
      <c r="F224"/>
      <c r="H224"/>
      <c r="I224"/>
    </row>
    <row r="225" spans="4:11" x14ac:dyDescent="0.25">
      <c r="D225"/>
      <c r="E225"/>
      <c r="F225"/>
      <c r="H225"/>
      <c r="I225"/>
    </row>
    <row r="226" spans="4:11" x14ac:dyDescent="0.25">
      <c r="D226"/>
      <c r="E226"/>
      <c r="F226"/>
      <c r="H226"/>
      <c r="I226"/>
    </row>
    <row r="227" spans="4:11" x14ac:dyDescent="0.25">
      <c r="D227"/>
      <c r="E227"/>
      <c r="F227"/>
      <c r="H227"/>
      <c r="I227"/>
    </row>
    <row r="228" spans="4:11" x14ac:dyDescent="0.25">
      <c r="D228"/>
      <c r="E228"/>
      <c r="F228"/>
      <c r="H228"/>
      <c r="I228"/>
    </row>
    <row r="229" spans="4:11" x14ac:dyDescent="0.25">
      <c r="D229"/>
      <c r="E229"/>
      <c r="F229"/>
      <c r="H229"/>
      <c r="I229"/>
      <c r="K229"/>
    </row>
    <row r="230" spans="4:11" x14ac:dyDescent="0.25">
      <c r="D230"/>
      <c r="E230"/>
      <c r="F230"/>
      <c r="H230"/>
      <c r="I230"/>
      <c r="K230"/>
    </row>
    <row r="231" spans="4:11" x14ac:dyDescent="0.25">
      <c r="D231"/>
      <c r="E231"/>
      <c r="F231"/>
      <c r="H231"/>
      <c r="I231"/>
      <c r="K231"/>
    </row>
    <row r="232" spans="4:11" x14ac:dyDescent="0.25">
      <c r="D232"/>
      <c r="E232"/>
      <c r="F232"/>
      <c r="H232"/>
      <c r="I232"/>
      <c r="K232"/>
    </row>
    <row r="233" spans="4:11" x14ac:dyDescent="0.25">
      <c r="D233"/>
      <c r="E233"/>
      <c r="F233"/>
      <c r="H233"/>
      <c r="I233"/>
      <c r="K233"/>
    </row>
    <row r="234" spans="4:11" x14ac:dyDescent="0.25">
      <c r="D234"/>
      <c r="E234"/>
      <c r="F234"/>
      <c r="H234"/>
      <c r="I234"/>
      <c r="K234"/>
    </row>
    <row r="235" spans="4:11" x14ac:dyDescent="0.25">
      <c r="D235"/>
      <c r="E235"/>
      <c r="F235"/>
      <c r="H235"/>
      <c r="I235"/>
      <c r="K235"/>
    </row>
    <row r="236" spans="4:11" x14ac:dyDescent="0.25">
      <c r="D236"/>
      <c r="E236"/>
      <c r="F236"/>
      <c r="H236"/>
      <c r="I236"/>
      <c r="K236"/>
    </row>
    <row r="237" spans="4:11" x14ac:dyDescent="0.25">
      <c r="D237"/>
      <c r="E237"/>
      <c r="F237"/>
      <c r="H237"/>
      <c r="I237"/>
      <c r="K237"/>
    </row>
    <row r="238" spans="4:11" x14ac:dyDescent="0.25">
      <c r="D238"/>
      <c r="E238"/>
      <c r="F238"/>
      <c r="H238"/>
      <c r="I238"/>
      <c r="K238"/>
    </row>
    <row r="239" spans="4:11" x14ac:dyDescent="0.25">
      <c r="D239"/>
      <c r="E239"/>
      <c r="F239"/>
      <c r="H239"/>
      <c r="I239"/>
      <c r="K239"/>
    </row>
    <row r="240" spans="4:11" x14ac:dyDescent="0.25">
      <c r="D240"/>
      <c r="E240"/>
      <c r="F240"/>
      <c r="H240"/>
      <c r="I240"/>
      <c r="K240"/>
    </row>
    <row r="241" spans="4:11" x14ac:dyDescent="0.25">
      <c r="D241"/>
      <c r="E241"/>
      <c r="F241"/>
      <c r="H241"/>
      <c r="I241"/>
      <c r="K241"/>
    </row>
    <row r="242" spans="4:11" x14ac:dyDescent="0.25">
      <c r="D242"/>
      <c r="E242"/>
      <c r="F242"/>
      <c r="H242"/>
      <c r="I242"/>
      <c r="K242"/>
    </row>
    <row r="243" spans="4:11" x14ac:dyDescent="0.25">
      <c r="D243"/>
      <c r="E243"/>
      <c r="F243"/>
      <c r="H243"/>
      <c r="I243"/>
      <c r="K243"/>
    </row>
    <row r="244" spans="4:11" x14ac:dyDescent="0.25">
      <c r="D244"/>
      <c r="E244"/>
      <c r="F244"/>
      <c r="H244"/>
      <c r="I244"/>
      <c r="K244"/>
    </row>
    <row r="245" spans="4:11" x14ac:dyDescent="0.25">
      <c r="D245"/>
      <c r="E245"/>
      <c r="F245"/>
      <c r="H245"/>
      <c r="I245"/>
      <c r="K245"/>
    </row>
    <row r="246" spans="4:11" x14ac:dyDescent="0.25">
      <c r="D246"/>
      <c r="E246"/>
      <c r="F246"/>
      <c r="H246"/>
      <c r="I246"/>
      <c r="K246"/>
    </row>
    <row r="247" spans="4:11" x14ac:dyDescent="0.25">
      <c r="D247"/>
      <c r="E247"/>
      <c r="F247"/>
      <c r="H247"/>
      <c r="I247"/>
      <c r="K247"/>
    </row>
    <row r="248" spans="4:11" x14ac:dyDescent="0.25">
      <c r="D248"/>
      <c r="E248"/>
      <c r="F248"/>
      <c r="H248"/>
      <c r="I248"/>
      <c r="K248"/>
    </row>
    <row r="249" spans="4:11" x14ac:dyDescent="0.25">
      <c r="D249"/>
      <c r="E249"/>
      <c r="F249"/>
      <c r="H249"/>
      <c r="I249"/>
      <c r="K249"/>
    </row>
    <row r="250" spans="4:11" x14ac:dyDescent="0.25">
      <c r="D250"/>
      <c r="E250"/>
      <c r="F250"/>
      <c r="H250"/>
      <c r="I250"/>
      <c r="K250"/>
    </row>
    <row r="251" spans="4:11" x14ac:dyDescent="0.25">
      <c r="D251"/>
      <c r="E251"/>
      <c r="F251"/>
      <c r="H251"/>
      <c r="I251"/>
      <c r="K251"/>
    </row>
    <row r="252" spans="4:11" x14ac:dyDescent="0.25">
      <c r="D252"/>
      <c r="E252"/>
      <c r="F252"/>
      <c r="H252"/>
      <c r="I252"/>
      <c r="K252"/>
    </row>
    <row r="253" spans="4:11" x14ac:dyDescent="0.25">
      <c r="D253"/>
      <c r="E253"/>
      <c r="F253"/>
      <c r="H253"/>
      <c r="I253"/>
      <c r="K253"/>
    </row>
    <row r="254" spans="4:11" x14ac:dyDescent="0.25">
      <c r="D254"/>
      <c r="E254"/>
      <c r="F254"/>
      <c r="H254"/>
      <c r="I254"/>
      <c r="K254"/>
    </row>
    <row r="255" spans="4:11" x14ac:dyDescent="0.25">
      <c r="D255"/>
      <c r="E255"/>
      <c r="F255"/>
      <c r="H255"/>
      <c r="I255"/>
      <c r="K255"/>
    </row>
    <row r="256" spans="4:11" x14ac:dyDescent="0.25">
      <c r="D256"/>
      <c r="E256"/>
      <c r="F256"/>
      <c r="H256"/>
      <c r="I256"/>
      <c r="K256"/>
    </row>
    <row r="257" spans="4:11" x14ac:dyDescent="0.25">
      <c r="D257"/>
      <c r="E257"/>
      <c r="F257"/>
      <c r="H257"/>
      <c r="I257"/>
      <c r="K257"/>
    </row>
    <row r="258" spans="4:11" x14ac:dyDescent="0.25">
      <c r="D258"/>
      <c r="E258"/>
      <c r="F258"/>
      <c r="H258"/>
      <c r="I258"/>
      <c r="K258"/>
    </row>
    <row r="259" spans="4:11" x14ac:dyDescent="0.25">
      <c r="D259"/>
      <c r="E259"/>
      <c r="F259"/>
      <c r="H259"/>
      <c r="I259"/>
      <c r="K259"/>
    </row>
    <row r="260" spans="4:11" x14ac:dyDescent="0.25">
      <c r="D260"/>
      <c r="E260"/>
      <c r="F260"/>
      <c r="H260"/>
      <c r="I260"/>
      <c r="K260"/>
    </row>
    <row r="261" spans="4:11" x14ac:dyDescent="0.25">
      <c r="D261"/>
      <c r="E261"/>
      <c r="F261"/>
      <c r="H261"/>
      <c r="I261"/>
      <c r="K261"/>
    </row>
    <row r="262" spans="4:11" x14ac:dyDescent="0.25">
      <c r="D262"/>
      <c r="E262"/>
      <c r="F262"/>
      <c r="H262"/>
      <c r="I262"/>
      <c r="K262"/>
    </row>
    <row r="263" spans="4:11" x14ac:dyDescent="0.25">
      <c r="D263"/>
      <c r="E263"/>
      <c r="F263"/>
      <c r="H263"/>
      <c r="I263"/>
      <c r="K263"/>
    </row>
    <row r="264" spans="4:11" x14ac:dyDescent="0.25">
      <c r="D264"/>
      <c r="E264"/>
      <c r="F264"/>
      <c r="H264"/>
      <c r="I264"/>
      <c r="K264"/>
    </row>
    <row r="265" spans="4:11" x14ac:dyDescent="0.25">
      <c r="D265"/>
      <c r="E265"/>
      <c r="F265"/>
      <c r="H265"/>
      <c r="I265"/>
      <c r="K265"/>
    </row>
    <row r="266" spans="4:11" x14ac:dyDescent="0.25">
      <c r="D266"/>
      <c r="E266"/>
      <c r="F266"/>
      <c r="H266"/>
      <c r="I266"/>
      <c r="K266"/>
    </row>
    <row r="267" spans="4:11" x14ac:dyDescent="0.25">
      <c r="D267"/>
      <c r="E267"/>
      <c r="F267"/>
      <c r="H267"/>
      <c r="I267"/>
      <c r="K267"/>
    </row>
    <row r="268" spans="4:11" x14ac:dyDescent="0.25">
      <c r="D268"/>
      <c r="E268"/>
      <c r="F268"/>
      <c r="H268"/>
      <c r="I268"/>
      <c r="K268"/>
    </row>
    <row r="269" spans="4:11" x14ac:dyDescent="0.25">
      <c r="D269"/>
      <c r="E269"/>
      <c r="F269"/>
      <c r="H269"/>
      <c r="I269"/>
      <c r="K269"/>
    </row>
    <row r="270" spans="4:11" x14ac:dyDescent="0.25">
      <c r="D270"/>
      <c r="E270"/>
      <c r="F270"/>
      <c r="H270"/>
      <c r="I270"/>
      <c r="K270"/>
    </row>
    <row r="271" spans="4:11" x14ac:dyDescent="0.25">
      <c r="D271"/>
      <c r="E271"/>
      <c r="F271"/>
      <c r="H271"/>
      <c r="I271"/>
      <c r="K271"/>
    </row>
    <row r="272" spans="4:11" x14ac:dyDescent="0.25">
      <c r="D272"/>
      <c r="E272"/>
      <c r="F272"/>
      <c r="H272"/>
      <c r="I272"/>
      <c r="K272"/>
    </row>
    <row r="273" spans="4:11" x14ac:dyDescent="0.25">
      <c r="D273"/>
      <c r="E273"/>
      <c r="F273"/>
      <c r="H273"/>
      <c r="I273"/>
      <c r="K273"/>
    </row>
    <row r="274" spans="4:11" x14ac:dyDescent="0.25">
      <c r="D274"/>
      <c r="E274"/>
      <c r="F274"/>
      <c r="H274"/>
      <c r="I274"/>
      <c r="K274"/>
    </row>
    <row r="275" spans="4:11" x14ac:dyDescent="0.25">
      <c r="D275"/>
      <c r="E275"/>
      <c r="F275"/>
      <c r="H275"/>
      <c r="I275"/>
      <c r="K275"/>
    </row>
    <row r="276" spans="4:11" x14ac:dyDescent="0.25">
      <c r="D276"/>
      <c r="E276"/>
      <c r="F276"/>
      <c r="H276"/>
      <c r="I276"/>
      <c r="K276"/>
    </row>
    <row r="277" spans="4:11" x14ac:dyDescent="0.25">
      <c r="D277"/>
      <c r="E277"/>
      <c r="F277"/>
      <c r="H277"/>
      <c r="I277"/>
      <c r="K277"/>
    </row>
    <row r="278" spans="4:11" x14ac:dyDescent="0.25">
      <c r="D278"/>
      <c r="E278"/>
      <c r="F278"/>
      <c r="H278"/>
      <c r="I278"/>
      <c r="K278"/>
    </row>
    <row r="279" spans="4:11" x14ac:dyDescent="0.25">
      <c r="D279"/>
      <c r="E279"/>
      <c r="F279"/>
      <c r="H279"/>
      <c r="I279"/>
      <c r="K279"/>
    </row>
    <row r="280" spans="4:11" x14ac:dyDescent="0.25">
      <c r="D280"/>
      <c r="E280"/>
      <c r="F280"/>
      <c r="H280"/>
      <c r="I280"/>
      <c r="K280"/>
    </row>
    <row r="281" spans="4:11" x14ac:dyDescent="0.25">
      <c r="D281"/>
      <c r="E281"/>
      <c r="F281"/>
      <c r="H281"/>
      <c r="I281"/>
      <c r="K281"/>
    </row>
    <row r="282" spans="4:11" x14ac:dyDescent="0.25">
      <c r="D282"/>
      <c r="E282"/>
      <c r="F282"/>
      <c r="H282"/>
      <c r="I282"/>
      <c r="K282"/>
    </row>
    <row r="283" spans="4:11" x14ac:dyDescent="0.25">
      <c r="D283"/>
      <c r="E283"/>
      <c r="F283"/>
      <c r="H283"/>
      <c r="I283"/>
      <c r="K283"/>
    </row>
    <row r="284" spans="4:11" x14ac:dyDescent="0.25">
      <c r="D284"/>
      <c r="E284"/>
      <c r="F284"/>
      <c r="H284"/>
      <c r="I284"/>
      <c r="K284"/>
    </row>
    <row r="285" spans="4:11" x14ac:dyDescent="0.25">
      <c r="D285"/>
      <c r="E285"/>
      <c r="F285"/>
      <c r="H285"/>
      <c r="I285"/>
      <c r="K285"/>
    </row>
    <row r="286" spans="4:11" x14ac:dyDescent="0.25">
      <c r="D286"/>
      <c r="E286"/>
      <c r="F286"/>
      <c r="H286"/>
      <c r="I286"/>
      <c r="K286"/>
    </row>
    <row r="287" spans="4:11" x14ac:dyDescent="0.25">
      <c r="D287"/>
      <c r="E287"/>
      <c r="F287"/>
      <c r="H287"/>
      <c r="I287"/>
      <c r="K287"/>
    </row>
    <row r="288" spans="4:11" x14ac:dyDescent="0.25">
      <c r="D288"/>
      <c r="E288"/>
      <c r="F288"/>
      <c r="H288"/>
      <c r="I288"/>
      <c r="K288"/>
    </row>
    <row r="289" spans="4:11" x14ac:dyDescent="0.25">
      <c r="D289"/>
      <c r="E289"/>
      <c r="F289"/>
      <c r="H289"/>
      <c r="I289"/>
      <c r="K289"/>
    </row>
    <row r="290" spans="4:11" x14ac:dyDescent="0.25">
      <c r="D290"/>
      <c r="E290"/>
      <c r="F290"/>
      <c r="H290"/>
      <c r="I290"/>
      <c r="K290"/>
    </row>
    <row r="291" spans="4:11" x14ac:dyDescent="0.25">
      <c r="D291"/>
      <c r="E291"/>
      <c r="F291"/>
      <c r="H291"/>
      <c r="I291"/>
      <c r="K291"/>
    </row>
    <row r="292" spans="4:11" x14ac:dyDescent="0.25">
      <c r="D292"/>
      <c r="E292"/>
      <c r="F292"/>
      <c r="H292"/>
      <c r="I292"/>
      <c r="K292"/>
    </row>
    <row r="293" spans="4:11" x14ac:dyDescent="0.25">
      <c r="D293"/>
      <c r="E293"/>
      <c r="F293"/>
      <c r="H293"/>
      <c r="I293"/>
      <c r="K293"/>
    </row>
    <row r="294" spans="4:11" x14ac:dyDescent="0.25">
      <c r="D294"/>
      <c r="E294"/>
      <c r="F294"/>
      <c r="H294"/>
      <c r="I294"/>
      <c r="K294"/>
    </row>
    <row r="295" spans="4:11" x14ac:dyDescent="0.25">
      <c r="D295"/>
      <c r="E295"/>
      <c r="F295"/>
      <c r="H295"/>
      <c r="I295"/>
      <c r="K295"/>
    </row>
    <row r="296" spans="4:11" x14ac:dyDescent="0.25">
      <c r="D296"/>
      <c r="E296"/>
      <c r="F296"/>
      <c r="H296"/>
      <c r="I296"/>
      <c r="K296"/>
    </row>
    <row r="297" spans="4:11" x14ac:dyDescent="0.25">
      <c r="D297"/>
      <c r="E297"/>
      <c r="F297"/>
      <c r="H297"/>
      <c r="I297"/>
      <c r="K297"/>
    </row>
    <row r="298" spans="4:11" x14ac:dyDescent="0.25">
      <c r="D298"/>
      <c r="E298"/>
      <c r="F298"/>
      <c r="H298"/>
      <c r="I298"/>
      <c r="K298"/>
    </row>
    <row r="299" spans="4:11" x14ac:dyDescent="0.25">
      <c r="D299"/>
      <c r="E299"/>
      <c r="F299"/>
      <c r="H299"/>
      <c r="I299"/>
      <c r="K299"/>
    </row>
    <row r="300" spans="4:11" x14ac:dyDescent="0.25">
      <c r="D300"/>
      <c r="E300"/>
      <c r="F300"/>
      <c r="H300"/>
      <c r="I300"/>
      <c r="K300"/>
    </row>
    <row r="301" spans="4:11" x14ac:dyDescent="0.25">
      <c r="D301"/>
      <c r="E301"/>
      <c r="F301"/>
      <c r="H301"/>
      <c r="I301"/>
      <c r="K301"/>
    </row>
    <row r="302" spans="4:11" x14ac:dyDescent="0.25">
      <c r="D302"/>
      <c r="E302"/>
      <c r="F302"/>
      <c r="H302"/>
      <c r="I302"/>
      <c r="K302"/>
    </row>
    <row r="303" spans="4:11" x14ac:dyDescent="0.25">
      <c r="D303"/>
      <c r="E303"/>
      <c r="F303"/>
      <c r="H303"/>
      <c r="I303"/>
      <c r="K303"/>
    </row>
    <row r="304" spans="4:11" x14ac:dyDescent="0.25">
      <c r="D304"/>
      <c r="E304"/>
      <c r="F304"/>
      <c r="H304"/>
      <c r="I304"/>
      <c r="K304"/>
    </row>
    <row r="305" spans="4:11" x14ac:dyDescent="0.25">
      <c r="D305"/>
      <c r="E305"/>
      <c r="F305"/>
      <c r="H305"/>
      <c r="I305"/>
      <c r="K305"/>
    </row>
    <row r="306" spans="4:11" x14ac:dyDescent="0.25">
      <c r="D306"/>
      <c r="E306"/>
      <c r="F306"/>
      <c r="H306"/>
      <c r="I306"/>
      <c r="K306"/>
    </row>
    <row r="307" spans="4:11" x14ac:dyDescent="0.25">
      <c r="D307"/>
      <c r="E307"/>
      <c r="F307"/>
      <c r="H307"/>
      <c r="I307"/>
      <c r="K307"/>
    </row>
    <row r="308" spans="4:11" x14ac:dyDescent="0.25">
      <c r="D308"/>
      <c r="E308"/>
      <c r="F308"/>
      <c r="H308"/>
      <c r="I308"/>
      <c r="K308"/>
    </row>
    <row r="309" spans="4:11" x14ac:dyDescent="0.25">
      <c r="D309"/>
      <c r="E309"/>
      <c r="F309"/>
      <c r="H309"/>
      <c r="I309"/>
      <c r="K309"/>
    </row>
    <row r="310" spans="4:11" x14ac:dyDescent="0.25">
      <c r="D310"/>
      <c r="E310"/>
      <c r="F310"/>
      <c r="H310"/>
      <c r="I310"/>
      <c r="K310"/>
    </row>
    <row r="311" spans="4:11" x14ac:dyDescent="0.25">
      <c r="D311"/>
      <c r="E311"/>
      <c r="F311"/>
      <c r="H311"/>
      <c r="I311"/>
    </row>
    <row r="312" spans="4:11" x14ac:dyDescent="0.25">
      <c r="D312"/>
      <c r="E312"/>
      <c r="F312"/>
      <c r="H312"/>
      <c r="I312"/>
    </row>
    <row r="313" spans="4:11" x14ac:dyDescent="0.25">
      <c r="D313"/>
      <c r="E313"/>
      <c r="F313"/>
      <c r="H313"/>
      <c r="I313"/>
    </row>
    <row r="314" spans="4:11" x14ac:dyDescent="0.25">
      <c r="D314"/>
      <c r="E314"/>
      <c r="F314"/>
      <c r="H314"/>
      <c r="I314"/>
    </row>
    <row r="315" spans="4:11" x14ac:dyDescent="0.25">
      <c r="D315"/>
      <c r="E315"/>
      <c r="F315"/>
      <c r="H315"/>
      <c r="I315"/>
    </row>
    <row r="316" spans="4:11" x14ac:dyDescent="0.25">
      <c r="D316"/>
      <c r="E316"/>
      <c r="F316"/>
      <c r="H316"/>
      <c r="I316"/>
    </row>
    <row r="317" spans="4:11" x14ac:dyDescent="0.25">
      <c r="D317"/>
      <c r="E317"/>
      <c r="F317"/>
      <c r="H317"/>
      <c r="I317"/>
    </row>
    <row r="318" spans="4:11" x14ac:dyDescent="0.25">
      <c r="D318"/>
      <c r="E318"/>
      <c r="F318"/>
      <c r="H318"/>
      <c r="I318"/>
    </row>
    <row r="319" spans="4:11" x14ac:dyDescent="0.25">
      <c r="D319"/>
      <c r="E319"/>
      <c r="F319"/>
      <c r="H319"/>
      <c r="I319"/>
    </row>
    <row r="320" spans="4:11" x14ac:dyDescent="0.25">
      <c r="D320"/>
      <c r="E320"/>
      <c r="F320"/>
      <c r="H320"/>
      <c r="I320"/>
    </row>
    <row r="321" spans="4:9" x14ac:dyDescent="0.25">
      <c r="D321"/>
      <c r="E321"/>
      <c r="F321"/>
      <c r="H321"/>
      <c r="I321"/>
    </row>
    <row r="322" spans="4:9" x14ac:dyDescent="0.25">
      <c r="D322"/>
      <c r="E322"/>
      <c r="F322"/>
      <c r="H322"/>
      <c r="I322"/>
    </row>
    <row r="323" spans="4:9" x14ac:dyDescent="0.25">
      <c r="D323"/>
      <c r="E323"/>
      <c r="F323"/>
      <c r="H323"/>
      <c r="I323"/>
    </row>
    <row r="324" spans="4:9" x14ac:dyDescent="0.25">
      <c r="D324"/>
      <c r="H324"/>
      <c r="I324"/>
    </row>
    <row r="325" spans="4:9" x14ac:dyDescent="0.25">
      <c r="D325"/>
      <c r="H325"/>
      <c r="I325"/>
    </row>
    <row r="326" spans="4:9" x14ac:dyDescent="0.25">
      <c r="D326"/>
      <c r="H326"/>
      <c r="I326"/>
    </row>
    <row r="327" spans="4:9" x14ac:dyDescent="0.25">
      <c r="D327"/>
      <c r="H327"/>
      <c r="I327"/>
    </row>
    <row r="328" spans="4:9" x14ac:dyDescent="0.25">
      <c r="D328"/>
      <c r="H328"/>
      <c r="I328"/>
    </row>
    <row r="329" spans="4:9" x14ac:dyDescent="0.25">
      <c r="D329"/>
      <c r="H329"/>
      <c r="I329"/>
    </row>
    <row r="330" spans="4:9" x14ac:dyDescent="0.25">
      <c r="D330"/>
      <c r="H330"/>
      <c r="I330"/>
    </row>
    <row r="331" spans="4:9" x14ac:dyDescent="0.25">
      <c r="D331"/>
    </row>
    <row r="332" spans="4:9" x14ac:dyDescent="0.25">
      <c r="D332"/>
    </row>
    <row r="333" spans="4:9" x14ac:dyDescent="0.25">
      <c r="D333"/>
    </row>
    <row r="334" spans="4:9" x14ac:dyDescent="0.25">
      <c r="D334"/>
    </row>
    <row r="335" spans="4:9" x14ac:dyDescent="0.25">
      <c r="D335"/>
    </row>
    <row r="336" spans="4:9" x14ac:dyDescent="0.25">
      <c r="D336"/>
    </row>
    <row r="337" spans="4:4" x14ac:dyDescent="0.25">
      <c r="D337"/>
    </row>
    <row r="338" spans="4:4" x14ac:dyDescent="0.25">
      <c r="D338"/>
    </row>
    <row r="339" spans="4:4" x14ac:dyDescent="0.25">
      <c r="D339"/>
    </row>
    <row r="340" spans="4:4" x14ac:dyDescent="0.25">
      <c r="D340"/>
    </row>
    <row r="341" spans="4:4" x14ac:dyDescent="0.25">
      <c r="D341"/>
    </row>
    <row r="342" spans="4:4" x14ac:dyDescent="0.25">
      <c r="D342"/>
    </row>
    <row r="343" spans="4:4" x14ac:dyDescent="0.25">
      <c r="D343"/>
    </row>
    <row r="344" spans="4:4" x14ac:dyDescent="0.25">
      <c r="D344"/>
    </row>
    <row r="345" spans="4:4" x14ac:dyDescent="0.25">
      <c r="D345"/>
    </row>
    <row r="346" spans="4:4" x14ac:dyDescent="0.25">
      <c r="D346"/>
    </row>
    <row r="347" spans="4:4" x14ac:dyDescent="0.25">
      <c r="D347"/>
    </row>
    <row r="348" spans="4:4" x14ac:dyDescent="0.25">
      <c r="D348"/>
    </row>
    <row r="349" spans="4:4" x14ac:dyDescent="0.25">
      <c r="D349"/>
    </row>
    <row r="350" spans="4:4" x14ac:dyDescent="0.25">
      <c r="D350"/>
    </row>
    <row r="351" spans="4:4" x14ac:dyDescent="0.25">
      <c r="D351"/>
    </row>
    <row r="352" spans="4:4" x14ac:dyDescent="0.25">
      <c r="D352"/>
    </row>
    <row r="353" spans="4:4" x14ac:dyDescent="0.25">
      <c r="D353"/>
    </row>
    <row r="354" spans="4:4" x14ac:dyDescent="0.25">
      <c r="D354"/>
    </row>
    <row r="355" spans="4:4" x14ac:dyDescent="0.25">
      <c r="D355"/>
    </row>
    <row r="356" spans="4:4" x14ac:dyDescent="0.25">
      <c r="D356"/>
    </row>
    <row r="357" spans="4:4" x14ac:dyDescent="0.25">
      <c r="D357"/>
    </row>
    <row r="358" spans="4:4" x14ac:dyDescent="0.25">
      <c r="D358"/>
    </row>
    <row r="359" spans="4:4" x14ac:dyDescent="0.25">
      <c r="D359"/>
    </row>
    <row r="360" spans="4:4" x14ac:dyDescent="0.25">
      <c r="D360"/>
    </row>
    <row r="361" spans="4:4" x14ac:dyDescent="0.25">
      <c r="D361"/>
    </row>
    <row r="362" spans="4:4" x14ac:dyDescent="0.25">
      <c r="D362"/>
    </row>
    <row r="363" spans="4:4" x14ac:dyDescent="0.25">
      <c r="D363"/>
    </row>
    <row r="364" spans="4:4" x14ac:dyDescent="0.25">
      <c r="D364"/>
    </row>
    <row r="365" spans="4:4" x14ac:dyDescent="0.25">
      <c r="D365"/>
    </row>
    <row r="366" spans="4:4" x14ac:dyDescent="0.25">
      <c r="D366"/>
    </row>
    <row r="367" spans="4:4" x14ac:dyDescent="0.25">
      <c r="D367"/>
    </row>
    <row r="368" spans="4:4" x14ac:dyDescent="0.25">
      <c r="D368"/>
    </row>
    <row r="369" spans="4:4" x14ac:dyDescent="0.25">
      <c r="D369"/>
    </row>
    <row r="370" spans="4:4" x14ac:dyDescent="0.25">
      <c r="D370"/>
    </row>
    <row r="371" spans="4:4" x14ac:dyDescent="0.25">
      <c r="D371"/>
    </row>
    <row r="372" spans="4:4" x14ac:dyDescent="0.25">
      <c r="D372"/>
    </row>
    <row r="373" spans="4:4" x14ac:dyDescent="0.25">
      <c r="D373"/>
    </row>
    <row r="374" spans="4:4" x14ac:dyDescent="0.25">
      <c r="D374"/>
    </row>
    <row r="375" spans="4:4" x14ac:dyDescent="0.25">
      <c r="D375"/>
    </row>
    <row r="376" spans="4:4" x14ac:dyDescent="0.25">
      <c r="D376"/>
    </row>
    <row r="377" spans="4:4" x14ac:dyDescent="0.25">
      <c r="D377"/>
    </row>
    <row r="378" spans="4:4" x14ac:dyDescent="0.25">
      <c r="D378"/>
    </row>
    <row r="379" spans="4:4" x14ac:dyDescent="0.25">
      <c r="D379"/>
    </row>
    <row r="380" spans="4:4" x14ac:dyDescent="0.25">
      <c r="D380"/>
    </row>
    <row r="381" spans="4:4" x14ac:dyDescent="0.25">
      <c r="D381"/>
    </row>
    <row r="382" spans="4:4" x14ac:dyDescent="0.25">
      <c r="D382"/>
    </row>
    <row r="383" spans="4:4" x14ac:dyDescent="0.25">
      <c r="D383"/>
    </row>
    <row r="384" spans="4:4" x14ac:dyDescent="0.25">
      <c r="D384"/>
    </row>
    <row r="385" spans="4:4" x14ac:dyDescent="0.25">
      <c r="D385"/>
    </row>
    <row r="386" spans="4:4" x14ac:dyDescent="0.25">
      <c r="D386"/>
    </row>
    <row r="387" spans="4:4" x14ac:dyDescent="0.25">
      <c r="D387"/>
    </row>
    <row r="388" spans="4:4" x14ac:dyDescent="0.25">
      <c r="D388"/>
    </row>
    <row r="389" spans="4:4" x14ac:dyDescent="0.25">
      <c r="D389"/>
    </row>
    <row r="390" spans="4:4" x14ac:dyDescent="0.25">
      <c r="D390"/>
    </row>
    <row r="391" spans="4:4" x14ac:dyDescent="0.25">
      <c r="D391"/>
    </row>
    <row r="392" spans="4:4" x14ac:dyDescent="0.25">
      <c r="D392"/>
    </row>
    <row r="393" spans="4:4" x14ac:dyDescent="0.25">
      <c r="D393"/>
    </row>
    <row r="394" spans="4:4" x14ac:dyDescent="0.25">
      <c r="D394"/>
    </row>
    <row r="395" spans="4:4" x14ac:dyDescent="0.25">
      <c r="D395"/>
    </row>
    <row r="396" spans="4:4" x14ac:dyDescent="0.25">
      <c r="D396"/>
    </row>
    <row r="397" spans="4:4" x14ac:dyDescent="0.25">
      <c r="D397"/>
    </row>
    <row r="398" spans="4:4" x14ac:dyDescent="0.25">
      <c r="D398"/>
    </row>
    <row r="399" spans="4:4" x14ac:dyDescent="0.25">
      <c r="D399"/>
    </row>
    <row r="400" spans="4:4" x14ac:dyDescent="0.25">
      <c r="D400"/>
    </row>
    <row r="401" spans="4:4" x14ac:dyDescent="0.25">
      <c r="D401"/>
    </row>
    <row r="402" spans="4:4" x14ac:dyDescent="0.25">
      <c r="D402"/>
    </row>
    <row r="403" spans="4:4" x14ac:dyDescent="0.25">
      <c r="D403"/>
    </row>
    <row r="404" spans="4:4" x14ac:dyDescent="0.25">
      <c r="D404"/>
    </row>
    <row r="405" spans="4:4" x14ac:dyDescent="0.25">
      <c r="D405"/>
    </row>
    <row r="406" spans="4:4" x14ac:dyDescent="0.25">
      <c r="D406"/>
    </row>
    <row r="407" spans="4:4" x14ac:dyDescent="0.25">
      <c r="D407"/>
    </row>
    <row r="408" spans="4:4" x14ac:dyDescent="0.25">
      <c r="D408"/>
    </row>
    <row r="409" spans="4:4" x14ac:dyDescent="0.25">
      <c r="D409"/>
    </row>
    <row r="410" spans="4:4" x14ac:dyDescent="0.25">
      <c r="D410"/>
    </row>
    <row r="411" spans="4:4" x14ac:dyDescent="0.25">
      <c r="D411"/>
    </row>
    <row r="412" spans="4:4" x14ac:dyDescent="0.25">
      <c r="D412"/>
    </row>
    <row r="413" spans="4:4" x14ac:dyDescent="0.25">
      <c r="D413"/>
    </row>
    <row r="414" spans="4:4" x14ac:dyDescent="0.25">
      <c r="D414"/>
    </row>
    <row r="415" spans="4:4" x14ac:dyDescent="0.25">
      <c r="D415"/>
    </row>
    <row r="416" spans="4:4" x14ac:dyDescent="0.25">
      <c r="D416"/>
    </row>
    <row r="417" spans="4:4" x14ac:dyDescent="0.25">
      <c r="D417"/>
    </row>
    <row r="418" spans="4:4" x14ac:dyDescent="0.25">
      <c r="D418"/>
    </row>
    <row r="419" spans="4:4" x14ac:dyDescent="0.25">
      <c r="D419"/>
    </row>
    <row r="420" spans="4:4" x14ac:dyDescent="0.25">
      <c r="D420"/>
    </row>
    <row r="421" spans="4:4" x14ac:dyDescent="0.25">
      <c r="D421"/>
    </row>
    <row r="422" spans="4:4" x14ac:dyDescent="0.25">
      <c r="D422"/>
    </row>
    <row r="423" spans="4:4" x14ac:dyDescent="0.25">
      <c r="D423"/>
    </row>
    <row r="424" spans="4:4" x14ac:dyDescent="0.25">
      <c r="D424"/>
    </row>
    <row r="425" spans="4:4" x14ac:dyDescent="0.25">
      <c r="D425"/>
    </row>
    <row r="426" spans="4:4" x14ac:dyDescent="0.25">
      <c r="D426"/>
    </row>
    <row r="427" spans="4:4" x14ac:dyDescent="0.25">
      <c r="D427"/>
    </row>
    <row r="428" spans="4:4" x14ac:dyDescent="0.25">
      <c r="D428"/>
    </row>
    <row r="429" spans="4:4" x14ac:dyDescent="0.25">
      <c r="D429"/>
    </row>
    <row r="430" spans="4:4" x14ac:dyDescent="0.25">
      <c r="D430"/>
    </row>
    <row r="431" spans="4:4" x14ac:dyDescent="0.25">
      <c r="D431"/>
    </row>
    <row r="432" spans="4:4" x14ac:dyDescent="0.25">
      <c r="D432"/>
    </row>
    <row r="1048561" ht="104.25" customHeight="1" x14ac:dyDescent="0.25"/>
  </sheetData>
  <mergeCells count="1">
    <mergeCell ref="H30:I30"/>
  </mergeCells>
  <pageMargins left="0.70866141732283472" right="0.70866141732283472" top="0.74803149606299213" bottom="0.74803149606299213" header="0.31496062992125984" footer="0.31496062992125984"/>
  <pageSetup scale="56" orientation="portrait" r:id="rId4"/>
  <drawing r:id="rId5"/>
  <legacyDrawing r:id="rId6"/>
  <controls>
    <mc:AlternateContent xmlns:mc="http://schemas.openxmlformats.org/markup-compatibility/2006">
      <mc:Choice Requires="x14">
        <control shapeId="3075" r:id="rId7" name="CommandButton3">
          <controlPr defaultSize="0" print="0" autoLine="0" r:id="rId8">
            <anchor moveWithCells="1">
              <from>
                <xdr:col>0</xdr:col>
                <xdr:colOff>104775</xdr:colOff>
                <xdr:row>1</xdr:row>
                <xdr:rowOff>552450</xdr:rowOff>
              </from>
              <to>
                <xdr:col>0</xdr:col>
                <xdr:colOff>1438275</xdr:colOff>
                <xdr:row>1</xdr:row>
                <xdr:rowOff>828675</xdr:rowOff>
              </to>
            </anchor>
          </controlPr>
        </control>
      </mc:Choice>
      <mc:Fallback>
        <control shapeId="3075" r:id="rId7" name="CommandButton3"/>
      </mc:Fallback>
    </mc:AlternateContent>
    <mc:AlternateContent xmlns:mc="http://schemas.openxmlformats.org/markup-compatibility/2006">
      <mc:Choice Requires="x14">
        <control shapeId="3074" r:id="rId9" name="CommandButton2">
          <controlPr defaultSize="0" print="0" autoLine="0" r:id="rId10">
            <anchor moveWithCells="1">
              <from>
                <xdr:col>0</xdr:col>
                <xdr:colOff>104775</xdr:colOff>
                <xdr:row>1</xdr:row>
                <xdr:rowOff>200025</xdr:rowOff>
              </from>
              <to>
                <xdr:col>0</xdr:col>
                <xdr:colOff>1457325</xdr:colOff>
                <xdr:row>1</xdr:row>
                <xdr:rowOff>476250</xdr:rowOff>
              </to>
            </anchor>
          </controlPr>
        </control>
      </mc:Choice>
      <mc:Fallback>
        <control shapeId="3074" r:id="rId9" name="CommandButton2"/>
      </mc:Fallback>
    </mc:AlternateContent>
    <mc:AlternateContent xmlns:mc="http://schemas.openxmlformats.org/markup-compatibility/2006">
      <mc:Choice Requires="x14">
        <control shapeId="3073" r:id="rId11" name="CommandButton1">
          <controlPr defaultSize="0" print="0" autoLine="0" r:id="rId12">
            <anchor>
              <from>
                <xdr:col>0</xdr:col>
                <xdr:colOff>104775</xdr:colOff>
                <xdr:row>0</xdr:row>
                <xdr:rowOff>66675</xdr:rowOff>
              </from>
              <to>
                <xdr:col>0</xdr:col>
                <xdr:colOff>1457325</xdr:colOff>
                <xdr:row>1</xdr:row>
                <xdr:rowOff>161925</xdr:rowOff>
              </to>
            </anchor>
          </controlPr>
        </control>
      </mc:Choice>
      <mc:Fallback>
        <control shapeId="3073" r:id="rId11" name="CommandButton1"/>
      </mc:Fallback>
    </mc:AlternateContent>
    <mc:AlternateContent xmlns:mc="http://schemas.openxmlformats.org/markup-compatibility/2006">
      <mc:Choice Requires="x14">
        <control shapeId="3076" r:id="rId13" name="CommandButton4">
          <controlPr defaultSize="0" print="0" autoLine="0" r:id="rId14">
            <anchor moveWithCells="1">
              <from>
                <xdr:col>0</xdr:col>
                <xdr:colOff>95250</xdr:colOff>
                <xdr:row>1</xdr:row>
                <xdr:rowOff>885825</xdr:rowOff>
              </from>
              <to>
                <xdr:col>0</xdr:col>
                <xdr:colOff>1428750</xdr:colOff>
                <xdr:row>1</xdr:row>
                <xdr:rowOff>1171575</xdr:rowOff>
              </to>
            </anchor>
          </controlPr>
        </control>
      </mc:Choice>
      <mc:Fallback>
        <control shapeId="3076" r:id="rId13" name="CommandButton4"/>
      </mc:Fallback>
    </mc:AlternateContent>
  </controls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K164"/>
  <sheetViews>
    <sheetView showGridLines="0" showRowColHeader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3" sqref="B23"/>
    </sheetView>
  </sheetViews>
  <sheetFormatPr baseColWidth="10" defaultColWidth="0" defaultRowHeight="15" x14ac:dyDescent="0.25"/>
  <cols>
    <col min="1" max="1" width="38" customWidth="1"/>
    <col min="2" max="2" width="34.5703125" bestFit="1" customWidth="1"/>
    <col min="3" max="3" width="22.5703125" customWidth="1"/>
    <col min="4" max="4" width="17.5703125" customWidth="1"/>
    <col min="5" max="5" width="39.42578125" bestFit="1" customWidth="1"/>
    <col min="6" max="6" width="25.42578125" bestFit="1" customWidth="1"/>
    <col min="7" max="7" width="3.28515625" customWidth="1"/>
    <col min="8" max="8" width="30.5703125" bestFit="1" customWidth="1"/>
    <col min="9" max="9" width="17.28515625" bestFit="1" customWidth="1"/>
    <col min="10" max="10" width="11.42578125" customWidth="1"/>
    <col min="11" max="11" width="0" hidden="1" customWidth="1"/>
    <col min="12" max="16384" width="11.42578125" hidden="1"/>
  </cols>
  <sheetData>
    <row r="1" spans="2:11" ht="106.5" customHeight="1" x14ac:dyDescent="0.25">
      <c r="D1" s="11"/>
      <c r="E1" s="11"/>
      <c r="F1" s="11"/>
      <c r="H1" s="13"/>
      <c r="I1" s="11"/>
      <c r="K1" s="11"/>
    </row>
    <row r="2" spans="2:11" x14ac:dyDescent="0.25">
      <c r="E2" s="11"/>
      <c r="G2" s="11"/>
    </row>
    <row r="3" spans="2:11" hidden="1" x14ac:dyDescent="0.25">
      <c r="B3" t="str">
        <f>"No Liberados en PxLab "&amp;TEXT(TABLAS!A1,"dd/mm/AA HH:MM")</f>
        <v>No Liberados en PxLab 15/10/21 08:19</v>
      </c>
      <c r="C3" s="17"/>
      <c r="D3" s="18"/>
      <c r="E3" s="17"/>
      <c r="F3" s="17"/>
      <c r="G3" s="17"/>
      <c r="H3" s="19"/>
    </row>
    <row r="4" spans="2:11" x14ac:dyDescent="0.25">
      <c r="B4" s="8" t="s">
        <v>16</v>
      </c>
      <c r="C4" s="12" t="s">
        <v>8</v>
      </c>
      <c r="D4" s="12" t="s">
        <v>63</v>
      </c>
      <c r="E4" s="8" t="s">
        <v>5</v>
      </c>
      <c r="F4" s="12" t="s">
        <v>75</v>
      </c>
      <c r="H4" s="8" t="s">
        <v>16</v>
      </c>
      <c r="I4" t="s">
        <v>186</v>
      </c>
    </row>
    <row r="5" spans="2:11" x14ac:dyDescent="0.25">
      <c r="B5" t="s">
        <v>77</v>
      </c>
      <c r="C5" s="16">
        <v>44481</v>
      </c>
      <c r="D5" s="15" t="s">
        <v>4021</v>
      </c>
      <c r="E5" t="s">
        <v>85</v>
      </c>
      <c r="F5" t="s">
        <v>4849</v>
      </c>
      <c r="H5" s="7" t="s">
        <v>77</v>
      </c>
      <c r="I5" s="20">
        <v>1</v>
      </c>
    </row>
    <row r="6" spans="2:11" x14ac:dyDescent="0.25">
      <c r="B6" t="s">
        <v>80</v>
      </c>
      <c r="C6" s="16">
        <v>44471</v>
      </c>
      <c r="D6" s="15" t="s">
        <v>535</v>
      </c>
      <c r="E6" t="s">
        <v>323</v>
      </c>
      <c r="F6" t="s">
        <v>4757</v>
      </c>
      <c r="H6" s="7" t="s">
        <v>80</v>
      </c>
      <c r="I6" s="20">
        <v>11</v>
      </c>
    </row>
    <row r="7" spans="2:11" x14ac:dyDescent="0.25">
      <c r="B7" t="s">
        <v>80</v>
      </c>
      <c r="C7" s="16">
        <v>44472</v>
      </c>
      <c r="D7" s="15" t="s">
        <v>712</v>
      </c>
      <c r="E7" t="s">
        <v>711</v>
      </c>
      <c r="F7" t="s">
        <v>4766</v>
      </c>
      <c r="H7" s="7" t="s">
        <v>79</v>
      </c>
      <c r="I7" s="20">
        <v>1</v>
      </c>
    </row>
    <row r="8" spans="2:11" x14ac:dyDescent="0.25">
      <c r="B8" t="s">
        <v>80</v>
      </c>
      <c r="C8" s="16">
        <v>44473</v>
      </c>
      <c r="D8" s="15" t="s">
        <v>890</v>
      </c>
      <c r="E8" t="s">
        <v>888</v>
      </c>
      <c r="F8" t="s">
        <v>4778</v>
      </c>
      <c r="H8" s="7" t="s">
        <v>78</v>
      </c>
      <c r="I8" s="20">
        <v>56</v>
      </c>
    </row>
    <row r="9" spans="2:11" x14ac:dyDescent="0.25">
      <c r="B9" t="s">
        <v>80</v>
      </c>
      <c r="C9" s="16">
        <v>44475</v>
      </c>
      <c r="D9" s="15" t="s">
        <v>1166</v>
      </c>
      <c r="E9" t="s">
        <v>1167</v>
      </c>
      <c r="F9" t="s">
        <v>4798</v>
      </c>
      <c r="H9" s="7" t="s">
        <v>81</v>
      </c>
      <c r="I9" s="20">
        <v>83</v>
      </c>
    </row>
    <row r="10" spans="2:11" x14ac:dyDescent="0.25">
      <c r="B10" t="s">
        <v>80</v>
      </c>
      <c r="C10" s="16">
        <v>44475</v>
      </c>
      <c r="D10" s="15" t="s">
        <v>1186</v>
      </c>
      <c r="E10" t="s">
        <v>1184</v>
      </c>
      <c r="F10" t="s">
        <v>4801</v>
      </c>
      <c r="H10" s="7" t="s">
        <v>35</v>
      </c>
      <c r="I10" s="20">
        <v>8</v>
      </c>
    </row>
    <row r="11" spans="2:11" x14ac:dyDescent="0.25">
      <c r="B11" t="s">
        <v>80</v>
      </c>
      <c r="C11" s="16">
        <v>44480</v>
      </c>
      <c r="D11" s="15" t="s">
        <v>3802</v>
      </c>
      <c r="E11" t="s">
        <v>3803</v>
      </c>
      <c r="F11" t="s">
        <v>4841</v>
      </c>
      <c r="H11" t="s">
        <v>76</v>
      </c>
      <c r="I11" s="20">
        <v>160</v>
      </c>
    </row>
    <row r="12" spans="2:11" x14ac:dyDescent="0.25">
      <c r="B12" t="s">
        <v>80</v>
      </c>
      <c r="C12" s="16">
        <v>44481</v>
      </c>
      <c r="D12" s="15" t="s">
        <v>4073</v>
      </c>
      <c r="E12" t="s">
        <v>4072</v>
      </c>
      <c r="F12" t="s">
        <v>4859</v>
      </c>
    </row>
    <row r="13" spans="2:11" x14ac:dyDescent="0.25">
      <c r="B13" t="s">
        <v>80</v>
      </c>
      <c r="C13" s="16">
        <v>44481</v>
      </c>
      <c r="D13" s="15" t="s">
        <v>4088</v>
      </c>
      <c r="E13" t="s">
        <v>4089</v>
      </c>
      <c r="F13" t="s">
        <v>4865</v>
      </c>
    </row>
    <row r="14" spans="2:11" x14ac:dyDescent="0.25">
      <c r="B14" t="s">
        <v>80</v>
      </c>
      <c r="C14" s="16">
        <v>44482</v>
      </c>
      <c r="D14" s="15" t="s">
        <v>4420</v>
      </c>
      <c r="E14" t="s">
        <v>4413</v>
      </c>
      <c r="F14" t="s">
        <v>4881</v>
      </c>
    </row>
    <row r="15" spans="2:11" x14ac:dyDescent="0.25">
      <c r="B15" t="s">
        <v>80</v>
      </c>
      <c r="C15" s="16">
        <v>44483</v>
      </c>
      <c r="D15" s="15" t="s">
        <v>4653</v>
      </c>
      <c r="E15" t="s">
        <v>4654</v>
      </c>
      <c r="F15" t="s">
        <v>4890</v>
      </c>
    </row>
    <row r="16" spans="2:11" x14ac:dyDescent="0.25">
      <c r="B16" t="s">
        <v>80</v>
      </c>
      <c r="C16" s="16">
        <v>44483</v>
      </c>
      <c r="D16" s="15" t="s">
        <v>4683</v>
      </c>
      <c r="E16" t="s">
        <v>4684</v>
      </c>
      <c r="F16" t="s">
        <v>4895</v>
      </c>
    </row>
    <row r="17" spans="2:6" x14ac:dyDescent="0.25">
      <c r="B17" t="s">
        <v>79</v>
      </c>
      <c r="C17" s="16">
        <v>44481</v>
      </c>
      <c r="D17" s="15" t="s">
        <v>4018</v>
      </c>
      <c r="E17" t="s">
        <v>3782</v>
      </c>
      <c r="F17" t="s">
        <v>4848</v>
      </c>
    </row>
    <row r="18" spans="2:6" x14ac:dyDescent="0.25">
      <c r="B18" t="s">
        <v>78</v>
      </c>
      <c r="C18" s="16">
        <v>44470</v>
      </c>
      <c r="D18" s="15" t="s">
        <v>209</v>
      </c>
      <c r="E18" t="s">
        <v>204</v>
      </c>
      <c r="F18" t="s">
        <v>4941</v>
      </c>
    </row>
    <row r="19" spans="2:6" x14ac:dyDescent="0.25">
      <c r="B19" t="s">
        <v>78</v>
      </c>
      <c r="C19" s="16">
        <v>44470</v>
      </c>
      <c r="D19" s="15" t="s">
        <v>287</v>
      </c>
      <c r="E19" t="s">
        <v>288</v>
      </c>
      <c r="F19" t="s">
        <v>4745</v>
      </c>
    </row>
    <row r="20" spans="2:6" x14ac:dyDescent="0.25">
      <c r="B20" t="s">
        <v>78</v>
      </c>
      <c r="C20" s="16">
        <v>44470</v>
      </c>
      <c r="D20" s="15" t="s">
        <v>306</v>
      </c>
      <c r="E20" t="s">
        <v>185</v>
      </c>
      <c r="F20" t="s">
        <v>4746</v>
      </c>
    </row>
    <row r="21" spans="2:6" x14ac:dyDescent="0.25">
      <c r="B21" t="s">
        <v>78</v>
      </c>
      <c r="C21" s="16">
        <v>44470</v>
      </c>
      <c r="D21" s="15" t="s">
        <v>315</v>
      </c>
      <c r="E21" t="s">
        <v>174</v>
      </c>
      <c r="F21" t="s">
        <v>4747</v>
      </c>
    </row>
    <row r="22" spans="2:6" x14ac:dyDescent="0.25">
      <c r="B22" t="s">
        <v>78</v>
      </c>
      <c r="C22" s="16">
        <v>44470</v>
      </c>
      <c r="D22" s="15" t="s">
        <v>318</v>
      </c>
      <c r="E22" t="s">
        <v>174</v>
      </c>
      <c r="F22" t="s">
        <v>4748</v>
      </c>
    </row>
    <row r="23" spans="2:6" x14ac:dyDescent="0.25">
      <c r="B23" t="s">
        <v>78</v>
      </c>
      <c r="C23" s="16">
        <v>44471</v>
      </c>
      <c r="D23" s="15" t="s">
        <v>409</v>
      </c>
      <c r="E23" t="s">
        <v>88</v>
      </c>
      <c r="F23" t="s">
        <v>4752</v>
      </c>
    </row>
    <row r="24" spans="2:6" x14ac:dyDescent="0.25">
      <c r="B24" t="s">
        <v>78</v>
      </c>
      <c r="C24" s="16">
        <v>44473</v>
      </c>
      <c r="D24" s="15" t="s">
        <v>753</v>
      </c>
      <c r="E24" t="s">
        <v>197</v>
      </c>
      <c r="F24" t="s">
        <v>4767</v>
      </c>
    </row>
    <row r="25" spans="2:6" x14ac:dyDescent="0.25">
      <c r="B25" t="s">
        <v>78</v>
      </c>
      <c r="C25" s="16">
        <v>44473</v>
      </c>
      <c r="D25" s="15" t="s">
        <v>827</v>
      </c>
      <c r="E25" t="s">
        <v>323</v>
      </c>
      <c r="F25" t="s">
        <v>4770</v>
      </c>
    </row>
    <row r="26" spans="2:6" x14ac:dyDescent="0.25">
      <c r="B26" t="s">
        <v>78</v>
      </c>
      <c r="C26" s="16">
        <v>44473</v>
      </c>
      <c r="D26" s="15" t="s">
        <v>832</v>
      </c>
      <c r="E26" t="s">
        <v>833</v>
      </c>
      <c r="F26" t="s">
        <v>4771</v>
      </c>
    </row>
    <row r="27" spans="2:6" x14ac:dyDescent="0.25">
      <c r="B27" t="s">
        <v>78</v>
      </c>
      <c r="C27" s="16">
        <v>44473</v>
      </c>
      <c r="D27" s="15" t="s">
        <v>834</v>
      </c>
      <c r="E27" t="s">
        <v>835</v>
      </c>
      <c r="F27" t="s">
        <v>4772</v>
      </c>
    </row>
    <row r="28" spans="2:6" x14ac:dyDescent="0.25">
      <c r="B28" t="s">
        <v>78</v>
      </c>
      <c r="C28" s="16">
        <v>44473</v>
      </c>
      <c r="D28" s="15" t="s">
        <v>852</v>
      </c>
      <c r="E28" t="s">
        <v>853</v>
      </c>
      <c r="F28" t="s">
        <v>4774</v>
      </c>
    </row>
    <row r="29" spans="2:6" x14ac:dyDescent="0.25">
      <c r="B29" t="s">
        <v>78</v>
      </c>
      <c r="C29" s="16">
        <v>44473</v>
      </c>
      <c r="D29" s="15" t="s">
        <v>854</v>
      </c>
      <c r="E29" t="s">
        <v>853</v>
      </c>
      <c r="F29" t="s">
        <v>4775</v>
      </c>
    </row>
    <row r="30" spans="2:6" x14ac:dyDescent="0.25">
      <c r="B30" t="s">
        <v>78</v>
      </c>
      <c r="C30" s="16">
        <v>44473</v>
      </c>
      <c r="D30" s="15" t="s">
        <v>882</v>
      </c>
      <c r="E30" t="s">
        <v>323</v>
      </c>
      <c r="F30" t="s">
        <v>4777</v>
      </c>
    </row>
    <row r="31" spans="2:6" x14ac:dyDescent="0.25">
      <c r="B31" t="s">
        <v>78</v>
      </c>
      <c r="C31" s="16">
        <v>44474</v>
      </c>
      <c r="D31" s="15" t="s">
        <v>894</v>
      </c>
      <c r="E31" t="s">
        <v>892</v>
      </c>
      <c r="F31" t="s">
        <v>4779</v>
      </c>
    </row>
    <row r="32" spans="2:6" x14ac:dyDescent="0.25">
      <c r="B32" t="s">
        <v>78</v>
      </c>
      <c r="C32" s="16">
        <v>44474</v>
      </c>
      <c r="D32" s="15" t="s">
        <v>908</v>
      </c>
      <c r="E32" t="s">
        <v>726</v>
      </c>
      <c r="F32" t="s">
        <v>4780</v>
      </c>
    </row>
    <row r="33" spans="2:6" x14ac:dyDescent="0.25">
      <c r="B33" t="s">
        <v>78</v>
      </c>
      <c r="C33" s="16">
        <v>44474</v>
      </c>
      <c r="D33" s="15" t="s">
        <v>974</v>
      </c>
      <c r="E33" t="s">
        <v>323</v>
      </c>
      <c r="F33" t="s">
        <v>4782</v>
      </c>
    </row>
    <row r="34" spans="2:6" x14ac:dyDescent="0.25">
      <c r="B34" t="s">
        <v>78</v>
      </c>
      <c r="C34" s="16">
        <v>44475</v>
      </c>
      <c r="D34" s="15" t="s">
        <v>1070</v>
      </c>
      <c r="E34" t="s">
        <v>1071</v>
      </c>
      <c r="F34" t="s">
        <v>4791</v>
      </c>
    </row>
    <row r="35" spans="2:6" x14ac:dyDescent="0.25">
      <c r="B35" t="s">
        <v>78</v>
      </c>
      <c r="C35" s="16">
        <v>44475</v>
      </c>
      <c r="D35" s="15" t="s">
        <v>1124</v>
      </c>
      <c r="E35" t="s">
        <v>204</v>
      </c>
      <c r="F35" t="s">
        <v>4792</v>
      </c>
    </row>
    <row r="36" spans="2:6" x14ac:dyDescent="0.25">
      <c r="B36" t="s">
        <v>78</v>
      </c>
      <c r="C36" s="16">
        <v>44475</v>
      </c>
      <c r="D36" s="15" t="s">
        <v>1141</v>
      </c>
      <c r="E36" t="s">
        <v>1142</v>
      </c>
      <c r="F36" t="s">
        <v>4793</v>
      </c>
    </row>
    <row r="37" spans="2:6" x14ac:dyDescent="0.25">
      <c r="B37" t="s">
        <v>78</v>
      </c>
      <c r="C37" s="16">
        <v>44475</v>
      </c>
      <c r="D37" s="15" t="s">
        <v>1145</v>
      </c>
      <c r="E37" t="s">
        <v>1146</v>
      </c>
      <c r="F37" t="s">
        <v>4795</v>
      </c>
    </row>
    <row r="38" spans="2:6" x14ac:dyDescent="0.25">
      <c r="B38" t="s">
        <v>78</v>
      </c>
      <c r="C38" s="16">
        <v>44475</v>
      </c>
      <c r="D38" s="15" t="s">
        <v>1147</v>
      </c>
      <c r="E38" t="s">
        <v>1146</v>
      </c>
      <c r="F38" t="s">
        <v>4796</v>
      </c>
    </row>
    <row r="39" spans="2:6" x14ac:dyDescent="0.25">
      <c r="B39" t="s">
        <v>78</v>
      </c>
      <c r="C39" s="16">
        <v>44475</v>
      </c>
      <c r="D39" s="15" t="s">
        <v>1172</v>
      </c>
      <c r="E39" t="s">
        <v>179</v>
      </c>
      <c r="F39" t="s">
        <v>4799</v>
      </c>
    </row>
    <row r="40" spans="2:6" x14ac:dyDescent="0.25">
      <c r="B40" t="s">
        <v>78</v>
      </c>
      <c r="C40" s="16">
        <v>44475</v>
      </c>
      <c r="D40" s="15" t="s">
        <v>1179</v>
      </c>
      <c r="E40" t="s">
        <v>1180</v>
      </c>
      <c r="F40" t="s">
        <v>4800</v>
      </c>
    </row>
    <row r="41" spans="2:6" x14ac:dyDescent="0.25">
      <c r="B41" t="s">
        <v>78</v>
      </c>
      <c r="C41" s="16">
        <v>44477</v>
      </c>
      <c r="D41" s="15" t="s">
        <v>1332</v>
      </c>
      <c r="E41" t="s">
        <v>946</v>
      </c>
      <c r="F41" t="s">
        <v>4806</v>
      </c>
    </row>
    <row r="42" spans="2:6" x14ac:dyDescent="0.25">
      <c r="B42" t="s">
        <v>78</v>
      </c>
      <c r="C42" s="16">
        <v>44477</v>
      </c>
      <c r="D42" s="15" t="s">
        <v>1440</v>
      </c>
      <c r="E42" t="s">
        <v>1441</v>
      </c>
      <c r="F42" t="s">
        <v>4810</v>
      </c>
    </row>
    <row r="43" spans="2:6" x14ac:dyDescent="0.25">
      <c r="B43" t="s">
        <v>78</v>
      </c>
      <c r="C43" s="16">
        <v>44478</v>
      </c>
      <c r="D43" s="15" t="s">
        <v>1656</v>
      </c>
      <c r="E43" t="s">
        <v>1657</v>
      </c>
      <c r="F43" t="s">
        <v>4819</v>
      </c>
    </row>
    <row r="44" spans="2:6" x14ac:dyDescent="0.25">
      <c r="B44" t="s">
        <v>78</v>
      </c>
      <c r="C44" s="16">
        <v>44478</v>
      </c>
      <c r="D44" s="15" t="s">
        <v>1658</v>
      </c>
      <c r="E44" t="s">
        <v>1620</v>
      </c>
      <c r="F44" t="s">
        <v>4820</v>
      </c>
    </row>
    <row r="45" spans="2:6" x14ac:dyDescent="0.25">
      <c r="B45" t="s">
        <v>78</v>
      </c>
      <c r="C45" s="16">
        <v>44479</v>
      </c>
      <c r="D45" s="15" t="s">
        <v>1741</v>
      </c>
      <c r="E45" t="s">
        <v>1673</v>
      </c>
      <c r="F45" t="s">
        <v>4824</v>
      </c>
    </row>
    <row r="46" spans="2:6" x14ac:dyDescent="0.25">
      <c r="B46" t="s">
        <v>78</v>
      </c>
      <c r="C46" s="16">
        <v>44479</v>
      </c>
      <c r="D46" s="15" t="s">
        <v>1767</v>
      </c>
      <c r="E46" t="s">
        <v>177</v>
      </c>
      <c r="F46" t="s">
        <v>4825</v>
      </c>
    </row>
    <row r="47" spans="2:6" x14ac:dyDescent="0.25">
      <c r="B47" t="s">
        <v>78</v>
      </c>
      <c r="C47" s="16">
        <v>44479</v>
      </c>
      <c r="D47" s="15" t="s">
        <v>1768</v>
      </c>
      <c r="E47" t="s">
        <v>177</v>
      </c>
      <c r="F47" t="s">
        <v>4826</v>
      </c>
    </row>
    <row r="48" spans="2:6" x14ac:dyDescent="0.25">
      <c r="B48" t="s">
        <v>78</v>
      </c>
      <c r="C48" s="16">
        <v>44480</v>
      </c>
      <c r="D48" s="15" t="s">
        <v>3773</v>
      </c>
      <c r="E48" t="s">
        <v>906</v>
      </c>
      <c r="F48" t="s">
        <v>4831</v>
      </c>
    </row>
    <row r="49" spans="2:6" x14ac:dyDescent="0.25">
      <c r="B49" t="s">
        <v>78</v>
      </c>
      <c r="C49" s="16">
        <v>44481</v>
      </c>
      <c r="D49" s="15" t="s">
        <v>4027</v>
      </c>
      <c r="E49" t="s">
        <v>177</v>
      </c>
      <c r="F49" t="s">
        <v>4850</v>
      </c>
    </row>
    <row r="50" spans="2:6" x14ac:dyDescent="0.25">
      <c r="B50" t="s">
        <v>78</v>
      </c>
      <c r="C50" s="16">
        <v>44481</v>
      </c>
      <c r="D50" s="15" t="s">
        <v>4028</v>
      </c>
      <c r="E50" t="s">
        <v>202</v>
      </c>
      <c r="F50" t="s">
        <v>4850</v>
      </c>
    </row>
    <row r="51" spans="2:6" x14ac:dyDescent="0.25">
      <c r="B51" t="s">
        <v>78</v>
      </c>
      <c r="C51" s="16">
        <v>44481</v>
      </c>
      <c r="D51" s="15" t="s">
        <v>4030</v>
      </c>
      <c r="E51" t="s">
        <v>3919</v>
      </c>
      <c r="F51" t="s">
        <v>4851</v>
      </c>
    </row>
    <row r="52" spans="2:6" x14ac:dyDescent="0.25">
      <c r="B52" t="s">
        <v>78</v>
      </c>
      <c r="C52" s="16">
        <v>44481</v>
      </c>
      <c r="D52" s="15" t="s">
        <v>4031</v>
      </c>
      <c r="E52" t="s">
        <v>888</v>
      </c>
      <c r="F52" t="s">
        <v>4852</v>
      </c>
    </row>
    <row r="53" spans="2:6" x14ac:dyDescent="0.25">
      <c r="B53" t="s">
        <v>78</v>
      </c>
      <c r="C53" s="16">
        <v>44481</v>
      </c>
      <c r="D53" s="15" t="s">
        <v>4032</v>
      </c>
      <c r="E53" t="s">
        <v>1405</v>
      </c>
      <c r="F53" t="s">
        <v>4852</v>
      </c>
    </row>
    <row r="54" spans="2:6" x14ac:dyDescent="0.25">
      <c r="B54" t="s">
        <v>78</v>
      </c>
      <c r="C54" s="16">
        <v>44481</v>
      </c>
      <c r="D54" s="15" t="s">
        <v>4033</v>
      </c>
      <c r="E54" t="s">
        <v>1745</v>
      </c>
      <c r="F54" t="s">
        <v>4853</v>
      </c>
    </row>
    <row r="55" spans="2:6" x14ac:dyDescent="0.25">
      <c r="B55" t="s">
        <v>78</v>
      </c>
      <c r="C55" s="16">
        <v>44481</v>
      </c>
      <c r="D55" s="15" t="s">
        <v>4034</v>
      </c>
      <c r="E55" t="s">
        <v>179</v>
      </c>
      <c r="F55" t="s">
        <v>4854</v>
      </c>
    </row>
    <row r="56" spans="2:6" x14ac:dyDescent="0.25">
      <c r="B56" t="s">
        <v>78</v>
      </c>
      <c r="C56" s="16">
        <v>44481</v>
      </c>
      <c r="D56" s="15" t="s">
        <v>4036</v>
      </c>
      <c r="E56" t="s">
        <v>1761</v>
      </c>
      <c r="F56" t="s">
        <v>4856</v>
      </c>
    </row>
    <row r="57" spans="2:6" x14ac:dyDescent="0.25">
      <c r="B57" t="s">
        <v>78</v>
      </c>
      <c r="C57" s="16">
        <v>44481</v>
      </c>
      <c r="D57" s="15" t="s">
        <v>4094</v>
      </c>
      <c r="E57" t="s">
        <v>3915</v>
      </c>
      <c r="F57" t="s">
        <v>4866</v>
      </c>
    </row>
    <row r="58" spans="2:6" x14ac:dyDescent="0.25">
      <c r="B58" t="s">
        <v>78</v>
      </c>
      <c r="C58" s="16">
        <v>44481</v>
      </c>
      <c r="D58" s="15" t="s">
        <v>4182</v>
      </c>
      <c r="E58" t="s">
        <v>179</v>
      </c>
      <c r="F58" t="s">
        <v>4867</v>
      </c>
    </row>
    <row r="59" spans="2:6" x14ac:dyDescent="0.25">
      <c r="B59" t="s">
        <v>78</v>
      </c>
      <c r="C59" s="16">
        <v>44481</v>
      </c>
      <c r="D59" s="15" t="s">
        <v>4187</v>
      </c>
      <c r="E59" t="s">
        <v>4188</v>
      </c>
      <c r="F59" t="s">
        <v>4868</v>
      </c>
    </row>
    <row r="60" spans="2:6" x14ac:dyDescent="0.25">
      <c r="B60" t="s">
        <v>78</v>
      </c>
      <c r="C60" s="16">
        <v>44481</v>
      </c>
      <c r="D60" s="15" t="s">
        <v>4189</v>
      </c>
      <c r="E60" t="s">
        <v>4190</v>
      </c>
      <c r="F60" t="s">
        <v>4869</v>
      </c>
    </row>
    <row r="61" spans="2:6" x14ac:dyDescent="0.25">
      <c r="B61" t="s">
        <v>78</v>
      </c>
      <c r="C61" s="16">
        <v>44482</v>
      </c>
      <c r="D61" s="15" t="s">
        <v>4242</v>
      </c>
      <c r="E61" t="s">
        <v>3919</v>
      </c>
      <c r="F61" t="s">
        <v>4870</v>
      </c>
    </row>
    <row r="62" spans="2:6" x14ac:dyDescent="0.25">
      <c r="B62" t="s">
        <v>78</v>
      </c>
      <c r="C62" s="16">
        <v>44482</v>
      </c>
      <c r="D62" s="15" t="s">
        <v>4333</v>
      </c>
      <c r="E62" t="s">
        <v>179</v>
      </c>
      <c r="F62" t="s">
        <v>4872</v>
      </c>
    </row>
    <row r="63" spans="2:6" x14ac:dyDescent="0.25">
      <c r="B63" t="s">
        <v>78</v>
      </c>
      <c r="C63" s="16">
        <v>44482</v>
      </c>
      <c r="D63" s="15" t="s">
        <v>4334</v>
      </c>
      <c r="E63" t="s">
        <v>179</v>
      </c>
      <c r="F63" t="s">
        <v>4873</v>
      </c>
    </row>
    <row r="64" spans="2:6" x14ac:dyDescent="0.25">
      <c r="B64" t="s">
        <v>78</v>
      </c>
      <c r="C64" s="16">
        <v>44482</v>
      </c>
      <c r="D64" s="15" t="s">
        <v>4394</v>
      </c>
      <c r="E64" t="s">
        <v>1405</v>
      </c>
      <c r="F64" t="s">
        <v>4875</v>
      </c>
    </row>
    <row r="65" spans="2:6" x14ac:dyDescent="0.25">
      <c r="B65" t="s">
        <v>78</v>
      </c>
      <c r="C65" s="16">
        <v>44482</v>
      </c>
      <c r="D65" s="15" t="s">
        <v>4406</v>
      </c>
      <c r="E65" t="s">
        <v>4407</v>
      </c>
      <c r="F65" t="s">
        <v>4880</v>
      </c>
    </row>
    <row r="66" spans="2:6" x14ac:dyDescent="0.25">
      <c r="B66" t="s">
        <v>78</v>
      </c>
      <c r="C66" s="16">
        <v>44482</v>
      </c>
      <c r="D66" s="15" t="s">
        <v>4421</v>
      </c>
      <c r="E66" t="s">
        <v>1745</v>
      </c>
      <c r="F66" t="s">
        <v>4882</v>
      </c>
    </row>
    <row r="67" spans="2:6" x14ac:dyDescent="0.25">
      <c r="B67" t="s">
        <v>78</v>
      </c>
      <c r="C67" s="16">
        <v>44483</v>
      </c>
      <c r="D67" s="15" t="s">
        <v>4437</v>
      </c>
      <c r="E67" t="s">
        <v>179</v>
      </c>
      <c r="F67" t="s">
        <v>4883</v>
      </c>
    </row>
    <row r="68" spans="2:6" x14ac:dyDescent="0.25">
      <c r="B68" t="s">
        <v>78</v>
      </c>
      <c r="C68" s="16">
        <v>44483</v>
      </c>
      <c r="D68" s="15" t="s">
        <v>4677</v>
      </c>
      <c r="E68" t="s">
        <v>510</v>
      </c>
      <c r="F68" t="s">
        <v>4892</v>
      </c>
    </row>
    <row r="69" spans="2:6" x14ac:dyDescent="0.25">
      <c r="B69" t="s">
        <v>78</v>
      </c>
      <c r="C69" s="16">
        <v>44483</v>
      </c>
      <c r="D69" s="15" t="s">
        <v>4678</v>
      </c>
      <c r="E69" t="s">
        <v>4679</v>
      </c>
      <c r="F69" t="s">
        <v>4893</v>
      </c>
    </row>
    <row r="70" spans="2:6" x14ac:dyDescent="0.25">
      <c r="B70" t="s">
        <v>78</v>
      </c>
      <c r="C70" s="16">
        <v>44483</v>
      </c>
      <c r="D70" s="15" t="s">
        <v>4680</v>
      </c>
      <c r="E70" t="s">
        <v>323</v>
      </c>
      <c r="F70" t="s">
        <v>4894</v>
      </c>
    </row>
    <row r="71" spans="2:6" x14ac:dyDescent="0.25">
      <c r="B71" t="s">
        <v>78</v>
      </c>
      <c r="C71" s="16">
        <v>44483</v>
      </c>
      <c r="D71" s="15" t="s">
        <v>4688</v>
      </c>
      <c r="E71" t="s">
        <v>4522</v>
      </c>
      <c r="F71" t="s">
        <v>4896</v>
      </c>
    </row>
    <row r="72" spans="2:6" x14ac:dyDescent="0.25">
      <c r="B72" t="s">
        <v>78</v>
      </c>
      <c r="C72" s="16">
        <v>44484</v>
      </c>
      <c r="D72" s="15" t="s">
        <v>4736</v>
      </c>
      <c r="E72" t="s">
        <v>4072</v>
      </c>
      <c r="F72" t="s">
        <v>103</v>
      </c>
    </row>
    <row r="73" spans="2:6" x14ac:dyDescent="0.25">
      <c r="B73" t="s">
        <v>78</v>
      </c>
      <c r="C73" s="16">
        <v>44484</v>
      </c>
      <c r="D73" s="15" t="s">
        <v>4737</v>
      </c>
      <c r="E73" t="s">
        <v>4698</v>
      </c>
      <c r="F73" t="s">
        <v>1903</v>
      </c>
    </row>
    <row r="74" spans="2:6" x14ac:dyDescent="0.25">
      <c r="B74" t="s">
        <v>81</v>
      </c>
      <c r="C74" s="16">
        <v>44470</v>
      </c>
      <c r="D74" s="15" t="s">
        <v>255</v>
      </c>
      <c r="E74" t="s">
        <v>93</v>
      </c>
      <c r="F74" t="s">
        <v>4743</v>
      </c>
    </row>
    <row r="75" spans="2:6" x14ac:dyDescent="0.25">
      <c r="B75" t="s">
        <v>81</v>
      </c>
      <c r="C75" s="16">
        <v>44470</v>
      </c>
      <c r="D75" s="15" t="s">
        <v>257</v>
      </c>
      <c r="E75" t="s">
        <v>258</v>
      </c>
      <c r="F75" t="s">
        <v>4744</v>
      </c>
    </row>
    <row r="76" spans="2:6" x14ac:dyDescent="0.25">
      <c r="B76" t="s">
        <v>81</v>
      </c>
      <c r="C76" s="16">
        <v>44470</v>
      </c>
      <c r="D76" s="15" t="s">
        <v>319</v>
      </c>
      <c r="E76" t="s">
        <v>320</v>
      </c>
      <c r="F76" t="s">
        <v>4749</v>
      </c>
    </row>
    <row r="77" spans="2:6" x14ac:dyDescent="0.25">
      <c r="B77" t="s">
        <v>81</v>
      </c>
      <c r="C77" s="16">
        <v>44470</v>
      </c>
      <c r="D77" s="15" t="s">
        <v>321</v>
      </c>
      <c r="E77" t="s">
        <v>175</v>
      </c>
      <c r="F77" t="s">
        <v>4750</v>
      </c>
    </row>
    <row r="78" spans="2:6" x14ac:dyDescent="0.25">
      <c r="B78" t="s">
        <v>81</v>
      </c>
      <c r="C78" s="16">
        <v>44470</v>
      </c>
      <c r="D78" s="15" t="s">
        <v>344</v>
      </c>
      <c r="E78" t="s">
        <v>345</v>
      </c>
      <c r="F78" t="s">
        <v>4751</v>
      </c>
    </row>
    <row r="79" spans="2:6" x14ac:dyDescent="0.25">
      <c r="B79" t="s">
        <v>81</v>
      </c>
      <c r="C79" s="16">
        <v>44471</v>
      </c>
      <c r="D79" s="15" t="s">
        <v>480</v>
      </c>
      <c r="E79" t="s">
        <v>481</v>
      </c>
      <c r="F79" t="s">
        <v>4753</v>
      </c>
    </row>
    <row r="80" spans="2:6" x14ac:dyDescent="0.25">
      <c r="B80" t="s">
        <v>81</v>
      </c>
      <c r="C80" s="16">
        <v>44471</v>
      </c>
      <c r="D80" s="15" t="s">
        <v>488</v>
      </c>
      <c r="E80" t="s">
        <v>489</v>
      </c>
      <c r="F80" t="s">
        <v>4754</v>
      </c>
    </row>
    <row r="81" spans="2:6" x14ac:dyDescent="0.25">
      <c r="B81" t="s">
        <v>81</v>
      </c>
      <c r="C81" s="16">
        <v>44471</v>
      </c>
      <c r="D81" s="15" t="s">
        <v>530</v>
      </c>
      <c r="E81" t="s">
        <v>531</v>
      </c>
      <c r="F81" t="s">
        <v>4756</v>
      </c>
    </row>
    <row r="82" spans="2:6" x14ac:dyDescent="0.25">
      <c r="B82" t="s">
        <v>81</v>
      </c>
      <c r="C82" s="16">
        <v>44471</v>
      </c>
      <c r="D82" s="15" t="s">
        <v>536</v>
      </c>
      <c r="E82" t="s">
        <v>537</v>
      </c>
      <c r="F82" t="s">
        <v>4758</v>
      </c>
    </row>
    <row r="83" spans="2:6" x14ac:dyDescent="0.25">
      <c r="B83" t="s">
        <v>81</v>
      </c>
      <c r="C83" s="16">
        <v>44471</v>
      </c>
      <c r="D83" s="15" t="s">
        <v>538</v>
      </c>
      <c r="E83" t="s">
        <v>539</v>
      </c>
      <c r="F83" t="s">
        <v>4759</v>
      </c>
    </row>
    <row r="84" spans="2:6" x14ac:dyDescent="0.25">
      <c r="B84" t="s">
        <v>81</v>
      </c>
      <c r="C84" s="16">
        <v>44471</v>
      </c>
      <c r="D84" s="15" t="s">
        <v>540</v>
      </c>
      <c r="E84" t="s">
        <v>541</v>
      </c>
      <c r="F84" t="s">
        <v>4760</v>
      </c>
    </row>
    <row r="85" spans="2:6" x14ac:dyDescent="0.25">
      <c r="B85" t="s">
        <v>81</v>
      </c>
      <c r="C85" s="16">
        <v>44471</v>
      </c>
      <c r="D85" s="15" t="s">
        <v>542</v>
      </c>
      <c r="E85" t="s">
        <v>543</v>
      </c>
      <c r="F85" t="s">
        <v>4761</v>
      </c>
    </row>
    <row r="86" spans="2:6" x14ac:dyDescent="0.25">
      <c r="B86" t="s">
        <v>81</v>
      </c>
      <c r="C86" s="16">
        <v>44471</v>
      </c>
      <c r="D86" s="15" t="s">
        <v>544</v>
      </c>
      <c r="E86" t="s">
        <v>545</v>
      </c>
      <c r="F86" t="s">
        <v>4762</v>
      </c>
    </row>
    <row r="87" spans="2:6" x14ac:dyDescent="0.25">
      <c r="B87" t="s">
        <v>81</v>
      </c>
      <c r="C87" s="16">
        <v>44471</v>
      </c>
      <c r="D87" s="15" t="s">
        <v>552</v>
      </c>
      <c r="E87" t="s">
        <v>553</v>
      </c>
      <c r="F87" t="s">
        <v>4763</v>
      </c>
    </row>
    <row r="88" spans="2:6" x14ac:dyDescent="0.25">
      <c r="B88" t="s">
        <v>81</v>
      </c>
      <c r="C88" s="16">
        <v>44471</v>
      </c>
      <c r="D88" s="15" t="s">
        <v>621</v>
      </c>
      <c r="E88" t="s">
        <v>622</v>
      </c>
      <c r="F88" t="s">
        <v>4764</v>
      </c>
    </row>
    <row r="89" spans="2:6" x14ac:dyDescent="0.25">
      <c r="B89" t="s">
        <v>81</v>
      </c>
      <c r="C89" s="16">
        <v>44471</v>
      </c>
      <c r="D89" s="15" t="s">
        <v>623</v>
      </c>
      <c r="E89" t="s">
        <v>624</v>
      </c>
      <c r="F89" t="s">
        <v>4765</v>
      </c>
    </row>
    <row r="90" spans="2:6" x14ac:dyDescent="0.25">
      <c r="B90" t="s">
        <v>81</v>
      </c>
      <c r="C90" s="16">
        <v>44473</v>
      </c>
      <c r="D90" s="15" t="s">
        <v>820</v>
      </c>
      <c r="E90" t="s">
        <v>819</v>
      </c>
      <c r="F90" t="s">
        <v>4768</v>
      </c>
    </row>
    <row r="91" spans="2:6" x14ac:dyDescent="0.25">
      <c r="B91" t="s">
        <v>81</v>
      </c>
      <c r="C91" s="16">
        <v>44473</v>
      </c>
      <c r="D91" s="15" t="s">
        <v>824</v>
      </c>
      <c r="E91" t="s">
        <v>822</v>
      </c>
      <c r="F91" t="s">
        <v>4769</v>
      </c>
    </row>
    <row r="92" spans="2:6" x14ac:dyDescent="0.25">
      <c r="B92" t="s">
        <v>81</v>
      </c>
      <c r="C92" s="16">
        <v>44473</v>
      </c>
      <c r="D92" s="15" t="s">
        <v>850</v>
      </c>
      <c r="E92" t="s">
        <v>851</v>
      </c>
      <c r="F92" t="s">
        <v>4773</v>
      </c>
    </row>
    <row r="93" spans="2:6" x14ac:dyDescent="0.25">
      <c r="B93" t="s">
        <v>81</v>
      </c>
      <c r="C93" s="16">
        <v>44473</v>
      </c>
      <c r="D93" s="15" t="s">
        <v>878</v>
      </c>
      <c r="E93" t="s">
        <v>879</v>
      </c>
      <c r="F93" t="s">
        <v>4776</v>
      </c>
    </row>
    <row r="94" spans="2:6" x14ac:dyDescent="0.25">
      <c r="B94" t="s">
        <v>81</v>
      </c>
      <c r="C94" s="16">
        <v>44474</v>
      </c>
      <c r="D94" s="15" t="s">
        <v>1000</v>
      </c>
      <c r="E94" t="s">
        <v>1001</v>
      </c>
      <c r="F94" t="s">
        <v>4783</v>
      </c>
    </row>
    <row r="95" spans="2:6" x14ac:dyDescent="0.25">
      <c r="B95" t="s">
        <v>81</v>
      </c>
      <c r="C95" s="16">
        <v>44474</v>
      </c>
      <c r="D95" s="15" t="s">
        <v>1004</v>
      </c>
      <c r="E95" t="s">
        <v>1005</v>
      </c>
      <c r="F95" t="s">
        <v>4784</v>
      </c>
    </row>
    <row r="96" spans="2:6" x14ac:dyDescent="0.25">
      <c r="B96" t="s">
        <v>81</v>
      </c>
      <c r="C96" s="16">
        <v>44474</v>
      </c>
      <c r="D96" s="15" t="s">
        <v>1006</v>
      </c>
      <c r="E96" t="s">
        <v>1007</v>
      </c>
      <c r="F96" t="s">
        <v>4785</v>
      </c>
    </row>
    <row r="97" spans="2:6" x14ac:dyDescent="0.25">
      <c r="B97" t="s">
        <v>81</v>
      </c>
      <c r="C97" s="16">
        <v>44474</v>
      </c>
      <c r="D97" s="15" t="s">
        <v>1008</v>
      </c>
      <c r="E97" t="s">
        <v>1009</v>
      </c>
      <c r="F97" t="s">
        <v>4786</v>
      </c>
    </row>
    <row r="98" spans="2:6" x14ac:dyDescent="0.25">
      <c r="B98" t="s">
        <v>81</v>
      </c>
      <c r="C98" s="16">
        <v>44474</v>
      </c>
      <c r="D98" s="15" t="s">
        <v>1010</v>
      </c>
      <c r="E98" t="s">
        <v>1011</v>
      </c>
      <c r="F98" t="s">
        <v>4787</v>
      </c>
    </row>
    <row r="99" spans="2:6" x14ac:dyDescent="0.25">
      <c r="B99" t="s">
        <v>81</v>
      </c>
      <c r="C99" s="16">
        <v>44474</v>
      </c>
      <c r="D99" s="15" t="s">
        <v>1015</v>
      </c>
      <c r="E99" t="s">
        <v>1016</v>
      </c>
      <c r="F99" t="s">
        <v>4788</v>
      </c>
    </row>
    <row r="100" spans="2:6" x14ac:dyDescent="0.25">
      <c r="B100" t="s">
        <v>81</v>
      </c>
      <c r="C100" s="16">
        <v>44474</v>
      </c>
      <c r="D100" s="15" t="s">
        <v>1028</v>
      </c>
      <c r="E100" t="s">
        <v>1029</v>
      </c>
      <c r="F100" t="s">
        <v>4789</v>
      </c>
    </row>
    <row r="101" spans="2:6" x14ac:dyDescent="0.25">
      <c r="B101" t="s">
        <v>81</v>
      </c>
      <c r="C101" s="16">
        <v>44474</v>
      </c>
      <c r="D101" s="15" t="s">
        <v>1030</v>
      </c>
      <c r="E101" t="s">
        <v>1031</v>
      </c>
      <c r="F101" t="s">
        <v>4790</v>
      </c>
    </row>
    <row r="102" spans="2:6" x14ac:dyDescent="0.25">
      <c r="B102" t="s">
        <v>81</v>
      </c>
      <c r="C102" s="16">
        <v>44475</v>
      </c>
      <c r="D102" s="15" t="s">
        <v>1143</v>
      </c>
      <c r="E102" t="s">
        <v>1144</v>
      </c>
      <c r="F102" t="s">
        <v>4794</v>
      </c>
    </row>
    <row r="103" spans="2:6" x14ac:dyDescent="0.25">
      <c r="B103" t="s">
        <v>81</v>
      </c>
      <c r="C103" s="16">
        <v>44475</v>
      </c>
      <c r="D103" s="15" t="s">
        <v>1163</v>
      </c>
      <c r="E103" t="s">
        <v>1164</v>
      </c>
      <c r="F103" t="s">
        <v>4797</v>
      </c>
    </row>
    <row r="104" spans="2:6" x14ac:dyDescent="0.25">
      <c r="B104" t="s">
        <v>81</v>
      </c>
      <c r="C104" s="16">
        <v>44476</v>
      </c>
      <c r="D104" s="15" t="s">
        <v>1289</v>
      </c>
      <c r="E104" t="s">
        <v>1290</v>
      </c>
      <c r="F104" t="s">
        <v>4802</v>
      </c>
    </row>
    <row r="105" spans="2:6" x14ac:dyDescent="0.25">
      <c r="B105" t="s">
        <v>81</v>
      </c>
      <c r="C105" s="16">
        <v>44476</v>
      </c>
      <c r="D105" s="15" t="s">
        <v>1314</v>
      </c>
      <c r="E105" t="s">
        <v>1315</v>
      </c>
      <c r="F105" t="s">
        <v>4803</v>
      </c>
    </row>
    <row r="106" spans="2:6" x14ac:dyDescent="0.25">
      <c r="B106" t="s">
        <v>81</v>
      </c>
      <c r="C106" s="16">
        <v>44476</v>
      </c>
      <c r="D106" s="15" t="s">
        <v>1316</v>
      </c>
      <c r="E106" t="s">
        <v>935</v>
      </c>
      <c r="F106" t="s">
        <v>4804</v>
      </c>
    </row>
    <row r="107" spans="2:6" x14ac:dyDescent="0.25">
      <c r="B107" t="s">
        <v>81</v>
      </c>
      <c r="C107" s="16">
        <v>44476</v>
      </c>
      <c r="D107" s="15" t="s">
        <v>1317</v>
      </c>
      <c r="E107" t="s">
        <v>1318</v>
      </c>
      <c r="F107" t="s">
        <v>4805</v>
      </c>
    </row>
    <row r="108" spans="2:6" x14ac:dyDescent="0.25">
      <c r="B108" t="s">
        <v>81</v>
      </c>
      <c r="C108" s="16">
        <v>44477</v>
      </c>
      <c r="D108" s="15" t="s">
        <v>1386</v>
      </c>
      <c r="E108" t="s">
        <v>1385</v>
      </c>
      <c r="F108" t="s">
        <v>4807</v>
      </c>
    </row>
    <row r="109" spans="2:6" x14ac:dyDescent="0.25">
      <c r="B109" t="s">
        <v>81</v>
      </c>
      <c r="C109" s="16">
        <v>44477</v>
      </c>
      <c r="D109" s="15" t="s">
        <v>1423</v>
      </c>
      <c r="E109" t="s">
        <v>1424</v>
      </c>
      <c r="F109" t="s">
        <v>4808</v>
      </c>
    </row>
    <row r="110" spans="2:6" x14ac:dyDescent="0.25">
      <c r="B110" t="s">
        <v>81</v>
      </c>
      <c r="C110" s="16">
        <v>44477</v>
      </c>
      <c r="D110" s="15" t="s">
        <v>1442</v>
      </c>
      <c r="E110" t="s">
        <v>1443</v>
      </c>
      <c r="F110" t="s">
        <v>4811</v>
      </c>
    </row>
    <row r="111" spans="2:6" x14ac:dyDescent="0.25">
      <c r="B111" t="s">
        <v>81</v>
      </c>
      <c r="C111" s="16">
        <v>44478</v>
      </c>
      <c r="D111" s="15" t="s">
        <v>1529</v>
      </c>
      <c r="E111" t="s">
        <v>1530</v>
      </c>
      <c r="F111" t="s">
        <v>4812</v>
      </c>
    </row>
    <row r="112" spans="2:6" x14ac:dyDescent="0.25">
      <c r="B112" t="s">
        <v>81</v>
      </c>
      <c r="C112" s="16">
        <v>44478</v>
      </c>
      <c r="D112" s="15" t="s">
        <v>1629</v>
      </c>
      <c r="E112" t="s">
        <v>1630</v>
      </c>
      <c r="F112" t="s">
        <v>4813</v>
      </c>
    </row>
    <row r="113" spans="2:6" x14ac:dyDescent="0.25">
      <c r="B113" t="s">
        <v>81</v>
      </c>
      <c r="C113" s="16">
        <v>44478</v>
      </c>
      <c r="D113" s="15" t="s">
        <v>1631</v>
      </c>
      <c r="E113" t="s">
        <v>164</v>
      </c>
      <c r="F113" t="s">
        <v>4814</v>
      </c>
    </row>
    <row r="114" spans="2:6" x14ac:dyDescent="0.25">
      <c r="B114" t="s">
        <v>81</v>
      </c>
      <c r="C114" s="16">
        <v>44478</v>
      </c>
      <c r="D114" s="15" t="s">
        <v>1632</v>
      </c>
      <c r="E114" t="s">
        <v>1630</v>
      </c>
      <c r="F114" t="s">
        <v>4815</v>
      </c>
    </row>
    <row r="115" spans="2:6" x14ac:dyDescent="0.25">
      <c r="B115" t="s">
        <v>81</v>
      </c>
      <c r="C115" s="16">
        <v>44478</v>
      </c>
      <c r="D115" s="15" t="s">
        <v>1633</v>
      </c>
      <c r="E115" t="s">
        <v>1634</v>
      </c>
      <c r="F115" t="s">
        <v>4815</v>
      </c>
    </row>
    <row r="116" spans="2:6" x14ac:dyDescent="0.25">
      <c r="B116" t="s">
        <v>81</v>
      </c>
      <c r="C116" s="16">
        <v>44478</v>
      </c>
      <c r="D116" s="15" t="s">
        <v>1635</v>
      </c>
      <c r="E116" t="s">
        <v>1636</v>
      </c>
      <c r="F116" t="s">
        <v>4816</v>
      </c>
    </row>
    <row r="117" spans="2:6" x14ac:dyDescent="0.25">
      <c r="B117" t="s">
        <v>81</v>
      </c>
      <c r="C117" s="16">
        <v>44478</v>
      </c>
      <c r="D117" s="15" t="s">
        <v>1637</v>
      </c>
      <c r="E117" t="s">
        <v>1638</v>
      </c>
      <c r="F117" t="s">
        <v>4816</v>
      </c>
    </row>
    <row r="118" spans="2:6" x14ac:dyDescent="0.25">
      <c r="B118" t="s">
        <v>81</v>
      </c>
      <c r="C118" s="16">
        <v>44478</v>
      </c>
      <c r="D118" s="15" t="s">
        <v>1639</v>
      </c>
      <c r="E118" t="s">
        <v>1640</v>
      </c>
      <c r="F118" t="s">
        <v>4817</v>
      </c>
    </row>
    <row r="119" spans="2:6" x14ac:dyDescent="0.25">
      <c r="B119" t="s">
        <v>81</v>
      </c>
      <c r="C119" s="16">
        <v>44478</v>
      </c>
      <c r="D119" s="15" t="s">
        <v>1641</v>
      </c>
      <c r="E119" t="s">
        <v>1642</v>
      </c>
      <c r="F119" t="s">
        <v>4818</v>
      </c>
    </row>
    <row r="120" spans="2:6" x14ac:dyDescent="0.25">
      <c r="B120" t="s">
        <v>81</v>
      </c>
      <c r="C120" s="16">
        <v>44478</v>
      </c>
      <c r="D120" s="15" t="s">
        <v>1660</v>
      </c>
      <c r="E120" t="s">
        <v>1661</v>
      </c>
      <c r="F120" t="s">
        <v>4821</v>
      </c>
    </row>
    <row r="121" spans="2:6" x14ac:dyDescent="0.25">
      <c r="B121" t="s">
        <v>81</v>
      </c>
      <c r="C121" s="16">
        <v>44478</v>
      </c>
      <c r="D121" s="15" t="s">
        <v>1662</v>
      </c>
      <c r="E121" t="s">
        <v>1335</v>
      </c>
      <c r="F121" t="s">
        <v>4822</v>
      </c>
    </row>
    <row r="122" spans="2:6" x14ac:dyDescent="0.25">
      <c r="B122" t="s">
        <v>81</v>
      </c>
      <c r="C122" s="16">
        <v>44478</v>
      </c>
      <c r="D122" s="15" t="s">
        <v>1663</v>
      </c>
      <c r="E122" t="s">
        <v>1664</v>
      </c>
      <c r="F122" t="s">
        <v>4823</v>
      </c>
    </row>
    <row r="123" spans="2:6" x14ac:dyDescent="0.25">
      <c r="B123" t="s">
        <v>81</v>
      </c>
      <c r="C123" s="16">
        <v>44480</v>
      </c>
      <c r="D123" s="15" t="s">
        <v>3771</v>
      </c>
      <c r="E123" t="s">
        <v>3772</v>
      </c>
      <c r="F123" t="s">
        <v>4830</v>
      </c>
    </row>
    <row r="124" spans="2:6" x14ac:dyDescent="0.25">
      <c r="B124" t="s">
        <v>81</v>
      </c>
      <c r="C124" s="16">
        <v>44480</v>
      </c>
      <c r="D124" s="15" t="s">
        <v>3777</v>
      </c>
      <c r="E124" t="s">
        <v>3776</v>
      </c>
      <c r="F124" t="s">
        <v>4832</v>
      </c>
    </row>
    <row r="125" spans="2:6" x14ac:dyDescent="0.25">
      <c r="B125" t="s">
        <v>81</v>
      </c>
      <c r="C125" s="16">
        <v>44480</v>
      </c>
      <c r="D125" s="15" t="s">
        <v>3780</v>
      </c>
      <c r="E125" t="s">
        <v>1104</v>
      </c>
      <c r="F125" t="s">
        <v>4833</v>
      </c>
    </row>
    <row r="126" spans="2:6" x14ac:dyDescent="0.25">
      <c r="B126" t="s">
        <v>81</v>
      </c>
      <c r="C126" s="16">
        <v>44480</v>
      </c>
      <c r="D126" s="15" t="s">
        <v>3786</v>
      </c>
      <c r="E126" t="s">
        <v>3787</v>
      </c>
      <c r="F126" t="s">
        <v>4834</v>
      </c>
    </row>
    <row r="127" spans="2:6" x14ac:dyDescent="0.25">
      <c r="B127" t="s">
        <v>81</v>
      </c>
      <c r="C127" s="16">
        <v>44480</v>
      </c>
      <c r="D127" s="15" t="s">
        <v>3894</v>
      </c>
      <c r="E127" t="s">
        <v>3895</v>
      </c>
      <c r="F127" t="s">
        <v>4842</v>
      </c>
    </row>
    <row r="128" spans="2:6" x14ac:dyDescent="0.25">
      <c r="B128" t="s">
        <v>81</v>
      </c>
      <c r="C128" s="16">
        <v>44480</v>
      </c>
      <c r="D128" s="15" t="s">
        <v>3905</v>
      </c>
      <c r="E128" t="s">
        <v>3906</v>
      </c>
      <c r="F128" t="s">
        <v>4844</v>
      </c>
    </row>
    <row r="129" spans="2:6" x14ac:dyDescent="0.25">
      <c r="B129" t="s">
        <v>81</v>
      </c>
      <c r="C129" s="16">
        <v>44481</v>
      </c>
      <c r="D129" s="15" t="s">
        <v>3959</v>
      </c>
      <c r="E129" t="s">
        <v>3960</v>
      </c>
      <c r="F129" t="s">
        <v>4847</v>
      </c>
    </row>
    <row r="130" spans="2:6" x14ac:dyDescent="0.25">
      <c r="B130" t="s">
        <v>81</v>
      </c>
      <c r="C130" s="16">
        <v>44481</v>
      </c>
      <c r="D130" s="15" t="s">
        <v>4035</v>
      </c>
      <c r="E130" t="s">
        <v>4178</v>
      </c>
      <c r="F130" t="s">
        <v>4855</v>
      </c>
    </row>
    <row r="131" spans="2:6" x14ac:dyDescent="0.25">
      <c r="B131" t="s">
        <v>81</v>
      </c>
      <c r="C131" s="16">
        <v>44481</v>
      </c>
      <c r="D131" s="15" t="s">
        <v>4066</v>
      </c>
      <c r="E131" t="s">
        <v>4064</v>
      </c>
      <c r="F131" t="s">
        <v>4857</v>
      </c>
    </row>
    <row r="132" spans="2:6" x14ac:dyDescent="0.25">
      <c r="B132" t="s">
        <v>81</v>
      </c>
      <c r="C132" s="16">
        <v>44481</v>
      </c>
      <c r="D132" s="15" t="s">
        <v>4069</v>
      </c>
      <c r="E132" t="s">
        <v>4068</v>
      </c>
      <c r="F132" t="s">
        <v>4858</v>
      </c>
    </row>
    <row r="133" spans="2:6" x14ac:dyDescent="0.25">
      <c r="B133" t="s">
        <v>81</v>
      </c>
      <c r="C133" s="16">
        <v>44481</v>
      </c>
      <c r="D133" s="15" t="s">
        <v>4077</v>
      </c>
      <c r="E133" t="s">
        <v>1655</v>
      </c>
      <c r="F133" t="s">
        <v>4860</v>
      </c>
    </row>
    <row r="134" spans="2:6" x14ac:dyDescent="0.25">
      <c r="B134" t="s">
        <v>81</v>
      </c>
      <c r="C134" s="16">
        <v>44481</v>
      </c>
      <c r="D134" s="15" t="s">
        <v>4079</v>
      </c>
      <c r="E134" t="s">
        <v>4080</v>
      </c>
      <c r="F134" t="s">
        <v>4861</v>
      </c>
    </row>
    <row r="135" spans="2:6" x14ac:dyDescent="0.25">
      <c r="B135" t="s">
        <v>81</v>
      </c>
      <c r="C135" s="16">
        <v>44481</v>
      </c>
      <c r="D135" s="15" t="s">
        <v>4081</v>
      </c>
      <c r="E135" t="s">
        <v>4082</v>
      </c>
      <c r="F135" t="s">
        <v>4862</v>
      </c>
    </row>
    <row r="136" spans="2:6" x14ac:dyDescent="0.25">
      <c r="B136" t="s">
        <v>81</v>
      </c>
      <c r="C136" s="16">
        <v>44481</v>
      </c>
      <c r="D136" s="15" t="s">
        <v>4083</v>
      </c>
      <c r="E136" t="s">
        <v>4084</v>
      </c>
      <c r="F136" t="s">
        <v>4863</v>
      </c>
    </row>
    <row r="137" spans="2:6" x14ac:dyDescent="0.25">
      <c r="B137" t="s">
        <v>81</v>
      </c>
      <c r="C137" s="16">
        <v>44481</v>
      </c>
      <c r="D137" s="15" t="s">
        <v>4085</v>
      </c>
      <c r="E137" t="s">
        <v>4086</v>
      </c>
      <c r="F137" t="s">
        <v>4864</v>
      </c>
    </row>
    <row r="138" spans="2:6" x14ac:dyDescent="0.25">
      <c r="B138" t="s">
        <v>81</v>
      </c>
      <c r="C138" s="16">
        <v>44482</v>
      </c>
      <c r="D138" s="15" t="s">
        <v>4245</v>
      </c>
      <c r="E138" t="s">
        <v>4246</v>
      </c>
      <c r="F138" t="s">
        <v>4871</v>
      </c>
    </row>
    <row r="139" spans="2:6" x14ac:dyDescent="0.25">
      <c r="B139" t="s">
        <v>81</v>
      </c>
      <c r="C139" s="16">
        <v>44482</v>
      </c>
      <c r="D139" s="15" t="s">
        <v>4389</v>
      </c>
      <c r="E139" t="s">
        <v>4390</v>
      </c>
      <c r="F139" t="s">
        <v>4874</v>
      </c>
    </row>
    <row r="140" spans="2:6" x14ac:dyDescent="0.25">
      <c r="B140" t="s">
        <v>81</v>
      </c>
      <c r="C140" s="16">
        <v>44482</v>
      </c>
      <c r="D140" s="15" t="s">
        <v>4395</v>
      </c>
      <c r="E140" t="s">
        <v>4396</v>
      </c>
      <c r="F140" t="s">
        <v>4876</v>
      </c>
    </row>
    <row r="141" spans="2:6" x14ac:dyDescent="0.25">
      <c r="B141" t="s">
        <v>81</v>
      </c>
      <c r="C141" s="16">
        <v>44482</v>
      </c>
      <c r="D141" s="15" t="s">
        <v>4397</v>
      </c>
      <c r="E141" t="s">
        <v>4398</v>
      </c>
      <c r="F141" t="s">
        <v>4877</v>
      </c>
    </row>
    <row r="142" spans="2:6" x14ac:dyDescent="0.25">
      <c r="B142" t="s">
        <v>81</v>
      </c>
      <c r="C142" s="16">
        <v>44482</v>
      </c>
      <c r="D142" s="15" t="s">
        <v>4399</v>
      </c>
      <c r="E142" t="s">
        <v>4400</v>
      </c>
      <c r="F142" t="s">
        <v>4878</v>
      </c>
    </row>
    <row r="143" spans="2:6" x14ac:dyDescent="0.25">
      <c r="B143" t="s">
        <v>81</v>
      </c>
      <c r="C143" s="16">
        <v>44482</v>
      </c>
      <c r="D143" s="15" t="s">
        <v>4401</v>
      </c>
      <c r="E143" t="s">
        <v>4402</v>
      </c>
      <c r="F143" t="s">
        <v>4879</v>
      </c>
    </row>
    <row r="144" spans="2:6" x14ac:dyDescent="0.25">
      <c r="B144" t="s">
        <v>81</v>
      </c>
      <c r="C144" s="16">
        <v>44483</v>
      </c>
      <c r="D144" s="15" t="s">
        <v>4459</v>
      </c>
      <c r="E144" t="s">
        <v>4460</v>
      </c>
      <c r="F144" t="s">
        <v>4884</v>
      </c>
    </row>
    <row r="145" spans="2:6" x14ac:dyDescent="0.25">
      <c r="B145" t="s">
        <v>81</v>
      </c>
      <c r="C145" s="16">
        <v>44483</v>
      </c>
      <c r="D145" s="15" t="s">
        <v>4519</v>
      </c>
      <c r="E145" t="s">
        <v>4520</v>
      </c>
      <c r="F145" t="s">
        <v>4889</v>
      </c>
    </row>
    <row r="146" spans="2:6" x14ac:dyDescent="0.25">
      <c r="B146" t="s">
        <v>81</v>
      </c>
      <c r="C146" s="16">
        <v>44483</v>
      </c>
      <c r="D146" s="15" t="s">
        <v>4667</v>
      </c>
      <c r="E146" t="s">
        <v>4668</v>
      </c>
      <c r="F146" t="s">
        <v>4891</v>
      </c>
    </row>
    <row r="147" spans="2:6" x14ac:dyDescent="0.25">
      <c r="B147" t="s">
        <v>81</v>
      </c>
      <c r="C147" s="16">
        <v>44483</v>
      </c>
      <c r="D147" s="15" t="s">
        <v>4689</v>
      </c>
      <c r="E147" t="s">
        <v>995</v>
      </c>
      <c r="F147" t="s">
        <v>4897</v>
      </c>
    </row>
    <row r="148" spans="2:6" x14ac:dyDescent="0.25">
      <c r="B148" t="s">
        <v>81</v>
      </c>
      <c r="C148" s="16">
        <v>44483</v>
      </c>
      <c r="D148" s="15" t="s">
        <v>4690</v>
      </c>
      <c r="E148" t="s">
        <v>1367</v>
      </c>
      <c r="F148" t="s">
        <v>4898</v>
      </c>
    </row>
    <row r="149" spans="2:6" x14ac:dyDescent="0.25">
      <c r="B149" t="s">
        <v>81</v>
      </c>
      <c r="C149" s="16">
        <v>44483</v>
      </c>
      <c r="D149" s="15" t="s">
        <v>4691</v>
      </c>
      <c r="E149" t="s">
        <v>1545</v>
      </c>
      <c r="F149" t="s">
        <v>4899</v>
      </c>
    </row>
    <row r="150" spans="2:6" x14ac:dyDescent="0.25">
      <c r="B150" t="s">
        <v>81</v>
      </c>
      <c r="C150" s="16">
        <v>44484</v>
      </c>
      <c r="D150" s="15" t="s">
        <v>4722</v>
      </c>
      <c r="E150" t="s">
        <v>4723</v>
      </c>
      <c r="F150" t="s">
        <v>161</v>
      </c>
    </row>
    <row r="151" spans="2:6" x14ac:dyDescent="0.25">
      <c r="B151" t="s">
        <v>81</v>
      </c>
      <c r="C151" s="16">
        <v>44484</v>
      </c>
      <c r="D151" s="15" t="s">
        <v>4724</v>
      </c>
      <c r="E151" t="s">
        <v>4725</v>
      </c>
      <c r="F151" t="s">
        <v>124</v>
      </c>
    </row>
    <row r="152" spans="2:6" x14ac:dyDescent="0.25">
      <c r="B152" t="s">
        <v>81</v>
      </c>
      <c r="C152" s="16">
        <v>44484</v>
      </c>
      <c r="D152" s="15" t="s">
        <v>4727</v>
      </c>
      <c r="E152" t="s">
        <v>4728</v>
      </c>
      <c r="F152" t="s">
        <v>122</v>
      </c>
    </row>
    <row r="153" spans="2:6" x14ac:dyDescent="0.25">
      <c r="B153" t="s">
        <v>81</v>
      </c>
      <c r="C153" s="16">
        <v>44484</v>
      </c>
      <c r="D153" s="15" t="s">
        <v>4730</v>
      </c>
      <c r="E153" t="s">
        <v>4731</v>
      </c>
      <c r="F153" t="s">
        <v>118</v>
      </c>
    </row>
    <row r="154" spans="2:6" x14ac:dyDescent="0.25">
      <c r="B154" t="s">
        <v>81</v>
      </c>
      <c r="C154" s="16">
        <v>44484</v>
      </c>
      <c r="D154" s="15" t="s">
        <v>4732</v>
      </c>
      <c r="E154" t="s">
        <v>4733</v>
      </c>
      <c r="F154" t="s">
        <v>146</v>
      </c>
    </row>
    <row r="155" spans="2:6" x14ac:dyDescent="0.25">
      <c r="B155" t="s">
        <v>81</v>
      </c>
      <c r="C155" s="16">
        <v>44484</v>
      </c>
      <c r="D155" s="15" t="s">
        <v>4734</v>
      </c>
      <c r="E155" t="s">
        <v>4735</v>
      </c>
      <c r="F155" t="s">
        <v>121</v>
      </c>
    </row>
    <row r="156" spans="2:6" x14ac:dyDescent="0.25">
      <c r="B156" t="s">
        <v>81</v>
      </c>
      <c r="C156" s="16">
        <v>44484</v>
      </c>
      <c r="D156" s="15" t="s">
        <v>4739</v>
      </c>
      <c r="E156" t="s">
        <v>4740</v>
      </c>
      <c r="F156" t="s">
        <v>1894</v>
      </c>
    </row>
    <row r="157" spans="2:6" x14ac:dyDescent="0.25">
      <c r="B157" t="s">
        <v>35</v>
      </c>
      <c r="C157" s="16">
        <v>44477</v>
      </c>
      <c r="D157" s="15" t="s">
        <v>1433</v>
      </c>
      <c r="E157" t="s">
        <v>618</v>
      </c>
      <c r="F157" t="s">
        <v>4809</v>
      </c>
    </row>
    <row r="158" spans="2:6" x14ac:dyDescent="0.25">
      <c r="B158" t="s">
        <v>35</v>
      </c>
      <c r="C158" s="16">
        <v>44480</v>
      </c>
      <c r="D158" s="15" t="s">
        <v>3796</v>
      </c>
      <c r="E158" t="s">
        <v>618</v>
      </c>
      <c r="F158" t="s">
        <v>4836</v>
      </c>
    </row>
    <row r="159" spans="2:6" x14ac:dyDescent="0.25">
      <c r="B159" t="s">
        <v>35</v>
      </c>
      <c r="C159" s="16">
        <v>44480</v>
      </c>
      <c r="D159" s="15" t="s">
        <v>3797</v>
      </c>
      <c r="E159" t="s">
        <v>618</v>
      </c>
      <c r="F159" t="s">
        <v>4837</v>
      </c>
    </row>
    <row r="160" spans="2:6" x14ac:dyDescent="0.25">
      <c r="B160" t="s">
        <v>35</v>
      </c>
      <c r="C160" s="16">
        <v>44480</v>
      </c>
      <c r="D160" s="15" t="s">
        <v>3798</v>
      </c>
      <c r="E160" t="s">
        <v>618</v>
      </c>
      <c r="F160" t="s">
        <v>4838</v>
      </c>
    </row>
    <row r="161" spans="2:6" x14ac:dyDescent="0.25">
      <c r="B161" t="s">
        <v>35</v>
      </c>
      <c r="C161" s="16">
        <v>44480</v>
      </c>
      <c r="D161" s="15" t="s">
        <v>3799</v>
      </c>
      <c r="E161" t="s">
        <v>618</v>
      </c>
      <c r="F161" t="s">
        <v>4838</v>
      </c>
    </row>
    <row r="162" spans="2:6" x14ac:dyDescent="0.25">
      <c r="B162" t="s">
        <v>35</v>
      </c>
      <c r="C162" s="16">
        <v>44480</v>
      </c>
      <c r="D162" s="15" t="s">
        <v>3800</v>
      </c>
      <c r="E162" t="s">
        <v>618</v>
      </c>
      <c r="F162" t="s">
        <v>4839</v>
      </c>
    </row>
    <row r="163" spans="2:6" x14ac:dyDescent="0.25">
      <c r="B163" t="s">
        <v>35</v>
      </c>
      <c r="C163" s="16">
        <v>44480</v>
      </c>
      <c r="D163" s="15" t="s">
        <v>3801</v>
      </c>
      <c r="E163" t="s">
        <v>618</v>
      </c>
      <c r="F163" t="s">
        <v>4840</v>
      </c>
    </row>
    <row r="164" spans="2:6" x14ac:dyDescent="0.25">
      <c r="B164" t="s">
        <v>35</v>
      </c>
      <c r="C164" s="16">
        <v>44480</v>
      </c>
      <c r="D164" s="15" t="s">
        <v>3899</v>
      </c>
      <c r="E164" t="s">
        <v>618</v>
      </c>
      <c r="F164" t="s">
        <v>4843</v>
      </c>
    </row>
  </sheetData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0</xdr:col>
                <xdr:colOff>171450</xdr:colOff>
                <xdr:row>0</xdr:row>
                <xdr:rowOff>171450</xdr:rowOff>
              </from>
              <to>
                <xdr:col>0</xdr:col>
                <xdr:colOff>1771650</xdr:colOff>
                <xdr:row>0</xdr:row>
                <xdr:rowOff>571500</xdr:rowOff>
              </to>
            </anchor>
          </controlPr>
        </control>
      </mc:Choice>
      <mc:Fallback>
        <control shapeId="4097" r:id="rId6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K199"/>
  <sheetViews>
    <sheetView showGridLines="0" showRowColHeader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4" sqref="B4"/>
    </sheetView>
  </sheetViews>
  <sheetFormatPr baseColWidth="10" defaultColWidth="0" defaultRowHeight="15" x14ac:dyDescent="0.25"/>
  <cols>
    <col min="1" max="1" width="41.5703125" customWidth="1"/>
    <col min="2" max="2" width="34.5703125" bestFit="1" customWidth="1"/>
    <col min="3" max="3" width="22.5703125" customWidth="1"/>
    <col min="4" max="4" width="17.5703125" customWidth="1"/>
    <col min="5" max="5" width="39.42578125" bestFit="1" customWidth="1"/>
    <col min="6" max="6" width="25.42578125" bestFit="1" customWidth="1"/>
    <col min="7" max="7" width="3.28515625" customWidth="1"/>
    <col min="8" max="8" width="33.140625" bestFit="1" customWidth="1"/>
    <col min="9" max="9" width="17.28515625" bestFit="1" customWidth="1"/>
    <col min="10" max="10" width="11.42578125" customWidth="1"/>
    <col min="11" max="11" width="0" hidden="1" customWidth="1"/>
    <col min="12" max="16384" width="11.42578125" hidden="1"/>
  </cols>
  <sheetData>
    <row r="1" spans="2:11" ht="106.5" customHeight="1" x14ac:dyDescent="0.25">
      <c r="D1" s="11"/>
      <c r="E1" s="11"/>
      <c r="F1" s="11"/>
      <c r="H1" s="13"/>
      <c r="I1" s="11"/>
      <c r="K1" s="11"/>
    </row>
    <row r="2" spans="2:11" x14ac:dyDescent="0.25">
      <c r="E2" s="11"/>
      <c r="G2" s="11"/>
    </row>
    <row r="3" spans="2:11" hidden="1" x14ac:dyDescent="0.25">
      <c r="B3" t="str">
        <f>"Fuera de Tiempo "&amp;TEXT(TABLAS!A1,"dd/mm/AA HH:MM")</f>
        <v>Fuera de Tiempo 15/10/21 08:19</v>
      </c>
      <c r="C3" s="17"/>
      <c r="D3" s="18"/>
      <c r="E3" s="17"/>
      <c r="F3" s="17"/>
      <c r="G3" s="17"/>
      <c r="H3" s="19"/>
    </row>
    <row r="4" spans="2:11" x14ac:dyDescent="0.25">
      <c r="B4" s="8" t="s">
        <v>16</v>
      </c>
      <c r="C4" s="12" t="s">
        <v>8</v>
      </c>
      <c r="D4" s="12" t="s">
        <v>63</v>
      </c>
      <c r="E4" s="8" t="s">
        <v>5</v>
      </c>
      <c r="F4" s="12" t="s">
        <v>75</v>
      </c>
      <c r="H4" s="8" t="s">
        <v>16</v>
      </c>
      <c r="I4" t="s">
        <v>186</v>
      </c>
    </row>
    <row r="5" spans="2:11" x14ac:dyDescent="0.25">
      <c r="B5" t="s">
        <v>77</v>
      </c>
      <c r="C5" s="16">
        <v>44477</v>
      </c>
      <c r="D5" s="15" t="s">
        <v>1362</v>
      </c>
      <c r="E5" t="s">
        <v>1184</v>
      </c>
      <c r="F5" t="s">
        <v>95</v>
      </c>
      <c r="H5" s="7" t="s">
        <v>77</v>
      </c>
      <c r="I5" s="20">
        <v>9</v>
      </c>
    </row>
    <row r="6" spans="2:11" x14ac:dyDescent="0.25">
      <c r="B6" t="s">
        <v>77</v>
      </c>
      <c r="C6" s="16">
        <v>44477</v>
      </c>
      <c r="D6" s="15" t="s">
        <v>1419</v>
      </c>
      <c r="E6" t="s">
        <v>85</v>
      </c>
      <c r="F6" t="s">
        <v>567</v>
      </c>
      <c r="H6" s="7" t="s">
        <v>80</v>
      </c>
      <c r="I6" s="20">
        <v>13</v>
      </c>
    </row>
    <row r="7" spans="2:11" x14ac:dyDescent="0.25">
      <c r="B7" t="s">
        <v>77</v>
      </c>
      <c r="C7" s="16">
        <v>44481</v>
      </c>
      <c r="D7" s="15" t="s">
        <v>4070</v>
      </c>
      <c r="E7" t="s">
        <v>3919</v>
      </c>
      <c r="F7" t="s">
        <v>1884</v>
      </c>
      <c r="H7" s="7" t="s">
        <v>79</v>
      </c>
      <c r="I7" s="20">
        <v>10</v>
      </c>
    </row>
    <row r="8" spans="2:11" x14ac:dyDescent="0.25">
      <c r="B8" t="s">
        <v>77</v>
      </c>
      <c r="C8" s="16">
        <v>44482</v>
      </c>
      <c r="D8" s="15" t="s">
        <v>4213</v>
      </c>
      <c r="E8" t="s">
        <v>1745</v>
      </c>
      <c r="F8" t="s">
        <v>574</v>
      </c>
      <c r="H8" s="7" t="s">
        <v>78</v>
      </c>
      <c r="I8" s="20">
        <v>70</v>
      </c>
    </row>
    <row r="9" spans="2:11" x14ac:dyDescent="0.25">
      <c r="B9" t="s">
        <v>77</v>
      </c>
      <c r="C9" s="16">
        <v>44482</v>
      </c>
      <c r="D9" s="15" t="s">
        <v>4386</v>
      </c>
      <c r="E9" t="s">
        <v>1644</v>
      </c>
      <c r="F9" t="s">
        <v>1855</v>
      </c>
      <c r="H9" s="7" t="s">
        <v>81</v>
      </c>
      <c r="I9" s="20">
        <v>93</v>
      </c>
    </row>
    <row r="10" spans="2:11" x14ac:dyDescent="0.25">
      <c r="B10" t="s">
        <v>77</v>
      </c>
      <c r="C10" s="16">
        <v>44482</v>
      </c>
      <c r="D10" s="15" t="s">
        <v>4392</v>
      </c>
      <c r="E10" t="s">
        <v>4393</v>
      </c>
      <c r="F10" t="s">
        <v>103</v>
      </c>
      <c r="H10" t="s">
        <v>76</v>
      </c>
      <c r="I10" s="20">
        <v>195</v>
      </c>
    </row>
    <row r="11" spans="2:11" x14ac:dyDescent="0.25">
      <c r="B11" t="s">
        <v>77</v>
      </c>
      <c r="C11" s="16">
        <v>44483</v>
      </c>
      <c r="D11" s="15" t="s">
        <v>4447</v>
      </c>
      <c r="E11" t="s">
        <v>202</v>
      </c>
      <c r="F11" t="s">
        <v>103</v>
      </c>
    </row>
    <row r="12" spans="2:11" x14ac:dyDescent="0.25">
      <c r="B12" t="s">
        <v>77</v>
      </c>
      <c r="C12" s="16">
        <v>44483</v>
      </c>
      <c r="D12" s="15" t="s">
        <v>4449</v>
      </c>
      <c r="E12" t="s">
        <v>179</v>
      </c>
      <c r="F12" t="s">
        <v>103</v>
      </c>
    </row>
    <row r="13" spans="2:11" x14ac:dyDescent="0.25">
      <c r="B13" t="s">
        <v>77</v>
      </c>
      <c r="C13" s="16">
        <v>44483</v>
      </c>
      <c r="D13" s="15" t="s">
        <v>4454</v>
      </c>
      <c r="E13" t="s">
        <v>1644</v>
      </c>
      <c r="F13" t="s">
        <v>121</v>
      </c>
    </row>
    <row r="14" spans="2:11" x14ac:dyDescent="0.25">
      <c r="B14" t="s">
        <v>80</v>
      </c>
      <c r="C14" s="16">
        <v>44470</v>
      </c>
      <c r="D14" s="15" t="s">
        <v>322</v>
      </c>
      <c r="E14" t="s">
        <v>323</v>
      </c>
      <c r="F14" t="s">
        <v>153</v>
      </c>
    </row>
    <row r="15" spans="2:11" x14ac:dyDescent="0.25">
      <c r="B15" t="s">
        <v>80</v>
      </c>
      <c r="C15" s="16">
        <v>44471</v>
      </c>
      <c r="D15" s="15" t="s">
        <v>525</v>
      </c>
      <c r="E15" t="s">
        <v>526</v>
      </c>
      <c r="F15" t="s">
        <v>1826</v>
      </c>
    </row>
    <row r="16" spans="2:11" x14ac:dyDescent="0.25">
      <c r="B16" t="s">
        <v>80</v>
      </c>
      <c r="C16" s="16">
        <v>44471</v>
      </c>
      <c r="D16" s="15" t="s">
        <v>560</v>
      </c>
      <c r="E16" t="s">
        <v>613</v>
      </c>
      <c r="F16" t="s">
        <v>582</v>
      </c>
    </row>
    <row r="17" spans="2:6" x14ac:dyDescent="0.25">
      <c r="B17" t="s">
        <v>80</v>
      </c>
      <c r="C17" s="16">
        <v>44473</v>
      </c>
      <c r="D17" s="15" t="s">
        <v>787</v>
      </c>
      <c r="E17" t="s">
        <v>323</v>
      </c>
      <c r="F17" t="s">
        <v>1870</v>
      </c>
    </row>
    <row r="18" spans="2:6" x14ac:dyDescent="0.25">
      <c r="B18" t="s">
        <v>80</v>
      </c>
      <c r="C18" s="16">
        <v>44473</v>
      </c>
      <c r="D18" s="15" t="s">
        <v>828</v>
      </c>
      <c r="E18" t="s">
        <v>829</v>
      </c>
      <c r="F18" t="s">
        <v>137</v>
      </c>
    </row>
    <row r="19" spans="2:6" x14ac:dyDescent="0.25">
      <c r="B19" t="s">
        <v>80</v>
      </c>
      <c r="C19" s="16">
        <v>44473</v>
      </c>
      <c r="D19" s="15" t="s">
        <v>871</v>
      </c>
      <c r="E19" t="s">
        <v>868</v>
      </c>
      <c r="F19" t="s">
        <v>153</v>
      </c>
    </row>
    <row r="20" spans="2:6" x14ac:dyDescent="0.25">
      <c r="B20" t="s">
        <v>80</v>
      </c>
      <c r="C20" s="16">
        <v>44476</v>
      </c>
      <c r="D20" s="15" t="s">
        <v>1278</v>
      </c>
      <c r="E20" t="s">
        <v>1279</v>
      </c>
      <c r="F20" t="s">
        <v>153</v>
      </c>
    </row>
    <row r="21" spans="2:6" x14ac:dyDescent="0.25">
      <c r="B21" t="s">
        <v>80</v>
      </c>
      <c r="C21" s="16">
        <v>44476</v>
      </c>
      <c r="D21" s="15" t="s">
        <v>1287</v>
      </c>
      <c r="E21" t="s">
        <v>1288</v>
      </c>
      <c r="F21" t="s">
        <v>1833</v>
      </c>
    </row>
    <row r="22" spans="2:6" x14ac:dyDescent="0.25">
      <c r="B22" t="s">
        <v>80</v>
      </c>
      <c r="C22" s="16">
        <v>44476</v>
      </c>
      <c r="D22" s="15" t="s">
        <v>1291</v>
      </c>
      <c r="E22" t="s">
        <v>1292</v>
      </c>
      <c r="F22" t="s">
        <v>595</v>
      </c>
    </row>
    <row r="23" spans="2:6" x14ac:dyDescent="0.25">
      <c r="B23" t="s">
        <v>80</v>
      </c>
      <c r="C23" s="16">
        <v>44476</v>
      </c>
      <c r="D23" s="15" t="s">
        <v>1301</v>
      </c>
      <c r="E23" t="s">
        <v>946</v>
      </c>
      <c r="F23" t="s">
        <v>137</v>
      </c>
    </row>
    <row r="24" spans="2:6" x14ac:dyDescent="0.25">
      <c r="B24" t="s">
        <v>80</v>
      </c>
      <c r="C24" s="16">
        <v>44479</v>
      </c>
      <c r="D24" s="15" t="s">
        <v>1744</v>
      </c>
      <c r="E24" t="s">
        <v>1745</v>
      </c>
      <c r="F24" t="s">
        <v>1980</v>
      </c>
    </row>
    <row r="25" spans="2:6" x14ac:dyDescent="0.25">
      <c r="B25" t="s">
        <v>80</v>
      </c>
      <c r="C25" s="16">
        <v>44481</v>
      </c>
      <c r="D25" s="15" t="s">
        <v>4071</v>
      </c>
      <c r="E25" t="s">
        <v>4072</v>
      </c>
      <c r="F25" t="s">
        <v>4115</v>
      </c>
    </row>
    <row r="26" spans="2:6" x14ac:dyDescent="0.25">
      <c r="B26" t="s">
        <v>80</v>
      </c>
      <c r="C26" s="16">
        <v>44483</v>
      </c>
      <c r="D26" s="15" t="s">
        <v>4671</v>
      </c>
      <c r="E26" t="s">
        <v>4670</v>
      </c>
      <c r="F26" t="s">
        <v>168</v>
      </c>
    </row>
    <row r="27" spans="2:6" x14ac:dyDescent="0.25">
      <c r="B27" t="s">
        <v>79</v>
      </c>
      <c r="C27" s="16">
        <v>44470</v>
      </c>
      <c r="D27" s="15" t="s">
        <v>309</v>
      </c>
      <c r="E27" t="s">
        <v>310</v>
      </c>
      <c r="F27" t="s">
        <v>147</v>
      </c>
    </row>
    <row r="28" spans="2:6" x14ac:dyDescent="0.25">
      <c r="B28" t="s">
        <v>79</v>
      </c>
      <c r="C28" s="16">
        <v>44473</v>
      </c>
      <c r="D28" s="15" t="s">
        <v>869</v>
      </c>
      <c r="E28" t="s">
        <v>870</v>
      </c>
      <c r="F28" t="s">
        <v>1889</v>
      </c>
    </row>
    <row r="29" spans="2:6" x14ac:dyDescent="0.25">
      <c r="B29" t="s">
        <v>79</v>
      </c>
      <c r="C29" s="16">
        <v>44475</v>
      </c>
      <c r="D29" s="15" t="s">
        <v>1191</v>
      </c>
      <c r="E29" t="s">
        <v>1188</v>
      </c>
      <c r="F29" t="s">
        <v>1930</v>
      </c>
    </row>
    <row r="30" spans="2:6" x14ac:dyDescent="0.25">
      <c r="B30" t="s">
        <v>79</v>
      </c>
      <c r="C30" s="16">
        <v>44476</v>
      </c>
      <c r="D30" s="15" t="s">
        <v>1273</v>
      </c>
      <c r="E30" t="s">
        <v>1085</v>
      </c>
      <c r="F30" t="s">
        <v>3804</v>
      </c>
    </row>
    <row r="31" spans="2:6" x14ac:dyDescent="0.25">
      <c r="B31" t="s">
        <v>79</v>
      </c>
      <c r="C31" s="16">
        <v>44477</v>
      </c>
      <c r="D31" s="15" t="s">
        <v>1426</v>
      </c>
      <c r="E31" t="s">
        <v>1427</v>
      </c>
      <c r="F31" t="s">
        <v>1948</v>
      </c>
    </row>
    <row r="32" spans="2:6" x14ac:dyDescent="0.25">
      <c r="B32" t="s">
        <v>79</v>
      </c>
      <c r="C32" s="16">
        <v>44478</v>
      </c>
      <c r="D32" s="15" t="s">
        <v>1643</v>
      </c>
      <c r="E32" t="s">
        <v>1644</v>
      </c>
      <c r="F32" t="s">
        <v>3810</v>
      </c>
    </row>
    <row r="33" spans="2:6" x14ac:dyDescent="0.25">
      <c r="B33" t="s">
        <v>79</v>
      </c>
      <c r="C33" s="16">
        <v>44479</v>
      </c>
      <c r="D33" s="15" t="s">
        <v>1769</v>
      </c>
      <c r="E33" t="s">
        <v>1761</v>
      </c>
      <c r="F33" t="s">
        <v>4537</v>
      </c>
    </row>
    <row r="34" spans="2:6" x14ac:dyDescent="0.25">
      <c r="B34" t="s">
        <v>79</v>
      </c>
      <c r="C34" s="16">
        <v>44480</v>
      </c>
      <c r="D34" s="15" t="s">
        <v>3794</v>
      </c>
      <c r="E34" t="s">
        <v>3795</v>
      </c>
      <c r="F34" t="s">
        <v>1941</v>
      </c>
    </row>
    <row r="35" spans="2:6" x14ac:dyDescent="0.25">
      <c r="B35" t="s">
        <v>79</v>
      </c>
      <c r="C35" s="16">
        <v>44480</v>
      </c>
      <c r="D35" s="15" t="s">
        <v>3893</v>
      </c>
      <c r="E35" t="s">
        <v>3795</v>
      </c>
      <c r="F35" t="s">
        <v>4348</v>
      </c>
    </row>
    <row r="36" spans="2:6" x14ac:dyDescent="0.25">
      <c r="B36" t="s">
        <v>79</v>
      </c>
      <c r="C36" s="16">
        <v>44481</v>
      </c>
      <c r="D36" s="15" t="s">
        <v>3929</v>
      </c>
      <c r="E36" t="s">
        <v>3919</v>
      </c>
      <c r="F36" t="s">
        <v>4349</v>
      </c>
    </row>
    <row r="37" spans="2:6" x14ac:dyDescent="0.25">
      <c r="B37" t="s">
        <v>78</v>
      </c>
      <c r="C37" s="16">
        <v>44470</v>
      </c>
      <c r="D37" s="15" t="s">
        <v>216</v>
      </c>
      <c r="E37" t="s">
        <v>199</v>
      </c>
      <c r="F37" t="s">
        <v>139</v>
      </c>
    </row>
    <row r="38" spans="2:6" x14ac:dyDescent="0.25">
      <c r="B38" t="s">
        <v>78</v>
      </c>
      <c r="C38" s="16">
        <v>44470</v>
      </c>
      <c r="D38" s="15" t="s">
        <v>220</v>
      </c>
      <c r="E38" t="s">
        <v>202</v>
      </c>
      <c r="F38" t="s">
        <v>132</v>
      </c>
    </row>
    <row r="39" spans="2:6" x14ac:dyDescent="0.25">
      <c r="B39" t="s">
        <v>78</v>
      </c>
      <c r="C39" s="16">
        <v>44470</v>
      </c>
      <c r="D39" s="15" t="s">
        <v>250</v>
      </c>
      <c r="E39" t="s">
        <v>85</v>
      </c>
      <c r="F39" t="s">
        <v>153</v>
      </c>
    </row>
    <row r="40" spans="2:6" x14ac:dyDescent="0.25">
      <c r="B40" t="s">
        <v>78</v>
      </c>
      <c r="C40" s="16">
        <v>44470</v>
      </c>
      <c r="D40" s="15" t="s">
        <v>293</v>
      </c>
      <c r="E40" t="s">
        <v>185</v>
      </c>
      <c r="F40" t="s">
        <v>1819</v>
      </c>
    </row>
    <row r="41" spans="2:6" x14ac:dyDescent="0.25">
      <c r="B41" t="s">
        <v>78</v>
      </c>
      <c r="C41" s="16">
        <v>44470</v>
      </c>
      <c r="D41" s="15" t="s">
        <v>296</v>
      </c>
      <c r="E41" t="s">
        <v>85</v>
      </c>
      <c r="F41" t="s">
        <v>1820</v>
      </c>
    </row>
    <row r="42" spans="2:6" x14ac:dyDescent="0.25">
      <c r="B42" t="s">
        <v>78</v>
      </c>
      <c r="C42" s="16">
        <v>44471</v>
      </c>
      <c r="D42" s="15" t="s">
        <v>362</v>
      </c>
      <c r="E42" t="s">
        <v>174</v>
      </c>
      <c r="F42" t="s">
        <v>1821</v>
      </c>
    </row>
    <row r="43" spans="2:6" x14ac:dyDescent="0.25">
      <c r="B43" t="s">
        <v>78</v>
      </c>
      <c r="C43" s="16">
        <v>44471</v>
      </c>
      <c r="D43" s="15" t="s">
        <v>363</v>
      </c>
      <c r="E43" t="s">
        <v>174</v>
      </c>
      <c r="F43" t="s">
        <v>1822</v>
      </c>
    </row>
    <row r="44" spans="2:6" x14ac:dyDescent="0.25">
      <c r="B44" t="s">
        <v>78</v>
      </c>
      <c r="C44" s="16">
        <v>44471</v>
      </c>
      <c r="D44" s="15" t="s">
        <v>390</v>
      </c>
      <c r="E44" t="s">
        <v>179</v>
      </c>
      <c r="F44" t="s">
        <v>455</v>
      </c>
    </row>
    <row r="45" spans="2:6" x14ac:dyDescent="0.25">
      <c r="B45" t="s">
        <v>78</v>
      </c>
      <c r="C45" s="16">
        <v>44471</v>
      </c>
      <c r="D45" s="15" t="s">
        <v>398</v>
      </c>
      <c r="E45" t="s">
        <v>323</v>
      </c>
      <c r="F45" t="s">
        <v>1823</v>
      </c>
    </row>
    <row r="46" spans="2:6" x14ac:dyDescent="0.25">
      <c r="B46" t="s">
        <v>78</v>
      </c>
      <c r="C46" s="16">
        <v>44471</v>
      </c>
      <c r="D46" s="15" t="s">
        <v>551</v>
      </c>
      <c r="E46" t="s">
        <v>174</v>
      </c>
      <c r="F46" t="s">
        <v>1827</v>
      </c>
    </row>
    <row r="47" spans="2:6" x14ac:dyDescent="0.25">
      <c r="B47" t="s">
        <v>78</v>
      </c>
      <c r="C47" s="16">
        <v>44472</v>
      </c>
      <c r="D47" s="15" t="s">
        <v>637</v>
      </c>
      <c r="E47" t="s">
        <v>179</v>
      </c>
      <c r="F47" t="s">
        <v>455</v>
      </c>
    </row>
    <row r="48" spans="2:6" x14ac:dyDescent="0.25">
      <c r="B48" t="s">
        <v>78</v>
      </c>
      <c r="C48" s="16">
        <v>44472</v>
      </c>
      <c r="D48" s="15" t="s">
        <v>638</v>
      </c>
      <c r="E48" t="s">
        <v>202</v>
      </c>
      <c r="F48" t="s">
        <v>1832</v>
      </c>
    </row>
    <row r="49" spans="2:6" x14ac:dyDescent="0.25">
      <c r="B49" t="s">
        <v>78</v>
      </c>
      <c r="C49" s="16">
        <v>44472</v>
      </c>
      <c r="D49" s="15" t="s">
        <v>639</v>
      </c>
      <c r="E49" t="s">
        <v>206</v>
      </c>
      <c r="F49" t="s">
        <v>1832</v>
      </c>
    </row>
    <row r="50" spans="2:6" x14ac:dyDescent="0.25">
      <c r="B50" t="s">
        <v>78</v>
      </c>
      <c r="C50" s="16">
        <v>44472</v>
      </c>
      <c r="D50" s="15" t="s">
        <v>640</v>
      </c>
      <c r="E50" t="s">
        <v>354</v>
      </c>
      <c r="F50" t="s">
        <v>1833</v>
      </c>
    </row>
    <row r="51" spans="2:6" x14ac:dyDescent="0.25">
      <c r="B51" t="s">
        <v>78</v>
      </c>
      <c r="C51" s="16">
        <v>44472</v>
      </c>
      <c r="D51" s="15" t="s">
        <v>642</v>
      </c>
      <c r="E51" t="s">
        <v>177</v>
      </c>
      <c r="F51" t="s">
        <v>1834</v>
      </c>
    </row>
    <row r="52" spans="2:6" x14ac:dyDescent="0.25">
      <c r="B52" t="s">
        <v>78</v>
      </c>
      <c r="C52" s="16">
        <v>44472</v>
      </c>
      <c r="D52" s="15" t="s">
        <v>643</v>
      </c>
      <c r="E52" t="s">
        <v>174</v>
      </c>
      <c r="F52" t="s">
        <v>1832</v>
      </c>
    </row>
    <row r="53" spans="2:6" x14ac:dyDescent="0.25">
      <c r="B53" t="s">
        <v>78</v>
      </c>
      <c r="C53" s="16">
        <v>44472</v>
      </c>
      <c r="D53" s="15" t="s">
        <v>644</v>
      </c>
      <c r="E53" t="s">
        <v>200</v>
      </c>
      <c r="F53" t="s">
        <v>1833</v>
      </c>
    </row>
    <row r="54" spans="2:6" x14ac:dyDescent="0.25">
      <c r="B54" t="s">
        <v>78</v>
      </c>
      <c r="C54" s="16">
        <v>44472</v>
      </c>
      <c r="D54" s="15" t="s">
        <v>732</v>
      </c>
      <c r="E54" t="s">
        <v>733</v>
      </c>
      <c r="F54" t="s">
        <v>1854</v>
      </c>
    </row>
    <row r="55" spans="2:6" x14ac:dyDescent="0.25">
      <c r="B55" t="s">
        <v>78</v>
      </c>
      <c r="C55" s="16">
        <v>44473</v>
      </c>
      <c r="D55" s="15" t="s">
        <v>763</v>
      </c>
      <c r="E55" t="s">
        <v>726</v>
      </c>
      <c r="F55" t="s">
        <v>1863</v>
      </c>
    </row>
    <row r="56" spans="2:6" x14ac:dyDescent="0.25">
      <c r="B56" t="s">
        <v>78</v>
      </c>
      <c r="C56" s="16">
        <v>44473</v>
      </c>
      <c r="D56" s="15" t="s">
        <v>768</v>
      </c>
      <c r="E56" t="s">
        <v>177</v>
      </c>
      <c r="F56" t="s">
        <v>1864</v>
      </c>
    </row>
    <row r="57" spans="2:6" x14ac:dyDescent="0.25">
      <c r="B57" t="s">
        <v>78</v>
      </c>
      <c r="C57" s="16">
        <v>44473</v>
      </c>
      <c r="D57" s="15" t="s">
        <v>769</v>
      </c>
      <c r="E57" t="s">
        <v>185</v>
      </c>
      <c r="F57" t="s">
        <v>1865</v>
      </c>
    </row>
    <row r="58" spans="2:6" x14ac:dyDescent="0.25">
      <c r="B58" t="s">
        <v>78</v>
      </c>
      <c r="C58" s="16">
        <v>44473</v>
      </c>
      <c r="D58" s="15" t="s">
        <v>780</v>
      </c>
      <c r="E58" t="s">
        <v>349</v>
      </c>
      <c r="F58" t="s">
        <v>1868</v>
      </c>
    </row>
    <row r="59" spans="2:6" x14ac:dyDescent="0.25">
      <c r="B59" t="s">
        <v>78</v>
      </c>
      <c r="C59" s="16">
        <v>44473</v>
      </c>
      <c r="D59" s="15" t="s">
        <v>823</v>
      </c>
      <c r="E59" t="s">
        <v>194</v>
      </c>
      <c r="F59" t="s">
        <v>1881</v>
      </c>
    </row>
    <row r="60" spans="2:6" x14ac:dyDescent="0.25">
      <c r="B60" t="s">
        <v>78</v>
      </c>
      <c r="C60" s="16">
        <v>44473</v>
      </c>
      <c r="D60" s="15" t="s">
        <v>844</v>
      </c>
      <c r="E60" t="s">
        <v>179</v>
      </c>
      <c r="F60" t="s">
        <v>1885</v>
      </c>
    </row>
    <row r="61" spans="2:6" x14ac:dyDescent="0.25">
      <c r="B61" t="s">
        <v>78</v>
      </c>
      <c r="C61" s="16">
        <v>44473</v>
      </c>
      <c r="D61" s="15" t="s">
        <v>862</v>
      </c>
      <c r="E61" t="s">
        <v>260</v>
      </c>
      <c r="F61" t="s">
        <v>1888</v>
      </c>
    </row>
    <row r="62" spans="2:6" x14ac:dyDescent="0.25">
      <c r="B62" t="s">
        <v>78</v>
      </c>
      <c r="C62" s="16">
        <v>44474</v>
      </c>
      <c r="D62" s="15" t="s">
        <v>895</v>
      </c>
      <c r="E62" t="s">
        <v>888</v>
      </c>
      <c r="F62" t="s">
        <v>1893</v>
      </c>
    </row>
    <row r="63" spans="2:6" x14ac:dyDescent="0.25">
      <c r="B63" t="s">
        <v>78</v>
      </c>
      <c r="C63" s="16">
        <v>44474</v>
      </c>
      <c r="D63" s="15" t="s">
        <v>1012</v>
      </c>
      <c r="E63" t="s">
        <v>1013</v>
      </c>
      <c r="F63" t="s">
        <v>132</v>
      </c>
    </row>
    <row r="64" spans="2:6" x14ac:dyDescent="0.25">
      <c r="B64" t="s">
        <v>78</v>
      </c>
      <c r="C64" s="16">
        <v>44474</v>
      </c>
      <c r="D64" s="15" t="s">
        <v>1019</v>
      </c>
      <c r="E64" t="s">
        <v>839</v>
      </c>
      <c r="F64" t="s">
        <v>1910</v>
      </c>
    </row>
    <row r="65" spans="2:6" x14ac:dyDescent="0.25">
      <c r="B65" t="s">
        <v>78</v>
      </c>
      <c r="C65" s="16">
        <v>44475</v>
      </c>
      <c r="D65" s="15" t="s">
        <v>1051</v>
      </c>
      <c r="E65" t="s">
        <v>197</v>
      </c>
      <c r="F65" t="s">
        <v>181</v>
      </c>
    </row>
    <row r="66" spans="2:6" x14ac:dyDescent="0.25">
      <c r="B66" t="s">
        <v>78</v>
      </c>
      <c r="C66" s="16">
        <v>44475</v>
      </c>
      <c r="D66" s="15" t="s">
        <v>1159</v>
      </c>
      <c r="E66" t="s">
        <v>888</v>
      </c>
      <c r="F66" t="s">
        <v>1928</v>
      </c>
    </row>
    <row r="67" spans="2:6" x14ac:dyDescent="0.25">
      <c r="B67" t="s">
        <v>78</v>
      </c>
      <c r="C67" s="16">
        <v>44475</v>
      </c>
      <c r="D67" s="15" t="s">
        <v>1160</v>
      </c>
      <c r="E67" t="s">
        <v>177</v>
      </c>
      <c r="F67" t="s">
        <v>1929</v>
      </c>
    </row>
    <row r="68" spans="2:6" x14ac:dyDescent="0.25">
      <c r="B68" t="s">
        <v>78</v>
      </c>
      <c r="C68" s="16">
        <v>44475</v>
      </c>
      <c r="D68" s="15" t="s">
        <v>1165</v>
      </c>
      <c r="E68" t="s">
        <v>1132</v>
      </c>
      <c r="F68" t="s">
        <v>608</v>
      </c>
    </row>
    <row r="69" spans="2:6" x14ac:dyDescent="0.25">
      <c r="B69" t="s">
        <v>78</v>
      </c>
      <c r="C69" s="16">
        <v>44476</v>
      </c>
      <c r="D69" s="15" t="s">
        <v>1297</v>
      </c>
      <c r="E69" t="s">
        <v>177</v>
      </c>
      <c r="F69" t="s">
        <v>3806</v>
      </c>
    </row>
    <row r="70" spans="2:6" x14ac:dyDescent="0.25">
      <c r="B70" t="s">
        <v>78</v>
      </c>
      <c r="C70" s="16">
        <v>44477</v>
      </c>
      <c r="D70" s="15" t="s">
        <v>1329</v>
      </c>
      <c r="E70" t="s">
        <v>177</v>
      </c>
      <c r="F70" t="s">
        <v>1883</v>
      </c>
    </row>
    <row r="71" spans="2:6" x14ac:dyDescent="0.25">
      <c r="B71" t="s">
        <v>78</v>
      </c>
      <c r="C71" s="16">
        <v>44477</v>
      </c>
      <c r="D71" s="15" t="s">
        <v>1331</v>
      </c>
      <c r="E71" t="s">
        <v>185</v>
      </c>
      <c r="F71" t="s">
        <v>1883</v>
      </c>
    </row>
    <row r="72" spans="2:6" x14ac:dyDescent="0.25">
      <c r="B72" t="s">
        <v>78</v>
      </c>
      <c r="C72" s="16">
        <v>44477</v>
      </c>
      <c r="D72" s="15" t="s">
        <v>1387</v>
      </c>
      <c r="E72" t="s">
        <v>202</v>
      </c>
      <c r="F72" t="s">
        <v>3807</v>
      </c>
    </row>
    <row r="73" spans="2:6" x14ac:dyDescent="0.25">
      <c r="B73" t="s">
        <v>78</v>
      </c>
      <c r="C73" s="16">
        <v>44477</v>
      </c>
      <c r="D73" s="15" t="s">
        <v>1388</v>
      </c>
      <c r="E73" t="s">
        <v>1184</v>
      </c>
      <c r="F73" t="s">
        <v>4103</v>
      </c>
    </row>
    <row r="74" spans="2:6" x14ac:dyDescent="0.25">
      <c r="B74" t="s">
        <v>78</v>
      </c>
      <c r="C74" s="16">
        <v>44477</v>
      </c>
      <c r="D74" s="15" t="s">
        <v>1428</v>
      </c>
      <c r="E74" t="s">
        <v>177</v>
      </c>
      <c r="F74" t="s">
        <v>3809</v>
      </c>
    </row>
    <row r="75" spans="2:6" x14ac:dyDescent="0.25">
      <c r="B75" t="s">
        <v>78</v>
      </c>
      <c r="C75" s="16">
        <v>44477</v>
      </c>
      <c r="D75" s="15" t="s">
        <v>1445</v>
      </c>
      <c r="E75" t="s">
        <v>1292</v>
      </c>
      <c r="F75" t="s">
        <v>4104</v>
      </c>
    </row>
    <row r="76" spans="2:6" x14ac:dyDescent="0.25">
      <c r="B76" t="s">
        <v>78</v>
      </c>
      <c r="C76" s="16">
        <v>44478</v>
      </c>
      <c r="D76" s="15" t="s">
        <v>1550</v>
      </c>
      <c r="E76" t="s">
        <v>323</v>
      </c>
      <c r="F76" t="s">
        <v>1958</v>
      </c>
    </row>
    <row r="77" spans="2:6" x14ac:dyDescent="0.25">
      <c r="B77" t="s">
        <v>78</v>
      </c>
      <c r="C77" s="16">
        <v>44478</v>
      </c>
      <c r="D77" s="15" t="s">
        <v>1553</v>
      </c>
      <c r="E77" t="s">
        <v>323</v>
      </c>
      <c r="F77" t="s">
        <v>1960</v>
      </c>
    </row>
    <row r="78" spans="2:6" x14ac:dyDescent="0.25">
      <c r="B78" t="s">
        <v>78</v>
      </c>
      <c r="C78" s="16">
        <v>44478</v>
      </c>
      <c r="D78" s="15" t="s">
        <v>1618</v>
      </c>
      <c r="E78" t="s">
        <v>1132</v>
      </c>
      <c r="F78" t="s">
        <v>586</v>
      </c>
    </row>
    <row r="79" spans="2:6" x14ac:dyDescent="0.25">
      <c r="B79" t="s">
        <v>78</v>
      </c>
      <c r="C79" s="16">
        <v>44479</v>
      </c>
      <c r="D79" s="15" t="s">
        <v>1680</v>
      </c>
      <c r="E79" t="s">
        <v>946</v>
      </c>
      <c r="F79" t="s">
        <v>1833</v>
      </c>
    </row>
    <row r="80" spans="2:6" x14ac:dyDescent="0.25">
      <c r="B80" t="s">
        <v>78</v>
      </c>
      <c r="C80" s="16">
        <v>44479</v>
      </c>
      <c r="D80" s="15" t="s">
        <v>1684</v>
      </c>
      <c r="E80" t="s">
        <v>179</v>
      </c>
      <c r="F80" t="s">
        <v>1975</v>
      </c>
    </row>
    <row r="81" spans="2:6" x14ac:dyDescent="0.25">
      <c r="B81" t="s">
        <v>78</v>
      </c>
      <c r="C81" s="16">
        <v>44479</v>
      </c>
      <c r="D81" s="15" t="s">
        <v>1764</v>
      </c>
      <c r="E81" t="s">
        <v>177</v>
      </c>
      <c r="F81" t="s">
        <v>4536</v>
      </c>
    </row>
    <row r="82" spans="2:6" x14ac:dyDescent="0.25">
      <c r="B82" t="s">
        <v>78</v>
      </c>
      <c r="C82" s="16">
        <v>44480</v>
      </c>
      <c r="D82" s="15" t="s">
        <v>1779</v>
      </c>
      <c r="E82" t="s">
        <v>1761</v>
      </c>
      <c r="F82" t="s">
        <v>4827</v>
      </c>
    </row>
    <row r="83" spans="2:6" x14ac:dyDescent="0.25">
      <c r="B83" t="s">
        <v>78</v>
      </c>
      <c r="C83" s="16">
        <v>44480</v>
      </c>
      <c r="D83" s="15" t="s">
        <v>1803</v>
      </c>
      <c r="E83" t="s">
        <v>888</v>
      </c>
      <c r="F83" t="s">
        <v>4344</v>
      </c>
    </row>
    <row r="84" spans="2:6" x14ac:dyDescent="0.25">
      <c r="B84" t="s">
        <v>78</v>
      </c>
      <c r="C84" s="16">
        <v>44480</v>
      </c>
      <c r="D84" s="15" t="s">
        <v>1804</v>
      </c>
      <c r="E84" t="s">
        <v>179</v>
      </c>
      <c r="F84" t="s">
        <v>4345</v>
      </c>
    </row>
    <row r="85" spans="2:6" x14ac:dyDescent="0.25">
      <c r="B85" t="s">
        <v>78</v>
      </c>
      <c r="C85" s="16">
        <v>44480</v>
      </c>
      <c r="D85" s="15" t="s">
        <v>1805</v>
      </c>
      <c r="E85" t="s">
        <v>202</v>
      </c>
      <c r="F85" t="s">
        <v>4828</v>
      </c>
    </row>
    <row r="86" spans="2:6" x14ac:dyDescent="0.25">
      <c r="B86" t="s">
        <v>78</v>
      </c>
      <c r="C86" s="16">
        <v>44480</v>
      </c>
      <c r="D86" s="15" t="s">
        <v>1806</v>
      </c>
      <c r="E86" t="s">
        <v>177</v>
      </c>
      <c r="F86" t="s">
        <v>4829</v>
      </c>
    </row>
    <row r="87" spans="2:6" x14ac:dyDescent="0.25">
      <c r="B87" t="s">
        <v>78</v>
      </c>
      <c r="C87" s="16">
        <v>44480</v>
      </c>
      <c r="D87" s="15" t="s">
        <v>3750</v>
      </c>
      <c r="E87" t="s">
        <v>323</v>
      </c>
      <c r="F87" t="s">
        <v>3814</v>
      </c>
    </row>
    <row r="88" spans="2:6" x14ac:dyDescent="0.25">
      <c r="B88" t="s">
        <v>78</v>
      </c>
      <c r="C88" s="16">
        <v>44480</v>
      </c>
      <c r="D88" s="15" t="s">
        <v>3754</v>
      </c>
      <c r="E88" t="s">
        <v>323</v>
      </c>
      <c r="F88" t="s">
        <v>3724</v>
      </c>
    </row>
    <row r="89" spans="2:6" x14ac:dyDescent="0.25">
      <c r="B89" t="s">
        <v>78</v>
      </c>
      <c r="C89" s="16">
        <v>44480</v>
      </c>
      <c r="D89" s="15" t="s">
        <v>3789</v>
      </c>
      <c r="E89" t="s">
        <v>185</v>
      </c>
      <c r="F89" t="s">
        <v>4835</v>
      </c>
    </row>
    <row r="90" spans="2:6" x14ac:dyDescent="0.25">
      <c r="B90" t="s">
        <v>78</v>
      </c>
      <c r="C90" s="16">
        <v>44480</v>
      </c>
      <c r="D90" s="15" t="s">
        <v>3890</v>
      </c>
      <c r="E90" t="s">
        <v>1405</v>
      </c>
      <c r="F90" t="s">
        <v>4347</v>
      </c>
    </row>
    <row r="91" spans="2:6" x14ac:dyDescent="0.25">
      <c r="B91" t="s">
        <v>78</v>
      </c>
      <c r="C91" s="16">
        <v>44481</v>
      </c>
      <c r="D91" s="15" t="s">
        <v>3927</v>
      </c>
      <c r="E91" t="s">
        <v>1761</v>
      </c>
      <c r="F91" t="s">
        <v>4845</v>
      </c>
    </row>
    <row r="92" spans="2:6" x14ac:dyDescent="0.25">
      <c r="B92" t="s">
        <v>78</v>
      </c>
      <c r="C92" s="16">
        <v>44481</v>
      </c>
      <c r="D92" s="15" t="s">
        <v>3940</v>
      </c>
      <c r="E92" t="s">
        <v>179</v>
      </c>
      <c r="F92" t="s">
        <v>132</v>
      </c>
    </row>
    <row r="93" spans="2:6" x14ac:dyDescent="0.25">
      <c r="B93" t="s">
        <v>78</v>
      </c>
      <c r="C93" s="16">
        <v>44481</v>
      </c>
      <c r="D93" s="15" t="s">
        <v>3941</v>
      </c>
      <c r="E93" t="s">
        <v>1761</v>
      </c>
      <c r="F93" t="s">
        <v>1948</v>
      </c>
    </row>
    <row r="94" spans="2:6" x14ac:dyDescent="0.25">
      <c r="B94" t="s">
        <v>78</v>
      </c>
      <c r="C94" s="16">
        <v>44481</v>
      </c>
      <c r="D94" s="15" t="s">
        <v>4026</v>
      </c>
      <c r="E94" t="s">
        <v>323</v>
      </c>
      <c r="F94" t="s">
        <v>1955</v>
      </c>
    </row>
    <row r="95" spans="2:6" x14ac:dyDescent="0.25">
      <c r="B95" t="s">
        <v>78</v>
      </c>
      <c r="C95" s="16">
        <v>44481</v>
      </c>
      <c r="D95" s="15" t="s">
        <v>4095</v>
      </c>
      <c r="E95" t="s">
        <v>3915</v>
      </c>
      <c r="F95" t="s">
        <v>139</v>
      </c>
    </row>
    <row r="96" spans="2:6" x14ac:dyDescent="0.25">
      <c r="B96" t="s">
        <v>78</v>
      </c>
      <c r="C96" s="16">
        <v>44482</v>
      </c>
      <c r="D96" s="15" t="s">
        <v>4214</v>
      </c>
      <c r="E96" t="s">
        <v>1745</v>
      </c>
      <c r="F96" t="s">
        <v>1909</v>
      </c>
    </row>
    <row r="97" spans="2:6" x14ac:dyDescent="0.25">
      <c r="B97" t="s">
        <v>78</v>
      </c>
      <c r="C97" s="16">
        <v>44482</v>
      </c>
      <c r="D97" s="15" t="s">
        <v>4215</v>
      </c>
      <c r="E97" t="s">
        <v>177</v>
      </c>
      <c r="F97" t="s">
        <v>1834</v>
      </c>
    </row>
    <row r="98" spans="2:6" x14ac:dyDescent="0.25">
      <c r="B98" t="s">
        <v>78</v>
      </c>
      <c r="C98" s="16">
        <v>44482</v>
      </c>
      <c r="D98" s="15" t="s">
        <v>4216</v>
      </c>
      <c r="E98" t="s">
        <v>1761</v>
      </c>
      <c r="F98" t="s">
        <v>1834</v>
      </c>
    </row>
    <row r="99" spans="2:6" x14ac:dyDescent="0.25">
      <c r="B99" t="s">
        <v>78</v>
      </c>
      <c r="C99" s="16">
        <v>44482</v>
      </c>
      <c r="D99" s="15" t="s">
        <v>4217</v>
      </c>
      <c r="E99" t="s">
        <v>202</v>
      </c>
      <c r="F99" t="s">
        <v>1909</v>
      </c>
    </row>
    <row r="100" spans="2:6" x14ac:dyDescent="0.25">
      <c r="B100" t="s">
        <v>78</v>
      </c>
      <c r="C100" s="16">
        <v>44482</v>
      </c>
      <c r="D100" s="15" t="s">
        <v>4218</v>
      </c>
      <c r="E100" t="s">
        <v>888</v>
      </c>
      <c r="F100" t="s">
        <v>1909</v>
      </c>
    </row>
    <row r="101" spans="2:6" x14ac:dyDescent="0.25">
      <c r="B101" t="s">
        <v>78</v>
      </c>
      <c r="C101" s="16">
        <v>44482</v>
      </c>
      <c r="D101" s="15" t="s">
        <v>4219</v>
      </c>
      <c r="E101" t="s">
        <v>1405</v>
      </c>
      <c r="F101" t="s">
        <v>1904</v>
      </c>
    </row>
    <row r="102" spans="2:6" x14ac:dyDescent="0.25">
      <c r="B102" t="s">
        <v>78</v>
      </c>
      <c r="C102" s="16">
        <v>44482</v>
      </c>
      <c r="D102" s="15" t="s">
        <v>4224</v>
      </c>
      <c r="E102" t="s">
        <v>3919</v>
      </c>
      <c r="F102" t="s">
        <v>137</v>
      </c>
    </row>
    <row r="103" spans="2:6" x14ac:dyDescent="0.25">
      <c r="B103" t="s">
        <v>78</v>
      </c>
      <c r="C103" s="16">
        <v>44482</v>
      </c>
      <c r="D103" s="15" t="s">
        <v>4225</v>
      </c>
      <c r="E103" t="s">
        <v>3921</v>
      </c>
      <c r="F103" t="s">
        <v>153</v>
      </c>
    </row>
    <row r="104" spans="2:6" x14ac:dyDescent="0.25">
      <c r="B104" t="s">
        <v>78</v>
      </c>
      <c r="C104" s="16">
        <v>44482</v>
      </c>
      <c r="D104" s="15" t="s">
        <v>4228</v>
      </c>
      <c r="E104" t="s">
        <v>3915</v>
      </c>
      <c r="F104" t="s">
        <v>1832</v>
      </c>
    </row>
    <row r="105" spans="2:6" x14ac:dyDescent="0.25">
      <c r="B105" t="s">
        <v>78</v>
      </c>
      <c r="C105" s="16">
        <v>44482</v>
      </c>
      <c r="D105" s="15" t="s">
        <v>4229</v>
      </c>
      <c r="E105" t="s">
        <v>3803</v>
      </c>
      <c r="F105" t="s">
        <v>1948</v>
      </c>
    </row>
    <row r="106" spans="2:6" x14ac:dyDescent="0.25">
      <c r="B106" t="s">
        <v>78</v>
      </c>
      <c r="C106" s="16">
        <v>44482</v>
      </c>
      <c r="D106" s="15" t="s">
        <v>4230</v>
      </c>
      <c r="E106" t="s">
        <v>179</v>
      </c>
      <c r="F106" t="s">
        <v>153</v>
      </c>
    </row>
    <row r="107" spans="2:6" x14ac:dyDescent="0.25">
      <c r="B107" t="s">
        <v>81</v>
      </c>
      <c r="C107" s="16">
        <v>44470</v>
      </c>
      <c r="D107" s="15" t="s">
        <v>231</v>
      </c>
      <c r="E107" t="s">
        <v>232</v>
      </c>
      <c r="F107" t="s">
        <v>180</v>
      </c>
    </row>
    <row r="108" spans="2:6" x14ac:dyDescent="0.25">
      <c r="B108" t="s">
        <v>81</v>
      </c>
      <c r="C108" s="16">
        <v>44470</v>
      </c>
      <c r="D108" s="15" t="s">
        <v>233</v>
      </c>
      <c r="E108" t="s">
        <v>234</v>
      </c>
      <c r="F108" t="s">
        <v>128</v>
      </c>
    </row>
    <row r="109" spans="2:6" x14ac:dyDescent="0.25">
      <c r="B109" t="s">
        <v>81</v>
      </c>
      <c r="C109" s="16">
        <v>44470</v>
      </c>
      <c r="D109" s="15" t="s">
        <v>236</v>
      </c>
      <c r="E109" t="s">
        <v>237</v>
      </c>
      <c r="F109" t="s">
        <v>155</v>
      </c>
    </row>
    <row r="110" spans="2:6" x14ac:dyDescent="0.25">
      <c r="B110" t="s">
        <v>81</v>
      </c>
      <c r="C110" s="16">
        <v>44470</v>
      </c>
      <c r="D110" s="15" t="s">
        <v>238</v>
      </c>
      <c r="E110" t="s">
        <v>239</v>
      </c>
      <c r="F110" t="s">
        <v>207</v>
      </c>
    </row>
    <row r="111" spans="2:6" x14ac:dyDescent="0.25">
      <c r="B111" t="s">
        <v>81</v>
      </c>
      <c r="C111" s="16">
        <v>44470</v>
      </c>
      <c r="D111" s="15" t="s">
        <v>242</v>
      </c>
      <c r="E111" t="s">
        <v>243</v>
      </c>
      <c r="F111" t="s">
        <v>452</v>
      </c>
    </row>
    <row r="112" spans="2:6" x14ac:dyDescent="0.25">
      <c r="B112" t="s">
        <v>81</v>
      </c>
      <c r="C112" s="16">
        <v>44470</v>
      </c>
      <c r="D112" s="15" t="s">
        <v>256</v>
      </c>
      <c r="E112" t="s">
        <v>184</v>
      </c>
      <c r="F112" t="s">
        <v>182</v>
      </c>
    </row>
    <row r="113" spans="2:6" x14ac:dyDescent="0.25">
      <c r="B113" t="s">
        <v>81</v>
      </c>
      <c r="C113" s="16">
        <v>44470</v>
      </c>
      <c r="D113" s="15" t="s">
        <v>264</v>
      </c>
      <c r="E113" t="s">
        <v>189</v>
      </c>
      <c r="F113" t="s">
        <v>169</v>
      </c>
    </row>
    <row r="114" spans="2:6" x14ac:dyDescent="0.25">
      <c r="B114" t="s">
        <v>81</v>
      </c>
      <c r="C114" s="16">
        <v>44470</v>
      </c>
      <c r="D114" s="15" t="s">
        <v>303</v>
      </c>
      <c r="E114" t="s">
        <v>189</v>
      </c>
      <c r="F114" t="s">
        <v>453</v>
      </c>
    </row>
    <row r="115" spans="2:6" x14ac:dyDescent="0.25">
      <c r="B115" t="s">
        <v>81</v>
      </c>
      <c r="C115" s="16">
        <v>44470</v>
      </c>
      <c r="D115" s="15" t="s">
        <v>308</v>
      </c>
      <c r="E115" t="s">
        <v>246</v>
      </c>
      <c r="F115" t="s">
        <v>454</v>
      </c>
    </row>
    <row r="116" spans="2:6" x14ac:dyDescent="0.25">
      <c r="B116" t="s">
        <v>81</v>
      </c>
      <c r="C116" s="16">
        <v>44471</v>
      </c>
      <c r="D116" s="15" t="s">
        <v>391</v>
      </c>
      <c r="E116" t="s">
        <v>203</v>
      </c>
      <c r="F116" t="s">
        <v>570</v>
      </c>
    </row>
    <row r="117" spans="2:6" x14ac:dyDescent="0.25">
      <c r="B117" t="s">
        <v>81</v>
      </c>
      <c r="C117" s="16">
        <v>44471</v>
      </c>
      <c r="D117" s="15" t="s">
        <v>462</v>
      </c>
      <c r="E117" t="s">
        <v>463</v>
      </c>
      <c r="F117" t="s">
        <v>1824</v>
      </c>
    </row>
    <row r="118" spans="2:6" x14ac:dyDescent="0.25">
      <c r="B118" t="s">
        <v>81</v>
      </c>
      <c r="C118" s="16">
        <v>44471</v>
      </c>
      <c r="D118" s="15" t="s">
        <v>507</v>
      </c>
      <c r="E118" t="s">
        <v>508</v>
      </c>
      <c r="F118" t="s">
        <v>1825</v>
      </c>
    </row>
    <row r="119" spans="2:6" x14ac:dyDescent="0.25">
      <c r="B119" t="s">
        <v>81</v>
      </c>
      <c r="C119" s="16">
        <v>44472</v>
      </c>
      <c r="D119" s="15" t="s">
        <v>665</v>
      </c>
      <c r="E119" t="s">
        <v>666</v>
      </c>
      <c r="F119" t="s">
        <v>1843</v>
      </c>
    </row>
    <row r="120" spans="2:6" x14ac:dyDescent="0.25">
      <c r="B120" t="s">
        <v>81</v>
      </c>
      <c r="C120" s="16">
        <v>44472</v>
      </c>
      <c r="D120" s="15" t="s">
        <v>705</v>
      </c>
      <c r="E120" t="s">
        <v>706</v>
      </c>
      <c r="F120" t="s">
        <v>1849</v>
      </c>
    </row>
    <row r="121" spans="2:6" x14ac:dyDescent="0.25">
      <c r="B121" t="s">
        <v>81</v>
      </c>
      <c r="C121" s="16">
        <v>44473</v>
      </c>
      <c r="D121" s="15" t="s">
        <v>745</v>
      </c>
      <c r="E121" t="s">
        <v>746</v>
      </c>
      <c r="F121" t="s">
        <v>1858</v>
      </c>
    </row>
    <row r="122" spans="2:6" x14ac:dyDescent="0.25">
      <c r="B122" t="s">
        <v>81</v>
      </c>
      <c r="C122" s="16">
        <v>44473</v>
      </c>
      <c r="D122" s="15" t="s">
        <v>800</v>
      </c>
      <c r="E122" t="s">
        <v>801</v>
      </c>
      <c r="F122" t="s">
        <v>1873</v>
      </c>
    </row>
    <row r="123" spans="2:6" x14ac:dyDescent="0.25">
      <c r="B123" t="s">
        <v>81</v>
      </c>
      <c r="C123" s="16">
        <v>44473</v>
      </c>
      <c r="D123" s="15" t="s">
        <v>805</v>
      </c>
      <c r="E123" t="s">
        <v>806</v>
      </c>
      <c r="F123" t="s">
        <v>1874</v>
      </c>
    </row>
    <row r="124" spans="2:6" x14ac:dyDescent="0.25">
      <c r="B124" t="s">
        <v>81</v>
      </c>
      <c r="C124" s="16">
        <v>44473</v>
      </c>
      <c r="D124" s="15" t="s">
        <v>807</v>
      </c>
      <c r="E124" t="s">
        <v>808</v>
      </c>
      <c r="F124" t="s">
        <v>1875</v>
      </c>
    </row>
    <row r="125" spans="2:6" x14ac:dyDescent="0.25">
      <c r="B125" t="s">
        <v>81</v>
      </c>
      <c r="C125" s="16">
        <v>44473</v>
      </c>
      <c r="D125" s="15" t="s">
        <v>811</v>
      </c>
      <c r="E125" t="s">
        <v>812</v>
      </c>
      <c r="F125" t="s">
        <v>1877</v>
      </c>
    </row>
    <row r="126" spans="2:6" x14ac:dyDescent="0.25">
      <c r="B126" t="s">
        <v>81</v>
      </c>
      <c r="C126" s="16">
        <v>44473</v>
      </c>
      <c r="D126" s="15" t="s">
        <v>818</v>
      </c>
      <c r="E126" t="s">
        <v>819</v>
      </c>
      <c r="F126" t="s">
        <v>1879</v>
      </c>
    </row>
    <row r="127" spans="2:6" x14ac:dyDescent="0.25">
      <c r="B127" t="s">
        <v>81</v>
      </c>
      <c r="C127" s="16">
        <v>44473</v>
      </c>
      <c r="D127" s="15" t="s">
        <v>821</v>
      </c>
      <c r="E127" t="s">
        <v>822</v>
      </c>
      <c r="F127" t="s">
        <v>1880</v>
      </c>
    </row>
    <row r="128" spans="2:6" x14ac:dyDescent="0.25">
      <c r="B128" t="s">
        <v>81</v>
      </c>
      <c r="C128" s="16">
        <v>44473</v>
      </c>
      <c r="D128" s="15" t="s">
        <v>825</v>
      </c>
      <c r="E128" t="s">
        <v>826</v>
      </c>
      <c r="F128" t="s">
        <v>1882</v>
      </c>
    </row>
    <row r="129" spans="2:6" x14ac:dyDescent="0.25">
      <c r="B129" t="s">
        <v>81</v>
      </c>
      <c r="C129" s="16">
        <v>44473</v>
      </c>
      <c r="D129" s="15" t="s">
        <v>849</v>
      </c>
      <c r="E129" t="s">
        <v>190</v>
      </c>
      <c r="F129" t="s">
        <v>1886</v>
      </c>
    </row>
    <row r="130" spans="2:6" x14ac:dyDescent="0.25">
      <c r="B130" t="s">
        <v>81</v>
      </c>
      <c r="C130" s="16">
        <v>44473</v>
      </c>
      <c r="D130" s="15" t="s">
        <v>875</v>
      </c>
      <c r="E130" t="s">
        <v>876</v>
      </c>
      <c r="F130" t="s">
        <v>1890</v>
      </c>
    </row>
    <row r="131" spans="2:6" x14ac:dyDescent="0.25">
      <c r="B131" t="s">
        <v>81</v>
      </c>
      <c r="C131" s="16">
        <v>44474</v>
      </c>
      <c r="D131" s="15" t="s">
        <v>926</v>
      </c>
      <c r="E131" t="s">
        <v>927</v>
      </c>
      <c r="F131" t="s">
        <v>1896</v>
      </c>
    </row>
    <row r="132" spans="2:6" x14ac:dyDescent="0.25">
      <c r="B132" t="s">
        <v>81</v>
      </c>
      <c r="C132" s="16">
        <v>44474</v>
      </c>
      <c r="D132" s="15" t="s">
        <v>932</v>
      </c>
      <c r="E132" t="s">
        <v>933</v>
      </c>
      <c r="F132" t="s">
        <v>1898</v>
      </c>
    </row>
    <row r="133" spans="2:6" x14ac:dyDescent="0.25">
      <c r="B133" t="s">
        <v>81</v>
      </c>
      <c r="C133" s="16">
        <v>44474</v>
      </c>
      <c r="D133" s="15" t="s">
        <v>934</v>
      </c>
      <c r="E133" t="s">
        <v>935</v>
      </c>
      <c r="F133" t="s">
        <v>1899</v>
      </c>
    </row>
    <row r="134" spans="2:6" x14ac:dyDescent="0.25">
      <c r="B134" t="s">
        <v>81</v>
      </c>
      <c r="C134" s="16">
        <v>44474</v>
      </c>
      <c r="D134" s="15" t="s">
        <v>945</v>
      </c>
      <c r="E134" t="s">
        <v>946</v>
      </c>
      <c r="F134" t="s">
        <v>1901</v>
      </c>
    </row>
    <row r="135" spans="2:6" x14ac:dyDescent="0.25">
      <c r="B135" t="s">
        <v>81</v>
      </c>
      <c r="C135" s="16">
        <v>44475</v>
      </c>
      <c r="D135" s="15" t="s">
        <v>1054</v>
      </c>
      <c r="E135" t="s">
        <v>1055</v>
      </c>
      <c r="F135" t="s">
        <v>1914</v>
      </c>
    </row>
    <row r="136" spans="2:6" x14ac:dyDescent="0.25">
      <c r="B136" t="s">
        <v>81</v>
      </c>
      <c r="C136" s="16">
        <v>44475</v>
      </c>
      <c r="D136" s="15" t="s">
        <v>1060</v>
      </c>
      <c r="E136" t="s">
        <v>1061</v>
      </c>
      <c r="F136" t="s">
        <v>1916</v>
      </c>
    </row>
    <row r="137" spans="2:6" x14ac:dyDescent="0.25">
      <c r="B137" t="s">
        <v>81</v>
      </c>
      <c r="C137" s="16">
        <v>44475</v>
      </c>
      <c r="D137" s="15" t="s">
        <v>1062</v>
      </c>
      <c r="E137" t="s">
        <v>1063</v>
      </c>
      <c r="F137" t="s">
        <v>1917</v>
      </c>
    </row>
    <row r="138" spans="2:6" x14ac:dyDescent="0.25">
      <c r="B138" t="s">
        <v>81</v>
      </c>
      <c r="C138" s="16">
        <v>44475</v>
      </c>
      <c r="D138" s="15" t="s">
        <v>1064</v>
      </c>
      <c r="E138" t="s">
        <v>1065</v>
      </c>
      <c r="F138" t="s">
        <v>1918</v>
      </c>
    </row>
    <row r="139" spans="2:6" x14ac:dyDescent="0.25">
      <c r="B139" t="s">
        <v>81</v>
      </c>
      <c r="C139" s="16">
        <v>44475</v>
      </c>
      <c r="D139" s="15" t="s">
        <v>1066</v>
      </c>
      <c r="E139" t="s">
        <v>1067</v>
      </c>
      <c r="F139" t="s">
        <v>1919</v>
      </c>
    </row>
    <row r="140" spans="2:6" x14ac:dyDescent="0.25">
      <c r="B140" t="s">
        <v>81</v>
      </c>
      <c r="C140" s="16">
        <v>44475</v>
      </c>
      <c r="D140" s="15" t="s">
        <v>1068</v>
      </c>
      <c r="E140" t="s">
        <v>1069</v>
      </c>
      <c r="F140" t="s">
        <v>1919</v>
      </c>
    </row>
    <row r="141" spans="2:6" x14ac:dyDescent="0.25">
      <c r="B141" t="s">
        <v>81</v>
      </c>
      <c r="C141" s="16">
        <v>44475</v>
      </c>
      <c r="D141" s="15" t="s">
        <v>1072</v>
      </c>
      <c r="E141" t="s">
        <v>1073</v>
      </c>
      <c r="F141" t="s">
        <v>1873</v>
      </c>
    </row>
    <row r="142" spans="2:6" x14ac:dyDescent="0.25">
      <c r="B142" t="s">
        <v>81</v>
      </c>
      <c r="C142" s="16">
        <v>44475</v>
      </c>
      <c r="D142" s="15" t="s">
        <v>1074</v>
      </c>
      <c r="E142" t="s">
        <v>1075</v>
      </c>
      <c r="F142" t="s">
        <v>1920</v>
      </c>
    </row>
    <row r="143" spans="2:6" x14ac:dyDescent="0.25">
      <c r="B143" t="s">
        <v>81</v>
      </c>
      <c r="C143" s="16">
        <v>44475</v>
      </c>
      <c r="D143" s="15" t="s">
        <v>1078</v>
      </c>
      <c r="E143" t="s">
        <v>1079</v>
      </c>
      <c r="F143" t="s">
        <v>1917</v>
      </c>
    </row>
    <row r="144" spans="2:6" x14ac:dyDescent="0.25">
      <c r="B144" t="s">
        <v>81</v>
      </c>
      <c r="C144" s="16">
        <v>44475</v>
      </c>
      <c r="D144" s="15" t="s">
        <v>1087</v>
      </c>
      <c r="E144" t="s">
        <v>1088</v>
      </c>
      <c r="F144" t="s">
        <v>1921</v>
      </c>
    </row>
    <row r="145" spans="2:6" x14ac:dyDescent="0.25">
      <c r="B145" t="s">
        <v>81</v>
      </c>
      <c r="C145" s="16">
        <v>44475</v>
      </c>
      <c r="D145" s="15" t="s">
        <v>1099</v>
      </c>
      <c r="E145" t="s">
        <v>961</v>
      </c>
      <c r="F145" t="s">
        <v>604</v>
      </c>
    </row>
    <row r="146" spans="2:6" x14ac:dyDescent="0.25">
      <c r="B146" t="s">
        <v>81</v>
      </c>
      <c r="C146" s="16">
        <v>44475</v>
      </c>
      <c r="D146" s="15" t="s">
        <v>1103</v>
      </c>
      <c r="E146" t="s">
        <v>1104</v>
      </c>
      <c r="F146" t="s">
        <v>182</v>
      </c>
    </row>
    <row r="147" spans="2:6" x14ac:dyDescent="0.25">
      <c r="B147" t="s">
        <v>81</v>
      </c>
      <c r="C147" s="16">
        <v>44475</v>
      </c>
      <c r="D147" s="15" t="s">
        <v>1107</v>
      </c>
      <c r="E147" t="s">
        <v>1108</v>
      </c>
      <c r="F147" t="s">
        <v>1923</v>
      </c>
    </row>
    <row r="148" spans="2:6" x14ac:dyDescent="0.25">
      <c r="B148" t="s">
        <v>81</v>
      </c>
      <c r="C148" s="16">
        <v>44475</v>
      </c>
      <c r="D148" s="15" t="s">
        <v>1109</v>
      </c>
      <c r="E148" t="s">
        <v>1110</v>
      </c>
      <c r="F148" t="s">
        <v>1879</v>
      </c>
    </row>
    <row r="149" spans="2:6" x14ac:dyDescent="0.25">
      <c r="B149" t="s">
        <v>81</v>
      </c>
      <c r="C149" s="16">
        <v>44476</v>
      </c>
      <c r="D149" s="15" t="s">
        <v>1240</v>
      </c>
      <c r="E149" t="s">
        <v>1241</v>
      </c>
      <c r="F149" t="s">
        <v>604</v>
      </c>
    </row>
    <row r="150" spans="2:6" x14ac:dyDescent="0.25">
      <c r="B150" t="s">
        <v>81</v>
      </c>
      <c r="C150" s="16">
        <v>44476</v>
      </c>
      <c r="D150" s="15" t="s">
        <v>1252</v>
      </c>
      <c r="E150" t="s">
        <v>1253</v>
      </c>
      <c r="F150" t="s">
        <v>128</v>
      </c>
    </row>
    <row r="151" spans="2:6" x14ac:dyDescent="0.25">
      <c r="B151" t="s">
        <v>81</v>
      </c>
      <c r="C151" s="16">
        <v>44476</v>
      </c>
      <c r="D151" s="15" t="s">
        <v>1257</v>
      </c>
      <c r="E151" t="s">
        <v>1258</v>
      </c>
      <c r="F151" t="s">
        <v>570</v>
      </c>
    </row>
    <row r="152" spans="2:6" x14ac:dyDescent="0.25">
      <c r="B152" t="s">
        <v>81</v>
      </c>
      <c r="C152" s="16">
        <v>44476</v>
      </c>
      <c r="D152" s="15" t="s">
        <v>1259</v>
      </c>
      <c r="E152" t="s">
        <v>1260</v>
      </c>
      <c r="F152" t="s">
        <v>1920</v>
      </c>
    </row>
    <row r="153" spans="2:6" x14ac:dyDescent="0.25">
      <c r="B153" t="s">
        <v>81</v>
      </c>
      <c r="C153" s="16">
        <v>44476</v>
      </c>
      <c r="D153" s="15" t="s">
        <v>1261</v>
      </c>
      <c r="E153" t="s">
        <v>1262</v>
      </c>
      <c r="F153" t="s">
        <v>1877</v>
      </c>
    </row>
    <row r="154" spans="2:6" x14ac:dyDescent="0.25">
      <c r="B154" t="s">
        <v>81</v>
      </c>
      <c r="C154" s="16">
        <v>44476</v>
      </c>
      <c r="D154" s="15" t="s">
        <v>1283</v>
      </c>
      <c r="E154" t="s">
        <v>1284</v>
      </c>
      <c r="F154" t="s">
        <v>3805</v>
      </c>
    </row>
    <row r="155" spans="2:6" x14ac:dyDescent="0.25">
      <c r="B155" t="s">
        <v>81</v>
      </c>
      <c r="C155" s="16">
        <v>44477</v>
      </c>
      <c r="D155" s="15" t="s">
        <v>1334</v>
      </c>
      <c r="E155" t="s">
        <v>1335</v>
      </c>
      <c r="F155" t="s">
        <v>1938</v>
      </c>
    </row>
    <row r="156" spans="2:6" x14ac:dyDescent="0.25">
      <c r="B156" t="s">
        <v>81</v>
      </c>
      <c r="C156" s="16">
        <v>44477</v>
      </c>
      <c r="D156" s="15" t="s">
        <v>1389</v>
      </c>
      <c r="E156" t="s">
        <v>1390</v>
      </c>
      <c r="F156" t="s">
        <v>1945</v>
      </c>
    </row>
    <row r="157" spans="2:6" x14ac:dyDescent="0.25">
      <c r="B157" t="s">
        <v>81</v>
      </c>
      <c r="C157" s="16">
        <v>44477</v>
      </c>
      <c r="D157" s="15" t="s">
        <v>1408</v>
      </c>
      <c r="E157" t="s">
        <v>1409</v>
      </c>
      <c r="F157" t="s">
        <v>3808</v>
      </c>
    </row>
    <row r="158" spans="2:6" x14ac:dyDescent="0.25">
      <c r="B158" t="s">
        <v>81</v>
      </c>
      <c r="C158" s="16">
        <v>44478</v>
      </c>
      <c r="D158" s="15" t="s">
        <v>1509</v>
      </c>
      <c r="E158" t="s">
        <v>1417</v>
      </c>
      <c r="F158" t="s">
        <v>4105</v>
      </c>
    </row>
    <row r="159" spans="2:6" x14ac:dyDescent="0.25">
      <c r="B159" t="s">
        <v>81</v>
      </c>
      <c r="C159" s="16">
        <v>44478</v>
      </c>
      <c r="D159" s="15" t="s">
        <v>1519</v>
      </c>
      <c r="E159" t="s">
        <v>789</v>
      </c>
      <c r="F159" t="s">
        <v>1951</v>
      </c>
    </row>
    <row r="160" spans="2:6" x14ac:dyDescent="0.25">
      <c r="B160" t="s">
        <v>81</v>
      </c>
      <c r="C160" s="16">
        <v>44478</v>
      </c>
      <c r="D160" s="15" t="s">
        <v>1525</v>
      </c>
      <c r="E160" t="s">
        <v>1526</v>
      </c>
      <c r="F160" t="s">
        <v>1953</v>
      </c>
    </row>
    <row r="161" spans="2:6" x14ac:dyDescent="0.25">
      <c r="B161" t="s">
        <v>81</v>
      </c>
      <c r="C161" s="16">
        <v>44478</v>
      </c>
      <c r="D161" s="15" t="s">
        <v>1533</v>
      </c>
      <c r="E161" t="s">
        <v>1534</v>
      </c>
      <c r="F161" t="s">
        <v>1954</v>
      </c>
    </row>
    <row r="162" spans="2:6" x14ac:dyDescent="0.25">
      <c r="B162" t="s">
        <v>81</v>
      </c>
      <c r="C162" s="16">
        <v>44478</v>
      </c>
      <c r="D162" s="15" t="s">
        <v>1536</v>
      </c>
      <c r="E162" t="s">
        <v>1537</v>
      </c>
      <c r="F162" t="s">
        <v>1955</v>
      </c>
    </row>
    <row r="163" spans="2:6" x14ac:dyDescent="0.25">
      <c r="B163" t="s">
        <v>81</v>
      </c>
      <c r="C163" s="16">
        <v>44478</v>
      </c>
      <c r="D163" s="15" t="s">
        <v>1548</v>
      </c>
      <c r="E163" t="s">
        <v>1549</v>
      </c>
      <c r="F163" t="s">
        <v>1957</v>
      </c>
    </row>
    <row r="164" spans="2:6" x14ac:dyDescent="0.25">
      <c r="B164" t="s">
        <v>81</v>
      </c>
      <c r="C164" s="16">
        <v>44478</v>
      </c>
      <c r="D164" s="15" t="s">
        <v>1551</v>
      </c>
      <c r="E164" t="s">
        <v>1552</v>
      </c>
      <c r="F164" t="s">
        <v>1959</v>
      </c>
    </row>
    <row r="165" spans="2:6" x14ac:dyDescent="0.25">
      <c r="B165" t="s">
        <v>81</v>
      </c>
      <c r="C165" s="16">
        <v>44478</v>
      </c>
      <c r="D165" s="15" t="s">
        <v>1554</v>
      </c>
      <c r="E165" t="s">
        <v>1555</v>
      </c>
      <c r="F165" t="s">
        <v>1961</v>
      </c>
    </row>
    <row r="166" spans="2:6" x14ac:dyDescent="0.25">
      <c r="B166" t="s">
        <v>81</v>
      </c>
      <c r="C166" s="16">
        <v>44478</v>
      </c>
      <c r="D166" s="15" t="s">
        <v>1556</v>
      </c>
      <c r="E166" t="s">
        <v>1557</v>
      </c>
      <c r="F166" t="s">
        <v>1962</v>
      </c>
    </row>
    <row r="167" spans="2:6" x14ac:dyDescent="0.25">
      <c r="B167" t="s">
        <v>81</v>
      </c>
      <c r="C167" s="16">
        <v>44478</v>
      </c>
      <c r="D167" s="15" t="s">
        <v>1558</v>
      </c>
      <c r="E167" t="s">
        <v>1559</v>
      </c>
      <c r="F167" t="s">
        <v>4106</v>
      </c>
    </row>
    <row r="168" spans="2:6" x14ac:dyDescent="0.25">
      <c r="B168" t="s">
        <v>81</v>
      </c>
      <c r="C168" s="16">
        <v>44478</v>
      </c>
      <c r="D168" s="15" t="s">
        <v>1560</v>
      </c>
      <c r="E168" t="s">
        <v>1561</v>
      </c>
      <c r="F168" t="s">
        <v>1962</v>
      </c>
    </row>
    <row r="169" spans="2:6" x14ac:dyDescent="0.25">
      <c r="B169" t="s">
        <v>81</v>
      </c>
      <c r="C169" s="16">
        <v>44478</v>
      </c>
      <c r="D169" s="15" t="s">
        <v>1562</v>
      </c>
      <c r="E169" t="s">
        <v>1563</v>
      </c>
      <c r="F169" t="s">
        <v>1959</v>
      </c>
    </row>
    <row r="170" spans="2:6" x14ac:dyDescent="0.25">
      <c r="B170" t="s">
        <v>81</v>
      </c>
      <c r="C170" s="16">
        <v>44478</v>
      </c>
      <c r="D170" s="15" t="s">
        <v>1564</v>
      </c>
      <c r="E170" t="s">
        <v>4016</v>
      </c>
      <c r="F170" t="s">
        <v>1963</v>
      </c>
    </row>
    <row r="171" spans="2:6" x14ac:dyDescent="0.25">
      <c r="B171" t="s">
        <v>81</v>
      </c>
      <c r="C171" s="16">
        <v>44478</v>
      </c>
      <c r="D171" s="15" t="s">
        <v>1565</v>
      </c>
      <c r="E171" t="s">
        <v>1566</v>
      </c>
      <c r="F171" t="s">
        <v>1962</v>
      </c>
    </row>
    <row r="172" spans="2:6" x14ac:dyDescent="0.25">
      <c r="B172" t="s">
        <v>81</v>
      </c>
      <c r="C172" s="16">
        <v>44478</v>
      </c>
      <c r="D172" s="15" t="s">
        <v>1568</v>
      </c>
      <c r="E172" t="s">
        <v>1569</v>
      </c>
      <c r="F172" t="s">
        <v>1964</v>
      </c>
    </row>
    <row r="173" spans="2:6" x14ac:dyDescent="0.25">
      <c r="B173" t="s">
        <v>81</v>
      </c>
      <c r="C173" s="16">
        <v>44478</v>
      </c>
      <c r="D173" s="15" t="s">
        <v>1571</v>
      </c>
      <c r="E173" t="s">
        <v>1572</v>
      </c>
      <c r="F173" t="s">
        <v>1965</v>
      </c>
    </row>
    <row r="174" spans="2:6" x14ac:dyDescent="0.25">
      <c r="B174" t="s">
        <v>81</v>
      </c>
      <c r="C174" s="16">
        <v>44478</v>
      </c>
      <c r="D174" s="15" t="s">
        <v>1575</v>
      </c>
      <c r="E174" t="s">
        <v>1576</v>
      </c>
      <c r="F174" t="s">
        <v>1966</v>
      </c>
    </row>
    <row r="175" spans="2:6" x14ac:dyDescent="0.25">
      <c r="B175" t="s">
        <v>81</v>
      </c>
      <c r="C175" s="16">
        <v>44478</v>
      </c>
      <c r="D175" s="15" t="s">
        <v>1580</v>
      </c>
      <c r="E175" t="s">
        <v>1581</v>
      </c>
      <c r="F175" t="s">
        <v>1968</v>
      </c>
    </row>
    <row r="176" spans="2:6" x14ac:dyDescent="0.25">
      <c r="B176" t="s">
        <v>81</v>
      </c>
      <c r="C176" s="16">
        <v>44478</v>
      </c>
      <c r="D176" s="15" t="s">
        <v>1582</v>
      </c>
      <c r="E176" t="s">
        <v>1583</v>
      </c>
      <c r="F176" t="s">
        <v>1968</v>
      </c>
    </row>
    <row r="177" spans="2:6" x14ac:dyDescent="0.25">
      <c r="B177" t="s">
        <v>81</v>
      </c>
      <c r="C177" s="16">
        <v>44478</v>
      </c>
      <c r="D177" s="15" t="s">
        <v>1584</v>
      </c>
      <c r="E177" t="s">
        <v>1585</v>
      </c>
      <c r="F177" t="s">
        <v>1968</v>
      </c>
    </row>
    <row r="178" spans="2:6" x14ac:dyDescent="0.25">
      <c r="B178" t="s">
        <v>81</v>
      </c>
      <c r="C178" s="16">
        <v>44478</v>
      </c>
      <c r="D178" s="15" t="s">
        <v>1586</v>
      </c>
      <c r="E178" t="s">
        <v>1587</v>
      </c>
      <c r="F178" t="s">
        <v>1969</v>
      </c>
    </row>
    <row r="179" spans="2:6" x14ac:dyDescent="0.25">
      <c r="B179" t="s">
        <v>81</v>
      </c>
      <c r="C179" s="16">
        <v>44478</v>
      </c>
      <c r="D179" s="15" t="s">
        <v>1590</v>
      </c>
      <c r="E179" t="s">
        <v>1591</v>
      </c>
      <c r="F179" t="s">
        <v>1968</v>
      </c>
    </row>
    <row r="180" spans="2:6" x14ac:dyDescent="0.25">
      <c r="B180" t="s">
        <v>81</v>
      </c>
      <c r="C180" s="16">
        <v>44478</v>
      </c>
      <c r="D180" s="15" t="s">
        <v>1592</v>
      </c>
      <c r="E180" t="s">
        <v>1593</v>
      </c>
      <c r="F180" t="s">
        <v>1968</v>
      </c>
    </row>
    <row r="181" spans="2:6" x14ac:dyDescent="0.25">
      <c r="B181" t="s">
        <v>81</v>
      </c>
      <c r="C181" s="16">
        <v>44478</v>
      </c>
      <c r="D181" s="15" t="s">
        <v>1597</v>
      </c>
      <c r="E181" t="s">
        <v>1598</v>
      </c>
      <c r="F181" t="s">
        <v>1970</v>
      </c>
    </row>
    <row r="182" spans="2:6" x14ac:dyDescent="0.25">
      <c r="B182" t="s">
        <v>81</v>
      </c>
      <c r="C182" s="16">
        <v>44478</v>
      </c>
      <c r="D182" s="15" t="s">
        <v>1599</v>
      </c>
      <c r="E182" t="s">
        <v>1600</v>
      </c>
      <c r="F182" t="s">
        <v>1970</v>
      </c>
    </row>
    <row r="183" spans="2:6" x14ac:dyDescent="0.25">
      <c r="B183" t="s">
        <v>81</v>
      </c>
      <c r="C183" s="16">
        <v>44478</v>
      </c>
      <c r="D183" s="15" t="s">
        <v>1601</v>
      </c>
      <c r="E183" t="s">
        <v>1602</v>
      </c>
      <c r="F183" t="s">
        <v>1874</v>
      </c>
    </row>
    <row r="184" spans="2:6" x14ac:dyDescent="0.25">
      <c r="B184" t="s">
        <v>81</v>
      </c>
      <c r="C184" s="16">
        <v>44478</v>
      </c>
      <c r="D184" s="15" t="s">
        <v>1603</v>
      </c>
      <c r="E184" t="s">
        <v>1604</v>
      </c>
      <c r="F184" t="s">
        <v>1971</v>
      </c>
    </row>
    <row r="185" spans="2:6" x14ac:dyDescent="0.25">
      <c r="B185" t="s">
        <v>81</v>
      </c>
      <c r="C185" s="16">
        <v>44478</v>
      </c>
      <c r="D185" s="15" t="s">
        <v>1616</v>
      </c>
      <c r="E185" t="s">
        <v>1617</v>
      </c>
      <c r="F185" t="s">
        <v>1972</v>
      </c>
    </row>
    <row r="186" spans="2:6" x14ac:dyDescent="0.25">
      <c r="B186" t="s">
        <v>81</v>
      </c>
      <c r="C186" s="16">
        <v>44478</v>
      </c>
      <c r="D186" s="15" t="s">
        <v>1625</v>
      </c>
      <c r="E186" t="s">
        <v>1626</v>
      </c>
      <c r="F186" t="s">
        <v>1973</v>
      </c>
    </row>
    <row r="187" spans="2:6" x14ac:dyDescent="0.25">
      <c r="B187" t="s">
        <v>81</v>
      </c>
      <c r="C187" s="16">
        <v>44478</v>
      </c>
      <c r="D187" s="15" t="s">
        <v>1627</v>
      </c>
      <c r="E187" t="s">
        <v>1628</v>
      </c>
      <c r="F187" t="s">
        <v>4107</v>
      </c>
    </row>
    <row r="188" spans="2:6" x14ac:dyDescent="0.25">
      <c r="B188" t="s">
        <v>81</v>
      </c>
      <c r="C188" s="16">
        <v>44478</v>
      </c>
      <c r="D188" s="15" t="s">
        <v>1654</v>
      </c>
      <c r="E188" t="s">
        <v>1655</v>
      </c>
      <c r="F188" t="s">
        <v>4108</v>
      </c>
    </row>
    <row r="189" spans="2:6" x14ac:dyDescent="0.25">
      <c r="B189" t="s">
        <v>81</v>
      </c>
      <c r="C189" s="16">
        <v>44479</v>
      </c>
      <c r="D189" s="15" t="s">
        <v>1691</v>
      </c>
      <c r="E189" t="s">
        <v>164</v>
      </c>
      <c r="F189" t="s">
        <v>4535</v>
      </c>
    </row>
    <row r="190" spans="2:6" x14ac:dyDescent="0.25">
      <c r="B190" t="s">
        <v>81</v>
      </c>
      <c r="C190" s="16">
        <v>44479</v>
      </c>
      <c r="D190" s="15" t="s">
        <v>1714</v>
      </c>
      <c r="E190" t="s">
        <v>3884</v>
      </c>
      <c r="F190" t="s">
        <v>3963</v>
      </c>
    </row>
    <row r="191" spans="2:6" x14ac:dyDescent="0.25">
      <c r="B191" t="s">
        <v>81</v>
      </c>
      <c r="C191" s="16">
        <v>44479</v>
      </c>
      <c r="D191" s="15" t="s">
        <v>1725</v>
      </c>
      <c r="E191" t="s">
        <v>1726</v>
      </c>
      <c r="F191" t="s">
        <v>3811</v>
      </c>
    </row>
    <row r="192" spans="2:6" x14ac:dyDescent="0.25">
      <c r="B192" t="s">
        <v>81</v>
      </c>
      <c r="C192" s="16">
        <v>44480</v>
      </c>
      <c r="D192" s="15" t="s">
        <v>3790</v>
      </c>
      <c r="E192" t="s">
        <v>3791</v>
      </c>
      <c r="F192" t="s">
        <v>4346</v>
      </c>
    </row>
    <row r="193" spans="2:6" x14ac:dyDescent="0.25">
      <c r="B193" t="s">
        <v>81</v>
      </c>
      <c r="C193" s="16">
        <v>44481</v>
      </c>
      <c r="D193" s="15" t="s">
        <v>3948</v>
      </c>
      <c r="E193" t="s">
        <v>3949</v>
      </c>
      <c r="F193" t="s">
        <v>4846</v>
      </c>
    </row>
    <row r="194" spans="2:6" x14ac:dyDescent="0.25">
      <c r="B194" t="s">
        <v>81</v>
      </c>
      <c r="C194" s="16">
        <v>44481</v>
      </c>
      <c r="D194" s="15" t="s">
        <v>3951</v>
      </c>
      <c r="E194" t="s">
        <v>1011</v>
      </c>
      <c r="F194" t="s">
        <v>4109</v>
      </c>
    </row>
    <row r="195" spans="2:6" x14ac:dyDescent="0.25">
      <c r="B195" t="s">
        <v>81</v>
      </c>
      <c r="C195" s="16">
        <v>44481</v>
      </c>
      <c r="D195" s="15" t="s">
        <v>4022</v>
      </c>
      <c r="E195" t="s">
        <v>4023</v>
      </c>
      <c r="F195" t="s">
        <v>4111</v>
      </c>
    </row>
    <row r="196" spans="2:6" x14ac:dyDescent="0.25">
      <c r="B196" t="s">
        <v>81</v>
      </c>
      <c r="C196" s="16">
        <v>44483</v>
      </c>
      <c r="D196" s="15" t="s">
        <v>4474</v>
      </c>
      <c r="E196" t="s">
        <v>4475</v>
      </c>
      <c r="F196" t="s">
        <v>1923</v>
      </c>
    </row>
    <row r="197" spans="2:6" x14ac:dyDescent="0.25">
      <c r="B197" t="s">
        <v>81</v>
      </c>
      <c r="C197" s="16">
        <v>44483</v>
      </c>
      <c r="D197" s="15" t="s">
        <v>4476</v>
      </c>
      <c r="E197" t="s">
        <v>4477</v>
      </c>
      <c r="F197" t="s">
        <v>4886</v>
      </c>
    </row>
    <row r="198" spans="2:6" x14ac:dyDescent="0.25">
      <c r="B198" t="s">
        <v>81</v>
      </c>
      <c r="C198" s="16">
        <v>44483</v>
      </c>
      <c r="D198" s="15" t="s">
        <v>4480</v>
      </c>
      <c r="E198" t="s">
        <v>4481</v>
      </c>
      <c r="F198" t="s">
        <v>4887</v>
      </c>
    </row>
    <row r="199" spans="2:6" x14ac:dyDescent="0.25">
      <c r="B199" t="s">
        <v>81</v>
      </c>
      <c r="C199" s="16">
        <v>44483</v>
      </c>
      <c r="D199" s="15" t="s">
        <v>4482</v>
      </c>
      <c r="E199" t="s">
        <v>4483</v>
      </c>
      <c r="F199" t="s">
        <v>604</v>
      </c>
    </row>
  </sheetData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 moveWithCells="1">
              <from>
                <xdr:col>0</xdr:col>
                <xdr:colOff>171450</xdr:colOff>
                <xdr:row>0</xdr:row>
                <xdr:rowOff>171450</xdr:rowOff>
              </from>
              <to>
                <xdr:col>0</xdr:col>
                <xdr:colOff>1771650</xdr:colOff>
                <xdr:row>0</xdr:row>
                <xdr:rowOff>571500</xdr:rowOff>
              </to>
            </anchor>
          </controlPr>
        </control>
      </mc:Choice>
      <mc:Fallback>
        <control shapeId="9217" r:id="rId6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X184"/>
  <sheetViews>
    <sheetView topLeftCell="AE1" workbookViewId="0"/>
  </sheetViews>
  <sheetFormatPr baseColWidth="10" defaultRowHeight="15" x14ac:dyDescent="0.25"/>
  <cols>
    <col min="1" max="1" width="15.7109375" bestFit="1" customWidth="1"/>
    <col min="2" max="3" width="52.28515625" bestFit="1" customWidth="1"/>
    <col min="4" max="4" width="21.28515625" bestFit="1" customWidth="1"/>
    <col min="14" max="14" width="20.7109375" bestFit="1" customWidth="1"/>
    <col min="17" max="17" width="62.140625" bestFit="1" customWidth="1"/>
    <col min="18" max="18" width="20.85546875" bestFit="1" customWidth="1"/>
    <col min="19" max="19" width="41.5703125" bestFit="1" customWidth="1"/>
    <col min="20" max="20" width="15.85546875" bestFit="1" customWidth="1"/>
    <col min="22" max="22" width="24.5703125" bestFit="1" customWidth="1"/>
    <col min="23" max="23" width="33.140625" bestFit="1" customWidth="1"/>
    <col min="26" max="26" width="17" bestFit="1" customWidth="1"/>
    <col min="29" max="29" width="14.7109375" customWidth="1"/>
    <col min="30" max="30" width="35.42578125" customWidth="1"/>
    <col min="31" max="32" width="52.42578125" customWidth="1"/>
    <col min="33" max="33" width="33.7109375" bestFit="1" customWidth="1"/>
    <col min="34" max="34" width="35.42578125" bestFit="1" customWidth="1"/>
    <col min="35" max="35" width="15.140625" customWidth="1"/>
    <col min="37" max="37" width="14.42578125" customWidth="1"/>
    <col min="41" max="41" width="33.140625" bestFit="1" customWidth="1"/>
    <col min="42" max="42" width="15.85546875" bestFit="1" customWidth="1"/>
    <col min="47" max="47" width="43.42578125" bestFit="1" customWidth="1"/>
    <col min="48" max="48" width="33.140625" bestFit="1" customWidth="1"/>
  </cols>
  <sheetData>
    <row r="1" spans="1:50" x14ac:dyDescent="0.25">
      <c r="A1" s="14">
        <v>44484.346911342589</v>
      </c>
      <c r="B1" t="str">
        <f>TEXT(TABLAS!A1,"AAAAMMDD")&amp;"-Tiempos de Entrega "&amp;TEXT(TABLAS!A1,"HH.MM")</f>
        <v>20211015-Tiempos de Entrega 08.19</v>
      </c>
      <c r="AD1" t="s">
        <v>187</v>
      </c>
      <c r="AE1" t="s">
        <v>188</v>
      </c>
    </row>
    <row r="2" spans="1:50" x14ac:dyDescent="0.25">
      <c r="B2" t="s">
        <v>4</v>
      </c>
      <c r="C2" t="s">
        <v>12</v>
      </c>
      <c r="D2" t="s">
        <v>6</v>
      </c>
      <c r="N2" t="s">
        <v>6</v>
      </c>
      <c r="Q2" s="5" t="s">
        <v>15</v>
      </c>
      <c r="R2" s="5" t="s">
        <v>16</v>
      </c>
      <c r="S2" s="5" t="s">
        <v>12</v>
      </c>
      <c r="T2" s="5" t="s">
        <v>17</v>
      </c>
      <c r="V2" t="s">
        <v>25</v>
      </c>
      <c r="W2" t="s">
        <v>78</v>
      </c>
      <c r="Z2" t="str">
        <f ca="1">MID(CELL("NOMBREARCHIVO"),FIND("[",CELL("NOMBREARCHIVO"))+1,(LEN(CELL("NOMBREARCHIVO"))-FIND("[",CELL("NOMBREARCHIVO"))-(LEN(CELL("NOMBREARCHIVO"))-FIND("]",CELL("NOMBREARCHIVO"))+1)))</f>
        <v>Tiempos de Entrega V2.xlsm</v>
      </c>
      <c r="AC2">
        <v>1</v>
      </c>
      <c r="AD2" s="1">
        <f t="array" ref="AD2">MIN(IF(BASE!A:A=TABLAS!AC2,BASE!J:J))</f>
        <v>0</v>
      </c>
      <c r="AE2" s="1">
        <f t="array" ref="AE2">MAX(IF(BASE!A:A=TABLAS!AC2,BASE!J:J))</f>
        <v>0</v>
      </c>
      <c r="AG2" s="25" t="s">
        <v>3878</v>
      </c>
    </row>
    <row r="3" spans="1:50" ht="30" x14ac:dyDescent="0.25">
      <c r="A3" t="s">
        <v>4327</v>
      </c>
      <c r="B3" t="s">
        <v>18</v>
      </c>
      <c r="C3" t="s">
        <v>19</v>
      </c>
      <c r="D3" t="s">
        <v>20</v>
      </c>
      <c r="F3" s="6">
        <v>2.0833333333333332E-2</v>
      </c>
      <c r="G3">
        <f>VALUE(F3)</f>
        <v>2.0833333333333332E-2</v>
      </c>
      <c r="N3" t="s">
        <v>21</v>
      </c>
      <c r="Q3" t="str">
        <f t="shared" ref="Q3:Q66" si="0">R3&amp;"-"&amp;S3</f>
        <v xml:space="preserve"> EXTERNO-Resultados Liberados en 30 Minutos o Menos</v>
      </c>
      <c r="R3" t="s">
        <v>21</v>
      </c>
      <c r="S3" t="s">
        <v>22</v>
      </c>
      <c r="T3" t="s">
        <v>23</v>
      </c>
      <c r="V3" t="s">
        <v>20</v>
      </c>
      <c r="W3" t="s">
        <v>79</v>
      </c>
      <c r="AC3">
        <v>2</v>
      </c>
      <c r="AD3" s="1">
        <f t="array" ref="AD3">MIN(IF(BASE!A:A=TABLAS!AC3,BASE!J:J))</f>
        <v>0</v>
      </c>
      <c r="AE3" s="1">
        <f t="array" ref="AE3">MAX(IF(BASE!A:A=TABLAS!AC3,BASE!J:J))</f>
        <v>0</v>
      </c>
      <c r="AG3" s="25"/>
      <c r="AM3" t="s">
        <v>4166</v>
      </c>
      <c r="AN3" t="s">
        <v>15</v>
      </c>
      <c r="AP3" s="21" t="s">
        <v>84</v>
      </c>
      <c r="AQ3" s="21" t="s">
        <v>83</v>
      </c>
      <c r="AR3" s="23" t="s">
        <v>3725</v>
      </c>
      <c r="AV3" t="s">
        <v>16</v>
      </c>
      <c r="AW3" t="s">
        <v>84</v>
      </c>
      <c r="AX3" t="s">
        <v>4172</v>
      </c>
    </row>
    <row r="4" spans="1:50" ht="30" x14ac:dyDescent="0.25">
      <c r="B4" t="s">
        <v>24</v>
      </c>
      <c r="C4" t="s">
        <v>19</v>
      </c>
      <c r="D4" t="s">
        <v>25</v>
      </c>
      <c r="F4" s="6">
        <v>4.1666666666666664E-2</v>
      </c>
      <c r="G4">
        <f>VALUE(F4)</f>
        <v>4.1666666666666664E-2</v>
      </c>
      <c r="N4" t="s">
        <v>26</v>
      </c>
      <c r="Q4" t="str">
        <f t="shared" si="0"/>
        <v xml:space="preserve"> EXTERNO-Resultados Liberados en 1 Hora o Menos</v>
      </c>
      <c r="R4" t="s">
        <v>21</v>
      </c>
      <c r="S4" t="s">
        <v>27</v>
      </c>
      <c r="T4" t="s">
        <v>23</v>
      </c>
      <c r="V4" t="s">
        <v>34</v>
      </c>
      <c r="W4" t="s">
        <v>80</v>
      </c>
      <c r="AC4">
        <v>3</v>
      </c>
      <c r="AD4" s="1">
        <f t="array" ref="AD4">MIN(IF(BASE!A:A=TABLAS!AC4,BASE!J:J))</f>
        <v>0</v>
      </c>
      <c r="AE4" s="1">
        <f t="array" ref="AE4">MAX(IF(BASE!A:A=TABLAS!AC4,BASE!J:J))</f>
        <v>0</v>
      </c>
      <c r="AG4" t="s">
        <v>3879</v>
      </c>
      <c r="AH4" s="2">
        <v>0.25001157407407409</v>
      </c>
      <c r="AI4" s="2">
        <v>0.60416666666666663</v>
      </c>
      <c r="AM4" t="str">
        <f>IF(AN4=0,"",IF(AN4=1,AO4&amp;"-"&amp;AO3,IF(AN4=2,AO4&amp;"-"&amp;AO2,IF(AN4=3,AO4&amp;"-"&amp;AO1,"Nueva Llave"))))</f>
        <v/>
      </c>
      <c r="AN4">
        <f>IF(ISERROR(FIND("(",AO4)),AN3+1,0)</f>
        <v>0</v>
      </c>
      <c r="AO4" s="7" t="s">
        <v>77</v>
      </c>
      <c r="AP4" s="10"/>
      <c r="AQ4" s="24"/>
      <c r="AR4" s="24"/>
      <c r="AU4" t="s">
        <v>4167</v>
      </c>
      <c r="AV4" s="22" t="s">
        <v>4173</v>
      </c>
      <c r="AW4" s="28">
        <f>IFERROR(VLOOKUP(AU4,AM:AP,4,0),"")</f>
        <v>0.93006993006993011</v>
      </c>
      <c r="AX4" s="29">
        <v>0.9</v>
      </c>
    </row>
    <row r="5" spans="1:50" ht="30" x14ac:dyDescent="0.25">
      <c r="A5" t="s">
        <v>4377</v>
      </c>
      <c r="B5" t="s">
        <v>28</v>
      </c>
      <c r="C5" t="s">
        <v>19</v>
      </c>
      <c r="D5" t="s">
        <v>29</v>
      </c>
      <c r="F5" s="6">
        <v>6.25E-2</v>
      </c>
      <c r="G5">
        <f>VALUE(F5)</f>
        <v>6.25E-2</v>
      </c>
      <c r="N5" t="s">
        <v>29</v>
      </c>
      <c r="Q5" t="str">
        <f t="shared" si="0"/>
        <v xml:space="preserve"> EXTERNO-Resultados Liberados 01:30 o Menos</v>
      </c>
      <c r="R5" t="s">
        <v>21</v>
      </c>
      <c r="S5" t="s">
        <v>30</v>
      </c>
      <c r="T5" t="s">
        <v>23</v>
      </c>
      <c r="V5" t="s">
        <v>21</v>
      </c>
      <c r="W5" t="s">
        <v>81</v>
      </c>
      <c r="AC5">
        <f>AC4+1</f>
        <v>4</v>
      </c>
      <c r="AD5" s="1">
        <f t="array" ref="AD5">MIN(IF(BASE!A:A=TABLAS!AC5,BASE!J:J))</f>
        <v>0</v>
      </c>
      <c r="AE5" s="1">
        <f t="array" ref="AE5">MAX(IF(BASE!A:A=TABLAS!AC5,BASE!J:J))</f>
        <v>0</v>
      </c>
      <c r="AG5" t="s">
        <v>3880</v>
      </c>
      <c r="AH5" s="26">
        <v>0.60417824074074067</v>
      </c>
      <c r="AI5" s="26">
        <v>0.83333333333333337</v>
      </c>
      <c r="AM5" t="str">
        <f t="shared" ref="AM5:AM68" si="1">IF(AN5=0,"",IF(AN5=1,AO5&amp;"-"&amp;AO4,IF(AN5=2,AO5&amp;"-"&amp;AO3,IF(AN5=3,AO5&amp;"-"&amp;AO2,"Nueva Llave"))))</f>
        <v>En Tiempo-ESTUDIOS DE EMERGENCIA (30 Min.)</v>
      </c>
      <c r="AN5">
        <f t="shared" ref="AN5:AN68" si="2">IF(ISERROR(FIND("(",AO5)),AN4+1,0)</f>
        <v>1</v>
      </c>
      <c r="AO5" s="7" t="s">
        <v>23</v>
      </c>
      <c r="AP5" s="10">
        <v>0.93006993006993011</v>
      </c>
      <c r="AQ5" s="24">
        <v>133</v>
      </c>
      <c r="AR5" s="24">
        <v>153</v>
      </c>
      <c r="AU5" t="s">
        <v>4169</v>
      </c>
      <c r="AV5" s="22" t="s">
        <v>4174</v>
      </c>
      <c r="AW5" s="28">
        <f>IFERROR(VLOOKUP(AU5,AM:AP,4,0),"")</f>
        <v>0.90350877192982459</v>
      </c>
      <c r="AX5" s="29">
        <v>0.9</v>
      </c>
    </row>
    <row r="6" spans="1:50" ht="30" x14ac:dyDescent="0.25">
      <c r="B6" t="s">
        <v>31</v>
      </c>
      <c r="C6" t="s">
        <v>19</v>
      </c>
      <c r="D6" t="s">
        <v>21</v>
      </c>
      <c r="F6" s="2">
        <v>0.16666666666666666</v>
      </c>
      <c r="G6">
        <f>VALUE(F6)</f>
        <v>0.16666666666666666</v>
      </c>
      <c r="N6" t="s">
        <v>25</v>
      </c>
      <c r="Q6" t="str">
        <f t="shared" si="0"/>
        <v xml:space="preserve"> EXTERNO-Resultados Liberados en 4 Horas o Menos</v>
      </c>
      <c r="R6" t="s">
        <v>21</v>
      </c>
      <c r="S6" t="s">
        <v>32</v>
      </c>
      <c r="T6" t="s">
        <v>23</v>
      </c>
      <c r="V6" t="s">
        <v>29</v>
      </c>
      <c r="W6" t="s">
        <v>81</v>
      </c>
      <c r="AC6">
        <f t="shared" ref="AC6:AC54" si="3">AC5+1</f>
        <v>5</v>
      </c>
      <c r="AD6" s="1">
        <f t="array" ref="AD6">MIN(IF(BASE!A:A=TABLAS!AC6,BASE!J:J))</f>
        <v>0</v>
      </c>
      <c r="AE6" s="1">
        <f t="array" ref="AE6">MAX(IF(BASE!A:A=TABLAS!AC6,BASE!J:J))</f>
        <v>0</v>
      </c>
      <c r="AG6" t="s">
        <v>3883</v>
      </c>
      <c r="AH6" s="2">
        <v>0.83334490740740741</v>
      </c>
      <c r="AI6" s="2">
        <v>0.99998842592592585</v>
      </c>
      <c r="AM6" t="str">
        <f t="shared" si="1"/>
        <v>Fuera de Tiempo-ESTUDIOS DE EMERGENCIA (30 Min.)</v>
      </c>
      <c r="AN6">
        <f t="shared" si="2"/>
        <v>2</v>
      </c>
      <c r="AO6" s="7" t="s">
        <v>37</v>
      </c>
      <c r="AP6" s="10">
        <v>6.2937062937062943E-2</v>
      </c>
      <c r="AQ6" s="24">
        <v>9</v>
      </c>
      <c r="AR6" s="24">
        <v>19</v>
      </c>
      <c r="AU6" t="s">
        <v>4168</v>
      </c>
      <c r="AV6" s="22" t="s">
        <v>4175</v>
      </c>
      <c r="AW6" s="28">
        <f>IFERROR(VLOOKUP(AU6,AM:AP,4,0),"")</f>
        <v>0.76</v>
      </c>
      <c r="AX6" s="29">
        <v>0.8</v>
      </c>
    </row>
    <row r="7" spans="1:50" ht="30" x14ac:dyDescent="0.25">
      <c r="A7" s="22" t="s">
        <v>4328</v>
      </c>
      <c r="B7" t="s">
        <v>33</v>
      </c>
      <c r="C7" t="s">
        <v>19</v>
      </c>
      <c r="D7" t="s">
        <v>34</v>
      </c>
      <c r="N7" t="s">
        <v>35</v>
      </c>
      <c r="Q7" t="str">
        <f t="shared" si="0"/>
        <v xml:space="preserve"> EXTERNO-Resultados Liberados despues de 4 Horas</v>
      </c>
      <c r="R7" t="s">
        <v>21</v>
      </c>
      <c r="S7" t="s">
        <v>36</v>
      </c>
      <c r="T7" t="s">
        <v>37</v>
      </c>
      <c r="V7" t="s">
        <v>46</v>
      </c>
      <c r="W7" t="s">
        <v>81</v>
      </c>
      <c r="AC7">
        <f t="shared" si="3"/>
        <v>6</v>
      </c>
      <c r="AD7" s="1">
        <f t="array" ref="AD7">MIN(IF(BASE!A:A=TABLAS!AC7,BASE!J:J))</f>
        <v>0</v>
      </c>
      <c r="AE7" s="1">
        <f t="array" ref="AE7">MAX(IF(BASE!A:A=TABLAS!AC7,BASE!J:J))</f>
        <v>0</v>
      </c>
      <c r="AG7" t="s">
        <v>3883</v>
      </c>
      <c r="AH7" s="2">
        <v>0</v>
      </c>
      <c r="AI7" s="2">
        <v>0.25</v>
      </c>
      <c r="AM7" t="str">
        <f t="shared" si="1"/>
        <v>No Liberados en PxLab-ESTUDIOS DE EMERGENCIA (30 Min.)</v>
      </c>
      <c r="AN7">
        <f t="shared" si="2"/>
        <v>3</v>
      </c>
      <c r="AO7" s="7" t="s">
        <v>74</v>
      </c>
      <c r="AP7" s="10">
        <v>6.993006993006993E-3</v>
      </c>
      <c r="AQ7" s="24">
        <v>1</v>
      </c>
      <c r="AR7" s="24">
        <v>1</v>
      </c>
      <c r="AU7" t="s">
        <v>4170</v>
      </c>
      <c r="AV7" s="22" t="s">
        <v>4176</v>
      </c>
      <c r="AW7" s="28">
        <f>IFERROR(VLOOKUP(AU7,AM:AP,4,0),"")</f>
        <v>0.65853658536585369</v>
      </c>
      <c r="AX7" s="29">
        <v>0.75</v>
      </c>
    </row>
    <row r="8" spans="1:50" ht="30" x14ac:dyDescent="0.25">
      <c r="B8" t="s">
        <v>38</v>
      </c>
      <c r="C8" t="s">
        <v>19</v>
      </c>
      <c r="D8" t="s">
        <v>35</v>
      </c>
      <c r="N8" t="s">
        <v>34</v>
      </c>
      <c r="Q8" t="str">
        <f t="shared" si="0"/>
        <v xml:space="preserve"> EXTERNO-Mas de 1 Dia</v>
      </c>
      <c r="R8" t="s">
        <v>21</v>
      </c>
      <c r="S8" t="s">
        <v>39</v>
      </c>
      <c r="T8" t="s">
        <v>37</v>
      </c>
      <c r="V8" t="s">
        <v>56</v>
      </c>
      <c r="W8" t="s">
        <v>81</v>
      </c>
      <c r="AC8">
        <f t="shared" si="3"/>
        <v>7</v>
      </c>
      <c r="AD8" s="1">
        <f t="array" ref="AD8">MIN(IF(BASE!A:A=TABLAS!AC8,BASE!J:J))</f>
        <v>0</v>
      </c>
      <c r="AE8" s="1">
        <f t="array" ref="AE8">MAX(IF(BASE!A:A=TABLAS!AC8,BASE!J:J))</f>
        <v>0</v>
      </c>
      <c r="AH8" s="2"/>
      <c r="AI8" s="2"/>
      <c r="AM8" t="str">
        <f t="shared" si="1"/>
        <v/>
      </c>
      <c r="AN8">
        <f t="shared" si="2"/>
        <v>0</v>
      </c>
      <c r="AO8" s="7" t="s">
        <v>80</v>
      </c>
      <c r="AP8" s="10"/>
      <c r="AQ8" s="24"/>
      <c r="AR8" s="24"/>
      <c r="AU8" t="s">
        <v>4171</v>
      </c>
      <c r="AV8" s="22" t="s">
        <v>4177</v>
      </c>
      <c r="AW8" s="28">
        <f>IFERROR(VLOOKUP(AU8,AM:AP,4,0),"")</f>
        <v>0.70469798657718119</v>
      </c>
      <c r="AX8" s="29">
        <v>0.75</v>
      </c>
    </row>
    <row r="9" spans="1:50" x14ac:dyDescent="0.25">
      <c r="B9" t="s">
        <v>40</v>
      </c>
      <c r="C9" t="s">
        <v>40</v>
      </c>
      <c r="D9" t="s">
        <v>40</v>
      </c>
      <c r="N9" t="s">
        <v>20</v>
      </c>
      <c r="Q9" t="str">
        <f t="shared" si="0"/>
        <v xml:space="preserve"> EXTERNO-SIN INFORMACIÓN</v>
      </c>
      <c r="R9" t="s">
        <v>21</v>
      </c>
      <c r="S9" t="s">
        <v>41</v>
      </c>
      <c r="T9" t="s">
        <v>37</v>
      </c>
      <c r="V9" t="s">
        <v>48</v>
      </c>
      <c r="W9" t="s">
        <v>81</v>
      </c>
      <c r="AC9">
        <f t="shared" si="3"/>
        <v>8</v>
      </c>
      <c r="AD9" s="1">
        <f t="array" ref="AD9">MIN(IF(BASE!A:A=TABLAS!AC9,BASE!J:J))</f>
        <v>0</v>
      </c>
      <c r="AE9" s="1">
        <f t="array" ref="AE9">MAX(IF(BASE!A:A=TABLAS!AC9,BASE!J:J))</f>
        <v>0</v>
      </c>
      <c r="AM9" t="str">
        <f t="shared" si="1"/>
        <v>En Tiempo-TRIAGE RESPIRATORIO (90 Min.)</v>
      </c>
      <c r="AN9">
        <f t="shared" si="2"/>
        <v>1</v>
      </c>
      <c r="AO9" s="7" t="s">
        <v>23</v>
      </c>
      <c r="AP9" s="10">
        <v>0.76</v>
      </c>
      <c r="AQ9" s="24">
        <v>76</v>
      </c>
      <c r="AR9" s="24">
        <v>310</v>
      </c>
    </row>
    <row r="10" spans="1:50" x14ac:dyDescent="0.25">
      <c r="B10" t="s">
        <v>42</v>
      </c>
      <c r="C10" t="s">
        <v>43</v>
      </c>
      <c r="D10" t="s">
        <v>44</v>
      </c>
      <c r="I10" t="s">
        <v>45</v>
      </c>
      <c r="Q10" s="5" t="str">
        <f t="shared" si="0"/>
        <v xml:space="preserve"> MEDIEXCEL-Resultados Liberados en 30 Minutos o Menos</v>
      </c>
      <c r="R10" s="5" t="s">
        <v>26</v>
      </c>
      <c r="S10" s="5" t="s">
        <v>22</v>
      </c>
      <c r="T10" s="5" t="s">
        <v>23</v>
      </c>
      <c r="V10" t="s">
        <v>44</v>
      </c>
      <c r="W10" t="s">
        <v>81</v>
      </c>
      <c r="AC10">
        <f t="shared" si="3"/>
        <v>9</v>
      </c>
      <c r="AD10" s="1">
        <f t="array" ref="AD10">MIN(IF(BASE!A:A=TABLAS!AC10,BASE!J:J))</f>
        <v>0</v>
      </c>
      <c r="AE10" s="1">
        <f t="array" ref="AE10">MAX(IF(BASE!A:A=TABLAS!AC10,BASE!J:J))</f>
        <v>0</v>
      </c>
      <c r="AM10" t="str">
        <f t="shared" si="1"/>
        <v>Fuera de Tiempo-TRIAGE RESPIRATORIO (90 Min.)</v>
      </c>
      <c r="AN10">
        <f t="shared" si="2"/>
        <v>2</v>
      </c>
      <c r="AO10" s="7" t="s">
        <v>37</v>
      </c>
      <c r="AP10" s="10">
        <v>0.13</v>
      </c>
      <c r="AQ10" s="24">
        <v>13</v>
      </c>
      <c r="AR10" s="24">
        <v>90</v>
      </c>
    </row>
    <row r="11" spans="1:50" x14ac:dyDescent="0.25">
      <c r="B11" t="s">
        <v>46</v>
      </c>
      <c r="C11" t="s">
        <v>46</v>
      </c>
      <c r="D11" t="s">
        <v>46</v>
      </c>
      <c r="I11" t="s">
        <v>47</v>
      </c>
      <c r="Q11" s="5" t="str">
        <f t="shared" si="0"/>
        <v xml:space="preserve"> MEDIEXCEL-Resultados Liberados en 1 Hora o Menos</v>
      </c>
      <c r="R11" s="5" t="s">
        <v>26</v>
      </c>
      <c r="S11" s="5" t="s">
        <v>27</v>
      </c>
      <c r="T11" s="5" t="s">
        <v>23</v>
      </c>
      <c r="V11" t="s">
        <v>40</v>
      </c>
      <c r="W11" t="s">
        <v>81</v>
      </c>
      <c r="AC11">
        <f t="shared" si="3"/>
        <v>10</v>
      </c>
      <c r="AD11" s="1">
        <f t="array" ref="AD11">MIN(IF(BASE!A:A=TABLAS!AC11,BASE!J:J))</f>
        <v>0</v>
      </c>
      <c r="AE11" s="1">
        <f t="array" ref="AE11">MAX(IF(BASE!A:A=TABLAS!AC11,BASE!J:J))</f>
        <v>0</v>
      </c>
      <c r="AM11" t="str">
        <f t="shared" si="1"/>
        <v>No Liberados en PxLab-TRIAGE RESPIRATORIO (90 Min.)</v>
      </c>
      <c r="AN11">
        <f t="shared" si="2"/>
        <v>3</v>
      </c>
      <c r="AO11" s="7" t="s">
        <v>74</v>
      </c>
      <c r="AP11" s="10">
        <v>0.11</v>
      </c>
      <c r="AQ11" s="24">
        <v>11</v>
      </c>
      <c r="AR11" s="24">
        <v>11</v>
      </c>
    </row>
    <row r="12" spans="1:50" x14ac:dyDescent="0.25">
      <c r="B12" t="s">
        <v>48</v>
      </c>
      <c r="C12" t="s">
        <v>48</v>
      </c>
      <c r="D12" t="s">
        <v>48</v>
      </c>
      <c r="I12" t="s">
        <v>49</v>
      </c>
      <c r="Q12" s="5" t="str">
        <f t="shared" si="0"/>
        <v xml:space="preserve"> MEDIEXCEL-Resultados Liberados 01:30 o Menos</v>
      </c>
      <c r="R12" s="5" t="s">
        <v>26</v>
      </c>
      <c r="S12" s="5" t="s">
        <v>30</v>
      </c>
      <c r="T12" s="5" t="s">
        <v>23</v>
      </c>
      <c r="V12" t="s">
        <v>55</v>
      </c>
      <c r="W12" t="s">
        <v>81</v>
      </c>
      <c r="AC12">
        <f t="shared" si="3"/>
        <v>11</v>
      </c>
      <c r="AD12" s="1">
        <f t="array" ref="AD12">MIN(IF(BASE!A:A=TABLAS!AC12,BASE!J:J))</f>
        <v>0</v>
      </c>
      <c r="AE12" s="1">
        <f t="array" ref="AE12">MAX(IF(BASE!A:A=TABLAS!AC12,BASE!J:J))</f>
        <v>0</v>
      </c>
      <c r="AM12" t="str">
        <f t="shared" si="1"/>
        <v/>
      </c>
      <c r="AN12">
        <f t="shared" si="2"/>
        <v>0</v>
      </c>
      <c r="AO12" s="7" t="s">
        <v>79</v>
      </c>
      <c r="AP12" s="10"/>
      <c r="AQ12" s="24"/>
      <c r="AR12" s="24"/>
    </row>
    <row r="13" spans="1:50" x14ac:dyDescent="0.25">
      <c r="B13" t="s">
        <v>50</v>
      </c>
      <c r="C13" t="s">
        <v>51</v>
      </c>
      <c r="D13" t="s">
        <v>52</v>
      </c>
      <c r="I13" t="s">
        <v>53</v>
      </c>
      <c r="Q13" s="5" t="str">
        <f t="shared" si="0"/>
        <v xml:space="preserve"> MEDIEXCEL-Resultados Liberados en 4 Horas o Menos</v>
      </c>
      <c r="R13" s="5" t="s">
        <v>26</v>
      </c>
      <c r="S13" s="5" t="s">
        <v>32</v>
      </c>
      <c r="T13" s="5" t="s">
        <v>23</v>
      </c>
      <c r="V13" t="s">
        <v>52</v>
      </c>
      <c r="W13" t="s">
        <v>81</v>
      </c>
      <c r="AC13">
        <f t="shared" si="3"/>
        <v>12</v>
      </c>
      <c r="AD13" s="1">
        <f t="array" ref="AD13">MIN(IF(BASE!A:A=TABLAS!AC13,BASE!J:J))</f>
        <v>0</v>
      </c>
      <c r="AE13" s="1">
        <f t="array" ref="AE13">MAX(IF(BASE!A:A=TABLAS!AC13,BASE!J:J))</f>
        <v>0</v>
      </c>
      <c r="AG13" t="s">
        <v>3879</v>
      </c>
      <c r="AH13" s="2">
        <v>0.25001157407407409</v>
      </c>
      <c r="AI13" s="2">
        <v>0.60416666666666663</v>
      </c>
      <c r="AJ13" t="str">
        <f>"Turno "&amp;AG13&amp;" "&amp;TEXT(AH13,"HH:MM:SS")&amp;" a "&amp;TEXT(AI13,"HH:MM:SS")</f>
        <v>Turno Matutino 06:00:01 a 14:30:00</v>
      </c>
      <c r="AM13" t="str">
        <f t="shared" si="1"/>
        <v>En Tiempo-URGENCIAS (90 Min.)</v>
      </c>
      <c r="AN13">
        <f t="shared" si="2"/>
        <v>1</v>
      </c>
      <c r="AO13" s="7" t="s">
        <v>23</v>
      </c>
      <c r="AP13" s="10">
        <v>0.90350877192982459</v>
      </c>
      <c r="AQ13" s="24">
        <v>103</v>
      </c>
      <c r="AR13" s="24">
        <v>305</v>
      </c>
    </row>
    <row r="14" spans="1:50" x14ac:dyDescent="0.25">
      <c r="B14" t="s">
        <v>54</v>
      </c>
      <c r="C14" t="s">
        <v>51</v>
      </c>
      <c r="D14" t="s">
        <v>55</v>
      </c>
      <c r="Q14" s="5" t="str">
        <f t="shared" si="0"/>
        <v xml:space="preserve"> MEDIEXCEL-Resultados Liberados despues de 4 Horas</v>
      </c>
      <c r="R14" s="5" t="s">
        <v>26</v>
      </c>
      <c r="S14" s="5" t="s">
        <v>36</v>
      </c>
      <c r="T14" s="5" t="s">
        <v>37</v>
      </c>
      <c r="V14" t="s">
        <v>35</v>
      </c>
      <c r="W14" t="s">
        <v>35</v>
      </c>
      <c r="AC14">
        <f t="shared" si="3"/>
        <v>13</v>
      </c>
      <c r="AD14" s="1">
        <f t="array" ref="AD14">MIN(IF(BASE!A:A=TABLAS!AC14,BASE!J:J))</f>
        <v>0</v>
      </c>
      <c r="AE14" s="1">
        <f t="array" ref="AE14">MAX(IF(BASE!A:A=TABLAS!AC14,BASE!J:J))</f>
        <v>0</v>
      </c>
      <c r="AG14" t="s">
        <v>3880</v>
      </c>
      <c r="AH14" s="26">
        <v>0.60417824074074067</v>
      </c>
      <c r="AI14" s="26">
        <v>0.83333333333333337</v>
      </c>
      <c r="AJ14" t="str">
        <f t="shared" ref="AJ14:AJ15" si="4">"Turno "&amp;AG14&amp;" "&amp;TEXT(AH14,"HH:MM:SS")&amp;" a "&amp;TEXT(AI14,"HH:MM:SS")</f>
        <v>Turno Vespertino 14:30:01 a 20:00:00</v>
      </c>
      <c r="AM14" t="str">
        <f t="shared" si="1"/>
        <v>Fuera de Tiempo-URGENCIAS (90 Min.)</v>
      </c>
      <c r="AN14">
        <f t="shared" si="2"/>
        <v>2</v>
      </c>
      <c r="AO14" s="7" t="s">
        <v>37</v>
      </c>
      <c r="AP14" s="10">
        <v>8.771929824561403E-2</v>
      </c>
      <c r="AQ14" s="24">
        <v>10</v>
      </c>
      <c r="AR14" s="24">
        <v>29</v>
      </c>
    </row>
    <row r="15" spans="1:50" x14ac:dyDescent="0.25">
      <c r="B15" t="s">
        <v>56</v>
      </c>
      <c r="C15" t="s">
        <v>56</v>
      </c>
      <c r="D15" t="s">
        <v>56</v>
      </c>
      <c r="Q15" s="5" t="str">
        <f t="shared" si="0"/>
        <v xml:space="preserve"> MEDIEXCEL-Mas de 1 Dia</v>
      </c>
      <c r="R15" s="5" t="s">
        <v>26</v>
      </c>
      <c r="S15" s="5" t="s">
        <v>39</v>
      </c>
      <c r="T15" s="5" t="s">
        <v>37</v>
      </c>
      <c r="V15" t="s">
        <v>73</v>
      </c>
      <c r="W15" t="s">
        <v>77</v>
      </c>
      <c r="AC15">
        <f t="shared" si="3"/>
        <v>14</v>
      </c>
      <c r="AD15" s="1">
        <f t="array" ref="AD15">MIN(IF(BASE!A:A=TABLAS!AC15,BASE!J:J))</f>
        <v>0</v>
      </c>
      <c r="AE15" s="1">
        <f t="array" ref="AE15">MAX(IF(BASE!A:A=TABLAS!AC15,BASE!J:J))</f>
        <v>0</v>
      </c>
      <c r="AG15" t="s">
        <v>3883</v>
      </c>
      <c r="AH15" s="2">
        <v>0.83334490740740741</v>
      </c>
      <c r="AI15" s="2">
        <v>0.25</v>
      </c>
      <c r="AJ15" t="str">
        <f t="shared" si="4"/>
        <v>Turno Nocturno 20:00:01 a 06:00:00</v>
      </c>
      <c r="AM15" t="str">
        <f t="shared" si="1"/>
        <v>No Liberados en PxLab-URGENCIAS (90 Min.)</v>
      </c>
      <c r="AN15">
        <f t="shared" si="2"/>
        <v>3</v>
      </c>
      <c r="AO15" s="7" t="s">
        <v>74</v>
      </c>
      <c r="AP15" s="10">
        <v>8.771929824561403E-3</v>
      </c>
      <c r="AQ15" s="24">
        <v>1</v>
      </c>
      <c r="AR15" s="24">
        <v>1</v>
      </c>
    </row>
    <row r="16" spans="1:50" x14ac:dyDescent="0.25">
      <c r="B16" s="7" t="s">
        <v>57</v>
      </c>
      <c r="C16" t="s">
        <v>46</v>
      </c>
      <c r="D16" t="s">
        <v>46</v>
      </c>
      <c r="Q16" s="5" t="str">
        <f t="shared" si="0"/>
        <v xml:space="preserve"> MEDIEXCEL-SIN INFORMACIÓN</v>
      </c>
      <c r="R16" s="5" t="s">
        <v>26</v>
      </c>
      <c r="S16" s="5" t="s">
        <v>41</v>
      </c>
      <c r="T16" s="5" t="s">
        <v>37</v>
      </c>
      <c r="AC16">
        <f t="shared" si="3"/>
        <v>15</v>
      </c>
      <c r="AD16" s="1">
        <f t="array" ref="AD16">MIN(IF(BASE!A:A=TABLAS!AC16,BASE!J:J))</f>
        <v>0</v>
      </c>
      <c r="AE16" s="1">
        <f t="array" ref="AE16">MAX(IF(BASE!A:A=TABLAS!AC16,BASE!J:J))</f>
        <v>0</v>
      </c>
      <c r="AH16" s="2"/>
      <c r="AI16" s="2"/>
      <c r="AM16" t="str">
        <f t="shared" si="1"/>
        <v/>
      </c>
      <c r="AN16">
        <f t="shared" si="2"/>
        <v>0</v>
      </c>
      <c r="AO16" s="7" t="s">
        <v>78</v>
      </c>
      <c r="AP16" s="10"/>
      <c r="AQ16" s="24"/>
      <c r="AR16" s="24"/>
    </row>
    <row r="17" spans="2:44" x14ac:dyDescent="0.25">
      <c r="B17" t="s">
        <v>58</v>
      </c>
      <c r="C17" t="s">
        <v>48</v>
      </c>
      <c r="D17" t="s">
        <v>48</v>
      </c>
      <c r="Q17" t="str">
        <f t="shared" si="0"/>
        <v>EMPLEADOS-Resultados Liberados en 30 Minutos o Menos</v>
      </c>
      <c r="R17" t="s">
        <v>29</v>
      </c>
      <c r="S17" t="s">
        <v>22</v>
      </c>
      <c r="T17" t="s">
        <v>23</v>
      </c>
      <c r="AC17">
        <f t="shared" si="3"/>
        <v>16</v>
      </c>
      <c r="AD17" s="1">
        <f t="array" ref="AD17">MIN(IF(BASE!A:A=TABLAS!AC17,BASE!J:J))</f>
        <v>0</v>
      </c>
      <c r="AE17" s="1">
        <f t="array" ref="AE17">MAX(IF(BASE!A:A=TABLAS!AC17,BASE!J:J))</f>
        <v>0</v>
      </c>
      <c r="AM17" t="str">
        <f t="shared" si="1"/>
        <v>En Tiempo-HOSPITALIZADOS (90 Min.)</v>
      </c>
      <c r="AN17">
        <f t="shared" si="2"/>
        <v>1</v>
      </c>
      <c r="AO17" s="7" t="s">
        <v>23</v>
      </c>
      <c r="AP17" s="10">
        <v>0.65853658536585369</v>
      </c>
      <c r="AQ17" s="24">
        <v>243</v>
      </c>
      <c r="AR17" s="24">
        <v>597</v>
      </c>
    </row>
    <row r="18" spans="2:44" x14ac:dyDescent="0.25">
      <c r="B18" t="s">
        <v>59</v>
      </c>
      <c r="C18" t="s">
        <v>48</v>
      </c>
      <c r="D18" t="s">
        <v>48</v>
      </c>
      <c r="Q18" t="str">
        <f t="shared" si="0"/>
        <v>EMPLEADOS-Resultados Liberados en 1 Hora o Menos</v>
      </c>
      <c r="R18" t="s">
        <v>29</v>
      </c>
      <c r="S18" t="s">
        <v>27</v>
      </c>
      <c r="T18" t="s">
        <v>23</v>
      </c>
      <c r="AC18">
        <f t="shared" si="3"/>
        <v>17</v>
      </c>
      <c r="AD18" s="1">
        <f t="array" ref="AD18">MIN(IF(BASE!A:A=TABLAS!AC18,BASE!J:J))</f>
        <v>0</v>
      </c>
      <c r="AE18" s="1">
        <f t="array" ref="AE18">MAX(IF(BASE!A:A=TABLAS!AC18,BASE!J:J))</f>
        <v>0</v>
      </c>
      <c r="AM18" t="str">
        <f t="shared" si="1"/>
        <v>Fuera de Tiempo-HOSPITALIZADOS (90 Min.)</v>
      </c>
      <c r="AN18">
        <f t="shared" si="2"/>
        <v>2</v>
      </c>
      <c r="AO18" s="7" t="s">
        <v>37</v>
      </c>
      <c r="AP18" s="10">
        <v>0.18970189701897019</v>
      </c>
      <c r="AQ18" s="24">
        <v>70</v>
      </c>
      <c r="AR18" s="24">
        <v>158</v>
      </c>
    </row>
    <row r="19" spans="2:44" x14ac:dyDescent="0.25">
      <c r="B19" t="s">
        <v>60</v>
      </c>
      <c r="C19" t="s">
        <v>48</v>
      </c>
      <c r="D19" t="s">
        <v>48</v>
      </c>
      <c r="Q19" t="str">
        <f t="shared" si="0"/>
        <v>EMPLEADOS-Resultados Liberados 01:30 o Menos</v>
      </c>
      <c r="R19" t="s">
        <v>29</v>
      </c>
      <c r="S19" t="s">
        <v>30</v>
      </c>
      <c r="T19" t="s">
        <v>23</v>
      </c>
      <c r="AC19">
        <f t="shared" si="3"/>
        <v>18</v>
      </c>
      <c r="AD19" s="1">
        <f t="array" ref="AD19">MIN(IF(BASE!A:A=TABLAS!AC19,BASE!J:J))</f>
        <v>0</v>
      </c>
      <c r="AE19" s="1">
        <f t="array" ref="AE19">MAX(IF(BASE!A:A=TABLAS!AC19,BASE!J:J))</f>
        <v>0</v>
      </c>
      <c r="AM19" t="str">
        <f t="shared" si="1"/>
        <v>No Liberados en PxLab-HOSPITALIZADOS (90 Min.)</v>
      </c>
      <c r="AN19">
        <f t="shared" si="2"/>
        <v>3</v>
      </c>
      <c r="AO19" s="7" t="s">
        <v>74</v>
      </c>
      <c r="AP19" s="10">
        <v>0.15176151761517614</v>
      </c>
      <c r="AQ19" s="24">
        <v>56</v>
      </c>
      <c r="AR19" s="24">
        <v>72</v>
      </c>
    </row>
    <row r="20" spans="2:44" x14ac:dyDescent="0.25">
      <c r="B20" t="s">
        <v>61</v>
      </c>
      <c r="C20" t="s">
        <v>61</v>
      </c>
      <c r="D20" t="s">
        <v>21</v>
      </c>
      <c r="Q20" t="str">
        <f t="shared" si="0"/>
        <v>EMPLEADOS-Resultados Liberados en 4 Horas o Menos</v>
      </c>
      <c r="R20" t="s">
        <v>29</v>
      </c>
      <c r="S20" t="s">
        <v>32</v>
      </c>
      <c r="T20" t="s">
        <v>23</v>
      </c>
      <c r="AC20">
        <f t="shared" si="3"/>
        <v>19</v>
      </c>
      <c r="AD20" s="1">
        <f t="array" ref="AD20">MIN(IF(BASE!A:A=TABLAS!AC20,BASE!J:J))</f>
        <v>0</v>
      </c>
      <c r="AE20" s="1">
        <f t="array" ref="AE20">MAX(IF(BASE!A:A=TABLAS!AC20,BASE!J:J))</f>
        <v>0</v>
      </c>
      <c r="AM20" t="str">
        <f t="shared" si="1"/>
        <v/>
      </c>
      <c r="AN20">
        <f t="shared" si="2"/>
        <v>0</v>
      </c>
      <c r="AO20" s="7" t="s">
        <v>81</v>
      </c>
      <c r="AP20" s="10"/>
      <c r="AQ20" s="24"/>
      <c r="AR20" s="24"/>
    </row>
    <row r="21" spans="2:44" x14ac:dyDescent="0.25">
      <c r="B21" t="s">
        <v>62</v>
      </c>
      <c r="C21" t="s">
        <v>61</v>
      </c>
      <c r="D21" t="s">
        <v>21</v>
      </c>
      <c r="Q21" t="str">
        <f t="shared" si="0"/>
        <v>EMPLEADOS-Resultados Liberados despues de 4 Horas</v>
      </c>
      <c r="R21" t="s">
        <v>29</v>
      </c>
      <c r="S21" t="s">
        <v>36</v>
      </c>
      <c r="T21" t="s">
        <v>37</v>
      </c>
      <c r="AC21">
        <f t="shared" si="3"/>
        <v>20</v>
      </c>
      <c r="AD21" s="1">
        <f t="array" ref="AD21">MIN(IF(BASE!A:A=TABLAS!AC21,BASE!J:J))</f>
        <v>0</v>
      </c>
      <c r="AE21" s="1">
        <f t="array" ref="AE21">MAX(IF(BASE!A:A=TABLAS!AC21,BASE!J:J))</f>
        <v>0</v>
      </c>
      <c r="AM21" t="str">
        <f t="shared" si="1"/>
        <v>En Tiempo-EXTERNOS (240 min.)</v>
      </c>
      <c r="AN21">
        <f t="shared" si="2"/>
        <v>1</v>
      </c>
      <c r="AO21" s="7" t="s">
        <v>23</v>
      </c>
      <c r="AP21" s="10">
        <v>0.70469798657718119</v>
      </c>
      <c r="AQ21" s="24">
        <v>420</v>
      </c>
      <c r="AR21" s="24">
        <v>1415</v>
      </c>
    </row>
    <row r="22" spans="2:44" x14ac:dyDescent="0.25">
      <c r="Q22" t="str">
        <f t="shared" si="0"/>
        <v>EMPLEADOS-Mas de 1 Dia</v>
      </c>
      <c r="R22" t="s">
        <v>29</v>
      </c>
      <c r="S22" t="s">
        <v>39</v>
      </c>
      <c r="T22" t="s">
        <v>37</v>
      </c>
      <c r="AC22">
        <f t="shared" si="3"/>
        <v>21</v>
      </c>
      <c r="AD22" s="1">
        <f t="array" ref="AD22">MIN(IF(BASE!A:A=TABLAS!AC22,BASE!J:J))</f>
        <v>0</v>
      </c>
      <c r="AE22" s="1">
        <f t="array" ref="AE22">MAX(IF(BASE!A:A=TABLAS!AC22,BASE!J:J))</f>
        <v>0</v>
      </c>
      <c r="AM22" t="str">
        <f t="shared" si="1"/>
        <v>Fuera de Tiempo-EXTERNOS (240 min.)</v>
      </c>
      <c r="AN22">
        <f t="shared" si="2"/>
        <v>2</v>
      </c>
      <c r="AO22" s="7" t="s">
        <v>37</v>
      </c>
      <c r="AP22" s="10">
        <v>0.15604026845637584</v>
      </c>
      <c r="AQ22" s="24">
        <v>93</v>
      </c>
      <c r="AR22" s="24">
        <v>374</v>
      </c>
    </row>
    <row r="23" spans="2:44" x14ac:dyDescent="0.25">
      <c r="Q23" t="str">
        <f t="shared" si="0"/>
        <v>EMPLEADOS-SIN INFORMACIÓN</v>
      </c>
      <c r="R23" t="s">
        <v>29</v>
      </c>
      <c r="S23" t="s">
        <v>41</v>
      </c>
      <c r="T23" t="s">
        <v>37</v>
      </c>
      <c r="AC23">
        <f t="shared" si="3"/>
        <v>22</v>
      </c>
      <c r="AD23" s="1">
        <f t="array" ref="AD23">MIN(IF(BASE!A:A=TABLAS!AC23,BASE!J:J))</f>
        <v>0</v>
      </c>
      <c r="AE23" s="1">
        <f t="array" ref="AE23">MAX(IF(BASE!A:A=TABLAS!AC23,BASE!J:J))</f>
        <v>0</v>
      </c>
      <c r="AM23" t="str">
        <f t="shared" si="1"/>
        <v>No Liberados en PxLab-EXTERNOS (240 min.)</v>
      </c>
      <c r="AN23">
        <f t="shared" si="2"/>
        <v>3</v>
      </c>
      <c r="AO23" s="7" t="s">
        <v>74</v>
      </c>
      <c r="AP23" s="10">
        <v>0.13926174496644295</v>
      </c>
      <c r="AQ23" s="24">
        <v>83</v>
      </c>
      <c r="AR23" s="24">
        <v>114</v>
      </c>
    </row>
    <row r="24" spans="2:44" x14ac:dyDescent="0.25">
      <c r="Q24" s="5" t="str">
        <f t="shared" si="0"/>
        <v>HOSPITALIZADOS-Resultados Liberados en 30 Minutos o Menos</v>
      </c>
      <c r="R24" s="5" t="s">
        <v>25</v>
      </c>
      <c r="S24" s="5" t="s">
        <v>22</v>
      </c>
      <c r="T24" s="5" t="s">
        <v>23</v>
      </c>
      <c r="AC24">
        <f t="shared" si="3"/>
        <v>23</v>
      </c>
      <c r="AD24" s="1">
        <f t="array" ref="AD24">MIN(IF(BASE!A:A=TABLAS!AC24,BASE!J:J))</f>
        <v>0</v>
      </c>
      <c r="AE24" s="1">
        <f t="array" ref="AE24">MAX(IF(BASE!A:A=TABLAS!AC24,BASE!J:J))</f>
        <v>0</v>
      </c>
      <c r="AM24" t="str">
        <f t="shared" si="1"/>
        <v>Nueva Llave</v>
      </c>
      <c r="AN24">
        <f t="shared" si="2"/>
        <v>4</v>
      </c>
      <c r="AO24" s="7" t="s">
        <v>76</v>
      </c>
      <c r="AP24" s="10">
        <v>1</v>
      </c>
      <c r="AQ24" s="24">
        <v>1322</v>
      </c>
      <c r="AR24" s="24">
        <v>3649</v>
      </c>
    </row>
    <row r="25" spans="2:44" x14ac:dyDescent="0.25">
      <c r="Q25" s="5" t="str">
        <f t="shared" si="0"/>
        <v>HOSPITALIZADOS-Resultados Liberados en 1 Hora o Menos</v>
      </c>
      <c r="R25" s="5" t="s">
        <v>25</v>
      </c>
      <c r="S25" s="5" t="s">
        <v>27</v>
      </c>
      <c r="T25" s="5" t="s">
        <v>23</v>
      </c>
      <c r="AC25">
        <f t="shared" si="3"/>
        <v>24</v>
      </c>
      <c r="AD25" s="1">
        <f t="array" ref="AD25">MIN(IF(BASE!A:A=TABLAS!AC25,BASE!J:J))</f>
        <v>0</v>
      </c>
      <c r="AE25" s="1">
        <f t="array" ref="AE25">MAX(IF(BASE!A:A=TABLAS!AC25,BASE!J:J))</f>
        <v>0</v>
      </c>
      <c r="AM25" t="str">
        <f t="shared" si="1"/>
        <v>Nueva Llave</v>
      </c>
      <c r="AN25">
        <f t="shared" si="2"/>
        <v>5</v>
      </c>
    </row>
    <row r="26" spans="2:44" x14ac:dyDescent="0.25">
      <c r="Q26" s="5" t="str">
        <f t="shared" si="0"/>
        <v>HOSPITALIZADOS-Resultados Liberados 01:30 o Menos</v>
      </c>
      <c r="R26" s="5" t="s">
        <v>25</v>
      </c>
      <c r="S26" s="5" t="s">
        <v>30</v>
      </c>
      <c r="T26" s="5" t="s">
        <v>23</v>
      </c>
      <c r="AC26">
        <f t="shared" si="3"/>
        <v>25</v>
      </c>
      <c r="AD26" s="1">
        <f t="array" ref="AD26">MIN(IF(BASE!A:A=TABLAS!AC26,BASE!J:J))</f>
        <v>0</v>
      </c>
      <c r="AE26" s="1">
        <f t="array" ref="AE26">MAX(IF(BASE!A:A=TABLAS!AC26,BASE!J:J))</f>
        <v>0</v>
      </c>
      <c r="AM26" t="str">
        <f t="shared" si="1"/>
        <v>Nueva Llave</v>
      </c>
      <c r="AN26">
        <f t="shared" si="2"/>
        <v>6</v>
      </c>
    </row>
    <row r="27" spans="2:44" x14ac:dyDescent="0.25">
      <c r="Q27" s="5" t="str">
        <f t="shared" si="0"/>
        <v>HOSPITALIZADOS-Resultados Liberados en 4 Horas o Menos</v>
      </c>
      <c r="R27" s="5" t="s">
        <v>25</v>
      </c>
      <c r="S27" s="5" t="s">
        <v>32</v>
      </c>
      <c r="T27" s="5" t="s">
        <v>37</v>
      </c>
      <c r="AC27">
        <f t="shared" si="3"/>
        <v>26</v>
      </c>
      <c r="AD27" s="1">
        <f t="array" ref="AD27">MIN(IF(BASE!A:A=TABLAS!AC27,BASE!J:J))</f>
        <v>0</v>
      </c>
      <c r="AE27" s="1">
        <f t="array" ref="AE27">MAX(IF(BASE!A:A=TABLAS!AC27,BASE!J:J))</f>
        <v>0</v>
      </c>
      <c r="AM27" t="str">
        <f t="shared" si="1"/>
        <v>Nueva Llave</v>
      </c>
      <c r="AN27">
        <f t="shared" si="2"/>
        <v>7</v>
      </c>
    </row>
    <row r="28" spans="2:44" x14ac:dyDescent="0.25">
      <c r="Q28" s="5" t="str">
        <f t="shared" si="0"/>
        <v>HOSPITALIZADOS-Resultados Liberados despues de 4 Horas</v>
      </c>
      <c r="R28" s="5" t="s">
        <v>25</v>
      </c>
      <c r="S28" s="5" t="s">
        <v>36</v>
      </c>
      <c r="T28" s="5" t="s">
        <v>37</v>
      </c>
      <c r="AC28">
        <f t="shared" si="3"/>
        <v>27</v>
      </c>
      <c r="AD28" s="1">
        <f t="array" ref="AD28">MIN(IF(BASE!A:A=TABLAS!AC28,BASE!J:J))</f>
        <v>0</v>
      </c>
      <c r="AE28" s="1">
        <f t="array" ref="AE28">MAX(IF(BASE!A:A=TABLAS!AC28,BASE!J:J))</f>
        <v>0</v>
      </c>
      <c r="AM28" t="str">
        <f t="shared" si="1"/>
        <v>Nueva Llave</v>
      </c>
      <c r="AN28">
        <f t="shared" si="2"/>
        <v>8</v>
      </c>
    </row>
    <row r="29" spans="2:44" x14ac:dyDescent="0.25">
      <c r="Q29" s="5" t="str">
        <f t="shared" si="0"/>
        <v>HOSPITALIZADOS-Mas de 1 Dia</v>
      </c>
      <c r="R29" s="5" t="s">
        <v>25</v>
      </c>
      <c r="S29" s="5" t="s">
        <v>39</v>
      </c>
      <c r="T29" s="5" t="s">
        <v>37</v>
      </c>
      <c r="AC29">
        <f t="shared" si="3"/>
        <v>28</v>
      </c>
      <c r="AD29" s="1">
        <f t="array" ref="AD29">MIN(IF(BASE!A:A=TABLAS!AC29,BASE!J:J))</f>
        <v>0</v>
      </c>
      <c r="AE29" s="1">
        <f t="array" ref="AE29">MAX(IF(BASE!A:A=TABLAS!AC29,BASE!J:J))</f>
        <v>0</v>
      </c>
      <c r="AM29" t="str">
        <f t="shared" si="1"/>
        <v>Nueva Llave</v>
      </c>
      <c r="AN29">
        <f t="shared" si="2"/>
        <v>9</v>
      </c>
    </row>
    <row r="30" spans="2:44" x14ac:dyDescent="0.25">
      <c r="Q30" s="5" t="str">
        <f t="shared" si="0"/>
        <v>HOSPITALIZADOS-SIN INFORMACIÓN</v>
      </c>
      <c r="R30" s="5" t="s">
        <v>25</v>
      </c>
      <c r="S30" s="5" t="s">
        <v>41</v>
      </c>
      <c r="T30" s="5" t="s">
        <v>37</v>
      </c>
      <c r="AC30">
        <f t="shared" si="3"/>
        <v>29</v>
      </c>
      <c r="AD30" s="1">
        <f t="array" ref="AD30">MIN(IF(BASE!A:A=TABLAS!AC30,BASE!J:J))</f>
        <v>0</v>
      </c>
      <c r="AE30" s="1">
        <f t="array" ref="AE30">MAX(IF(BASE!A:A=TABLAS!AC30,BASE!J:J))</f>
        <v>0</v>
      </c>
      <c r="AM30" t="str">
        <f t="shared" si="1"/>
        <v>Nueva Llave</v>
      </c>
      <c r="AN30">
        <f t="shared" si="2"/>
        <v>10</v>
      </c>
    </row>
    <row r="31" spans="2:44" x14ac:dyDescent="0.25">
      <c r="Q31" t="str">
        <f t="shared" si="0"/>
        <v>MONITOREOS-Resultados Liberados en 30 Minutos o Menos</v>
      </c>
      <c r="R31" t="s">
        <v>35</v>
      </c>
      <c r="S31" t="s">
        <v>22</v>
      </c>
      <c r="T31" t="s">
        <v>82</v>
      </c>
      <c r="AC31">
        <f t="shared" si="3"/>
        <v>30</v>
      </c>
      <c r="AD31" s="1">
        <f t="array" ref="AD31">MIN(IF(BASE!A:A=TABLAS!AC31,BASE!J:J))</f>
        <v>0</v>
      </c>
      <c r="AE31" s="1">
        <f t="array" ref="AE31">MAX(IF(BASE!A:A=TABLAS!AC31,BASE!J:J))</f>
        <v>0</v>
      </c>
      <c r="AM31" t="str">
        <f t="shared" si="1"/>
        <v>Nueva Llave</v>
      </c>
      <c r="AN31">
        <f t="shared" si="2"/>
        <v>11</v>
      </c>
    </row>
    <row r="32" spans="2:44" x14ac:dyDescent="0.25">
      <c r="Q32" t="str">
        <f t="shared" si="0"/>
        <v>MONITOREOS-Resultados Liberados en 1 Hora o Menos</v>
      </c>
      <c r="R32" t="s">
        <v>35</v>
      </c>
      <c r="S32" t="s">
        <v>27</v>
      </c>
      <c r="T32" t="s">
        <v>82</v>
      </c>
      <c r="AC32">
        <f t="shared" si="3"/>
        <v>31</v>
      </c>
      <c r="AD32" s="1">
        <f t="array" ref="AD32">MIN(IF(BASE!A:A=TABLAS!AC32,BASE!J:J))</f>
        <v>0</v>
      </c>
      <c r="AE32" s="1">
        <f t="array" ref="AE32">MAX(IF(BASE!A:A=TABLAS!AC32,BASE!J:J))</f>
        <v>0</v>
      </c>
      <c r="AM32" t="str">
        <f t="shared" si="1"/>
        <v>Nueva Llave</v>
      </c>
      <c r="AN32">
        <f t="shared" si="2"/>
        <v>12</v>
      </c>
    </row>
    <row r="33" spans="17:40" x14ac:dyDescent="0.25">
      <c r="Q33" t="str">
        <f t="shared" si="0"/>
        <v>MONITOREOS-Resultados Liberados 01:30 o Menos</v>
      </c>
      <c r="R33" t="s">
        <v>35</v>
      </c>
      <c r="S33" t="s">
        <v>30</v>
      </c>
      <c r="T33" t="s">
        <v>82</v>
      </c>
      <c r="AC33">
        <f t="shared" si="3"/>
        <v>32</v>
      </c>
      <c r="AD33" s="1">
        <f t="array" ref="AD33">MIN(IF(BASE!A:A=TABLAS!AC33,BASE!J:J))</f>
        <v>0</v>
      </c>
      <c r="AE33" s="1">
        <f t="array" ref="AE33">MAX(IF(BASE!A:A=TABLAS!AC33,BASE!J:J))</f>
        <v>0</v>
      </c>
      <c r="AM33" t="str">
        <f t="shared" si="1"/>
        <v>Nueva Llave</v>
      </c>
      <c r="AN33">
        <f t="shared" si="2"/>
        <v>13</v>
      </c>
    </row>
    <row r="34" spans="17:40" x14ac:dyDescent="0.25">
      <c r="Q34" t="str">
        <f t="shared" si="0"/>
        <v>MONITOREOS-Resultados Liberados en 4 Horas o Menos</v>
      </c>
      <c r="R34" t="s">
        <v>35</v>
      </c>
      <c r="S34" t="s">
        <v>32</v>
      </c>
      <c r="T34" t="s">
        <v>82</v>
      </c>
      <c r="AC34">
        <f t="shared" si="3"/>
        <v>33</v>
      </c>
      <c r="AD34" s="1">
        <f t="array" ref="AD34">MIN(IF(BASE!A:A=TABLAS!AC34,BASE!J:J))</f>
        <v>0</v>
      </c>
      <c r="AE34" s="1">
        <f t="array" ref="AE34">MAX(IF(BASE!A:A=TABLAS!AC34,BASE!J:J))</f>
        <v>0</v>
      </c>
      <c r="AM34" t="str">
        <f t="shared" si="1"/>
        <v>Nueva Llave</v>
      </c>
      <c r="AN34">
        <f t="shared" si="2"/>
        <v>14</v>
      </c>
    </row>
    <row r="35" spans="17:40" x14ac:dyDescent="0.25">
      <c r="Q35" t="str">
        <f t="shared" si="0"/>
        <v>MONITOREOS-Resultados Liberados despues de 4 Horas</v>
      </c>
      <c r="R35" t="s">
        <v>35</v>
      </c>
      <c r="S35" t="s">
        <v>36</v>
      </c>
      <c r="T35" t="s">
        <v>82</v>
      </c>
      <c r="AC35">
        <f t="shared" si="3"/>
        <v>34</v>
      </c>
      <c r="AD35" s="1">
        <f t="array" ref="AD35">MIN(IF(BASE!A:A=TABLAS!AC35,BASE!J:J))</f>
        <v>0</v>
      </c>
      <c r="AE35" s="1">
        <f t="array" ref="AE35">MAX(IF(BASE!A:A=TABLAS!AC35,BASE!J:J))</f>
        <v>0</v>
      </c>
      <c r="AM35" t="str">
        <f t="shared" si="1"/>
        <v>Nueva Llave</v>
      </c>
      <c r="AN35">
        <f t="shared" si="2"/>
        <v>15</v>
      </c>
    </row>
    <row r="36" spans="17:40" x14ac:dyDescent="0.25">
      <c r="Q36" t="str">
        <f t="shared" si="0"/>
        <v>MONITOREOS-Mas de 1 Dia</v>
      </c>
      <c r="R36" t="s">
        <v>35</v>
      </c>
      <c r="S36" t="s">
        <v>39</v>
      </c>
      <c r="T36" t="s">
        <v>82</v>
      </c>
      <c r="AC36">
        <f t="shared" si="3"/>
        <v>35</v>
      </c>
      <c r="AD36" s="1">
        <f t="array" ref="AD36">MIN(IF(BASE!A:A=TABLAS!AC36,BASE!J:J))</f>
        <v>0</v>
      </c>
      <c r="AE36" s="1">
        <f t="array" ref="AE36">MAX(IF(BASE!A:A=TABLAS!AC36,BASE!J:J))</f>
        <v>0</v>
      </c>
      <c r="AM36" t="str">
        <f t="shared" si="1"/>
        <v>Nueva Llave</v>
      </c>
      <c r="AN36">
        <f t="shared" si="2"/>
        <v>16</v>
      </c>
    </row>
    <row r="37" spans="17:40" x14ac:dyDescent="0.25">
      <c r="Q37" t="str">
        <f t="shared" si="0"/>
        <v>MONITOREOS-SIN INFORMACIÓN</v>
      </c>
      <c r="R37" t="s">
        <v>35</v>
      </c>
      <c r="S37" t="s">
        <v>41</v>
      </c>
      <c r="T37" t="s">
        <v>82</v>
      </c>
      <c r="AC37">
        <f t="shared" si="3"/>
        <v>36</v>
      </c>
      <c r="AD37" s="1">
        <f t="array" ref="AD37">MIN(IF(BASE!A:A=TABLAS!AC37,BASE!J:J))</f>
        <v>0</v>
      </c>
      <c r="AE37" s="1">
        <f t="array" ref="AE37">MAX(IF(BASE!A:A=TABLAS!AC37,BASE!J:J))</f>
        <v>0</v>
      </c>
      <c r="AM37" t="str">
        <f t="shared" si="1"/>
        <v>Nueva Llave</v>
      </c>
      <c r="AN37">
        <f t="shared" si="2"/>
        <v>17</v>
      </c>
    </row>
    <row r="38" spans="17:40" x14ac:dyDescent="0.25">
      <c r="Q38" s="5" t="str">
        <f t="shared" si="0"/>
        <v>TRIAGE RESPIRATORIO-Resultados Liberados en 30 Minutos o Menos</v>
      </c>
      <c r="R38" s="5" t="s">
        <v>34</v>
      </c>
      <c r="S38" s="5" t="s">
        <v>22</v>
      </c>
      <c r="T38" s="5" t="s">
        <v>23</v>
      </c>
      <c r="AC38">
        <f t="shared" si="3"/>
        <v>37</v>
      </c>
      <c r="AD38" s="1">
        <f t="array" ref="AD38">MIN(IF(BASE!A:A=TABLAS!AC38,BASE!J:J))</f>
        <v>0</v>
      </c>
      <c r="AE38" s="1">
        <f t="array" ref="AE38">MAX(IF(BASE!A:A=TABLAS!AC38,BASE!J:J))</f>
        <v>0</v>
      </c>
      <c r="AM38" t="str">
        <f t="shared" si="1"/>
        <v>Nueva Llave</v>
      </c>
      <c r="AN38">
        <f t="shared" si="2"/>
        <v>18</v>
      </c>
    </row>
    <row r="39" spans="17:40" x14ac:dyDescent="0.25">
      <c r="Q39" s="5" t="str">
        <f t="shared" si="0"/>
        <v>TRIAGE RESPIRATORIO-Resultados Liberados en 1 Hora o Menos</v>
      </c>
      <c r="R39" s="5" t="s">
        <v>34</v>
      </c>
      <c r="S39" s="5" t="s">
        <v>27</v>
      </c>
      <c r="T39" s="5" t="s">
        <v>23</v>
      </c>
      <c r="AC39">
        <f t="shared" si="3"/>
        <v>38</v>
      </c>
      <c r="AD39" s="1">
        <f t="array" ref="AD39">MIN(IF(BASE!A:A=TABLAS!AC39,BASE!J:J))</f>
        <v>0</v>
      </c>
      <c r="AE39" s="1">
        <f t="array" ref="AE39">MAX(IF(BASE!A:A=TABLAS!AC39,BASE!J:J))</f>
        <v>0</v>
      </c>
      <c r="AM39" t="str">
        <f t="shared" si="1"/>
        <v>Nueva Llave</v>
      </c>
      <c r="AN39">
        <f t="shared" si="2"/>
        <v>19</v>
      </c>
    </row>
    <row r="40" spans="17:40" x14ac:dyDescent="0.25">
      <c r="Q40" s="5" t="str">
        <f t="shared" si="0"/>
        <v>TRIAGE RESPIRATORIO-Resultados Liberados 01:30 o Menos</v>
      </c>
      <c r="R40" s="5" t="s">
        <v>34</v>
      </c>
      <c r="S40" s="5" t="s">
        <v>30</v>
      </c>
      <c r="T40" s="5" t="s">
        <v>23</v>
      </c>
      <c r="AC40">
        <f t="shared" si="3"/>
        <v>39</v>
      </c>
      <c r="AD40" s="1">
        <f t="array" ref="AD40">MIN(IF(BASE!A:A=TABLAS!AC40,BASE!J:J))</f>
        <v>0</v>
      </c>
      <c r="AE40" s="1">
        <f t="array" ref="AE40">MAX(IF(BASE!A:A=TABLAS!AC40,BASE!J:J))</f>
        <v>0</v>
      </c>
      <c r="AM40" t="str">
        <f t="shared" si="1"/>
        <v>Nueva Llave</v>
      </c>
      <c r="AN40">
        <f t="shared" si="2"/>
        <v>20</v>
      </c>
    </row>
    <row r="41" spans="17:40" x14ac:dyDescent="0.25">
      <c r="Q41" s="5" t="str">
        <f t="shared" si="0"/>
        <v>TRIAGE RESPIRATORIO-Resultados Liberados en 4 Horas o Menos</v>
      </c>
      <c r="R41" s="5" t="s">
        <v>34</v>
      </c>
      <c r="S41" s="5" t="s">
        <v>32</v>
      </c>
      <c r="T41" s="5" t="s">
        <v>37</v>
      </c>
      <c r="AC41">
        <f t="shared" si="3"/>
        <v>40</v>
      </c>
      <c r="AD41" s="1">
        <f t="array" ref="AD41">MIN(IF(BASE!A:A=TABLAS!AC41,BASE!J:J))</f>
        <v>44470</v>
      </c>
      <c r="AE41" s="1">
        <f t="array" ref="AE41">MAX(IF(BASE!A:A=TABLAS!AC41,BASE!J:J))</f>
        <v>44471</v>
      </c>
      <c r="AM41" t="str">
        <f t="shared" si="1"/>
        <v>Nueva Llave</v>
      </c>
      <c r="AN41">
        <f t="shared" si="2"/>
        <v>21</v>
      </c>
    </row>
    <row r="42" spans="17:40" x14ac:dyDescent="0.25">
      <c r="Q42" s="5" t="str">
        <f t="shared" si="0"/>
        <v>TRIAGE RESPIRATORIO-Resultados Liberados despues de 4 Horas</v>
      </c>
      <c r="R42" s="5" t="s">
        <v>34</v>
      </c>
      <c r="S42" s="5" t="s">
        <v>36</v>
      </c>
      <c r="T42" s="5" t="s">
        <v>37</v>
      </c>
      <c r="AC42">
        <f t="shared" si="3"/>
        <v>41</v>
      </c>
      <c r="AD42" s="1">
        <f t="array" ref="AD42">MIN(IF(BASE!A:A=TABLAS!AC42,BASE!J:J))</f>
        <v>44472</v>
      </c>
      <c r="AE42" s="1">
        <f t="array" ref="AE42">MAX(IF(BASE!A:A=TABLAS!AC42,BASE!J:J))</f>
        <v>44478</v>
      </c>
      <c r="AM42" t="str">
        <f t="shared" si="1"/>
        <v>Nueva Llave</v>
      </c>
      <c r="AN42">
        <f t="shared" si="2"/>
        <v>22</v>
      </c>
    </row>
    <row r="43" spans="17:40" x14ac:dyDescent="0.25">
      <c r="Q43" s="5" t="str">
        <f t="shared" si="0"/>
        <v>TRIAGE RESPIRATORIO-Mas de 1 Dia</v>
      </c>
      <c r="R43" s="5" t="s">
        <v>34</v>
      </c>
      <c r="S43" s="5" t="s">
        <v>39</v>
      </c>
      <c r="T43" s="5" t="s">
        <v>37</v>
      </c>
      <c r="AC43">
        <f t="shared" si="3"/>
        <v>42</v>
      </c>
      <c r="AD43" s="1">
        <f t="array" ref="AD43">MIN(IF(BASE!A:A=TABLAS!AC43,BASE!J:J))</f>
        <v>44479</v>
      </c>
      <c r="AE43" s="1">
        <f t="array" ref="AE43">MAX(IF(BASE!A:A=TABLAS!AC43,BASE!J:J))</f>
        <v>44484</v>
      </c>
      <c r="AM43" t="str">
        <f t="shared" si="1"/>
        <v>Nueva Llave</v>
      </c>
      <c r="AN43">
        <f t="shared" si="2"/>
        <v>23</v>
      </c>
    </row>
    <row r="44" spans="17:40" x14ac:dyDescent="0.25">
      <c r="Q44" s="5" t="str">
        <f t="shared" si="0"/>
        <v>TRIAGE RESPIRATORIO-SIN INFORMACIÓN</v>
      </c>
      <c r="R44" s="5" t="s">
        <v>34</v>
      </c>
      <c r="S44" s="5" t="s">
        <v>41</v>
      </c>
      <c r="T44" s="5" t="s">
        <v>37</v>
      </c>
      <c r="AC44">
        <f t="shared" si="3"/>
        <v>43</v>
      </c>
      <c r="AD44" s="1">
        <f t="array" ref="AD44">MIN(IF(BASE!A:A=TABLAS!AC44,BASE!J:J))</f>
        <v>0</v>
      </c>
      <c r="AE44" s="1">
        <f t="array" ref="AE44">MAX(IF(BASE!A:A=TABLAS!AC44,BASE!J:J))</f>
        <v>0</v>
      </c>
      <c r="AM44" t="str">
        <f t="shared" si="1"/>
        <v>Nueva Llave</v>
      </c>
      <c r="AN44">
        <f t="shared" si="2"/>
        <v>24</v>
      </c>
    </row>
    <row r="45" spans="17:40" x14ac:dyDescent="0.25">
      <c r="Q45" t="str">
        <f t="shared" si="0"/>
        <v>URGENCIAS-Resultados Liberados en 30 Minutos o Menos</v>
      </c>
      <c r="R45" t="s">
        <v>20</v>
      </c>
      <c r="S45" t="s">
        <v>22</v>
      </c>
      <c r="T45" t="s">
        <v>23</v>
      </c>
      <c r="AC45">
        <f t="shared" si="3"/>
        <v>44</v>
      </c>
      <c r="AD45" s="1">
        <f t="array" ref="AD45">MIN(IF(BASE!A:A=TABLAS!AC45,BASE!J:J))</f>
        <v>0</v>
      </c>
      <c r="AE45" s="1">
        <f t="array" ref="AE45">MAX(IF(BASE!A:A=TABLAS!AC45,BASE!J:J))</f>
        <v>0</v>
      </c>
      <c r="AM45" t="str">
        <f t="shared" si="1"/>
        <v>Nueva Llave</v>
      </c>
      <c r="AN45">
        <f t="shared" si="2"/>
        <v>25</v>
      </c>
    </row>
    <row r="46" spans="17:40" x14ac:dyDescent="0.25">
      <c r="Q46" t="str">
        <f t="shared" si="0"/>
        <v>URGENCIAS-Resultados Liberados en 1 Hora o Menos</v>
      </c>
      <c r="R46" t="s">
        <v>20</v>
      </c>
      <c r="S46" t="s">
        <v>27</v>
      </c>
      <c r="T46" t="s">
        <v>23</v>
      </c>
      <c r="AC46">
        <f t="shared" si="3"/>
        <v>45</v>
      </c>
      <c r="AD46" s="1">
        <f t="array" ref="AD46">MIN(IF(BASE!A:A=TABLAS!AC46,BASE!J:J))</f>
        <v>0</v>
      </c>
      <c r="AE46" s="1">
        <f t="array" ref="AE46">MAX(IF(BASE!A:A=TABLAS!AC46,BASE!J:J))</f>
        <v>0</v>
      </c>
      <c r="AM46" t="str">
        <f t="shared" si="1"/>
        <v>Nueva Llave</v>
      </c>
      <c r="AN46">
        <f t="shared" si="2"/>
        <v>26</v>
      </c>
    </row>
    <row r="47" spans="17:40" x14ac:dyDescent="0.25">
      <c r="Q47" t="str">
        <f t="shared" si="0"/>
        <v>URGENCIAS-Resultados Liberados 01:30 o Menos</v>
      </c>
      <c r="R47" t="s">
        <v>20</v>
      </c>
      <c r="S47" t="s">
        <v>30</v>
      </c>
      <c r="T47" t="s">
        <v>23</v>
      </c>
      <c r="AC47">
        <f t="shared" si="3"/>
        <v>46</v>
      </c>
      <c r="AD47" s="1">
        <f t="array" ref="AD47">MIN(IF(BASE!A:A=TABLAS!AC47,BASE!J:J))</f>
        <v>0</v>
      </c>
      <c r="AE47" s="1">
        <f t="array" ref="AE47">MAX(IF(BASE!A:A=TABLAS!AC47,BASE!J:J))</f>
        <v>0</v>
      </c>
      <c r="AM47" t="str">
        <f t="shared" si="1"/>
        <v>Nueva Llave</v>
      </c>
      <c r="AN47">
        <f t="shared" si="2"/>
        <v>27</v>
      </c>
    </row>
    <row r="48" spans="17:40" x14ac:dyDescent="0.25">
      <c r="Q48" t="str">
        <f t="shared" si="0"/>
        <v>URGENCIAS-Resultados Liberados en 4 Horas o Menos</v>
      </c>
      <c r="R48" t="s">
        <v>20</v>
      </c>
      <c r="S48" t="s">
        <v>32</v>
      </c>
      <c r="T48" t="s">
        <v>37</v>
      </c>
      <c r="AC48">
        <f t="shared" si="3"/>
        <v>47</v>
      </c>
      <c r="AD48" s="1">
        <f t="array" ref="AD48">MIN(IF(BASE!A:A=TABLAS!AC48,BASE!J:J))</f>
        <v>0</v>
      </c>
      <c r="AE48" s="1">
        <f t="array" ref="AE48">MAX(IF(BASE!A:A=TABLAS!AC48,BASE!J:J))</f>
        <v>0</v>
      </c>
      <c r="AM48" t="str">
        <f t="shared" si="1"/>
        <v>Nueva Llave</v>
      </c>
      <c r="AN48">
        <f t="shared" si="2"/>
        <v>28</v>
      </c>
    </row>
    <row r="49" spans="17:40" x14ac:dyDescent="0.25">
      <c r="Q49" t="str">
        <f t="shared" si="0"/>
        <v>URGENCIAS-Resultados Liberados despues de 4 Horas</v>
      </c>
      <c r="R49" t="s">
        <v>20</v>
      </c>
      <c r="S49" t="s">
        <v>36</v>
      </c>
      <c r="T49" t="s">
        <v>37</v>
      </c>
      <c r="AC49">
        <f t="shared" si="3"/>
        <v>48</v>
      </c>
      <c r="AD49" s="1">
        <f t="array" ref="AD49">MIN(IF(BASE!A:A=TABLAS!AC49,BASE!J:J))</f>
        <v>0</v>
      </c>
      <c r="AE49" s="1">
        <f t="array" ref="AE49">MAX(IF(BASE!A:A=TABLAS!AC49,BASE!J:J))</f>
        <v>0</v>
      </c>
      <c r="AM49" t="str">
        <f t="shared" si="1"/>
        <v>Nueva Llave</v>
      </c>
      <c r="AN49">
        <f t="shared" si="2"/>
        <v>29</v>
      </c>
    </row>
    <row r="50" spans="17:40" x14ac:dyDescent="0.25">
      <c r="Q50" t="str">
        <f t="shared" si="0"/>
        <v>URGENCIAS-Mas de 1 Dia</v>
      </c>
      <c r="R50" t="s">
        <v>20</v>
      </c>
      <c r="S50" t="s">
        <v>39</v>
      </c>
      <c r="T50" t="s">
        <v>37</v>
      </c>
      <c r="AC50">
        <f t="shared" si="3"/>
        <v>49</v>
      </c>
      <c r="AD50" s="1">
        <f t="array" ref="AD50">MIN(IF(BASE!A:A=TABLAS!AC50,BASE!J:J))</f>
        <v>0</v>
      </c>
      <c r="AE50" s="1">
        <f t="array" ref="AE50">MAX(IF(BASE!A:A=TABLAS!AC50,BASE!J:J))</f>
        <v>0</v>
      </c>
      <c r="AM50" t="str">
        <f t="shared" si="1"/>
        <v>Nueva Llave</v>
      </c>
      <c r="AN50">
        <f t="shared" si="2"/>
        <v>30</v>
      </c>
    </row>
    <row r="51" spans="17:40" x14ac:dyDescent="0.25">
      <c r="Q51" t="str">
        <f t="shared" si="0"/>
        <v>URGENCIAS-SIN INFORMACIÓN</v>
      </c>
      <c r="R51" t="s">
        <v>20</v>
      </c>
      <c r="S51" t="s">
        <v>41</v>
      </c>
      <c r="T51" t="s">
        <v>37</v>
      </c>
      <c r="AC51">
        <f t="shared" si="3"/>
        <v>50</v>
      </c>
      <c r="AD51" s="1">
        <f t="array" ref="AD51">MIN(IF(BASE!A:A=TABLAS!AC51,BASE!J:J))</f>
        <v>0</v>
      </c>
      <c r="AE51" s="1">
        <f t="array" ref="AE51">MAX(IF(BASE!A:A=TABLAS!AC51,BASE!J:J))</f>
        <v>0</v>
      </c>
      <c r="AM51" t="str">
        <f t="shared" si="1"/>
        <v>Nueva Llave</v>
      </c>
      <c r="AN51">
        <f t="shared" si="2"/>
        <v>31</v>
      </c>
    </row>
    <row r="52" spans="17:40" x14ac:dyDescent="0.25">
      <c r="Q52" s="5" t="str">
        <f t="shared" si="0"/>
        <v>MEDIEXCEL-Resultados Liberados en 30 Minutos o Menos</v>
      </c>
      <c r="R52" s="5" t="s">
        <v>46</v>
      </c>
      <c r="S52" s="5" t="s">
        <v>22</v>
      </c>
      <c r="T52" s="5" t="s">
        <v>23</v>
      </c>
      <c r="AC52">
        <f t="shared" si="3"/>
        <v>51</v>
      </c>
      <c r="AD52" s="1">
        <f t="array" ref="AD52">MIN(IF(BASE!A:A=TABLAS!AC52,BASE!J:J))</f>
        <v>0</v>
      </c>
      <c r="AE52" s="1">
        <f t="array" ref="AE52">MAX(IF(BASE!A:A=TABLAS!AC52,BASE!J:J))</f>
        <v>0</v>
      </c>
      <c r="AM52" t="str">
        <f t="shared" si="1"/>
        <v>Nueva Llave</v>
      </c>
      <c r="AN52">
        <f t="shared" si="2"/>
        <v>32</v>
      </c>
    </row>
    <row r="53" spans="17:40" x14ac:dyDescent="0.25">
      <c r="Q53" s="5" t="str">
        <f t="shared" si="0"/>
        <v>MEDIEXCEL-Resultados Liberados en 1 Hora o Menos</v>
      </c>
      <c r="R53" s="5" t="s">
        <v>46</v>
      </c>
      <c r="S53" s="5" t="s">
        <v>27</v>
      </c>
      <c r="T53" s="5" t="s">
        <v>23</v>
      </c>
      <c r="AC53">
        <f t="shared" si="3"/>
        <v>52</v>
      </c>
      <c r="AD53" s="1">
        <f t="array" ref="AD53">MIN(IF(BASE!A:A=TABLAS!AC53,BASE!J:J))</f>
        <v>0</v>
      </c>
      <c r="AE53" s="1">
        <f t="array" ref="AE53">MAX(IF(BASE!A:A=TABLAS!AC53,BASE!J:J))</f>
        <v>0</v>
      </c>
      <c r="AM53" t="str">
        <f t="shared" si="1"/>
        <v>Nueva Llave</v>
      </c>
      <c r="AN53">
        <f t="shared" si="2"/>
        <v>33</v>
      </c>
    </row>
    <row r="54" spans="17:40" x14ac:dyDescent="0.25">
      <c r="Q54" s="5" t="str">
        <f t="shared" si="0"/>
        <v>MEDIEXCEL-Resultados Liberados 01:30 o Menos</v>
      </c>
      <c r="R54" s="5" t="s">
        <v>46</v>
      </c>
      <c r="S54" s="5" t="s">
        <v>30</v>
      </c>
      <c r="T54" s="5" t="s">
        <v>23</v>
      </c>
      <c r="AC54">
        <f t="shared" si="3"/>
        <v>53</v>
      </c>
      <c r="AD54" s="1">
        <f t="array" ref="AD54">MIN(IF(BASE!A:A=TABLAS!AC54,BASE!J:J))</f>
        <v>0</v>
      </c>
      <c r="AE54" s="1">
        <f t="array" ref="AE54">MAX(IF(BASE!A:A=TABLAS!AC54,BASE!J:J))</f>
        <v>0</v>
      </c>
      <c r="AM54" t="str">
        <f t="shared" si="1"/>
        <v>Nueva Llave</v>
      </c>
      <c r="AN54">
        <f t="shared" si="2"/>
        <v>34</v>
      </c>
    </row>
    <row r="55" spans="17:40" x14ac:dyDescent="0.25">
      <c r="Q55" s="5" t="str">
        <f t="shared" si="0"/>
        <v>MEDIEXCEL-Resultados Liberados en 4 Horas o Menos</v>
      </c>
      <c r="R55" s="5" t="s">
        <v>46</v>
      </c>
      <c r="S55" s="5" t="s">
        <v>32</v>
      </c>
      <c r="T55" s="5" t="s">
        <v>23</v>
      </c>
      <c r="AM55" t="str">
        <f t="shared" si="1"/>
        <v>Nueva Llave</v>
      </c>
      <c r="AN55">
        <f t="shared" si="2"/>
        <v>35</v>
      </c>
    </row>
    <row r="56" spans="17:40" x14ac:dyDescent="0.25">
      <c r="Q56" s="5" t="str">
        <f t="shared" si="0"/>
        <v>MEDIEXCEL-Resultados Liberados despues de 4 Horas</v>
      </c>
      <c r="R56" s="5" t="s">
        <v>46</v>
      </c>
      <c r="S56" s="5" t="s">
        <v>36</v>
      </c>
      <c r="T56" s="5" t="s">
        <v>37</v>
      </c>
      <c r="AM56" t="str">
        <f t="shared" si="1"/>
        <v>Nueva Llave</v>
      </c>
      <c r="AN56">
        <f t="shared" si="2"/>
        <v>36</v>
      </c>
    </row>
    <row r="57" spans="17:40" x14ac:dyDescent="0.25">
      <c r="Q57" s="5" t="str">
        <f t="shared" si="0"/>
        <v>MEDIEXCEL-Mas de 1 Dia</v>
      </c>
      <c r="R57" s="5" t="s">
        <v>46</v>
      </c>
      <c r="S57" s="5" t="s">
        <v>39</v>
      </c>
      <c r="T57" s="5" t="s">
        <v>37</v>
      </c>
      <c r="AM57" t="str">
        <f t="shared" si="1"/>
        <v>Nueva Llave</v>
      </c>
      <c r="AN57">
        <f t="shared" si="2"/>
        <v>37</v>
      </c>
    </row>
    <row r="58" spans="17:40" x14ac:dyDescent="0.25">
      <c r="Q58" s="5" t="str">
        <f t="shared" si="0"/>
        <v>MEDIEXCEL-SIN INFORMACIÓN</v>
      </c>
      <c r="R58" s="5" t="s">
        <v>46</v>
      </c>
      <c r="S58" s="5" t="s">
        <v>41</v>
      </c>
      <c r="T58" s="5" t="s">
        <v>37</v>
      </c>
      <c r="AM58" t="str">
        <f t="shared" si="1"/>
        <v>Nueva Llave</v>
      </c>
      <c r="AN58">
        <f t="shared" si="2"/>
        <v>38</v>
      </c>
    </row>
    <row r="59" spans="17:40" x14ac:dyDescent="0.25">
      <c r="Q59" t="str">
        <f t="shared" si="0"/>
        <v>VITAMEDICA-Resultados Liberados en 30 Minutos o Menos</v>
      </c>
      <c r="R59" t="s">
        <v>56</v>
      </c>
      <c r="S59" t="s">
        <v>22</v>
      </c>
      <c r="T59" t="s">
        <v>23</v>
      </c>
      <c r="AM59" t="str">
        <f t="shared" si="1"/>
        <v>Nueva Llave</v>
      </c>
      <c r="AN59">
        <f t="shared" si="2"/>
        <v>39</v>
      </c>
    </row>
    <row r="60" spans="17:40" x14ac:dyDescent="0.25">
      <c r="Q60" t="str">
        <f t="shared" si="0"/>
        <v>VITAMEDICA-Resultados Liberados en 1 Hora o Menos</v>
      </c>
      <c r="R60" t="s">
        <v>56</v>
      </c>
      <c r="S60" t="s">
        <v>27</v>
      </c>
      <c r="T60" t="s">
        <v>23</v>
      </c>
      <c r="AM60" t="str">
        <f t="shared" si="1"/>
        <v>Nueva Llave</v>
      </c>
      <c r="AN60">
        <f t="shared" si="2"/>
        <v>40</v>
      </c>
    </row>
    <row r="61" spans="17:40" x14ac:dyDescent="0.25">
      <c r="Q61" t="str">
        <f t="shared" si="0"/>
        <v>VITAMEDICA-Resultados Liberados 01:30 o Menos</v>
      </c>
      <c r="R61" t="s">
        <v>56</v>
      </c>
      <c r="S61" t="s">
        <v>30</v>
      </c>
      <c r="T61" t="s">
        <v>23</v>
      </c>
      <c r="AM61" t="str">
        <f t="shared" si="1"/>
        <v>Nueva Llave</v>
      </c>
      <c r="AN61">
        <f t="shared" si="2"/>
        <v>41</v>
      </c>
    </row>
    <row r="62" spans="17:40" x14ac:dyDescent="0.25">
      <c r="Q62" t="str">
        <f t="shared" si="0"/>
        <v>VITAMEDICA-Resultados Liberados en 4 Horas o Menos</v>
      </c>
      <c r="R62" t="s">
        <v>56</v>
      </c>
      <c r="S62" t="s">
        <v>32</v>
      </c>
      <c r="T62" t="s">
        <v>23</v>
      </c>
      <c r="AM62" t="str">
        <f t="shared" si="1"/>
        <v>Nueva Llave</v>
      </c>
      <c r="AN62">
        <f t="shared" si="2"/>
        <v>42</v>
      </c>
    </row>
    <row r="63" spans="17:40" x14ac:dyDescent="0.25">
      <c r="Q63" t="str">
        <f t="shared" si="0"/>
        <v>VITAMEDICA-Resultados Liberados despues de 4 Horas</v>
      </c>
      <c r="R63" t="s">
        <v>56</v>
      </c>
      <c r="S63" t="s">
        <v>36</v>
      </c>
      <c r="T63" t="s">
        <v>37</v>
      </c>
      <c r="AM63" t="str">
        <f t="shared" si="1"/>
        <v>Nueva Llave</v>
      </c>
      <c r="AN63">
        <f t="shared" si="2"/>
        <v>43</v>
      </c>
    </row>
    <row r="64" spans="17:40" x14ac:dyDescent="0.25">
      <c r="Q64" t="str">
        <f t="shared" si="0"/>
        <v>VITAMEDICA-Mas de 1 Dia</v>
      </c>
      <c r="R64" t="s">
        <v>56</v>
      </c>
      <c r="S64" t="s">
        <v>39</v>
      </c>
      <c r="T64" t="s">
        <v>37</v>
      </c>
      <c r="AM64" t="str">
        <f t="shared" si="1"/>
        <v>Nueva Llave</v>
      </c>
      <c r="AN64">
        <f t="shared" si="2"/>
        <v>44</v>
      </c>
    </row>
    <row r="65" spans="17:40" x14ac:dyDescent="0.25">
      <c r="Q65" t="str">
        <f t="shared" si="0"/>
        <v>VITAMEDICA-SIN INFORMACIÓN</v>
      </c>
      <c r="R65" t="s">
        <v>56</v>
      </c>
      <c r="S65" t="s">
        <v>41</v>
      </c>
      <c r="T65" t="s">
        <v>37</v>
      </c>
      <c r="AM65" t="str">
        <f t="shared" si="1"/>
        <v>Nueva Llave</v>
      </c>
      <c r="AN65">
        <f t="shared" si="2"/>
        <v>45</v>
      </c>
    </row>
    <row r="66" spans="17:40" x14ac:dyDescent="0.25">
      <c r="Q66" s="5" t="str">
        <f t="shared" si="0"/>
        <v>PRIVADOS-Resultados Liberados en 30 Minutos o Menos</v>
      </c>
      <c r="R66" s="5" t="s">
        <v>48</v>
      </c>
      <c r="S66" s="5" t="s">
        <v>22</v>
      </c>
      <c r="T66" s="5" t="s">
        <v>23</v>
      </c>
      <c r="AM66" t="str">
        <f t="shared" si="1"/>
        <v>Nueva Llave</v>
      </c>
      <c r="AN66">
        <f t="shared" si="2"/>
        <v>46</v>
      </c>
    </row>
    <row r="67" spans="17:40" x14ac:dyDescent="0.25">
      <c r="Q67" s="5" t="str">
        <f t="shared" ref="Q67:Q117" si="5">R67&amp;"-"&amp;S67</f>
        <v>PRIVADOS-Resultados Liberados en 1 Hora o Menos</v>
      </c>
      <c r="R67" s="5" t="s">
        <v>48</v>
      </c>
      <c r="S67" s="5" t="s">
        <v>27</v>
      </c>
      <c r="T67" s="5" t="s">
        <v>23</v>
      </c>
      <c r="AM67" t="str">
        <f t="shared" si="1"/>
        <v>Nueva Llave</v>
      </c>
      <c r="AN67">
        <f t="shared" si="2"/>
        <v>47</v>
      </c>
    </row>
    <row r="68" spans="17:40" x14ac:dyDescent="0.25">
      <c r="Q68" s="5" t="str">
        <f t="shared" si="5"/>
        <v>PRIVADOS-Resultados Liberados 01:30 o Menos</v>
      </c>
      <c r="R68" s="5" t="s">
        <v>48</v>
      </c>
      <c r="S68" s="5" t="s">
        <v>30</v>
      </c>
      <c r="T68" s="5" t="s">
        <v>23</v>
      </c>
      <c r="AM68" t="str">
        <f t="shared" si="1"/>
        <v>Nueva Llave</v>
      </c>
      <c r="AN68">
        <f t="shared" si="2"/>
        <v>48</v>
      </c>
    </row>
    <row r="69" spans="17:40" x14ac:dyDescent="0.25">
      <c r="Q69" s="5" t="str">
        <f t="shared" si="5"/>
        <v>PRIVADOS-Resultados Liberados en 4 Horas o Menos</v>
      </c>
      <c r="R69" s="5" t="s">
        <v>48</v>
      </c>
      <c r="S69" s="5" t="s">
        <v>32</v>
      </c>
      <c r="T69" s="5" t="s">
        <v>23</v>
      </c>
      <c r="AM69" t="str">
        <f t="shared" ref="AM69:AM132" si="6">IF(AN69=0,"",IF(AN69=1,AO69&amp;"-"&amp;AO68,IF(AN69=2,AO69&amp;"-"&amp;AO67,IF(AN69=3,AO69&amp;"-"&amp;AO66,"Nueva Llave"))))</f>
        <v>Nueva Llave</v>
      </c>
      <c r="AN69">
        <f t="shared" ref="AN69:AN132" si="7">IF(ISERROR(FIND("(",AO69)),AN68+1,0)</f>
        <v>49</v>
      </c>
    </row>
    <row r="70" spans="17:40" x14ac:dyDescent="0.25">
      <c r="Q70" s="5" t="str">
        <f t="shared" si="5"/>
        <v>PRIVADOS-Resultados Liberados despues de 4 Horas</v>
      </c>
      <c r="R70" s="5" t="s">
        <v>48</v>
      </c>
      <c r="S70" s="5" t="s">
        <v>36</v>
      </c>
      <c r="T70" s="5" t="s">
        <v>37</v>
      </c>
      <c r="AM70" t="str">
        <f t="shared" si="6"/>
        <v>Nueva Llave</v>
      </c>
      <c r="AN70">
        <f t="shared" si="7"/>
        <v>50</v>
      </c>
    </row>
    <row r="71" spans="17:40" x14ac:dyDescent="0.25">
      <c r="Q71" s="5" t="str">
        <f t="shared" si="5"/>
        <v>PRIVADOS-Mas de 1 Dia</v>
      </c>
      <c r="R71" s="5" t="s">
        <v>48</v>
      </c>
      <c r="S71" s="5" t="s">
        <v>39</v>
      </c>
      <c r="T71" s="5" t="s">
        <v>37</v>
      </c>
      <c r="AM71" t="str">
        <f t="shared" si="6"/>
        <v>Nueva Llave</v>
      </c>
      <c r="AN71">
        <f t="shared" si="7"/>
        <v>51</v>
      </c>
    </row>
    <row r="72" spans="17:40" x14ac:dyDescent="0.25">
      <c r="Q72" s="5" t="str">
        <f t="shared" si="5"/>
        <v>PRIVADOS-SIN INFORMACIÓN</v>
      </c>
      <c r="R72" s="5" t="s">
        <v>48</v>
      </c>
      <c r="S72" s="5" t="s">
        <v>41</v>
      </c>
      <c r="T72" s="5" t="s">
        <v>37</v>
      </c>
      <c r="AM72" t="str">
        <f t="shared" si="6"/>
        <v>Nueva Llave</v>
      </c>
      <c r="AN72">
        <f t="shared" si="7"/>
        <v>52</v>
      </c>
    </row>
    <row r="73" spans="17:40" x14ac:dyDescent="0.25">
      <c r="Q73" t="str">
        <f t="shared" si="5"/>
        <v>IDOC-Resultados Liberados en 30 Minutos o Menos</v>
      </c>
      <c r="R73" t="s">
        <v>44</v>
      </c>
      <c r="S73" t="s">
        <v>22</v>
      </c>
      <c r="T73" t="s">
        <v>23</v>
      </c>
      <c r="AM73" t="str">
        <f t="shared" si="6"/>
        <v>Nueva Llave</v>
      </c>
      <c r="AN73">
        <f t="shared" si="7"/>
        <v>53</v>
      </c>
    </row>
    <row r="74" spans="17:40" x14ac:dyDescent="0.25">
      <c r="Q74" t="str">
        <f t="shared" si="5"/>
        <v>IDOC-Resultados Liberados en 1 Hora o Menos</v>
      </c>
      <c r="R74" t="s">
        <v>44</v>
      </c>
      <c r="S74" t="s">
        <v>27</v>
      </c>
      <c r="T74" t="s">
        <v>23</v>
      </c>
      <c r="AM74" t="str">
        <f t="shared" si="6"/>
        <v>Nueva Llave</v>
      </c>
      <c r="AN74">
        <f t="shared" si="7"/>
        <v>54</v>
      </c>
    </row>
    <row r="75" spans="17:40" x14ac:dyDescent="0.25">
      <c r="Q75" t="str">
        <f t="shared" si="5"/>
        <v>IDOC-Resultados Liberados 01:30 o Menos</v>
      </c>
      <c r="R75" t="s">
        <v>44</v>
      </c>
      <c r="S75" t="s">
        <v>30</v>
      </c>
      <c r="T75" t="s">
        <v>23</v>
      </c>
      <c r="AM75" t="str">
        <f t="shared" si="6"/>
        <v>Nueva Llave</v>
      </c>
      <c r="AN75">
        <f t="shared" si="7"/>
        <v>55</v>
      </c>
    </row>
    <row r="76" spans="17:40" x14ac:dyDescent="0.25">
      <c r="Q76" t="str">
        <f t="shared" si="5"/>
        <v>IDOC-Resultados Liberados en 4 Horas o Menos</v>
      </c>
      <c r="R76" t="s">
        <v>44</v>
      </c>
      <c r="S76" t="s">
        <v>32</v>
      </c>
      <c r="T76" t="s">
        <v>23</v>
      </c>
      <c r="AM76" t="str">
        <f t="shared" si="6"/>
        <v>Nueva Llave</v>
      </c>
      <c r="AN76">
        <f t="shared" si="7"/>
        <v>56</v>
      </c>
    </row>
    <row r="77" spans="17:40" x14ac:dyDescent="0.25">
      <c r="Q77" t="str">
        <f t="shared" si="5"/>
        <v>IDOC-Resultados Liberados despues de 4 Horas</v>
      </c>
      <c r="R77" t="s">
        <v>44</v>
      </c>
      <c r="S77" t="s">
        <v>36</v>
      </c>
      <c r="T77" t="s">
        <v>37</v>
      </c>
      <c r="AM77" t="str">
        <f t="shared" si="6"/>
        <v>Nueva Llave</v>
      </c>
      <c r="AN77">
        <f t="shared" si="7"/>
        <v>57</v>
      </c>
    </row>
    <row r="78" spans="17:40" x14ac:dyDescent="0.25">
      <c r="Q78" t="str">
        <f t="shared" si="5"/>
        <v>IDOC-Mas de 1 Dia</v>
      </c>
      <c r="R78" t="s">
        <v>44</v>
      </c>
      <c r="S78" t="s">
        <v>39</v>
      </c>
      <c r="T78" t="s">
        <v>37</v>
      </c>
      <c r="AM78" t="str">
        <f t="shared" si="6"/>
        <v>Nueva Llave</v>
      </c>
      <c r="AN78">
        <f t="shared" si="7"/>
        <v>58</v>
      </c>
    </row>
    <row r="79" spans="17:40" x14ac:dyDescent="0.25">
      <c r="Q79" t="str">
        <f t="shared" si="5"/>
        <v>IDOC-SIN INFORMACIÓN</v>
      </c>
      <c r="R79" t="s">
        <v>44</v>
      </c>
      <c r="S79" t="s">
        <v>41</v>
      </c>
      <c r="T79" t="s">
        <v>37</v>
      </c>
      <c r="AM79" t="str">
        <f t="shared" si="6"/>
        <v>Nueva Llave</v>
      </c>
      <c r="AN79">
        <f t="shared" si="7"/>
        <v>59</v>
      </c>
    </row>
    <row r="80" spans="17:40" x14ac:dyDescent="0.25">
      <c r="Q80" s="5" t="str">
        <f t="shared" si="5"/>
        <v>ESTUDIOS DE EMERGENCIA-Resultados Liberados en 30 Minutos o Menos</v>
      </c>
      <c r="R80" s="5" t="s">
        <v>73</v>
      </c>
      <c r="S80" s="5" t="s">
        <v>22</v>
      </c>
      <c r="T80" s="5" t="s">
        <v>23</v>
      </c>
      <c r="AM80" t="str">
        <f t="shared" si="6"/>
        <v>Nueva Llave</v>
      </c>
      <c r="AN80">
        <f t="shared" si="7"/>
        <v>60</v>
      </c>
    </row>
    <row r="81" spans="17:40" x14ac:dyDescent="0.25">
      <c r="Q81" s="5" t="str">
        <f t="shared" si="5"/>
        <v>ESTUDIOS DE EMERGENCIA-Resultados Liberados en 1 Hora o Menos</v>
      </c>
      <c r="R81" s="5" t="s">
        <v>73</v>
      </c>
      <c r="S81" s="5" t="s">
        <v>27</v>
      </c>
      <c r="T81" s="5" t="s">
        <v>37</v>
      </c>
      <c r="AM81" t="str">
        <f t="shared" si="6"/>
        <v>Nueva Llave</v>
      </c>
      <c r="AN81">
        <f t="shared" si="7"/>
        <v>61</v>
      </c>
    </row>
    <row r="82" spans="17:40" x14ac:dyDescent="0.25">
      <c r="Q82" s="5" t="str">
        <f t="shared" si="5"/>
        <v>ESTUDIOS DE EMERGENCIA-Resultados Liberados 01:30 o Menos</v>
      </c>
      <c r="R82" s="5" t="s">
        <v>73</v>
      </c>
      <c r="S82" s="5" t="s">
        <v>30</v>
      </c>
      <c r="T82" s="5" t="s">
        <v>37</v>
      </c>
      <c r="AM82" t="str">
        <f t="shared" si="6"/>
        <v>Nueva Llave</v>
      </c>
      <c r="AN82">
        <f t="shared" si="7"/>
        <v>62</v>
      </c>
    </row>
    <row r="83" spans="17:40" x14ac:dyDescent="0.25">
      <c r="Q83" s="5" t="str">
        <f t="shared" si="5"/>
        <v>ESTUDIOS DE EMERGENCIA-Resultados Liberados en 4 Horas o Menos</v>
      </c>
      <c r="R83" s="5" t="s">
        <v>73</v>
      </c>
      <c r="S83" s="5" t="s">
        <v>32</v>
      </c>
      <c r="T83" s="5" t="s">
        <v>37</v>
      </c>
      <c r="AM83" t="str">
        <f t="shared" si="6"/>
        <v>Nueva Llave</v>
      </c>
      <c r="AN83">
        <f t="shared" si="7"/>
        <v>63</v>
      </c>
    </row>
    <row r="84" spans="17:40" x14ac:dyDescent="0.25">
      <c r="Q84" s="5" t="str">
        <f t="shared" si="5"/>
        <v>ESTUDIOS DE EMERGENCIA-Resultados Liberados despues de 4 Horas</v>
      </c>
      <c r="R84" s="5" t="s">
        <v>73</v>
      </c>
      <c r="S84" s="5" t="s">
        <v>36</v>
      </c>
      <c r="T84" s="5" t="s">
        <v>37</v>
      </c>
      <c r="AM84" t="str">
        <f t="shared" si="6"/>
        <v>Nueva Llave</v>
      </c>
      <c r="AN84">
        <f t="shared" si="7"/>
        <v>64</v>
      </c>
    </row>
    <row r="85" spans="17:40" x14ac:dyDescent="0.25">
      <c r="Q85" s="5" t="str">
        <f t="shared" si="5"/>
        <v>ESTUDIOS DE EMERGENCIA-Mas de 1 Dia</v>
      </c>
      <c r="R85" s="5" t="s">
        <v>73</v>
      </c>
      <c r="S85" s="5" t="s">
        <v>39</v>
      </c>
      <c r="T85" s="5" t="s">
        <v>37</v>
      </c>
      <c r="AM85" t="str">
        <f t="shared" si="6"/>
        <v>Nueva Llave</v>
      </c>
      <c r="AN85">
        <f t="shared" si="7"/>
        <v>65</v>
      </c>
    </row>
    <row r="86" spans="17:40" x14ac:dyDescent="0.25">
      <c r="Q86" s="5" t="str">
        <f t="shared" si="5"/>
        <v>ESTUDIOS DE EMERGENCIA-SIN INFORMACIÓN</v>
      </c>
      <c r="R86" s="5" t="s">
        <v>73</v>
      </c>
      <c r="S86" s="5" t="s">
        <v>41</v>
      </c>
      <c r="T86" s="5" t="s">
        <v>37</v>
      </c>
      <c r="AM86" t="str">
        <f t="shared" si="6"/>
        <v>Nueva Llave</v>
      </c>
      <c r="AN86">
        <f t="shared" si="7"/>
        <v>66</v>
      </c>
    </row>
    <row r="87" spans="17:40" x14ac:dyDescent="0.25">
      <c r="Q87" t="str">
        <f t="shared" si="5"/>
        <v>CORTESIAS-Resultados Liberados en 30 Minutos o Menos</v>
      </c>
      <c r="R87" t="s">
        <v>40</v>
      </c>
      <c r="S87" t="s">
        <v>22</v>
      </c>
      <c r="T87" t="s">
        <v>23</v>
      </c>
      <c r="AM87" t="str">
        <f t="shared" si="6"/>
        <v>Nueva Llave</v>
      </c>
      <c r="AN87">
        <f t="shared" si="7"/>
        <v>67</v>
      </c>
    </row>
    <row r="88" spans="17:40" x14ac:dyDescent="0.25">
      <c r="Q88" t="str">
        <f t="shared" si="5"/>
        <v>CORTESIAS-Resultados Liberados en 1 Hora o Menos</v>
      </c>
      <c r="R88" t="s">
        <v>40</v>
      </c>
      <c r="S88" t="s">
        <v>27</v>
      </c>
      <c r="T88" t="s">
        <v>23</v>
      </c>
      <c r="AM88" t="str">
        <f t="shared" si="6"/>
        <v>Nueva Llave</v>
      </c>
      <c r="AN88">
        <f t="shared" si="7"/>
        <v>68</v>
      </c>
    </row>
    <row r="89" spans="17:40" x14ac:dyDescent="0.25">
      <c r="Q89" t="str">
        <f t="shared" si="5"/>
        <v>CORTESIAS-Resultados Liberados 01:30 o Menos</v>
      </c>
      <c r="R89" t="s">
        <v>40</v>
      </c>
      <c r="S89" t="s">
        <v>30</v>
      </c>
      <c r="T89" t="s">
        <v>23</v>
      </c>
      <c r="AM89" t="str">
        <f t="shared" si="6"/>
        <v>Nueva Llave</v>
      </c>
      <c r="AN89">
        <f t="shared" si="7"/>
        <v>69</v>
      </c>
    </row>
    <row r="90" spans="17:40" x14ac:dyDescent="0.25">
      <c r="Q90" t="str">
        <f t="shared" si="5"/>
        <v>CORTESIAS-Resultados Liberados en 4 Horas o Menos</v>
      </c>
      <c r="R90" t="s">
        <v>40</v>
      </c>
      <c r="S90" t="s">
        <v>32</v>
      </c>
      <c r="T90" t="s">
        <v>23</v>
      </c>
      <c r="AM90" t="str">
        <f t="shared" si="6"/>
        <v>Nueva Llave</v>
      </c>
      <c r="AN90">
        <f t="shared" si="7"/>
        <v>70</v>
      </c>
    </row>
    <row r="91" spans="17:40" x14ac:dyDescent="0.25">
      <c r="Q91" t="str">
        <f t="shared" si="5"/>
        <v>CORTESIAS-Resultados Liberados despues de 4 Horas</v>
      </c>
      <c r="R91" t="s">
        <v>40</v>
      </c>
      <c r="S91" t="s">
        <v>36</v>
      </c>
      <c r="T91" t="s">
        <v>37</v>
      </c>
      <c r="AM91" t="str">
        <f t="shared" si="6"/>
        <v>Nueva Llave</v>
      </c>
      <c r="AN91">
        <f t="shared" si="7"/>
        <v>71</v>
      </c>
    </row>
    <row r="92" spans="17:40" x14ac:dyDescent="0.25">
      <c r="Q92" t="str">
        <f t="shared" si="5"/>
        <v>CORTESIAS-Mas de 1 Dia</v>
      </c>
      <c r="R92" t="s">
        <v>40</v>
      </c>
      <c r="S92" t="s">
        <v>39</v>
      </c>
      <c r="T92" t="s">
        <v>37</v>
      </c>
      <c r="AM92" t="str">
        <f t="shared" si="6"/>
        <v>Nueva Llave</v>
      </c>
      <c r="AN92">
        <f t="shared" si="7"/>
        <v>72</v>
      </c>
    </row>
    <row r="93" spans="17:40" x14ac:dyDescent="0.25">
      <c r="Q93" t="str">
        <f t="shared" si="5"/>
        <v>CORTESIAS-SIN INFORMACIÓN</v>
      </c>
      <c r="R93" t="s">
        <v>40</v>
      </c>
      <c r="S93" t="s">
        <v>41</v>
      </c>
      <c r="T93" t="s">
        <v>37</v>
      </c>
      <c r="AM93" t="str">
        <f t="shared" si="6"/>
        <v>Nueva Llave</v>
      </c>
      <c r="AN93">
        <f t="shared" si="7"/>
        <v>73</v>
      </c>
    </row>
    <row r="94" spans="17:40" x14ac:dyDescent="0.25">
      <c r="Q94" s="5" t="str">
        <f t="shared" si="5"/>
        <v>TUNEL MEDIEXCEL-Resultados Liberados en 30 Minutos o Menos</v>
      </c>
      <c r="R94" s="5" t="s">
        <v>52</v>
      </c>
      <c r="S94" s="5" t="s">
        <v>22</v>
      </c>
      <c r="T94" s="5" t="s">
        <v>23</v>
      </c>
      <c r="AM94" t="str">
        <f t="shared" si="6"/>
        <v>Nueva Llave</v>
      </c>
      <c r="AN94">
        <f t="shared" si="7"/>
        <v>74</v>
      </c>
    </row>
    <row r="95" spans="17:40" x14ac:dyDescent="0.25">
      <c r="Q95" s="5" t="str">
        <f t="shared" si="5"/>
        <v>TUNEL MEDIEXCEL-Resultados Liberados en 1 Hora o Menos</v>
      </c>
      <c r="R95" s="5" t="s">
        <v>52</v>
      </c>
      <c r="S95" s="5" t="s">
        <v>27</v>
      </c>
      <c r="T95" s="5" t="s">
        <v>23</v>
      </c>
      <c r="AM95" t="str">
        <f t="shared" si="6"/>
        <v>Nueva Llave</v>
      </c>
      <c r="AN95">
        <f t="shared" si="7"/>
        <v>75</v>
      </c>
    </row>
    <row r="96" spans="17:40" x14ac:dyDescent="0.25">
      <c r="Q96" s="5" t="str">
        <f t="shared" si="5"/>
        <v>TUNEL MEDIEXCEL-Resultados Liberados 01:30 o Menos</v>
      </c>
      <c r="R96" s="5" t="s">
        <v>52</v>
      </c>
      <c r="S96" s="5" t="s">
        <v>30</v>
      </c>
      <c r="T96" s="5" t="s">
        <v>23</v>
      </c>
      <c r="AM96" t="str">
        <f t="shared" si="6"/>
        <v>Nueva Llave</v>
      </c>
      <c r="AN96">
        <f t="shared" si="7"/>
        <v>76</v>
      </c>
    </row>
    <row r="97" spans="17:40" x14ac:dyDescent="0.25">
      <c r="Q97" s="5" t="str">
        <f t="shared" si="5"/>
        <v>TUNEL MEDIEXCEL-Resultados Liberados en 4 Horas o Menos</v>
      </c>
      <c r="R97" s="5" t="s">
        <v>52</v>
      </c>
      <c r="S97" s="5" t="s">
        <v>32</v>
      </c>
      <c r="T97" s="5" t="s">
        <v>23</v>
      </c>
      <c r="AM97" t="str">
        <f t="shared" si="6"/>
        <v>Nueva Llave</v>
      </c>
      <c r="AN97">
        <f t="shared" si="7"/>
        <v>77</v>
      </c>
    </row>
    <row r="98" spans="17:40" x14ac:dyDescent="0.25">
      <c r="Q98" s="5" t="str">
        <f t="shared" si="5"/>
        <v>TUNEL MEDIEXCEL-Resultados Liberados despues de 4 Horas</v>
      </c>
      <c r="R98" s="5" t="s">
        <v>52</v>
      </c>
      <c r="S98" s="5" t="s">
        <v>36</v>
      </c>
      <c r="T98" s="5" t="s">
        <v>37</v>
      </c>
      <c r="AM98" t="str">
        <f t="shared" si="6"/>
        <v>Nueva Llave</v>
      </c>
      <c r="AN98">
        <f t="shared" si="7"/>
        <v>78</v>
      </c>
    </row>
    <row r="99" spans="17:40" x14ac:dyDescent="0.25">
      <c r="Q99" s="5" t="str">
        <f t="shared" si="5"/>
        <v>TUNEL MEDIEXCEL-Mas de 1 Dia</v>
      </c>
      <c r="R99" s="5" t="s">
        <v>52</v>
      </c>
      <c r="S99" s="5" t="s">
        <v>39</v>
      </c>
      <c r="T99" s="5" t="s">
        <v>37</v>
      </c>
      <c r="AM99" t="str">
        <f t="shared" si="6"/>
        <v>Nueva Llave</v>
      </c>
      <c r="AN99">
        <f t="shared" si="7"/>
        <v>79</v>
      </c>
    </row>
    <row r="100" spans="17:40" x14ac:dyDescent="0.25">
      <c r="Q100" s="5" t="str">
        <f t="shared" si="5"/>
        <v>TUNEL MEDIEXCEL-SIN INFORMACIÓN</v>
      </c>
      <c r="R100" s="5" t="s">
        <v>52</v>
      </c>
      <c r="S100" s="5" t="s">
        <v>41</v>
      </c>
      <c r="T100" s="5" t="s">
        <v>37</v>
      </c>
      <c r="AM100" t="str">
        <f t="shared" si="6"/>
        <v>Nueva Llave</v>
      </c>
      <c r="AN100">
        <f t="shared" si="7"/>
        <v>80</v>
      </c>
    </row>
    <row r="101" spans="17:40" x14ac:dyDescent="0.25">
      <c r="Q101" t="str">
        <f t="shared" si="5"/>
        <v>TUNEL EXTERNO-Resultados Liberados en 30 Minutos o Menos</v>
      </c>
      <c r="R101" t="s">
        <v>55</v>
      </c>
      <c r="S101" t="s">
        <v>22</v>
      </c>
      <c r="T101" t="s">
        <v>23</v>
      </c>
      <c r="AM101" t="str">
        <f t="shared" si="6"/>
        <v>Nueva Llave</v>
      </c>
      <c r="AN101">
        <f t="shared" si="7"/>
        <v>81</v>
      </c>
    </row>
    <row r="102" spans="17:40" x14ac:dyDescent="0.25">
      <c r="Q102" t="str">
        <f t="shared" si="5"/>
        <v>TUNEL EXTERNO-Resultados Liberados en 1 Hora o Menos</v>
      </c>
      <c r="R102" t="s">
        <v>55</v>
      </c>
      <c r="S102" t="s">
        <v>27</v>
      </c>
      <c r="T102" t="s">
        <v>23</v>
      </c>
      <c r="AM102" t="str">
        <f t="shared" si="6"/>
        <v>Nueva Llave</v>
      </c>
      <c r="AN102">
        <f t="shared" si="7"/>
        <v>82</v>
      </c>
    </row>
    <row r="103" spans="17:40" x14ac:dyDescent="0.25">
      <c r="Q103" t="str">
        <f t="shared" si="5"/>
        <v>TUNEL EXTERNO-Resultados Liberados 01:30 o Menos</v>
      </c>
      <c r="R103" t="s">
        <v>55</v>
      </c>
      <c r="S103" t="s">
        <v>30</v>
      </c>
      <c r="T103" t="s">
        <v>23</v>
      </c>
      <c r="AM103" t="str">
        <f t="shared" si="6"/>
        <v>Nueva Llave</v>
      </c>
      <c r="AN103">
        <f t="shared" si="7"/>
        <v>83</v>
      </c>
    </row>
    <row r="104" spans="17:40" x14ac:dyDescent="0.25">
      <c r="Q104" t="str">
        <f t="shared" si="5"/>
        <v>TUNEL EXTERNO-Resultados Liberados en 4 Horas o Menos</v>
      </c>
      <c r="R104" t="s">
        <v>55</v>
      </c>
      <c r="S104" t="s">
        <v>32</v>
      </c>
      <c r="T104" t="s">
        <v>23</v>
      </c>
      <c r="AM104" t="str">
        <f t="shared" si="6"/>
        <v>Nueva Llave</v>
      </c>
      <c r="AN104">
        <f t="shared" si="7"/>
        <v>84</v>
      </c>
    </row>
    <row r="105" spans="17:40" x14ac:dyDescent="0.25">
      <c r="Q105" t="str">
        <f t="shared" si="5"/>
        <v>TUNEL EXTERNO-Resultados Liberados despues de 4 Horas</v>
      </c>
      <c r="R105" t="s">
        <v>55</v>
      </c>
      <c r="S105" t="s">
        <v>36</v>
      </c>
      <c r="T105" t="s">
        <v>37</v>
      </c>
      <c r="AM105" t="str">
        <f t="shared" si="6"/>
        <v>Nueva Llave</v>
      </c>
      <c r="AN105">
        <f t="shared" si="7"/>
        <v>85</v>
      </c>
    </row>
    <row r="106" spans="17:40" x14ac:dyDescent="0.25">
      <c r="Q106" t="str">
        <f t="shared" si="5"/>
        <v>TUNEL EXTERNO-Mas de 1 Dia</v>
      </c>
      <c r="R106" t="s">
        <v>55</v>
      </c>
      <c r="S106" t="s">
        <v>39</v>
      </c>
      <c r="T106" t="s">
        <v>37</v>
      </c>
      <c r="AM106" t="str">
        <f t="shared" si="6"/>
        <v>Nueva Llave</v>
      </c>
      <c r="AN106">
        <f t="shared" si="7"/>
        <v>86</v>
      </c>
    </row>
    <row r="107" spans="17:40" x14ac:dyDescent="0.25">
      <c r="Q107" t="str">
        <f t="shared" si="5"/>
        <v>TUNEL EXTERNO-SIN INFORMACIÓN</v>
      </c>
      <c r="R107" t="s">
        <v>55</v>
      </c>
      <c r="S107" t="s">
        <v>41</v>
      </c>
      <c r="T107" t="s">
        <v>37</v>
      </c>
      <c r="AM107" t="str">
        <f t="shared" si="6"/>
        <v>Nueva Llave</v>
      </c>
      <c r="AN107">
        <f t="shared" si="7"/>
        <v>87</v>
      </c>
    </row>
    <row r="108" spans="17:40" x14ac:dyDescent="0.25">
      <c r="Q108" t="str">
        <f t="shared" si="5"/>
        <v>TUNEL MEDIEXCEL-Estudios Sin Liberar en PxLab</v>
      </c>
      <c r="R108" t="s">
        <v>52</v>
      </c>
      <c r="S108" t="s">
        <v>72</v>
      </c>
      <c r="T108" t="s">
        <v>74</v>
      </c>
      <c r="AM108" t="str">
        <f t="shared" si="6"/>
        <v>Nueva Llave</v>
      </c>
      <c r="AN108">
        <f t="shared" si="7"/>
        <v>88</v>
      </c>
    </row>
    <row r="109" spans="17:40" x14ac:dyDescent="0.25">
      <c r="Q109" t="str">
        <f t="shared" si="5"/>
        <v>MEDIEXCEL-Estudios Sin Liberar en PxLab</v>
      </c>
      <c r="R109" t="s">
        <v>46</v>
      </c>
      <c r="S109" t="s">
        <v>72</v>
      </c>
      <c r="T109" t="s">
        <v>74</v>
      </c>
      <c r="AM109" t="str">
        <f t="shared" si="6"/>
        <v>Nueva Llave</v>
      </c>
      <c r="AN109">
        <f t="shared" si="7"/>
        <v>89</v>
      </c>
    </row>
    <row r="110" spans="17:40" x14ac:dyDescent="0.25">
      <c r="Q110" t="str">
        <f t="shared" si="5"/>
        <v>HOSPITALIZADOS-Estudios Sin Liberar en PxLab</v>
      </c>
      <c r="R110" t="s">
        <v>25</v>
      </c>
      <c r="S110" t="s">
        <v>72</v>
      </c>
      <c r="T110" t="s">
        <v>74</v>
      </c>
      <c r="AM110" t="str">
        <f t="shared" si="6"/>
        <v>Nueva Llave</v>
      </c>
      <c r="AN110">
        <f t="shared" si="7"/>
        <v>90</v>
      </c>
    </row>
    <row r="111" spans="17:40" x14ac:dyDescent="0.25">
      <c r="Q111" t="str">
        <f t="shared" si="5"/>
        <v>CORTESIAS-Estudios Sin Liberar en PxLab</v>
      </c>
      <c r="R111" t="s">
        <v>40</v>
      </c>
      <c r="S111" t="s">
        <v>72</v>
      </c>
      <c r="T111" t="s">
        <v>74</v>
      </c>
      <c r="AM111" t="str">
        <f t="shared" si="6"/>
        <v>Nueva Llave</v>
      </c>
      <c r="AN111">
        <f t="shared" si="7"/>
        <v>91</v>
      </c>
    </row>
    <row r="112" spans="17:40" x14ac:dyDescent="0.25">
      <c r="Q112" t="str">
        <f t="shared" si="5"/>
        <v>TRIAGE RESPIRATORIO-Estudios Sin Liberar en PxLab</v>
      </c>
      <c r="R112" t="s">
        <v>34</v>
      </c>
      <c r="S112" t="s">
        <v>72</v>
      </c>
      <c r="T112" t="s">
        <v>74</v>
      </c>
      <c r="AM112" t="str">
        <f t="shared" si="6"/>
        <v>Nueva Llave</v>
      </c>
      <c r="AN112">
        <f t="shared" si="7"/>
        <v>92</v>
      </c>
    </row>
    <row r="113" spans="17:40" x14ac:dyDescent="0.25">
      <c r="Q113" t="str">
        <f t="shared" si="5"/>
        <v>VITAMEDICA-Estudios Sin Liberar en PxLab</v>
      </c>
      <c r="R113" t="s">
        <v>56</v>
      </c>
      <c r="S113" t="s">
        <v>72</v>
      </c>
      <c r="T113" t="s">
        <v>74</v>
      </c>
      <c r="AM113" t="str">
        <f t="shared" si="6"/>
        <v>Nueva Llave</v>
      </c>
      <c r="AN113">
        <f t="shared" si="7"/>
        <v>93</v>
      </c>
    </row>
    <row r="114" spans="17:40" x14ac:dyDescent="0.25">
      <c r="Q114" t="str">
        <f t="shared" si="5"/>
        <v>URGENCIAS-Estudios Sin Liberar en PxLab</v>
      </c>
      <c r="R114" t="s">
        <v>20</v>
      </c>
      <c r="S114" t="s">
        <v>72</v>
      </c>
      <c r="T114" t="s">
        <v>74</v>
      </c>
      <c r="AM114" t="str">
        <f t="shared" si="6"/>
        <v>Nueva Llave</v>
      </c>
      <c r="AN114">
        <f t="shared" si="7"/>
        <v>94</v>
      </c>
    </row>
    <row r="115" spans="17:40" x14ac:dyDescent="0.25">
      <c r="Q115" t="str">
        <f t="shared" si="5"/>
        <v>IDOC-Estudios Sin Liberar en PxLab</v>
      </c>
      <c r="R115" t="s">
        <v>44</v>
      </c>
      <c r="S115" t="s">
        <v>72</v>
      </c>
      <c r="T115" t="s">
        <v>74</v>
      </c>
      <c r="AM115" t="str">
        <f t="shared" si="6"/>
        <v>Nueva Llave</v>
      </c>
      <c r="AN115">
        <f t="shared" si="7"/>
        <v>95</v>
      </c>
    </row>
    <row r="116" spans="17:40" x14ac:dyDescent="0.25">
      <c r="Q116" t="str">
        <f t="shared" si="5"/>
        <v>PRIVADOS-Estudios Sin Liberar en PxLab</v>
      </c>
      <c r="R116" t="s">
        <v>48</v>
      </c>
      <c r="S116" t="s">
        <v>72</v>
      </c>
      <c r="T116" t="s">
        <v>74</v>
      </c>
      <c r="AM116" t="str">
        <f t="shared" si="6"/>
        <v>Nueva Llave</v>
      </c>
      <c r="AN116">
        <f t="shared" si="7"/>
        <v>96</v>
      </c>
    </row>
    <row r="117" spans="17:40" x14ac:dyDescent="0.25">
      <c r="Q117" t="str">
        <f t="shared" si="5"/>
        <v xml:space="preserve"> EXTERNO-Estudios Sin Liberar en PxLab</v>
      </c>
      <c r="R117" t="s">
        <v>21</v>
      </c>
      <c r="S117" t="s">
        <v>72</v>
      </c>
      <c r="T117" t="s">
        <v>74</v>
      </c>
      <c r="AM117" t="str">
        <f t="shared" si="6"/>
        <v>Nueva Llave</v>
      </c>
      <c r="AN117">
        <f t="shared" si="7"/>
        <v>97</v>
      </c>
    </row>
    <row r="118" spans="17:40" x14ac:dyDescent="0.25">
      <c r="AM118" t="str">
        <f t="shared" si="6"/>
        <v>Nueva Llave</v>
      </c>
      <c r="AN118">
        <f t="shared" si="7"/>
        <v>98</v>
      </c>
    </row>
    <row r="119" spans="17:40" x14ac:dyDescent="0.25">
      <c r="AM119" t="str">
        <f t="shared" si="6"/>
        <v>Nueva Llave</v>
      </c>
      <c r="AN119">
        <f t="shared" si="7"/>
        <v>99</v>
      </c>
    </row>
    <row r="120" spans="17:40" x14ac:dyDescent="0.25">
      <c r="AM120" t="str">
        <f t="shared" si="6"/>
        <v>Nueva Llave</v>
      </c>
      <c r="AN120">
        <f t="shared" si="7"/>
        <v>100</v>
      </c>
    </row>
    <row r="121" spans="17:40" x14ac:dyDescent="0.25">
      <c r="AM121" t="str">
        <f t="shared" si="6"/>
        <v>Nueva Llave</v>
      </c>
      <c r="AN121">
        <f t="shared" si="7"/>
        <v>101</v>
      </c>
    </row>
    <row r="122" spans="17:40" x14ac:dyDescent="0.25">
      <c r="AM122" t="str">
        <f t="shared" si="6"/>
        <v>Nueva Llave</v>
      </c>
      <c r="AN122">
        <f t="shared" si="7"/>
        <v>102</v>
      </c>
    </row>
    <row r="123" spans="17:40" x14ac:dyDescent="0.25">
      <c r="AM123" t="str">
        <f t="shared" si="6"/>
        <v>Nueva Llave</v>
      </c>
      <c r="AN123">
        <f t="shared" si="7"/>
        <v>103</v>
      </c>
    </row>
    <row r="124" spans="17:40" x14ac:dyDescent="0.25">
      <c r="AM124" t="str">
        <f t="shared" si="6"/>
        <v>Nueva Llave</v>
      </c>
      <c r="AN124">
        <f t="shared" si="7"/>
        <v>104</v>
      </c>
    </row>
    <row r="125" spans="17:40" x14ac:dyDescent="0.25">
      <c r="AM125" t="str">
        <f t="shared" si="6"/>
        <v>Nueva Llave</v>
      </c>
      <c r="AN125">
        <f t="shared" si="7"/>
        <v>105</v>
      </c>
    </row>
    <row r="126" spans="17:40" x14ac:dyDescent="0.25">
      <c r="AM126" t="str">
        <f t="shared" si="6"/>
        <v>Nueva Llave</v>
      </c>
      <c r="AN126">
        <f t="shared" si="7"/>
        <v>106</v>
      </c>
    </row>
    <row r="127" spans="17:40" x14ac:dyDescent="0.25">
      <c r="AM127" t="str">
        <f t="shared" si="6"/>
        <v>Nueva Llave</v>
      </c>
      <c r="AN127">
        <f t="shared" si="7"/>
        <v>107</v>
      </c>
    </row>
    <row r="128" spans="17:40" x14ac:dyDescent="0.25">
      <c r="AM128" t="str">
        <f t="shared" si="6"/>
        <v>Nueva Llave</v>
      </c>
      <c r="AN128">
        <f t="shared" si="7"/>
        <v>108</v>
      </c>
    </row>
    <row r="129" spans="39:40" x14ac:dyDescent="0.25">
      <c r="AM129" t="str">
        <f t="shared" si="6"/>
        <v>Nueva Llave</v>
      </c>
      <c r="AN129">
        <f t="shared" si="7"/>
        <v>109</v>
      </c>
    </row>
    <row r="130" spans="39:40" x14ac:dyDescent="0.25">
      <c r="AM130" t="str">
        <f t="shared" si="6"/>
        <v>Nueva Llave</v>
      </c>
      <c r="AN130">
        <f t="shared" si="7"/>
        <v>110</v>
      </c>
    </row>
    <row r="131" spans="39:40" x14ac:dyDescent="0.25">
      <c r="AM131" t="str">
        <f t="shared" si="6"/>
        <v>Nueva Llave</v>
      </c>
      <c r="AN131">
        <f t="shared" si="7"/>
        <v>111</v>
      </c>
    </row>
    <row r="132" spans="39:40" x14ac:dyDescent="0.25">
      <c r="AM132" t="str">
        <f t="shared" si="6"/>
        <v>Nueva Llave</v>
      </c>
      <c r="AN132">
        <f t="shared" si="7"/>
        <v>112</v>
      </c>
    </row>
    <row r="133" spans="39:40" x14ac:dyDescent="0.25">
      <c r="AM133" t="str">
        <f t="shared" ref="AM133:AM184" si="8">IF(AN133=0,"",IF(AN133=1,AO133&amp;"-"&amp;AO132,IF(AN133=2,AO133&amp;"-"&amp;AO131,IF(AN133=3,AO133&amp;"-"&amp;AO130,"Nueva Llave"))))</f>
        <v>Nueva Llave</v>
      </c>
      <c r="AN133">
        <f t="shared" ref="AN133:AN184" si="9">IF(ISERROR(FIND("(",AO133)),AN132+1,0)</f>
        <v>113</v>
      </c>
    </row>
    <row r="134" spans="39:40" x14ac:dyDescent="0.25">
      <c r="AM134" t="str">
        <f t="shared" si="8"/>
        <v>Nueva Llave</v>
      </c>
      <c r="AN134">
        <f t="shared" si="9"/>
        <v>114</v>
      </c>
    </row>
    <row r="135" spans="39:40" x14ac:dyDescent="0.25">
      <c r="AM135" t="str">
        <f t="shared" si="8"/>
        <v>Nueva Llave</v>
      </c>
      <c r="AN135">
        <f t="shared" si="9"/>
        <v>115</v>
      </c>
    </row>
    <row r="136" spans="39:40" x14ac:dyDescent="0.25">
      <c r="AM136" t="str">
        <f t="shared" si="8"/>
        <v>Nueva Llave</v>
      </c>
      <c r="AN136">
        <f t="shared" si="9"/>
        <v>116</v>
      </c>
    </row>
    <row r="137" spans="39:40" x14ac:dyDescent="0.25">
      <c r="AM137" t="str">
        <f t="shared" si="8"/>
        <v>Nueva Llave</v>
      </c>
      <c r="AN137">
        <f t="shared" si="9"/>
        <v>117</v>
      </c>
    </row>
    <row r="138" spans="39:40" x14ac:dyDescent="0.25">
      <c r="AM138" t="str">
        <f t="shared" si="8"/>
        <v>Nueva Llave</v>
      </c>
      <c r="AN138">
        <f t="shared" si="9"/>
        <v>118</v>
      </c>
    </row>
    <row r="139" spans="39:40" x14ac:dyDescent="0.25">
      <c r="AM139" t="str">
        <f t="shared" si="8"/>
        <v>Nueva Llave</v>
      </c>
      <c r="AN139">
        <f t="shared" si="9"/>
        <v>119</v>
      </c>
    </row>
    <row r="140" spans="39:40" x14ac:dyDescent="0.25">
      <c r="AM140" t="str">
        <f t="shared" si="8"/>
        <v>Nueva Llave</v>
      </c>
      <c r="AN140">
        <f t="shared" si="9"/>
        <v>120</v>
      </c>
    </row>
    <row r="141" spans="39:40" x14ac:dyDescent="0.25">
      <c r="AM141" t="str">
        <f t="shared" si="8"/>
        <v>Nueva Llave</v>
      </c>
      <c r="AN141">
        <f t="shared" si="9"/>
        <v>121</v>
      </c>
    </row>
    <row r="142" spans="39:40" x14ac:dyDescent="0.25">
      <c r="AM142" t="str">
        <f t="shared" si="8"/>
        <v>Nueva Llave</v>
      </c>
      <c r="AN142">
        <f t="shared" si="9"/>
        <v>122</v>
      </c>
    </row>
    <row r="143" spans="39:40" x14ac:dyDescent="0.25">
      <c r="AM143" t="str">
        <f t="shared" si="8"/>
        <v>Nueva Llave</v>
      </c>
      <c r="AN143">
        <f t="shared" si="9"/>
        <v>123</v>
      </c>
    </row>
    <row r="144" spans="39:40" x14ac:dyDescent="0.25">
      <c r="AM144" t="str">
        <f t="shared" si="8"/>
        <v>Nueva Llave</v>
      </c>
      <c r="AN144">
        <f t="shared" si="9"/>
        <v>124</v>
      </c>
    </row>
    <row r="145" spans="39:40" x14ac:dyDescent="0.25">
      <c r="AM145" t="str">
        <f t="shared" si="8"/>
        <v>Nueva Llave</v>
      </c>
      <c r="AN145">
        <f t="shared" si="9"/>
        <v>125</v>
      </c>
    </row>
    <row r="146" spans="39:40" x14ac:dyDescent="0.25">
      <c r="AM146" t="str">
        <f t="shared" si="8"/>
        <v>Nueva Llave</v>
      </c>
      <c r="AN146">
        <f t="shared" si="9"/>
        <v>126</v>
      </c>
    </row>
    <row r="147" spans="39:40" x14ac:dyDescent="0.25">
      <c r="AM147" t="str">
        <f t="shared" si="8"/>
        <v>Nueva Llave</v>
      </c>
      <c r="AN147">
        <f t="shared" si="9"/>
        <v>127</v>
      </c>
    </row>
    <row r="148" spans="39:40" x14ac:dyDescent="0.25">
      <c r="AM148" t="str">
        <f t="shared" si="8"/>
        <v>Nueva Llave</v>
      </c>
      <c r="AN148">
        <f t="shared" si="9"/>
        <v>128</v>
      </c>
    </row>
    <row r="149" spans="39:40" x14ac:dyDescent="0.25">
      <c r="AM149" t="str">
        <f t="shared" si="8"/>
        <v>Nueva Llave</v>
      </c>
      <c r="AN149">
        <f t="shared" si="9"/>
        <v>129</v>
      </c>
    </row>
    <row r="150" spans="39:40" x14ac:dyDescent="0.25">
      <c r="AM150" t="str">
        <f t="shared" si="8"/>
        <v>Nueva Llave</v>
      </c>
      <c r="AN150">
        <f t="shared" si="9"/>
        <v>130</v>
      </c>
    </row>
    <row r="151" spans="39:40" x14ac:dyDescent="0.25">
      <c r="AM151" t="str">
        <f t="shared" si="8"/>
        <v>Nueva Llave</v>
      </c>
      <c r="AN151">
        <f t="shared" si="9"/>
        <v>131</v>
      </c>
    </row>
    <row r="152" spans="39:40" x14ac:dyDescent="0.25">
      <c r="AM152" t="str">
        <f t="shared" si="8"/>
        <v>Nueva Llave</v>
      </c>
      <c r="AN152">
        <f t="shared" si="9"/>
        <v>132</v>
      </c>
    </row>
    <row r="153" spans="39:40" x14ac:dyDescent="0.25">
      <c r="AM153" t="str">
        <f t="shared" si="8"/>
        <v>Nueva Llave</v>
      </c>
      <c r="AN153">
        <f t="shared" si="9"/>
        <v>133</v>
      </c>
    </row>
    <row r="154" spans="39:40" x14ac:dyDescent="0.25">
      <c r="AM154" t="str">
        <f t="shared" si="8"/>
        <v>Nueva Llave</v>
      </c>
      <c r="AN154">
        <f t="shared" si="9"/>
        <v>134</v>
      </c>
    </row>
    <row r="155" spans="39:40" x14ac:dyDescent="0.25">
      <c r="AM155" t="str">
        <f t="shared" si="8"/>
        <v>Nueva Llave</v>
      </c>
      <c r="AN155">
        <f t="shared" si="9"/>
        <v>135</v>
      </c>
    </row>
    <row r="156" spans="39:40" x14ac:dyDescent="0.25">
      <c r="AM156" t="str">
        <f t="shared" si="8"/>
        <v>Nueva Llave</v>
      </c>
      <c r="AN156">
        <f t="shared" si="9"/>
        <v>136</v>
      </c>
    </row>
    <row r="157" spans="39:40" x14ac:dyDescent="0.25">
      <c r="AM157" t="str">
        <f t="shared" si="8"/>
        <v>Nueva Llave</v>
      </c>
      <c r="AN157">
        <f t="shared" si="9"/>
        <v>137</v>
      </c>
    </row>
    <row r="158" spans="39:40" x14ac:dyDescent="0.25">
      <c r="AM158" t="str">
        <f t="shared" si="8"/>
        <v>Nueva Llave</v>
      </c>
      <c r="AN158">
        <f t="shared" si="9"/>
        <v>138</v>
      </c>
    </row>
    <row r="159" spans="39:40" x14ac:dyDescent="0.25">
      <c r="AM159" t="str">
        <f t="shared" si="8"/>
        <v>Nueva Llave</v>
      </c>
      <c r="AN159">
        <f t="shared" si="9"/>
        <v>139</v>
      </c>
    </row>
    <row r="160" spans="39:40" x14ac:dyDescent="0.25">
      <c r="AM160" t="str">
        <f t="shared" si="8"/>
        <v>Nueva Llave</v>
      </c>
      <c r="AN160">
        <f t="shared" si="9"/>
        <v>140</v>
      </c>
    </row>
    <row r="161" spans="39:40" x14ac:dyDescent="0.25">
      <c r="AM161" t="str">
        <f t="shared" si="8"/>
        <v>Nueva Llave</v>
      </c>
      <c r="AN161">
        <f t="shared" si="9"/>
        <v>141</v>
      </c>
    </row>
    <row r="162" spans="39:40" x14ac:dyDescent="0.25">
      <c r="AM162" t="str">
        <f t="shared" si="8"/>
        <v>Nueva Llave</v>
      </c>
      <c r="AN162">
        <f t="shared" si="9"/>
        <v>142</v>
      </c>
    </row>
    <row r="163" spans="39:40" x14ac:dyDescent="0.25">
      <c r="AM163" t="str">
        <f t="shared" si="8"/>
        <v>Nueva Llave</v>
      </c>
      <c r="AN163">
        <f t="shared" si="9"/>
        <v>143</v>
      </c>
    </row>
    <row r="164" spans="39:40" x14ac:dyDescent="0.25">
      <c r="AM164" t="str">
        <f t="shared" si="8"/>
        <v>Nueva Llave</v>
      </c>
      <c r="AN164">
        <f t="shared" si="9"/>
        <v>144</v>
      </c>
    </row>
    <row r="165" spans="39:40" x14ac:dyDescent="0.25">
      <c r="AM165" t="str">
        <f t="shared" si="8"/>
        <v>Nueva Llave</v>
      </c>
      <c r="AN165">
        <f t="shared" si="9"/>
        <v>145</v>
      </c>
    </row>
    <row r="166" spans="39:40" x14ac:dyDescent="0.25">
      <c r="AM166" t="str">
        <f t="shared" si="8"/>
        <v>Nueva Llave</v>
      </c>
      <c r="AN166">
        <f t="shared" si="9"/>
        <v>146</v>
      </c>
    </row>
    <row r="167" spans="39:40" x14ac:dyDescent="0.25">
      <c r="AM167" t="str">
        <f t="shared" si="8"/>
        <v>Nueva Llave</v>
      </c>
      <c r="AN167">
        <f t="shared" si="9"/>
        <v>147</v>
      </c>
    </row>
    <row r="168" spans="39:40" x14ac:dyDescent="0.25">
      <c r="AM168" t="str">
        <f t="shared" si="8"/>
        <v>Nueva Llave</v>
      </c>
      <c r="AN168">
        <f t="shared" si="9"/>
        <v>148</v>
      </c>
    </row>
    <row r="169" spans="39:40" x14ac:dyDescent="0.25">
      <c r="AM169" t="str">
        <f t="shared" si="8"/>
        <v>Nueva Llave</v>
      </c>
      <c r="AN169">
        <f t="shared" si="9"/>
        <v>149</v>
      </c>
    </row>
    <row r="170" spans="39:40" x14ac:dyDescent="0.25">
      <c r="AM170" t="str">
        <f t="shared" si="8"/>
        <v>Nueva Llave</v>
      </c>
      <c r="AN170">
        <f t="shared" si="9"/>
        <v>150</v>
      </c>
    </row>
    <row r="171" spans="39:40" x14ac:dyDescent="0.25">
      <c r="AM171" t="str">
        <f t="shared" si="8"/>
        <v>Nueva Llave</v>
      </c>
      <c r="AN171">
        <f t="shared" si="9"/>
        <v>151</v>
      </c>
    </row>
    <row r="172" spans="39:40" x14ac:dyDescent="0.25">
      <c r="AM172" t="str">
        <f t="shared" si="8"/>
        <v>Nueva Llave</v>
      </c>
      <c r="AN172">
        <f t="shared" si="9"/>
        <v>152</v>
      </c>
    </row>
    <row r="173" spans="39:40" x14ac:dyDescent="0.25">
      <c r="AM173" t="str">
        <f t="shared" si="8"/>
        <v>Nueva Llave</v>
      </c>
      <c r="AN173">
        <f t="shared" si="9"/>
        <v>153</v>
      </c>
    </row>
    <row r="174" spans="39:40" x14ac:dyDescent="0.25">
      <c r="AM174" t="str">
        <f t="shared" si="8"/>
        <v>Nueva Llave</v>
      </c>
      <c r="AN174">
        <f t="shared" si="9"/>
        <v>154</v>
      </c>
    </row>
    <row r="175" spans="39:40" x14ac:dyDescent="0.25">
      <c r="AM175" t="str">
        <f t="shared" si="8"/>
        <v>Nueva Llave</v>
      </c>
      <c r="AN175">
        <f t="shared" si="9"/>
        <v>155</v>
      </c>
    </row>
    <row r="176" spans="39:40" x14ac:dyDescent="0.25">
      <c r="AM176" t="str">
        <f t="shared" si="8"/>
        <v>Nueva Llave</v>
      </c>
      <c r="AN176">
        <f t="shared" si="9"/>
        <v>156</v>
      </c>
    </row>
    <row r="177" spans="39:40" x14ac:dyDescent="0.25">
      <c r="AM177" t="str">
        <f t="shared" si="8"/>
        <v>Nueva Llave</v>
      </c>
      <c r="AN177">
        <f t="shared" si="9"/>
        <v>157</v>
      </c>
    </row>
    <row r="178" spans="39:40" x14ac:dyDescent="0.25">
      <c r="AM178" t="str">
        <f t="shared" si="8"/>
        <v>Nueva Llave</v>
      </c>
      <c r="AN178">
        <f t="shared" si="9"/>
        <v>158</v>
      </c>
    </row>
    <row r="179" spans="39:40" x14ac:dyDescent="0.25">
      <c r="AM179" t="str">
        <f t="shared" si="8"/>
        <v>Nueva Llave</v>
      </c>
      <c r="AN179">
        <f t="shared" si="9"/>
        <v>159</v>
      </c>
    </row>
    <row r="180" spans="39:40" x14ac:dyDescent="0.25">
      <c r="AM180" t="str">
        <f t="shared" si="8"/>
        <v>Nueva Llave</v>
      </c>
      <c r="AN180">
        <f t="shared" si="9"/>
        <v>160</v>
      </c>
    </row>
    <row r="181" spans="39:40" x14ac:dyDescent="0.25">
      <c r="AM181" t="str">
        <f t="shared" si="8"/>
        <v>Nueva Llave</v>
      </c>
      <c r="AN181">
        <f t="shared" si="9"/>
        <v>161</v>
      </c>
    </row>
    <row r="182" spans="39:40" x14ac:dyDescent="0.25">
      <c r="AM182" t="str">
        <f t="shared" si="8"/>
        <v>Nueva Llave</v>
      </c>
      <c r="AN182">
        <f t="shared" si="9"/>
        <v>162</v>
      </c>
    </row>
    <row r="183" spans="39:40" x14ac:dyDescent="0.25">
      <c r="AM183" t="str">
        <f t="shared" si="8"/>
        <v>Nueva Llave</v>
      </c>
      <c r="AN183">
        <f t="shared" si="9"/>
        <v>163</v>
      </c>
    </row>
    <row r="184" spans="39:40" x14ac:dyDescent="0.25">
      <c r="AM184" t="str">
        <f t="shared" si="8"/>
        <v>Nueva Llave</v>
      </c>
      <c r="AN184">
        <f t="shared" si="9"/>
        <v>164</v>
      </c>
    </row>
  </sheetData>
  <sortState ref="AU4:AX8">
    <sortCondition descending="1" ref="AX4:AX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B1343"/>
  <sheetViews>
    <sheetView topLeftCell="A1192" workbookViewId="0"/>
  </sheetViews>
  <sheetFormatPr baseColWidth="10" defaultRowHeight="15" x14ac:dyDescent="0.25"/>
  <cols>
    <col min="1" max="1" width="20.7109375" bestFit="1" customWidth="1"/>
    <col min="2" max="2" width="9.7109375" bestFit="1" customWidth="1"/>
    <col min="3" max="3" width="6.85546875" bestFit="1" customWidth="1"/>
    <col min="5" max="5" width="9.7109375" bestFit="1" customWidth="1"/>
    <col min="6" max="6" width="52.28515625" bestFit="1" customWidth="1"/>
    <col min="7" max="7" width="38.28515625" bestFit="1" customWidth="1"/>
    <col min="8" max="8" width="11.7109375" bestFit="1" customWidth="1"/>
    <col min="9" max="9" width="10.140625" bestFit="1" customWidth="1"/>
    <col min="10" max="10" width="10.7109375" style="1" bestFit="1" customWidth="1"/>
    <col min="11" max="11" width="8.140625" style="2" bestFit="1" customWidth="1"/>
    <col min="12" max="12" width="15.5703125" style="1" bestFit="1" customWidth="1"/>
    <col min="13" max="13" width="14.5703125" style="2" bestFit="1" customWidth="1"/>
    <col min="14" max="14" width="18" style="1" bestFit="1" customWidth="1"/>
    <col min="15" max="15" width="17" style="2" bestFit="1" customWidth="1"/>
    <col min="16" max="16" width="11.85546875" bestFit="1" customWidth="1"/>
    <col min="17" max="17" width="14" bestFit="1" customWidth="1"/>
    <col min="18" max="18" width="15.7109375" style="3" bestFit="1" customWidth="1"/>
    <col min="19" max="19" width="20.5703125" style="3" bestFit="1" customWidth="1"/>
    <col min="20" max="20" width="24.42578125" bestFit="1" customWidth="1"/>
    <col min="21" max="21" width="41.28515625" bestFit="1" customWidth="1"/>
    <col min="22" max="22" width="47.28515625" bestFit="1" customWidth="1"/>
    <col min="23" max="23" width="24.5703125" bestFit="1" customWidth="1"/>
    <col min="24" max="24" width="21" bestFit="1" customWidth="1"/>
    <col min="25" max="25" width="33.140625" bestFit="1" customWidth="1"/>
    <col min="26" max="26" width="22" bestFit="1" customWidth="1"/>
    <col min="27" max="27" width="19.7109375" bestFit="1" customWidth="1"/>
    <col min="28" max="28" width="17.140625" style="1" customWidth="1"/>
  </cols>
  <sheetData>
    <row r="1" spans="1:28" x14ac:dyDescent="0.25">
      <c r="R1"/>
      <c r="S1"/>
    </row>
    <row r="2" spans="1:28" x14ac:dyDescent="0.25">
      <c r="A2" t="s">
        <v>0</v>
      </c>
      <c r="B2" t="s">
        <v>1</v>
      </c>
      <c r="C2" t="s">
        <v>2</v>
      </c>
      <c r="D2" t="s">
        <v>3</v>
      </c>
      <c r="E2" t="s">
        <v>63</v>
      </c>
      <c r="F2" t="s">
        <v>4</v>
      </c>
      <c r="G2" t="s">
        <v>5</v>
      </c>
      <c r="H2" t="s">
        <v>6</v>
      </c>
      <c r="I2" t="s">
        <v>7</v>
      </c>
      <c r="J2" s="1" t="s">
        <v>8</v>
      </c>
      <c r="K2" s="2" t="s">
        <v>9</v>
      </c>
      <c r="L2" s="1" t="s">
        <v>64</v>
      </c>
      <c r="M2" s="2" t="s">
        <v>65</v>
      </c>
      <c r="N2" s="1" t="s">
        <v>66</v>
      </c>
      <c r="O2" s="2" t="s">
        <v>67</v>
      </c>
      <c r="P2" t="s">
        <v>68</v>
      </c>
      <c r="Q2" t="s">
        <v>69</v>
      </c>
      <c r="R2" s="3" t="s">
        <v>8</v>
      </c>
      <c r="S2" s="3" t="s">
        <v>10</v>
      </c>
      <c r="T2" s="3" t="s">
        <v>11</v>
      </c>
      <c r="U2" s="3" t="s">
        <v>12</v>
      </c>
      <c r="V2" s="4" t="s">
        <v>13</v>
      </c>
      <c r="W2" s="4" t="s">
        <v>6</v>
      </c>
      <c r="X2" s="4" t="s">
        <v>14</v>
      </c>
      <c r="Y2" s="4" t="s">
        <v>12</v>
      </c>
      <c r="Z2" s="4" t="s">
        <v>1981</v>
      </c>
      <c r="AA2" s="4" t="s">
        <v>3881</v>
      </c>
      <c r="AB2" s="1" t="s">
        <v>3882</v>
      </c>
    </row>
    <row r="3" spans="1:28" x14ac:dyDescent="0.25">
      <c r="A3">
        <f>WEEKNUM(J3)</f>
        <v>40</v>
      </c>
      <c r="B3" t="str">
        <f>PROPER(TEXT(J3,"DDDD"))</f>
        <v>Viernes</v>
      </c>
      <c r="C3">
        <f>YEAR(J3)</f>
        <v>2021</v>
      </c>
      <c r="D3" t="str">
        <f>PROPER(TEXT(J3,"MMMM"))</f>
        <v>Octubre</v>
      </c>
      <c r="E3" t="s">
        <v>209</v>
      </c>
      <c r="F3" t="s">
        <v>24</v>
      </c>
      <c r="G3" t="s">
        <v>204</v>
      </c>
      <c r="H3" t="s">
        <v>87</v>
      </c>
      <c r="I3" t="s">
        <v>71</v>
      </c>
      <c r="J3" s="1">
        <v>44470</v>
      </c>
      <c r="K3" s="2">
        <v>2.7314814814814816E-2</v>
      </c>
      <c r="L3" s="1">
        <v>44474</v>
      </c>
      <c r="M3" s="2">
        <v>5.5069444444444449E-2</v>
      </c>
      <c r="R3" s="3">
        <f>IF(OR(K3="",K3=""),"",J3+K3)</f>
        <v>44470.027314814812</v>
      </c>
      <c r="S3" s="3">
        <f ca="1">IF(OR(N3="",O3=""),NOW(),N3+O3)</f>
        <v>44484.538800694441</v>
      </c>
      <c r="T3" t="str">
        <f ca="1">IFERROR(INT(S3-R3)&amp;" Dias "&amp;HOUR(MOD(S3-R3,1))&amp;" Horas "&amp;MINUTE(MOD(S3-R3,1))&amp;" Minutos","SIN INFORMACIÓN")</f>
        <v>14 Dias 12 Horas 16 Minutos</v>
      </c>
      <c r="U3" t="str">
        <f>IF(N3="","Estudios Sin Liberar en PxLab",IF(INT(S3-R3)&gt;0,"Mas de 1 Dia",IF(VALUE(TEXT(HOUR(MOD(S3-R3,1)),"00")&amp;":"&amp;TEXT(MINUTE(MOD(S3-R3,1)),"00"))&lt;=TABLAS!$G$3,"Resultados Liberados en 30 Minutos o Menos",IF(VALUE(TEXT(HOUR(MOD(S3-R3,1)),"00")&amp;":"&amp;TEXT(MINUTE(MOD(S3-R3,1)),"00"))&lt;=TABLAS!$G$4,"Resultados Liberados en 1 Hora o Menos",IF(VALUE(TEXT(HOUR(MOD(S3-R3,1)),"00")&amp;":"&amp;TEXT(MINUTE(MOD(S3-R3,1)),"00"))&lt;=TABLAS!$G$5,"Resultados Liberados 01:30 o Menos",IF(VALUE(TEXT(HOUR(MOD(S3-R3,1)),"00")&amp;":"&amp;TEXT(MINUTE(MOD(S3-R3,1)),"00"))&lt;=TABLAS!$G$6,"Resultados Liberados en 4 Horas o Menos","Resultados Liberados despues de 4 Horas"))))))</f>
        <v>Estudios Sin Liberar en PxLab</v>
      </c>
      <c r="V3" t="str">
        <f>IFERROR(VLOOKUP(F3,TABLAS!$B:$D,2,0),"PRIVADOS")</f>
        <v>CENTRO MEDICO EXCEL</v>
      </c>
      <c r="W3" t="str">
        <f>IF(H3="URGENCIA",UPPER("Estudios de Emergencia"),IFERROR(VLOOKUP(F3,TABLAS!$B:$D,3,0),VLOOKUP(V3,TABLAS!C:D,2,0)))</f>
        <v>HOSPITALIZADOS</v>
      </c>
      <c r="X3" t="str">
        <f>IF(U3="Estudios Sin Liberar en PxLab","No Liberados en PxLab",IFERROR(VLOOKUP(W3&amp;"-"&amp;U3,TABLAS!Q:T,4,0),""))</f>
        <v>No Liberados en PxLab</v>
      </c>
      <c r="Y3" t="str">
        <f>IFERROR(VLOOKUP(W3,TABLAS!V:W,2,0),"Sin Clasificación Actualizar")</f>
        <v>HOSPITALIZADOS (90 Min.)</v>
      </c>
      <c r="Z3">
        <v>1</v>
      </c>
      <c r="AA3" t="s">
        <v>3883</v>
      </c>
      <c r="AB3" s="1">
        <v>44469</v>
      </c>
    </row>
    <row r="4" spans="1:28" x14ac:dyDescent="0.25">
      <c r="A4">
        <v>40</v>
      </c>
      <c r="B4" t="s">
        <v>97</v>
      </c>
      <c r="C4">
        <v>2021</v>
      </c>
      <c r="D4" t="s">
        <v>451</v>
      </c>
      <c r="E4" t="s">
        <v>210</v>
      </c>
      <c r="F4" t="s">
        <v>18</v>
      </c>
      <c r="G4" t="s">
        <v>200</v>
      </c>
      <c r="H4" t="s">
        <v>70</v>
      </c>
      <c r="I4" t="s">
        <v>71</v>
      </c>
      <c r="J4" s="1">
        <v>44470</v>
      </c>
      <c r="K4" s="2">
        <v>2.8217592592592589E-2</v>
      </c>
      <c r="L4" s="1">
        <v>44470</v>
      </c>
      <c r="M4" s="2">
        <v>9.0694444444444453E-2</v>
      </c>
      <c r="N4" s="1">
        <v>44470</v>
      </c>
      <c r="O4" s="2">
        <v>7.6296296296296293E-2</v>
      </c>
      <c r="P4">
        <v>69</v>
      </c>
      <c r="Q4">
        <v>-21</v>
      </c>
      <c r="R4" s="3">
        <v>44470.028217592589</v>
      </c>
      <c r="S4" s="3">
        <v>44470.076296296298</v>
      </c>
      <c r="T4" t="s">
        <v>107</v>
      </c>
      <c r="U4" t="s">
        <v>30</v>
      </c>
      <c r="V4" t="s">
        <v>19</v>
      </c>
      <c r="W4" t="s">
        <v>20</v>
      </c>
      <c r="X4" t="s">
        <v>23</v>
      </c>
      <c r="Y4" t="s">
        <v>79</v>
      </c>
      <c r="Z4">
        <v>5</v>
      </c>
      <c r="AA4" t="s">
        <v>3883</v>
      </c>
      <c r="AB4" s="1">
        <v>44469</v>
      </c>
    </row>
    <row r="5" spans="1:28" x14ac:dyDescent="0.25">
      <c r="A5">
        <v>40</v>
      </c>
      <c r="B5" t="s">
        <v>97</v>
      </c>
      <c r="C5">
        <v>2021</v>
      </c>
      <c r="D5" t="s">
        <v>451</v>
      </c>
      <c r="E5" t="s">
        <v>211</v>
      </c>
      <c r="F5" t="s">
        <v>18</v>
      </c>
      <c r="G5" t="s">
        <v>212</v>
      </c>
      <c r="H5" t="s">
        <v>70</v>
      </c>
      <c r="I5" t="s">
        <v>71</v>
      </c>
      <c r="J5" s="1">
        <v>44470</v>
      </c>
      <c r="K5" s="2">
        <v>3.7372685185185189E-2</v>
      </c>
      <c r="L5" s="1">
        <v>44470</v>
      </c>
      <c r="M5" s="2">
        <v>9.9849537037037028E-2</v>
      </c>
      <c r="N5" s="1">
        <v>44470</v>
      </c>
      <c r="O5" s="2">
        <v>7.1168981481481486E-2</v>
      </c>
      <c r="P5">
        <v>49</v>
      </c>
      <c r="Q5">
        <v>-41</v>
      </c>
      <c r="R5" s="3">
        <v>44470.037372685183</v>
      </c>
      <c r="S5" s="3">
        <v>44470.071168981478</v>
      </c>
      <c r="T5" t="s">
        <v>101</v>
      </c>
      <c r="U5" t="s">
        <v>27</v>
      </c>
      <c r="V5" t="s">
        <v>19</v>
      </c>
      <c r="W5" t="s">
        <v>20</v>
      </c>
      <c r="X5" t="s">
        <v>23</v>
      </c>
      <c r="Y5" t="s">
        <v>79</v>
      </c>
      <c r="Z5">
        <v>3</v>
      </c>
      <c r="AA5" t="s">
        <v>3883</v>
      </c>
      <c r="AB5" s="1">
        <v>44469</v>
      </c>
    </row>
    <row r="6" spans="1:28" x14ac:dyDescent="0.25">
      <c r="A6">
        <v>40</v>
      </c>
      <c r="B6" t="s">
        <v>97</v>
      </c>
      <c r="C6">
        <v>2021</v>
      </c>
      <c r="D6" t="s">
        <v>451</v>
      </c>
      <c r="E6" t="s">
        <v>213</v>
      </c>
      <c r="F6" t="s">
        <v>24</v>
      </c>
      <c r="G6" t="s">
        <v>174</v>
      </c>
      <c r="H6" t="s">
        <v>90</v>
      </c>
      <c r="I6" t="s">
        <v>71</v>
      </c>
      <c r="J6" s="1">
        <v>44470</v>
      </c>
      <c r="K6" s="2">
        <v>0.26271990740740742</v>
      </c>
      <c r="L6" s="1">
        <v>44470</v>
      </c>
      <c r="M6" s="2">
        <v>0.2835185185185185</v>
      </c>
      <c r="N6" s="1">
        <v>44470</v>
      </c>
      <c r="O6" s="2">
        <v>0.27734953703703707</v>
      </c>
      <c r="P6">
        <v>21</v>
      </c>
      <c r="Q6">
        <v>-9</v>
      </c>
      <c r="R6" s="3">
        <v>44470.262719907405</v>
      </c>
      <c r="S6" s="3">
        <v>44470.277349537035</v>
      </c>
      <c r="T6" t="s">
        <v>114</v>
      </c>
      <c r="U6" t="s">
        <v>22</v>
      </c>
      <c r="V6" t="s">
        <v>19</v>
      </c>
      <c r="W6" t="s">
        <v>73</v>
      </c>
      <c r="X6" t="s">
        <v>23</v>
      </c>
      <c r="Y6" t="s">
        <v>77</v>
      </c>
      <c r="Z6">
        <v>1</v>
      </c>
      <c r="AA6" t="s">
        <v>3879</v>
      </c>
      <c r="AB6" s="1">
        <v>44470</v>
      </c>
    </row>
    <row r="7" spans="1:28" x14ac:dyDescent="0.25">
      <c r="A7">
        <v>40</v>
      </c>
      <c r="B7" t="s">
        <v>97</v>
      </c>
      <c r="C7">
        <v>2021</v>
      </c>
      <c r="D7" t="s">
        <v>451</v>
      </c>
      <c r="E7" t="s">
        <v>214</v>
      </c>
      <c r="F7" t="s">
        <v>24</v>
      </c>
      <c r="G7" t="s">
        <v>177</v>
      </c>
      <c r="H7" t="s">
        <v>87</v>
      </c>
      <c r="I7" t="s">
        <v>71</v>
      </c>
      <c r="J7" s="1">
        <v>44470</v>
      </c>
      <c r="K7" s="2">
        <v>0.26325231481481481</v>
      </c>
      <c r="L7" s="1">
        <v>44474</v>
      </c>
      <c r="M7" s="2">
        <v>0.29099537037037038</v>
      </c>
      <c r="N7" s="1">
        <v>44470</v>
      </c>
      <c r="O7" s="2">
        <v>0.27797453703703706</v>
      </c>
      <c r="P7">
        <v>21</v>
      </c>
      <c r="Q7">
        <v>-5779</v>
      </c>
      <c r="R7" s="3">
        <v>44470.263252314813</v>
      </c>
      <c r="S7" s="3">
        <v>44470.277974537035</v>
      </c>
      <c r="T7" t="s">
        <v>114</v>
      </c>
      <c r="U7" t="s">
        <v>22</v>
      </c>
      <c r="V7" t="s">
        <v>19</v>
      </c>
      <c r="W7" t="s">
        <v>25</v>
      </c>
      <c r="X7" t="s">
        <v>23</v>
      </c>
      <c r="Y7" t="s">
        <v>78</v>
      </c>
      <c r="Z7">
        <v>1</v>
      </c>
      <c r="AA7" t="s">
        <v>3879</v>
      </c>
      <c r="AB7" s="1">
        <v>44470</v>
      </c>
    </row>
    <row r="8" spans="1:28" x14ac:dyDescent="0.25">
      <c r="A8">
        <v>40</v>
      </c>
      <c r="B8" t="s">
        <v>97</v>
      </c>
      <c r="C8">
        <v>2021</v>
      </c>
      <c r="D8" t="s">
        <v>451</v>
      </c>
      <c r="E8" t="s">
        <v>215</v>
      </c>
      <c r="F8" t="s">
        <v>24</v>
      </c>
      <c r="G8" t="s">
        <v>198</v>
      </c>
      <c r="H8" t="s">
        <v>70</v>
      </c>
      <c r="I8" t="s">
        <v>71</v>
      </c>
      <c r="J8" s="1">
        <v>44470</v>
      </c>
      <c r="K8" s="2">
        <v>0.26458333333333334</v>
      </c>
      <c r="L8" s="1">
        <v>44470</v>
      </c>
      <c r="M8" s="2">
        <v>0.32704861111111111</v>
      </c>
      <c r="N8" s="1">
        <v>44470</v>
      </c>
      <c r="O8" s="2">
        <v>0.31511574074074072</v>
      </c>
      <c r="P8">
        <v>72</v>
      </c>
      <c r="Q8">
        <v>-17</v>
      </c>
      <c r="R8" s="3">
        <v>44470.26458333333</v>
      </c>
      <c r="S8" s="3">
        <v>44470.315115740741</v>
      </c>
      <c r="T8" t="s">
        <v>159</v>
      </c>
      <c r="U8" t="s">
        <v>30</v>
      </c>
      <c r="V8" t="s">
        <v>19</v>
      </c>
      <c r="W8" t="s">
        <v>25</v>
      </c>
      <c r="X8" t="s">
        <v>23</v>
      </c>
      <c r="Y8" t="s">
        <v>78</v>
      </c>
      <c r="Z8">
        <v>4</v>
      </c>
      <c r="AA8" t="s">
        <v>3879</v>
      </c>
      <c r="AB8" s="1">
        <v>44470</v>
      </c>
    </row>
    <row r="9" spans="1:28" x14ac:dyDescent="0.25">
      <c r="A9">
        <v>40</v>
      </c>
      <c r="B9" t="s">
        <v>97</v>
      </c>
      <c r="C9">
        <v>2021</v>
      </c>
      <c r="D9" t="s">
        <v>451</v>
      </c>
      <c r="E9" t="s">
        <v>216</v>
      </c>
      <c r="F9" t="s">
        <v>24</v>
      </c>
      <c r="G9" t="s">
        <v>199</v>
      </c>
      <c r="H9" t="s">
        <v>70</v>
      </c>
      <c r="I9" t="s">
        <v>71</v>
      </c>
      <c r="J9" s="1">
        <v>44470</v>
      </c>
      <c r="K9" s="2">
        <v>0.26513888888888887</v>
      </c>
      <c r="L9" s="1">
        <v>44470</v>
      </c>
      <c r="M9" s="2">
        <v>0.32761574074074074</v>
      </c>
      <c r="N9" s="1">
        <v>44470</v>
      </c>
      <c r="O9" s="2">
        <v>0.34677083333333331</v>
      </c>
      <c r="P9">
        <v>118</v>
      </c>
      <c r="Q9">
        <v>28</v>
      </c>
      <c r="R9" s="3">
        <v>44470.265138888892</v>
      </c>
      <c r="S9" s="3">
        <v>44470.346770833334</v>
      </c>
      <c r="T9" t="s">
        <v>139</v>
      </c>
      <c r="U9" t="s">
        <v>32</v>
      </c>
      <c r="V9" t="s">
        <v>19</v>
      </c>
      <c r="W9" t="s">
        <v>25</v>
      </c>
      <c r="X9" t="s">
        <v>37</v>
      </c>
      <c r="Y9" t="s">
        <v>78</v>
      </c>
      <c r="Z9">
        <v>4</v>
      </c>
      <c r="AA9" t="s">
        <v>3879</v>
      </c>
      <c r="AB9" s="1">
        <v>44470</v>
      </c>
    </row>
    <row r="10" spans="1:28" x14ac:dyDescent="0.25">
      <c r="A10">
        <v>40</v>
      </c>
      <c r="B10" t="s">
        <v>97</v>
      </c>
      <c r="C10">
        <v>2021</v>
      </c>
      <c r="D10" t="s">
        <v>451</v>
      </c>
      <c r="E10" t="s">
        <v>217</v>
      </c>
      <c r="F10" t="s">
        <v>24</v>
      </c>
      <c r="G10" t="s">
        <v>85</v>
      </c>
      <c r="H10" t="s">
        <v>70</v>
      </c>
      <c r="I10" t="s">
        <v>71</v>
      </c>
      <c r="J10" s="1">
        <v>44470</v>
      </c>
      <c r="K10" s="2">
        <v>0.26567129629629632</v>
      </c>
      <c r="L10" s="1">
        <v>44470</v>
      </c>
      <c r="M10" s="2">
        <v>0.32814814814814813</v>
      </c>
      <c r="N10" s="1">
        <v>44470</v>
      </c>
      <c r="O10" s="2">
        <v>0.32069444444444445</v>
      </c>
      <c r="P10">
        <v>79</v>
      </c>
      <c r="Q10">
        <v>-11</v>
      </c>
      <c r="R10" s="3">
        <v>44470.2656712963</v>
      </c>
      <c r="S10" s="3">
        <v>44470.320694444446</v>
      </c>
      <c r="T10" t="s">
        <v>161</v>
      </c>
      <c r="U10" t="s">
        <v>30</v>
      </c>
      <c r="V10" t="s">
        <v>19</v>
      </c>
      <c r="W10" t="s">
        <v>25</v>
      </c>
      <c r="X10" t="s">
        <v>23</v>
      </c>
      <c r="Y10" t="s">
        <v>78</v>
      </c>
      <c r="Z10">
        <v>2</v>
      </c>
      <c r="AA10" t="s">
        <v>3879</v>
      </c>
      <c r="AB10" s="1">
        <v>44470</v>
      </c>
    </row>
    <row r="11" spans="1:28" x14ac:dyDescent="0.25">
      <c r="A11">
        <v>40</v>
      </c>
      <c r="B11" t="s">
        <v>97</v>
      </c>
      <c r="C11">
        <v>2021</v>
      </c>
      <c r="D11" t="s">
        <v>451</v>
      </c>
      <c r="E11" t="s">
        <v>218</v>
      </c>
      <c r="F11" t="s">
        <v>24</v>
      </c>
      <c r="G11" t="s">
        <v>205</v>
      </c>
      <c r="H11" t="s">
        <v>70</v>
      </c>
      <c r="I11" t="s">
        <v>71</v>
      </c>
      <c r="J11" s="1">
        <v>44470</v>
      </c>
      <c r="K11" s="2">
        <v>0.26622685185185185</v>
      </c>
      <c r="L11" s="1">
        <v>44470</v>
      </c>
      <c r="M11" s="2">
        <v>0.32870370370370372</v>
      </c>
      <c r="N11" s="1">
        <v>44470</v>
      </c>
      <c r="O11" s="2">
        <v>0.32170138888888888</v>
      </c>
      <c r="P11">
        <v>80</v>
      </c>
      <c r="Q11">
        <v>-10</v>
      </c>
      <c r="R11" s="3">
        <v>44470.266226851854</v>
      </c>
      <c r="S11" s="3">
        <v>44470.321701388886</v>
      </c>
      <c r="T11" t="s">
        <v>161</v>
      </c>
      <c r="U11" t="s">
        <v>30</v>
      </c>
      <c r="V11" t="s">
        <v>19</v>
      </c>
      <c r="W11" t="s">
        <v>25</v>
      </c>
      <c r="X11" t="s">
        <v>23</v>
      </c>
      <c r="Y11" t="s">
        <v>78</v>
      </c>
      <c r="Z11">
        <v>3</v>
      </c>
      <c r="AA11" t="s">
        <v>3879</v>
      </c>
      <c r="AB11" s="1">
        <v>44470</v>
      </c>
    </row>
    <row r="12" spans="1:28" x14ac:dyDescent="0.25">
      <c r="A12">
        <v>40</v>
      </c>
      <c r="B12" t="s">
        <v>97</v>
      </c>
      <c r="C12">
        <v>2021</v>
      </c>
      <c r="D12" t="s">
        <v>451</v>
      </c>
      <c r="E12" t="s">
        <v>219</v>
      </c>
      <c r="F12" t="s">
        <v>24</v>
      </c>
      <c r="G12" t="s">
        <v>201</v>
      </c>
      <c r="H12" t="s">
        <v>70</v>
      </c>
      <c r="I12" t="s">
        <v>71</v>
      </c>
      <c r="J12" s="1">
        <v>44470</v>
      </c>
      <c r="K12" s="2">
        <v>0.26673611111111112</v>
      </c>
      <c r="L12" s="1">
        <v>44470</v>
      </c>
      <c r="M12" s="2">
        <v>0.32921296296296299</v>
      </c>
      <c r="N12" s="1">
        <v>44470</v>
      </c>
      <c r="O12" s="2">
        <v>0.32245370370370369</v>
      </c>
      <c r="P12">
        <v>80</v>
      </c>
      <c r="Q12">
        <v>-10</v>
      </c>
      <c r="R12" s="3">
        <v>44470.266736111109</v>
      </c>
      <c r="S12" s="3">
        <v>44470.322453703702</v>
      </c>
      <c r="T12" t="s">
        <v>102</v>
      </c>
      <c r="U12" t="s">
        <v>30</v>
      </c>
      <c r="V12" t="s">
        <v>19</v>
      </c>
      <c r="W12" t="s">
        <v>25</v>
      </c>
      <c r="X12" t="s">
        <v>23</v>
      </c>
      <c r="Y12" t="s">
        <v>78</v>
      </c>
      <c r="Z12">
        <v>1</v>
      </c>
      <c r="AA12" t="s">
        <v>3879</v>
      </c>
      <c r="AB12" s="1">
        <v>44470</v>
      </c>
    </row>
    <row r="13" spans="1:28" x14ac:dyDescent="0.25">
      <c r="A13">
        <v>40</v>
      </c>
      <c r="B13" t="s">
        <v>97</v>
      </c>
      <c r="C13">
        <v>2021</v>
      </c>
      <c r="D13" t="s">
        <v>451</v>
      </c>
      <c r="E13" t="s">
        <v>220</v>
      </c>
      <c r="F13" t="s">
        <v>24</v>
      </c>
      <c r="G13" t="s">
        <v>202</v>
      </c>
      <c r="H13" t="s">
        <v>70</v>
      </c>
      <c r="I13" t="s">
        <v>71</v>
      </c>
      <c r="J13" s="1">
        <v>44470</v>
      </c>
      <c r="K13" s="2">
        <v>0.26738425925925929</v>
      </c>
      <c r="L13" s="1">
        <v>44470</v>
      </c>
      <c r="M13" s="2">
        <v>0.3298726851851852</v>
      </c>
      <c r="N13" s="1">
        <v>44470</v>
      </c>
      <c r="O13" s="2">
        <v>0.34761574074074075</v>
      </c>
      <c r="P13">
        <v>115</v>
      </c>
      <c r="Q13">
        <v>25</v>
      </c>
      <c r="R13" s="3">
        <v>44470.267384259256</v>
      </c>
      <c r="S13" s="3">
        <v>44470.347615740742</v>
      </c>
      <c r="T13" t="s">
        <v>132</v>
      </c>
      <c r="U13" t="s">
        <v>32</v>
      </c>
      <c r="V13" t="s">
        <v>19</v>
      </c>
      <c r="W13" t="s">
        <v>25</v>
      </c>
      <c r="X13" t="s">
        <v>37</v>
      </c>
      <c r="Y13" t="s">
        <v>78</v>
      </c>
      <c r="Z13">
        <v>6</v>
      </c>
      <c r="AA13" t="s">
        <v>3879</v>
      </c>
      <c r="AB13" s="1">
        <v>44470</v>
      </c>
    </row>
    <row r="14" spans="1:28" x14ac:dyDescent="0.25">
      <c r="A14">
        <v>40</v>
      </c>
      <c r="B14" t="s">
        <v>97</v>
      </c>
      <c r="C14">
        <v>2021</v>
      </c>
      <c r="D14" t="s">
        <v>451</v>
      </c>
      <c r="E14" t="s">
        <v>221</v>
      </c>
      <c r="F14" t="s">
        <v>24</v>
      </c>
      <c r="G14" t="s">
        <v>174</v>
      </c>
      <c r="H14" t="s">
        <v>70</v>
      </c>
      <c r="I14" t="s">
        <v>71</v>
      </c>
      <c r="J14" s="1">
        <v>44470</v>
      </c>
      <c r="K14" s="2">
        <v>0.26796296296296296</v>
      </c>
      <c r="L14" s="1">
        <v>44470</v>
      </c>
      <c r="M14" s="2">
        <v>0.33043981481481483</v>
      </c>
      <c r="N14" s="1">
        <v>44470</v>
      </c>
      <c r="O14" s="2">
        <v>0.32524305555555555</v>
      </c>
      <c r="P14">
        <v>83</v>
      </c>
      <c r="Q14">
        <v>-7</v>
      </c>
      <c r="R14" s="3">
        <v>44470.267962962964</v>
      </c>
      <c r="S14" s="3">
        <v>44470.325243055559</v>
      </c>
      <c r="T14" t="s">
        <v>167</v>
      </c>
      <c r="U14" t="s">
        <v>30</v>
      </c>
      <c r="V14" t="s">
        <v>19</v>
      </c>
      <c r="W14" t="s">
        <v>25</v>
      </c>
      <c r="X14" t="s">
        <v>23</v>
      </c>
      <c r="Y14" t="s">
        <v>78</v>
      </c>
      <c r="Z14">
        <v>3</v>
      </c>
      <c r="AA14" t="s">
        <v>3879</v>
      </c>
      <c r="AB14" s="1">
        <v>44470</v>
      </c>
    </row>
    <row r="15" spans="1:28" x14ac:dyDescent="0.25">
      <c r="A15">
        <v>40</v>
      </c>
      <c r="B15" t="s">
        <v>97</v>
      </c>
      <c r="C15">
        <v>2021</v>
      </c>
      <c r="D15" t="s">
        <v>451</v>
      </c>
      <c r="E15" t="s">
        <v>222</v>
      </c>
      <c r="F15" t="s">
        <v>24</v>
      </c>
      <c r="G15" t="s">
        <v>177</v>
      </c>
      <c r="H15" t="s">
        <v>70</v>
      </c>
      <c r="I15" t="s">
        <v>71</v>
      </c>
      <c r="J15" s="1">
        <v>44470</v>
      </c>
      <c r="K15" s="2">
        <v>0.26846064814814813</v>
      </c>
      <c r="L15" s="1">
        <v>44470</v>
      </c>
      <c r="M15" s="2">
        <v>0.3309375</v>
      </c>
      <c r="N15" s="1">
        <v>44470</v>
      </c>
      <c r="O15" s="2">
        <v>0.32627314814814817</v>
      </c>
      <c r="P15">
        <v>83</v>
      </c>
      <c r="Q15">
        <v>-7</v>
      </c>
      <c r="R15" s="3">
        <v>44470.268460648149</v>
      </c>
      <c r="S15" s="3">
        <v>44470.326273148145</v>
      </c>
      <c r="T15" t="s">
        <v>160</v>
      </c>
      <c r="U15" t="s">
        <v>30</v>
      </c>
      <c r="V15" t="s">
        <v>19</v>
      </c>
      <c r="W15" t="s">
        <v>25</v>
      </c>
      <c r="X15" t="s">
        <v>23</v>
      </c>
      <c r="Y15" t="s">
        <v>78</v>
      </c>
      <c r="Z15">
        <v>3</v>
      </c>
      <c r="AA15" t="s">
        <v>3879</v>
      </c>
      <c r="AB15" s="1">
        <v>44470</v>
      </c>
    </row>
    <row r="16" spans="1:28" x14ac:dyDescent="0.25">
      <c r="A16">
        <v>40</v>
      </c>
      <c r="B16" t="s">
        <v>97</v>
      </c>
      <c r="C16">
        <v>2021</v>
      </c>
      <c r="D16" t="s">
        <v>451</v>
      </c>
      <c r="E16" t="s">
        <v>223</v>
      </c>
      <c r="F16" t="s">
        <v>24</v>
      </c>
      <c r="G16" t="s">
        <v>194</v>
      </c>
      <c r="H16" t="s">
        <v>70</v>
      </c>
      <c r="I16" t="s">
        <v>71</v>
      </c>
      <c r="J16" s="1">
        <v>44470</v>
      </c>
      <c r="K16" s="2">
        <v>0.27306712962962965</v>
      </c>
      <c r="L16" s="1">
        <v>44470</v>
      </c>
      <c r="M16" s="2">
        <v>0.33554398148148151</v>
      </c>
      <c r="N16" s="1">
        <v>44470</v>
      </c>
      <c r="O16" s="2">
        <v>0.28512731481481485</v>
      </c>
      <c r="P16">
        <v>17</v>
      </c>
      <c r="Q16">
        <v>-73</v>
      </c>
      <c r="R16" s="3">
        <v>44470.27306712963</v>
      </c>
      <c r="S16" s="3">
        <v>44470.285127314812</v>
      </c>
      <c r="T16" t="s">
        <v>110</v>
      </c>
      <c r="U16" t="s">
        <v>22</v>
      </c>
      <c r="V16" t="s">
        <v>19</v>
      </c>
      <c r="W16" t="s">
        <v>25</v>
      </c>
      <c r="X16" t="s">
        <v>23</v>
      </c>
      <c r="Y16" t="s">
        <v>78</v>
      </c>
      <c r="Z16">
        <v>1</v>
      </c>
      <c r="AA16" t="s">
        <v>3879</v>
      </c>
      <c r="AB16" s="1">
        <v>44470</v>
      </c>
    </row>
    <row r="17" spans="1:28" x14ac:dyDescent="0.25">
      <c r="A17">
        <v>40</v>
      </c>
      <c r="B17" t="s">
        <v>97</v>
      </c>
      <c r="C17">
        <v>2021</v>
      </c>
      <c r="D17" t="s">
        <v>451</v>
      </c>
      <c r="E17" t="s">
        <v>224</v>
      </c>
      <c r="F17" t="s">
        <v>24</v>
      </c>
      <c r="G17" t="s">
        <v>194</v>
      </c>
      <c r="H17" t="s">
        <v>70</v>
      </c>
      <c r="I17" t="s">
        <v>71</v>
      </c>
      <c r="J17" s="1">
        <v>44470</v>
      </c>
      <c r="K17" s="2">
        <v>0.27357638888888891</v>
      </c>
      <c r="L17" s="1">
        <v>44470</v>
      </c>
      <c r="M17" s="2">
        <v>0.33605324074074078</v>
      </c>
      <c r="N17" s="1">
        <v>44470</v>
      </c>
      <c r="O17" s="2">
        <v>0.32768518518518519</v>
      </c>
      <c r="P17">
        <v>78</v>
      </c>
      <c r="Q17">
        <v>-12</v>
      </c>
      <c r="R17" s="3">
        <v>44470.273576388892</v>
      </c>
      <c r="S17" s="3">
        <v>44470.327685185184</v>
      </c>
      <c r="T17" t="s">
        <v>115</v>
      </c>
      <c r="U17" t="s">
        <v>30</v>
      </c>
      <c r="V17" t="s">
        <v>19</v>
      </c>
      <c r="W17" t="s">
        <v>25</v>
      </c>
      <c r="X17" t="s">
        <v>23</v>
      </c>
      <c r="Y17" t="s">
        <v>78</v>
      </c>
      <c r="Z17">
        <v>3</v>
      </c>
      <c r="AA17" t="s">
        <v>3879</v>
      </c>
      <c r="AB17" s="1">
        <v>44470</v>
      </c>
    </row>
    <row r="18" spans="1:28" x14ac:dyDescent="0.25">
      <c r="A18">
        <v>40</v>
      </c>
      <c r="B18" t="s">
        <v>97</v>
      </c>
      <c r="C18">
        <v>2021</v>
      </c>
      <c r="D18" t="s">
        <v>451</v>
      </c>
      <c r="E18" t="s">
        <v>225</v>
      </c>
      <c r="F18" t="s">
        <v>24</v>
      </c>
      <c r="G18" t="s">
        <v>185</v>
      </c>
      <c r="H18" t="s">
        <v>70</v>
      </c>
      <c r="I18" t="s">
        <v>71</v>
      </c>
      <c r="J18" s="1">
        <v>44470</v>
      </c>
      <c r="K18" s="2">
        <v>0.27395833333333336</v>
      </c>
      <c r="L18" s="1">
        <v>44470</v>
      </c>
      <c r="M18" s="2">
        <v>0.33642361111111113</v>
      </c>
      <c r="N18" s="1">
        <v>44470</v>
      </c>
      <c r="O18" s="2">
        <v>0.28615740740740742</v>
      </c>
      <c r="P18">
        <v>18</v>
      </c>
      <c r="Q18">
        <v>-72</v>
      </c>
      <c r="R18" s="3">
        <v>44470.273958333331</v>
      </c>
      <c r="S18" s="3">
        <v>44470.286157407405</v>
      </c>
      <c r="T18" t="s">
        <v>110</v>
      </c>
      <c r="U18" t="s">
        <v>22</v>
      </c>
      <c r="V18" t="s">
        <v>19</v>
      </c>
      <c r="W18" t="s">
        <v>25</v>
      </c>
      <c r="X18" t="s">
        <v>23</v>
      </c>
      <c r="Y18" t="s">
        <v>78</v>
      </c>
      <c r="Z18">
        <v>1</v>
      </c>
      <c r="AA18" t="s">
        <v>3879</v>
      </c>
      <c r="AB18" s="1">
        <v>44470</v>
      </c>
    </row>
    <row r="19" spans="1:28" x14ac:dyDescent="0.25">
      <c r="A19">
        <v>40</v>
      </c>
      <c r="B19" t="s">
        <v>97</v>
      </c>
      <c r="C19">
        <v>2021</v>
      </c>
      <c r="D19" t="s">
        <v>451</v>
      </c>
      <c r="E19" t="s">
        <v>226</v>
      </c>
      <c r="F19" t="s">
        <v>24</v>
      </c>
      <c r="G19" t="s">
        <v>185</v>
      </c>
      <c r="H19" t="s">
        <v>70</v>
      </c>
      <c r="I19" t="s">
        <v>71</v>
      </c>
      <c r="J19" s="1">
        <v>44470</v>
      </c>
      <c r="K19" s="2">
        <v>0.27437499999999998</v>
      </c>
      <c r="L19" s="1">
        <v>44470</v>
      </c>
      <c r="M19" s="2">
        <v>0.33686342592592594</v>
      </c>
      <c r="N19" s="1">
        <v>44470</v>
      </c>
      <c r="O19" s="2">
        <v>0.33067129629629627</v>
      </c>
      <c r="P19">
        <v>81</v>
      </c>
      <c r="Q19">
        <v>-9</v>
      </c>
      <c r="R19" s="3">
        <v>44470.274375000001</v>
      </c>
      <c r="S19" s="3">
        <v>44470.330671296295</v>
      </c>
      <c r="T19" t="s">
        <v>133</v>
      </c>
      <c r="U19" t="s">
        <v>30</v>
      </c>
      <c r="V19" t="s">
        <v>19</v>
      </c>
      <c r="W19" t="s">
        <v>25</v>
      </c>
      <c r="X19" t="s">
        <v>23</v>
      </c>
      <c r="Y19" t="s">
        <v>78</v>
      </c>
      <c r="Z19">
        <v>3</v>
      </c>
      <c r="AA19" t="s">
        <v>3879</v>
      </c>
      <c r="AB19" s="1">
        <v>44470</v>
      </c>
    </row>
    <row r="20" spans="1:28" x14ac:dyDescent="0.25">
      <c r="A20">
        <v>40</v>
      </c>
      <c r="B20" t="s">
        <v>97</v>
      </c>
      <c r="C20">
        <v>2021</v>
      </c>
      <c r="D20" t="s">
        <v>451</v>
      </c>
      <c r="E20" t="s">
        <v>227</v>
      </c>
      <c r="F20" t="s">
        <v>24</v>
      </c>
      <c r="G20" t="s">
        <v>176</v>
      </c>
      <c r="H20" t="s">
        <v>70</v>
      </c>
      <c r="I20" t="s">
        <v>71</v>
      </c>
      <c r="J20" s="1">
        <v>44470</v>
      </c>
      <c r="K20" s="2">
        <v>0.27475694444444443</v>
      </c>
      <c r="L20" s="1">
        <v>44470</v>
      </c>
      <c r="M20" s="2">
        <v>0.33722222222222226</v>
      </c>
      <c r="N20" s="1">
        <v>44470</v>
      </c>
      <c r="O20" s="2">
        <v>0.29258101851851853</v>
      </c>
      <c r="P20">
        <v>26</v>
      </c>
      <c r="Q20">
        <v>-64</v>
      </c>
      <c r="R20" s="3">
        <v>44470.274756944447</v>
      </c>
      <c r="S20" s="3">
        <v>44470.292581018519</v>
      </c>
      <c r="T20" t="s">
        <v>113</v>
      </c>
      <c r="U20" t="s">
        <v>22</v>
      </c>
      <c r="V20" t="s">
        <v>19</v>
      </c>
      <c r="W20" t="s">
        <v>25</v>
      </c>
      <c r="X20" t="s">
        <v>23</v>
      </c>
      <c r="Y20" t="s">
        <v>78</v>
      </c>
      <c r="Z20">
        <v>1</v>
      </c>
      <c r="AA20" t="s">
        <v>3879</v>
      </c>
      <c r="AB20" s="1">
        <v>44470</v>
      </c>
    </row>
    <row r="21" spans="1:28" x14ac:dyDescent="0.25">
      <c r="A21">
        <v>40</v>
      </c>
      <c r="B21" t="s">
        <v>97</v>
      </c>
      <c r="C21">
        <v>2021</v>
      </c>
      <c r="D21" t="s">
        <v>451</v>
      </c>
      <c r="E21" t="s">
        <v>228</v>
      </c>
      <c r="F21" t="s">
        <v>24</v>
      </c>
      <c r="G21" t="s">
        <v>176</v>
      </c>
      <c r="H21" t="s">
        <v>70</v>
      </c>
      <c r="I21" t="s">
        <v>71</v>
      </c>
      <c r="J21" s="1">
        <v>44470</v>
      </c>
      <c r="K21" s="2">
        <v>0.27515046296296297</v>
      </c>
      <c r="L21" s="1">
        <v>44470</v>
      </c>
      <c r="M21" s="2">
        <v>0.33762731481481478</v>
      </c>
      <c r="N21" s="1">
        <v>44470</v>
      </c>
      <c r="O21" s="2">
        <v>0.32699074074074075</v>
      </c>
      <c r="P21">
        <v>74</v>
      </c>
      <c r="Q21">
        <v>-16</v>
      </c>
      <c r="R21" s="3">
        <v>44470.275150462963</v>
      </c>
      <c r="S21" s="3">
        <v>44470.326990740738</v>
      </c>
      <c r="T21" t="s">
        <v>141</v>
      </c>
      <c r="U21" t="s">
        <v>30</v>
      </c>
      <c r="V21" t="s">
        <v>19</v>
      </c>
      <c r="W21" t="s">
        <v>25</v>
      </c>
      <c r="X21" t="s">
        <v>23</v>
      </c>
      <c r="Y21" t="s">
        <v>78</v>
      </c>
      <c r="Z21">
        <v>3</v>
      </c>
      <c r="AA21" t="s">
        <v>3879</v>
      </c>
      <c r="AB21" s="1">
        <v>44470</v>
      </c>
    </row>
    <row r="22" spans="1:28" x14ac:dyDescent="0.25">
      <c r="A22">
        <v>40</v>
      </c>
      <c r="B22" t="s">
        <v>97</v>
      </c>
      <c r="C22">
        <v>2021</v>
      </c>
      <c r="D22" t="s">
        <v>451</v>
      </c>
      <c r="E22" t="s">
        <v>229</v>
      </c>
      <c r="F22" t="s">
        <v>24</v>
      </c>
      <c r="G22" t="s">
        <v>179</v>
      </c>
      <c r="H22" t="s">
        <v>70</v>
      </c>
      <c r="I22" t="s">
        <v>71</v>
      </c>
      <c r="J22" s="1">
        <v>44470</v>
      </c>
      <c r="K22" s="2">
        <v>0.27559027777777778</v>
      </c>
      <c r="L22" s="1">
        <v>44470</v>
      </c>
      <c r="M22" s="2">
        <v>0.33805555555555555</v>
      </c>
      <c r="N22" s="1">
        <v>44470</v>
      </c>
      <c r="O22" s="2">
        <v>0.29357638888888887</v>
      </c>
      <c r="P22">
        <v>26</v>
      </c>
      <c r="Q22">
        <v>-64</v>
      </c>
      <c r="R22" s="3">
        <v>44470.275590277779</v>
      </c>
      <c r="S22" s="3">
        <v>44470.293576388889</v>
      </c>
      <c r="T22" t="s">
        <v>113</v>
      </c>
      <c r="U22" t="s">
        <v>22</v>
      </c>
      <c r="V22" t="s">
        <v>19</v>
      </c>
      <c r="W22" t="s">
        <v>25</v>
      </c>
      <c r="X22" t="s">
        <v>23</v>
      </c>
      <c r="Y22" t="s">
        <v>78</v>
      </c>
      <c r="Z22">
        <v>1</v>
      </c>
      <c r="AA22" t="s">
        <v>3879</v>
      </c>
      <c r="AB22" s="1">
        <v>44470</v>
      </c>
    </row>
    <row r="23" spans="1:28" x14ac:dyDescent="0.25">
      <c r="A23">
        <v>40</v>
      </c>
      <c r="B23" t="s">
        <v>97</v>
      </c>
      <c r="C23">
        <v>2021</v>
      </c>
      <c r="D23" t="s">
        <v>451</v>
      </c>
      <c r="E23" t="s">
        <v>230</v>
      </c>
      <c r="F23" t="s">
        <v>24</v>
      </c>
      <c r="G23" t="s">
        <v>179</v>
      </c>
      <c r="H23" t="s">
        <v>70</v>
      </c>
      <c r="I23" t="s">
        <v>71</v>
      </c>
      <c r="J23" s="1">
        <v>44470</v>
      </c>
      <c r="K23" s="2">
        <v>0.27608796296296295</v>
      </c>
      <c r="L23" s="1">
        <v>44470</v>
      </c>
      <c r="M23" s="2">
        <v>0.33856481481481482</v>
      </c>
      <c r="N23" s="1">
        <v>44470</v>
      </c>
      <c r="O23" s="2">
        <v>0.33230324074074075</v>
      </c>
      <c r="P23">
        <v>81</v>
      </c>
      <c r="Q23">
        <v>-9</v>
      </c>
      <c r="R23" s="3">
        <v>44470.276087962964</v>
      </c>
      <c r="S23" s="3">
        <v>44470.332303240742</v>
      </c>
      <c r="T23" t="s">
        <v>102</v>
      </c>
      <c r="U23" t="s">
        <v>30</v>
      </c>
      <c r="V23" t="s">
        <v>19</v>
      </c>
      <c r="W23" t="s">
        <v>25</v>
      </c>
      <c r="X23" t="s">
        <v>23</v>
      </c>
      <c r="Y23" t="s">
        <v>78</v>
      </c>
      <c r="Z23">
        <v>3</v>
      </c>
      <c r="AA23" t="s">
        <v>3879</v>
      </c>
      <c r="AB23" s="1">
        <v>44470</v>
      </c>
    </row>
    <row r="24" spans="1:28" x14ac:dyDescent="0.25">
      <c r="A24">
        <v>40</v>
      </c>
      <c r="B24" t="s">
        <v>97</v>
      </c>
      <c r="C24">
        <v>2021</v>
      </c>
      <c r="D24" t="s">
        <v>451</v>
      </c>
      <c r="E24" t="s">
        <v>231</v>
      </c>
      <c r="F24" t="s">
        <v>46</v>
      </c>
      <c r="G24" t="s">
        <v>232</v>
      </c>
      <c r="H24" t="s">
        <v>86</v>
      </c>
      <c r="I24" t="s">
        <v>71</v>
      </c>
      <c r="J24" s="1">
        <v>44470</v>
      </c>
      <c r="K24" s="2">
        <v>0.29627314814814815</v>
      </c>
      <c r="L24" s="1">
        <v>44470</v>
      </c>
      <c r="M24" s="2">
        <v>0.46291666666666664</v>
      </c>
      <c r="N24" s="1">
        <v>44470</v>
      </c>
      <c r="O24" s="2">
        <v>0.49071759259259262</v>
      </c>
      <c r="P24">
        <v>280</v>
      </c>
      <c r="Q24">
        <v>40</v>
      </c>
      <c r="R24" s="3">
        <v>44470.296273148146</v>
      </c>
      <c r="S24" s="3">
        <v>44470.490717592591</v>
      </c>
      <c r="T24" t="s">
        <v>180</v>
      </c>
      <c r="U24" t="s">
        <v>36</v>
      </c>
      <c r="V24" t="s">
        <v>46</v>
      </c>
      <c r="W24" t="s">
        <v>46</v>
      </c>
      <c r="X24" t="s">
        <v>37</v>
      </c>
      <c r="Y24" t="s">
        <v>81</v>
      </c>
      <c r="Z24">
        <v>4</v>
      </c>
      <c r="AA24" t="s">
        <v>3879</v>
      </c>
      <c r="AB24" s="1">
        <v>44470</v>
      </c>
    </row>
    <row r="25" spans="1:28" x14ac:dyDescent="0.25">
      <c r="A25">
        <v>40</v>
      </c>
      <c r="B25" t="s">
        <v>97</v>
      </c>
      <c r="C25">
        <v>2021</v>
      </c>
      <c r="D25" t="s">
        <v>451</v>
      </c>
      <c r="E25" t="s">
        <v>233</v>
      </c>
      <c r="F25" t="s">
        <v>46</v>
      </c>
      <c r="G25" t="s">
        <v>234</v>
      </c>
      <c r="H25" t="s">
        <v>86</v>
      </c>
      <c r="I25" t="s">
        <v>71</v>
      </c>
      <c r="J25" s="1">
        <v>44470</v>
      </c>
      <c r="K25" s="2">
        <v>0.31791666666666668</v>
      </c>
      <c r="L25" s="1">
        <v>44470</v>
      </c>
      <c r="M25" s="2">
        <v>0.48457175925925927</v>
      </c>
      <c r="N25" s="1">
        <v>44470</v>
      </c>
      <c r="O25" s="2">
        <v>0.51359953703703709</v>
      </c>
      <c r="P25">
        <v>282</v>
      </c>
      <c r="Q25">
        <v>42</v>
      </c>
      <c r="R25" s="3">
        <v>44470.317916666667</v>
      </c>
      <c r="S25" s="3">
        <v>44470.513599537036</v>
      </c>
      <c r="T25" t="s">
        <v>128</v>
      </c>
      <c r="U25" t="s">
        <v>36</v>
      </c>
      <c r="V25" t="s">
        <v>46</v>
      </c>
      <c r="W25" t="s">
        <v>46</v>
      </c>
      <c r="X25" t="s">
        <v>37</v>
      </c>
      <c r="Y25" t="s">
        <v>81</v>
      </c>
      <c r="Z25">
        <v>3</v>
      </c>
      <c r="AA25" t="s">
        <v>3879</v>
      </c>
      <c r="AB25" s="1">
        <v>44470</v>
      </c>
    </row>
    <row r="26" spans="1:28" x14ac:dyDescent="0.25">
      <c r="A26">
        <v>40</v>
      </c>
      <c r="B26" t="s">
        <v>97</v>
      </c>
      <c r="C26">
        <v>2021</v>
      </c>
      <c r="D26" t="s">
        <v>451</v>
      </c>
      <c r="E26" t="s">
        <v>235</v>
      </c>
      <c r="F26" t="s">
        <v>46</v>
      </c>
      <c r="G26" t="s">
        <v>89</v>
      </c>
      <c r="H26" t="s">
        <v>86</v>
      </c>
      <c r="I26" t="s">
        <v>71</v>
      </c>
      <c r="J26" s="1">
        <v>44470</v>
      </c>
      <c r="K26" s="2">
        <v>0.32188657407407406</v>
      </c>
      <c r="L26" s="1">
        <v>44470</v>
      </c>
      <c r="M26" s="2">
        <v>0.48854166666666665</v>
      </c>
      <c r="N26" s="1">
        <v>44470</v>
      </c>
      <c r="O26" s="2">
        <v>0.46469907407407413</v>
      </c>
      <c r="P26">
        <v>206</v>
      </c>
      <c r="Q26">
        <v>-34</v>
      </c>
      <c r="R26" s="3">
        <v>44470.321886574071</v>
      </c>
      <c r="S26" s="3">
        <v>44470.464699074073</v>
      </c>
      <c r="T26" t="s">
        <v>149</v>
      </c>
      <c r="U26" t="s">
        <v>32</v>
      </c>
      <c r="V26" t="s">
        <v>46</v>
      </c>
      <c r="W26" t="s">
        <v>46</v>
      </c>
      <c r="X26" t="s">
        <v>23</v>
      </c>
      <c r="Y26" t="s">
        <v>81</v>
      </c>
      <c r="Z26">
        <v>3</v>
      </c>
      <c r="AA26" t="s">
        <v>3879</v>
      </c>
      <c r="AB26" s="1">
        <v>44470</v>
      </c>
    </row>
    <row r="27" spans="1:28" x14ac:dyDescent="0.25">
      <c r="A27">
        <v>40</v>
      </c>
      <c r="B27" t="s">
        <v>97</v>
      </c>
      <c r="C27">
        <v>2021</v>
      </c>
      <c r="D27" t="s">
        <v>451</v>
      </c>
      <c r="E27" t="s">
        <v>236</v>
      </c>
      <c r="F27" t="s">
        <v>46</v>
      </c>
      <c r="G27" t="s">
        <v>237</v>
      </c>
      <c r="H27" t="s">
        <v>86</v>
      </c>
      <c r="I27" t="s">
        <v>71</v>
      </c>
      <c r="J27" s="1">
        <v>44470</v>
      </c>
      <c r="K27" s="2">
        <v>0.32594907407407409</v>
      </c>
      <c r="L27" s="1">
        <v>44470</v>
      </c>
      <c r="M27" s="2">
        <v>0.49259259259259264</v>
      </c>
      <c r="N27" s="1">
        <v>44470</v>
      </c>
      <c r="O27" s="2">
        <v>0.53673611111111108</v>
      </c>
      <c r="P27">
        <v>303</v>
      </c>
      <c r="Q27">
        <v>63</v>
      </c>
      <c r="R27" s="3">
        <v>44470.325949074075</v>
      </c>
      <c r="S27" s="3">
        <v>44470.536736111113</v>
      </c>
      <c r="T27" t="s">
        <v>155</v>
      </c>
      <c r="U27" t="s">
        <v>36</v>
      </c>
      <c r="V27" t="s">
        <v>46</v>
      </c>
      <c r="W27" t="s">
        <v>46</v>
      </c>
      <c r="X27" t="s">
        <v>37</v>
      </c>
      <c r="Y27" t="s">
        <v>81</v>
      </c>
      <c r="Z27">
        <v>4</v>
      </c>
      <c r="AA27" t="s">
        <v>3879</v>
      </c>
      <c r="AB27" s="1">
        <v>44470</v>
      </c>
    </row>
    <row r="28" spans="1:28" x14ac:dyDescent="0.25">
      <c r="A28">
        <v>40</v>
      </c>
      <c r="B28" t="s">
        <v>97</v>
      </c>
      <c r="C28">
        <v>2021</v>
      </c>
      <c r="D28" t="s">
        <v>451</v>
      </c>
      <c r="E28" t="s">
        <v>238</v>
      </c>
      <c r="F28" t="s">
        <v>46</v>
      </c>
      <c r="G28" t="s">
        <v>239</v>
      </c>
      <c r="H28" t="s">
        <v>86</v>
      </c>
      <c r="I28" t="s">
        <v>71</v>
      </c>
      <c r="J28" s="1">
        <v>44470</v>
      </c>
      <c r="K28" s="2">
        <v>0.32965277777777779</v>
      </c>
      <c r="L28" s="1">
        <v>44470</v>
      </c>
      <c r="M28" s="2">
        <v>0.49630787037037033</v>
      </c>
      <c r="N28" s="1">
        <v>44470</v>
      </c>
      <c r="O28" s="2">
        <v>0.52553240740740736</v>
      </c>
      <c r="P28">
        <v>282</v>
      </c>
      <c r="Q28">
        <v>42</v>
      </c>
      <c r="R28" s="3">
        <v>44470.329652777778</v>
      </c>
      <c r="S28" s="3">
        <v>44470.52553240741</v>
      </c>
      <c r="T28" t="s">
        <v>207</v>
      </c>
      <c r="U28" t="s">
        <v>36</v>
      </c>
      <c r="V28" t="s">
        <v>46</v>
      </c>
      <c r="W28" t="s">
        <v>46</v>
      </c>
      <c r="X28" t="s">
        <v>37</v>
      </c>
      <c r="Y28" t="s">
        <v>81</v>
      </c>
      <c r="Z28">
        <v>7</v>
      </c>
      <c r="AA28" t="s">
        <v>3879</v>
      </c>
      <c r="AB28" s="1">
        <v>44470</v>
      </c>
    </row>
    <row r="29" spans="1:28" x14ac:dyDescent="0.25">
      <c r="A29">
        <v>40</v>
      </c>
      <c r="B29" t="s">
        <v>97</v>
      </c>
      <c r="C29">
        <v>2021</v>
      </c>
      <c r="D29" t="s">
        <v>451</v>
      </c>
      <c r="E29" t="s">
        <v>240</v>
      </c>
      <c r="F29" t="s">
        <v>31</v>
      </c>
      <c r="G29" t="s">
        <v>241</v>
      </c>
      <c r="H29" t="s">
        <v>86</v>
      </c>
      <c r="I29" t="s">
        <v>71</v>
      </c>
      <c r="J29" s="1">
        <v>44470</v>
      </c>
      <c r="K29" s="2">
        <v>0.3309375</v>
      </c>
      <c r="L29" s="1">
        <v>44470</v>
      </c>
      <c r="M29" s="2">
        <v>0.49758101851851855</v>
      </c>
      <c r="N29" s="1">
        <v>44470</v>
      </c>
      <c r="O29" s="2">
        <v>0.41832175925925924</v>
      </c>
      <c r="P29">
        <v>126</v>
      </c>
      <c r="Q29">
        <v>-114</v>
      </c>
      <c r="R29" s="3">
        <v>44470.330937500003</v>
      </c>
      <c r="S29" s="3">
        <v>44470.418321759258</v>
      </c>
      <c r="T29" t="s">
        <v>106</v>
      </c>
      <c r="U29" t="s">
        <v>32</v>
      </c>
      <c r="V29" t="s">
        <v>19</v>
      </c>
      <c r="W29" t="s">
        <v>21</v>
      </c>
      <c r="X29" t="s">
        <v>23</v>
      </c>
      <c r="Y29" t="s">
        <v>81</v>
      </c>
      <c r="Z29">
        <v>1</v>
      </c>
      <c r="AA29" t="s">
        <v>3879</v>
      </c>
      <c r="AB29" s="1">
        <v>44470</v>
      </c>
    </row>
    <row r="30" spans="1:28" x14ac:dyDescent="0.25">
      <c r="A30">
        <v>40</v>
      </c>
      <c r="B30" t="s">
        <v>97</v>
      </c>
      <c r="C30">
        <v>2021</v>
      </c>
      <c r="D30" t="s">
        <v>451</v>
      </c>
      <c r="E30" t="s">
        <v>242</v>
      </c>
      <c r="F30" t="s">
        <v>46</v>
      </c>
      <c r="G30" t="s">
        <v>243</v>
      </c>
      <c r="H30" t="s">
        <v>86</v>
      </c>
      <c r="I30" t="s">
        <v>71</v>
      </c>
      <c r="J30" s="1">
        <v>44470</v>
      </c>
      <c r="K30" s="2">
        <v>0.33737268518518521</v>
      </c>
      <c r="L30" s="1">
        <v>44470</v>
      </c>
      <c r="M30" s="2">
        <v>0.50398148148148147</v>
      </c>
      <c r="N30" s="1">
        <v>44470</v>
      </c>
      <c r="O30" s="2">
        <v>0.53776620370370376</v>
      </c>
      <c r="P30">
        <v>289</v>
      </c>
      <c r="Q30">
        <v>49</v>
      </c>
      <c r="R30" s="3">
        <v>44470.337372685186</v>
      </c>
      <c r="S30" s="3">
        <v>44470.537766203706</v>
      </c>
      <c r="T30" t="s">
        <v>452</v>
      </c>
      <c r="U30" t="s">
        <v>36</v>
      </c>
      <c r="V30" t="s">
        <v>46</v>
      </c>
      <c r="W30" t="s">
        <v>46</v>
      </c>
      <c r="X30" t="s">
        <v>37</v>
      </c>
      <c r="Y30" t="s">
        <v>81</v>
      </c>
      <c r="Z30">
        <v>5</v>
      </c>
      <c r="AA30" t="s">
        <v>3879</v>
      </c>
      <c r="AB30" s="1">
        <v>44470</v>
      </c>
    </row>
    <row r="31" spans="1:28" x14ac:dyDescent="0.25">
      <c r="A31">
        <v>40</v>
      </c>
      <c r="B31" t="s">
        <v>97</v>
      </c>
      <c r="C31">
        <v>2021</v>
      </c>
      <c r="D31" t="s">
        <v>451</v>
      </c>
      <c r="E31" t="s">
        <v>244</v>
      </c>
      <c r="F31" t="s">
        <v>46</v>
      </c>
      <c r="G31" t="s">
        <v>91</v>
      </c>
      <c r="H31" t="s">
        <v>86</v>
      </c>
      <c r="I31" t="s">
        <v>71</v>
      </c>
      <c r="J31" s="1">
        <v>44470</v>
      </c>
      <c r="K31" s="2">
        <v>0.3432986111111111</v>
      </c>
      <c r="L31" s="1">
        <v>44470</v>
      </c>
      <c r="M31" s="2">
        <v>0.50995370370370374</v>
      </c>
      <c r="N31" s="1">
        <v>44470</v>
      </c>
      <c r="O31" s="2">
        <v>0.49327546296296299</v>
      </c>
      <c r="P31">
        <v>216</v>
      </c>
      <c r="Q31">
        <v>-24</v>
      </c>
      <c r="R31" s="3">
        <v>44470.343298611115</v>
      </c>
      <c r="S31" s="3">
        <v>44470.493275462963</v>
      </c>
      <c r="T31" t="s">
        <v>157</v>
      </c>
      <c r="U31" t="s">
        <v>32</v>
      </c>
      <c r="V31" t="s">
        <v>46</v>
      </c>
      <c r="W31" t="s">
        <v>46</v>
      </c>
      <c r="X31" t="s">
        <v>23</v>
      </c>
      <c r="Y31" t="s">
        <v>81</v>
      </c>
      <c r="Z31">
        <v>2</v>
      </c>
      <c r="AA31" t="s">
        <v>3879</v>
      </c>
      <c r="AB31" s="1">
        <v>44470</v>
      </c>
    </row>
    <row r="32" spans="1:28" x14ac:dyDescent="0.25">
      <c r="A32">
        <v>40</v>
      </c>
      <c r="B32" t="s">
        <v>97</v>
      </c>
      <c r="C32">
        <v>2021</v>
      </c>
      <c r="D32" t="s">
        <v>451</v>
      </c>
      <c r="E32" t="s">
        <v>245</v>
      </c>
      <c r="F32" t="s">
        <v>46</v>
      </c>
      <c r="G32" t="s">
        <v>246</v>
      </c>
      <c r="H32" t="s">
        <v>86</v>
      </c>
      <c r="I32" t="s">
        <v>71</v>
      </c>
      <c r="J32" s="1">
        <v>44470</v>
      </c>
      <c r="K32" s="2">
        <v>0.34354166666666663</v>
      </c>
      <c r="L32" s="1">
        <v>44470</v>
      </c>
      <c r="M32" s="2">
        <v>0.51016203703703711</v>
      </c>
      <c r="N32" s="1">
        <v>44470</v>
      </c>
      <c r="O32" s="2">
        <v>0.49410879629629628</v>
      </c>
      <c r="P32">
        <v>217</v>
      </c>
      <c r="Q32">
        <v>-23</v>
      </c>
      <c r="R32" s="3">
        <v>44470.343541666669</v>
      </c>
      <c r="S32" s="3">
        <v>44470.494108796294</v>
      </c>
      <c r="T32" t="s">
        <v>171</v>
      </c>
      <c r="U32" t="s">
        <v>32</v>
      </c>
      <c r="V32" t="s">
        <v>46</v>
      </c>
      <c r="W32" t="s">
        <v>46</v>
      </c>
      <c r="X32" t="s">
        <v>23</v>
      </c>
      <c r="Y32" t="s">
        <v>81</v>
      </c>
      <c r="Z32">
        <v>3</v>
      </c>
      <c r="AA32" t="s">
        <v>3879</v>
      </c>
      <c r="AB32" s="1">
        <v>44470</v>
      </c>
    </row>
    <row r="33" spans="1:28" x14ac:dyDescent="0.25">
      <c r="A33">
        <v>40</v>
      </c>
      <c r="B33" t="s">
        <v>97</v>
      </c>
      <c r="C33">
        <v>2021</v>
      </c>
      <c r="D33" t="s">
        <v>451</v>
      </c>
      <c r="E33" t="s">
        <v>247</v>
      </c>
      <c r="F33" t="s">
        <v>18</v>
      </c>
      <c r="G33" t="s">
        <v>92</v>
      </c>
      <c r="H33" t="s">
        <v>70</v>
      </c>
      <c r="I33" t="s">
        <v>71</v>
      </c>
      <c r="J33" s="1">
        <v>44470</v>
      </c>
      <c r="K33" s="2">
        <v>0.34659722222222222</v>
      </c>
      <c r="L33" s="1">
        <v>44470</v>
      </c>
      <c r="M33" s="2">
        <v>0.40906250000000005</v>
      </c>
      <c r="N33" s="1">
        <v>44470</v>
      </c>
      <c r="O33" s="2">
        <v>0.38582175925925927</v>
      </c>
      <c r="P33">
        <v>56</v>
      </c>
      <c r="Q33">
        <v>-34</v>
      </c>
      <c r="R33" s="3">
        <v>44470.346597222226</v>
      </c>
      <c r="S33" s="3">
        <v>44470.385821759257</v>
      </c>
      <c r="T33" t="s">
        <v>123</v>
      </c>
      <c r="U33" t="s">
        <v>27</v>
      </c>
      <c r="V33" t="s">
        <v>19</v>
      </c>
      <c r="W33" t="s">
        <v>20</v>
      </c>
      <c r="X33" t="s">
        <v>23</v>
      </c>
      <c r="Y33" t="s">
        <v>79</v>
      </c>
      <c r="Z33">
        <v>3</v>
      </c>
      <c r="AA33" t="s">
        <v>3879</v>
      </c>
      <c r="AB33" s="1">
        <v>44470</v>
      </c>
    </row>
    <row r="34" spans="1:28" x14ac:dyDescent="0.25">
      <c r="A34">
        <v>40</v>
      </c>
      <c r="B34" t="s">
        <v>97</v>
      </c>
      <c r="C34">
        <v>2021</v>
      </c>
      <c r="D34" t="s">
        <v>451</v>
      </c>
      <c r="E34" t="s">
        <v>248</v>
      </c>
      <c r="F34" t="s">
        <v>46</v>
      </c>
      <c r="G34" t="s">
        <v>249</v>
      </c>
      <c r="H34" t="s">
        <v>86</v>
      </c>
      <c r="I34" t="s">
        <v>71</v>
      </c>
      <c r="J34" s="1">
        <v>44470</v>
      </c>
      <c r="K34" s="2">
        <v>0.35432870370370373</v>
      </c>
      <c r="L34" s="1">
        <v>44470</v>
      </c>
      <c r="M34" s="2">
        <v>0.52096064814814813</v>
      </c>
      <c r="N34" s="1">
        <v>44470</v>
      </c>
      <c r="O34" s="2">
        <v>0.46283564814814815</v>
      </c>
      <c r="P34">
        <v>156</v>
      </c>
      <c r="Q34">
        <v>-84</v>
      </c>
      <c r="R34" s="3">
        <v>44470.354328703703</v>
      </c>
      <c r="S34" s="3">
        <v>44470.462835648148</v>
      </c>
      <c r="T34" t="s">
        <v>154</v>
      </c>
      <c r="U34" t="s">
        <v>32</v>
      </c>
      <c r="V34" t="s">
        <v>46</v>
      </c>
      <c r="W34" t="s">
        <v>46</v>
      </c>
      <c r="X34" t="s">
        <v>23</v>
      </c>
      <c r="Y34" t="s">
        <v>81</v>
      </c>
      <c r="Z34">
        <v>4</v>
      </c>
      <c r="AA34" t="s">
        <v>3879</v>
      </c>
      <c r="AB34" s="1">
        <v>44470</v>
      </c>
    </row>
    <row r="35" spans="1:28" x14ac:dyDescent="0.25">
      <c r="A35">
        <v>40</v>
      </c>
      <c r="B35" t="s">
        <v>97</v>
      </c>
      <c r="C35">
        <v>2021</v>
      </c>
      <c r="D35" t="s">
        <v>451</v>
      </c>
      <c r="E35" t="s">
        <v>250</v>
      </c>
      <c r="F35" t="s">
        <v>24</v>
      </c>
      <c r="G35" t="s">
        <v>85</v>
      </c>
      <c r="H35" t="s">
        <v>70</v>
      </c>
      <c r="I35" t="s">
        <v>71</v>
      </c>
      <c r="J35" s="1">
        <v>44470</v>
      </c>
      <c r="K35" s="2">
        <v>0.35570601851851852</v>
      </c>
      <c r="L35" s="1">
        <v>44470</v>
      </c>
      <c r="M35" s="2">
        <v>0.41819444444444448</v>
      </c>
      <c r="N35" s="1">
        <v>44470</v>
      </c>
      <c r="O35" s="2">
        <v>0.42006944444444444</v>
      </c>
      <c r="P35">
        <v>92</v>
      </c>
      <c r="Q35">
        <v>2</v>
      </c>
      <c r="R35" s="3">
        <v>44470.355706018519</v>
      </c>
      <c r="S35" s="3">
        <v>44470.420069444444</v>
      </c>
      <c r="T35" t="s">
        <v>153</v>
      </c>
      <c r="U35" t="s">
        <v>32</v>
      </c>
      <c r="V35" t="s">
        <v>19</v>
      </c>
      <c r="W35" t="s">
        <v>25</v>
      </c>
      <c r="X35" t="s">
        <v>37</v>
      </c>
      <c r="Y35" t="s">
        <v>78</v>
      </c>
      <c r="Z35">
        <v>1</v>
      </c>
      <c r="AA35" t="s">
        <v>3879</v>
      </c>
      <c r="AB35" s="1">
        <v>44470</v>
      </c>
    </row>
    <row r="36" spans="1:28" x14ac:dyDescent="0.25">
      <c r="A36">
        <v>40</v>
      </c>
      <c r="B36" t="s">
        <v>97</v>
      </c>
      <c r="C36">
        <v>2021</v>
      </c>
      <c r="D36" t="s">
        <v>451</v>
      </c>
      <c r="E36" t="s">
        <v>251</v>
      </c>
      <c r="F36" t="s">
        <v>24</v>
      </c>
      <c r="G36" t="s">
        <v>206</v>
      </c>
      <c r="H36" t="s">
        <v>70</v>
      </c>
      <c r="I36" t="s">
        <v>71</v>
      </c>
      <c r="J36" s="1">
        <v>44470</v>
      </c>
      <c r="K36" s="2">
        <v>0.35872685185185182</v>
      </c>
      <c r="L36" s="1">
        <v>44470</v>
      </c>
      <c r="M36" s="2">
        <v>0.42115740740740742</v>
      </c>
      <c r="N36" s="1">
        <v>44470</v>
      </c>
      <c r="O36" s="2">
        <v>0.4213425925925926</v>
      </c>
      <c r="P36">
        <v>90</v>
      </c>
      <c r="Q36">
        <v>0</v>
      </c>
      <c r="R36" s="3">
        <v>44470.358726851853</v>
      </c>
      <c r="S36" s="3">
        <v>44470.421342592592</v>
      </c>
      <c r="T36" t="s">
        <v>143</v>
      </c>
      <c r="U36" t="s">
        <v>30</v>
      </c>
      <c r="V36" t="s">
        <v>19</v>
      </c>
      <c r="W36" t="s">
        <v>25</v>
      </c>
      <c r="X36" t="s">
        <v>23</v>
      </c>
      <c r="Y36" t="s">
        <v>78</v>
      </c>
      <c r="Z36">
        <v>3</v>
      </c>
      <c r="AA36" t="s">
        <v>3879</v>
      </c>
      <c r="AB36" s="1">
        <v>44470</v>
      </c>
    </row>
    <row r="37" spans="1:28" x14ac:dyDescent="0.25">
      <c r="A37">
        <v>40</v>
      </c>
      <c r="B37" t="s">
        <v>97</v>
      </c>
      <c r="C37">
        <v>2021</v>
      </c>
      <c r="D37" t="s">
        <v>451</v>
      </c>
      <c r="E37" t="s">
        <v>252</v>
      </c>
      <c r="F37" t="s">
        <v>24</v>
      </c>
      <c r="G37" t="s">
        <v>206</v>
      </c>
      <c r="H37" t="s">
        <v>90</v>
      </c>
      <c r="I37" t="s">
        <v>71</v>
      </c>
      <c r="J37" s="1">
        <v>44470</v>
      </c>
      <c r="K37" s="2">
        <v>0.35921296296296296</v>
      </c>
      <c r="L37" s="1">
        <v>44470</v>
      </c>
      <c r="M37" s="2">
        <v>0.3800115740740741</v>
      </c>
      <c r="N37" s="1">
        <v>44470</v>
      </c>
      <c r="O37" s="2">
        <v>0.36475694444444445</v>
      </c>
      <c r="P37">
        <v>8</v>
      </c>
      <c r="Q37">
        <v>-22</v>
      </c>
      <c r="R37" s="3">
        <v>44470.359212962961</v>
      </c>
      <c r="S37" s="3">
        <v>44470.364756944444</v>
      </c>
      <c r="T37" t="s">
        <v>117</v>
      </c>
      <c r="U37" t="s">
        <v>22</v>
      </c>
      <c r="V37" t="s">
        <v>19</v>
      </c>
      <c r="W37" t="s">
        <v>73</v>
      </c>
      <c r="X37" t="s">
        <v>23</v>
      </c>
      <c r="Y37" t="s">
        <v>77</v>
      </c>
      <c r="Z37">
        <v>1</v>
      </c>
      <c r="AA37" t="s">
        <v>3879</v>
      </c>
      <c r="AB37" s="1">
        <v>44470</v>
      </c>
    </row>
    <row r="38" spans="1:28" x14ac:dyDescent="0.25">
      <c r="A38">
        <v>40</v>
      </c>
      <c r="B38" t="s">
        <v>97</v>
      </c>
      <c r="C38">
        <v>2021</v>
      </c>
      <c r="D38" t="s">
        <v>451</v>
      </c>
      <c r="E38" t="s">
        <v>253</v>
      </c>
      <c r="F38" t="s">
        <v>31</v>
      </c>
      <c r="G38" t="s">
        <v>254</v>
      </c>
      <c r="H38" t="s">
        <v>86</v>
      </c>
      <c r="I38" t="s">
        <v>71</v>
      </c>
      <c r="J38" s="1">
        <v>44470</v>
      </c>
      <c r="K38" s="2">
        <v>0.359375</v>
      </c>
      <c r="L38" s="1">
        <v>44470</v>
      </c>
      <c r="M38" s="2">
        <v>0.52603009259259259</v>
      </c>
      <c r="N38" s="1">
        <v>44470</v>
      </c>
      <c r="O38" s="2">
        <v>0.37276620370370367</v>
      </c>
      <c r="P38">
        <v>19</v>
      </c>
      <c r="Q38">
        <v>-221</v>
      </c>
      <c r="R38" s="3">
        <v>44470.359375</v>
      </c>
      <c r="S38" s="3">
        <v>44470.372766203705</v>
      </c>
      <c r="T38" t="s">
        <v>126</v>
      </c>
      <c r="U38" t="s">
        <v>22</v>
      </c>
      <c r="V38" t="s">
        <v>19</v>
      </c>
      <c r="W38" t="s">
        <v>21</v>
      </c>
      <c r="X38" t="s">
        <v>23</v>
      </c>
      <c r="Y38" t="s">
        <v>81</v>
      </c>
      <c r="Z38">
        <v>1</v>
      </c>
      <c r="AA38" t="s">
        <v>3879</v>
      </c>
      <c r="AB38" s="1">
        <v>44470</v>
      </c>
    </row>
    <row r="39" spans="1:28" x14ac:dyDescent="0.25">
      <c r="A39">
        <v>40</v>
      </c>
      <c r="B39" t="s">
        <v>97</v>
      </c>
      <c r="C39">
        <v>2021</v>
      </c>
      <c r="D39" t="s">
        <v>451</v>
      </c>
      <c r="E39" t="s">
        <v>255</v>
      </c>
      <c r="F39" t="s">
        <v>50</v>
      </c>
      <c r="G39" t="s">
        <v>93</v>
      </c>
      <c r="H39" t="s">
        <v>86</v>
      </c>
      <c r="I39" t="s">
        <v>71</v>
      </c>
      <c r="J39" s="1">
        <v>44470</v>
      </c>
      <c r="K39" s="2">
        <v>0.36646990740740742</v>
      </c>
      <c r="L39" s="1">
        <v>44470</v>
      </c>
      <c r="M39" s="2">
        <v>0.53312499999999996</v>
      </c>
      <c r="R39" s="3">
        <v>44470.366469907407</v>
      </c>
      <c r="S39" s="3">
        <v>44484.346910763888</v>
      </c>
      <c r="T39" t="s">
        <v>4743</v>
      </c>
      <c r="U39" t="s">
        <v>72</v>
      </c>
      <c r="V39" t="s">
        <v>51</v>
      </c>
      <c r="W39" t="s">
        <v>52</v>
      </c>
      <c r="X39" t="s">
        <v>74</v>
      </c>
      <c r="Y39" t="s">
        <v>81</v>
      </c>
      <c r="Z39">
        <v>1</v>
      </c>
      <c r="AA39" t="s">
        <v>3879</v>
      </c>
      <c r="AB39" s="1">
        <v>44470</v>
      </c>
    </row>
    <row r="40" spans="1:28" x14ac:dyDescent="0.25">
      <c r="A40">
        <v>40</v>
      </c>
      <c r="B40" t="s">
        <v>97</v>
      </c>
      <c r="C40">
        <v>2021</v>
      </c>
      <c r="D40" t="s">
        <v>451</v>
      </c>
      <c r="E40" t="s">
        <v>256</v>
      </c>
      <c r="F40" t="s">
        <v>46</v>
      </c>
      <c r="G40" t="s">
        <v>184</v>
      </c>
      <c r="H40" t="s">
        <v>86</v>
      </c>
      <c r="I40" t="s">
        <v>71</v>
      </c>
      <c r="J40" s="1">
        <v>44470</v>
      </c>
      <c r="K40" s="2">
        <v>0.37335648148148143</v>
      </c>
      <c r="L40" s="1">
        <v>44470</v>
      </c>
      <c r="M40" s="2">
        <v>0.54001157407407407</v>
      </c>
      <c r="N40" s="1">
        <v>44470</v>
      </c>
      <c r="O40" s="2">
        <v>0.54387731481481483</v>
      </c>
      <c r="P40">
        <v>246</v>
      </c>
      <c r="Q40">
        <v>6</v>
      </c>
      <c r="R40" s="3">
        <v>44470.373356481483</v>
      </c>
      <c r="S40" s="3">
        <v>44470.543877314813</v>
      </c>
      <c r="T40" t="s">
        <v>182</v>
      </c>
      <c r="U40" t="s">
        <v>36</v>
      </c>
      <c r="V40" t="s">
        <v>46</v>
      </c>
      <c r="W40" t="s">
        <v>46</v>
      </c>
      <c r="X40" t="s">
        <v>37</v>
      </c>
      <c r="Y40" t="s">
        <v>81</v>
      </c>
      <c r="Z40">
        <v>15</v>
      </c>
      <c r="AA40" t="s">
        <v>3879</v>
      </c>
      <c r="AB40" s="1">
        <v>44470</v>
      </c>
    </row>
    <row r="41" spans="1:28" x14ac:dyDescent="0.25">
      <c r="A41">
        <v>40</v>
      </c>
      <c r="B41" t="s">
        <v>97</v>
      </c>
      <c r="C41">
        <v>2021</v>
      </c>
      <c r="D41" t="s">
        <v>451</v>
      </c>
      <c r="E41" t="s">
        <v>257</v>
      </c>
      <c r="F41" t="s">
        <v>48</v>
      </c>
      <c r="G41" t="s">
        <v>258</v>
      </c>
      <c r="H41" t="s">
        <v>86</v>
      </c>
      <c r="I41" t="s">
        <v>71</v>
      </c>
      <c r="J41" s="1">
        <v>44470</v>
      </c>
      <c r="K41" s="2">
        <v>0.37384259259259256</v>
      </c>
      <c r="L41" s="1">
        <v>44470</v>
      </c>
      <c r="M41" s="2">
        <v>0.54049768518518515</v>
      </c>
      <c r="R41" s="3">
        <v>44470.373842592591</v>
      </c>
      <c r="S41" s="3">
        <v>44484.346910763888</v>
      </c>
      <c r="T41" t="s">
        <v>4744</v>
      </c>
      <c r="U41" t="s">
        <v>72</v>
      </c>
      <c r="V41" t="s">
        <v>48</v>
      </c>
      <c r="W41" t="s">
        <v>48</v>
      </c>
      <c r="X41" t="s">
        <v>74</v>
      </c>
      <c r="Y41" t="s">
        <v>81</v>
      </c>
      <c r="Z41">
        <v>1</v>
      </c>
      <c r="AA41" t="s">
        <v>3879</v>
      </c>
      <c r="AB41" s="1">
        <v>44470</v>
      </c>
    </row>
    <row r="42" spans="1:28" x14ac:dyDescent="0.25">
      <c r="A42">
        <v>40</v>
      </c>
      <c r="B42" t="s">
        <v>97</v>
      </c>
      <c r="C42">
        <v>2021</v>
      </c>
      <c r="D42" t="s">
        <v>451</v>
      </c>
      <c r="E42" t="s">
        <v>259</v>
      </c>
      <c r="F42" t="s">
        <v>46</v>
      </c>
      <c r="G42" t="s">
        <v>260</v>
      </c>
      <c r="H42" t="s">
        <v>86</v>
      </c>
      <c r="I42" t="s">
        <v>71</v>
      </c>
      <c r="J42" s="1">
        <v>44470</v>
      </c>
      <c r="K42" s="2">
        <v>0.37807870370370367</v>
      </c>
      <c r="L42" s="1">
        <v>44470</v>
      </c>
      <c r="M42" s="2">
        <v>0.54473379629629626</v>
      </c>
      <c r="N42" s="1">
        <v>44470</v>
      </c>
      <c r="O42" s="2">
        <v>0.51658564814814811</v>
      </c>
      <c r="P42">
        <v>199</v>
      </c>
      <c r="Q42">
        <v>-41</v>
      </c>
      <c r="R42" s="3">
        <v>44470.378078703703</v>
      </c>
      <c r="S42" s="3">
        <v>44470.516585648147</v>
      </c>
      <c r="T42" t="s">
        <v>150</v>
      </c>
      <c r="U42" t="s">
        <v>32</v>
      </c>
      <c r="V42" t="s">
        <v>46</v>
      </c>
      <c r="W42" t="s">
        <v>46</v>
      </c>
      <c r="X42" t="s">
        <v>23</v>
      </c>
      <c r="Y42" t="s">
        <v>81</v>
      </c>
      <c r="Z42">
        <v>4</v>
      </c>
      <c r="AA42" t="s">
        <v>3879</v>
      </c>
      <c r="AB42" s="1">
        <v>44470</v>
      </c>
    </row>
    <row r="43" spans="1:28" x14ac:dyDescent="0.25">
      <c r="A43">
        <v>40</v>
      </c>
      <c r="B43" t="s">
        <v>97</v>
      </c>
      <c r="C43">
        <v>2021</v>
      </c>
      <c r="D43" t="s">
        <v>451</v>
      </c>
      <c r="E43" t="s">
        <v>261</v>
      </c>
      <c r="F43" t="s">
        <v>24</v>
      </c>
      <c r="G43" t="s">
        <v>262</v>
      </c>
      <c r="H43" t="s">
        <v>70</v>
      </c>
      <c r="I43" t="s">
        <v>71</v>
      </c>
      <c r="J43" s="1">
        <v>44470</v>
      </c>
      <c r="K43" s="2">
        <v>0.37839120370370366</v>
      </c>
      <c r="L43" s="1">
        <v>44470</v>
      </c>
      <c r="M43" s="2">
        <v>0.44087962962962962</v>
      </c>
      <c r="N43" s="1">
        <v>44470</v>
      </c>
      <c r="O43" s="2">
        <v>0.42310185185185184</v>
      </c>
      <c r="P43">
        <v>65</v>
      </c>
      <c r="Q43">
        <v>-25</v>
      </c>
      <c r="R43" s="3">
        <v>44470.378391203703</v>
      </c>
      <c r="S43" s="3">
        <v>44470.423101851855</v>
      </c>
      <c r="T43" t="s">
        <v>122</v>
      </c>
      <c r="U43" t="s">
        <v>30</v>
      </c>
      <c r="V43" t="s">
        <v>19</v>
      </c>
      <c r="W43" t="s">
        <v>25</v>
      </c>
      <c r="X43" t="s">
        <v>23</v>
      </c>
      <c r="Y43" t="s">
        <v>78</v>
      </c>
      <c r="Z43">
        <v>3</v>
      </c>
      <c r="AA43" t="s">
        <v>3879</v>
      </c>
      <c r="AB43" s="1">
        <v>44470</v>
      </c>
    </row>
    <row r="44" spans="1:28" x14ac:dyDescent="0.25">
      <c r="A44">
        <v>40</v>
      </c>
      <c r="B44" t="s">
        <v>97</v>
      </c>
      <c r="C44">
        <v>2021</v>
      </c>
      <c r="D44" t="s">
        <v>451</v>
      </c>
      <c r="E44" t="s">
        <v>263</v>
      </c>
      <c r="F44" t="s">
        <v>18</v>
      </c>
      <c r="G44" t="s">
        <v>92</v>
      </c>
      <c r="H44" t="s">
        <v>70</v>
      </c>
      <c r="I44" t="s">
        <v>71</v>
      </c>
      <c r="J44" s="1">
        <v>44470</v>
      </c>
      <c r="K44" s="2">
        <v>0.38040509259259259</v>
      </c>
      <c r="L44" s="1">
        <v>44470</v>
      </c>
      <c r="M44" s="2">
        <v>0.44288194444444445</v>
      </c>
      <c r="N44" s="1">
        <v>44470</v>
      </c>
      <c r="O44" s="2">
        <v>0.42393518518518519</v>
      </c>
      <c r="P44">
        <v>63</v>
      </c>
      <c r="Q44">
        <v>-27</v>
      </c>
      <c r="R44" s="3">
        <v>44470.38040509259</v>
      </c>
      <c r="S44" s="3">
        <v>44470.423935185187</v>
      </c>
      <c r="T44" t="s">
        <v>108</v>
      </c>
      <c r="U44" t="s">
        <v>30</v>
      </c>
      <c r="V44" t="s">
        <v>19</v>
      </c>
      <c r="W44" t="s">
        <v>20</v>
      </c>
      <c r="X44" t="s">
        <v>23</v>
      </c>
      <c r="Y44" t="s">
        <v>79</v>
      </c>
      <c r="Z44">
        <v>1</v>
      </c>
      <c r="AA44" t="s">
        <v>3879</v>
      </c>
      <c r="AB44" s="1">
        <v>44470</v>
      </c>
    </row>
    <row r="45" spans="1:28" x14ac:dyDescent="0.25">
      <c r="A45">
        <v>40</v>
      </c>
      <c r="B45" t="s">
        <v>97</v>
      </c>
      <c r="C45">
        <v>2021</v>
      </c>
      <c r="D45" t="s">
        <v>451</v>
      </c>
      <c r="E45" t="s">
        <v>264</v>
      </c>
      <c r="F45" t="s">
        <v>46</v>
      </c>
      <c r="G45" t="s">
        <v>189</v>
      </c>
      <c r="H45" t="s">
        <v>86</v>
      </c>
      <c r="I45" t="s">
        <v>71</v>
      </c>
      <c r="J45" s="1">
        <v>44470</v>
      </c>
      <c r="K45" s="2">
        <v>0.38059027777777782</v>
      </c>
      <c r="L45" s="1">
        <v>44470</v>
      </c>
      <c r="M45" s="2" t="s">
        <v>265</v>
      </c>
      <c r="N45" s="1">
        <v>44470</v>
      </c>
      <c r="O45" s="2">
        <v>0.59851851851851856</v>
      </c>
      <c r="P45">
        <v>313</v>
      </c>
      <c r="Q45">
        <v>-158</v>
      </c>
      <c r="R45" s="3">
        <v>44470.380590277775</v>
      </c>
      <c r="S45" s="3">
        <v>44470.59851851852</v>
      </c>
      <c r="T45" t="s">
        <v>169</v>
      </c>
      <c r="U45" t="s">
        <v>36</v>
      </c>
      <c r="V45" t="s">
        <v>46</v>
      </c>
      <c r="W45" t="s">
        <v>46</v>
      </c>
      <c r="X45" t="s">
        <v>37</v>
      </c>
      <c r="Y45" t="s">
        <v>81</v>
      </c>
      <c r="Z45">
        <v>3</v>
      </c>
      <c r="AA45" t="s">
        <v>3879</v>
      </c>
      <c r="AB45" s="1">
        <v>44470</v>
      </c>
    </row>
    <row r="46" spans="1:28" x14ac:dyDescent="0.25">
      <c r="A46">
        <v>40</v>
      </c>
      <c r="B46" t="s">
        <v>97</v>
      </c>
      <c r="C46">
        <v>2021</v>
      </c>
      <c r="D46" t="s">
        <v>451</v>
      </c>
      <c r="E46" t="s">
        <v>266</v>
      </c>
      <c r="F46" t="s">
        <v>46</v>
      </c>
      <c r="G46" t="s">
        <v>267</v>
      </c>
      <c r="H46" t="s">
        <v>86</v>
      </c>
      <c r="I46" t="s">
        <v>71</v>
      </c>
      <c r="J46" s="1">
        <v>44470</v>
      </c>
      <c r="K46" s="2">
        <v>0.38254629629629627</v>
      </c>
      <c r="L46" s="1">
        <v>44470</v>
      </c>
      <c r="M46" s="2">
        <v>0.54920138888888892</v>
      </c>
      <c r="N46" s="1">
        <v>44470</v>
      </c>
      <c r="O46" s="2">
        <v>0.5458912037037037</v>
      </c>
      <c r="P46">
        <v>236</v>
      </c>
      <c r="Q46">
        <v>-4</v>
      </c>
      <c r="R46" s="3">
        <v>44470.3825462963</v>
      </c>
      <c r="S46" s="3">
        <v>44470.545891203707</v>
      </c>
      <c r="T46" t="s">
        <v>193</v>
      </c>
      <c r="U46" t="s">
        <v>32</v>
      </c>
      <c r="V46" t="s">
        <v>46</v>
      </c>
      <c r="W46" t="s">
        <v>46</v>
      </c>
      <c r="X46" t="s">
        <v>23</v>
      </c>
      <c r="Y46" t="s">
        <v>81</v>
      </c>
      <c r="Z46">
        <v>4</v>
      </c>
      <c r="AA46" t="s">
        <v>3879</v>
      </c>
      <c r="AB46" s="1">
        <v>44470</v>
      </c>
    </row>
    <row r="47" spans="1:28" x14ac:dyDescent="0.25">
      <c r="A47">
        <v>40</v>
      </c>
      <c r="B47" t="s">
        <v>97</v>
      </c>
      <c r="C47">
        <v>2021</v>
      </c>
      <c r="D47" t="s">
        <v>451</v>
      </c>
      <c r="E47" t="s">
        <v>268</v>
      </c>
      <c r="F47" t="s">
        <v>31</v>
      </c>
      <c r="G47" t="s">
        <v>254</v>
      </c>
      <c r="H47" t="s">
        <v>86</v>
      </c>
      <c r="I47" t="s">
        <v>71</v>
      </c>
      <c r="J47" s="1">
        <v>44470</v>
      </c>
      <c r="K47" s="2">
        <v>0.38266203703703705</v>
      </c>
      <c r="L47" s="1">
        <v>44470</v>
      </c>
      <c r="M47" s="2">
        <v>0.54931712962962964</v>
      </c>
      <c r="N47" s="1">
        <v>44470</v>
      </c>
      <c r="O47" s="2">
        <v>0.45755787037037038</v>
      </c>
      <c r="P47">
        <v>107</v>
      </c>
      <c r="Q47">
        <v>-133</v>
      </c>
      <c r="R47" s="3">
        <v>44470.382662037038</v>
      </c>
      <c r="S47" s="3">
        <v>44470.457557870373</v>
      </c>
      <c r="T47" t="s">
        <v>136</v>
      </c>
      <c r="U47" t="s">
        <v>32</v>
      </c>
      <c r="V47" t="s">
        <v>19</v>
      </c>
      <c r="W47" t="s">
        <v>21</v>
      </c>
      <c r="X47" t="s">
        <v>23</v>
      </c>
      <c r="Y47" t="s">
        <v>81</v>
      </c>
      <c r="Z47">
        <v>6</v>
      </c>
      <c r="AA47" t="s">
        <v>3879</v>
      </c>
      <c r="AB47" s="1">
        <v>44470</v>
      </c>
    </row>
    <row r="48" spans="1:28" x14ac:dyDescent="0.25">
      <c r="A48">
        <v>40</v>
      </c>
      <c r="B48" t="s">
        <v>97</v>
      </c>
      <c r="C48">
        <v>2021</v>
      </c>
      <c r="D48" t="s">
        <v>451</v>
      </c>
      <c r="E48" t="s">
        <v>269</v>
      </c>
      <c r="F48" t="s">
        <v>46</v>
      </c>
      <c r="G48" t="s">
        <v>270</v>
      </c>
      <c r="H48" t="s">
        <v>86</v>
      </c>
      <c r="I48" t="s">
        <v>71</v>
      </c>
      <c r="J48" s="1">
        <v>44470</v>
      </c>
      <c r="K48" s="2">
        <v>0.38592592592592595</v>
      </c>
      <c r="L48" s="1">
        <v>44470</v>
      </c>
      <c r="M48" s="2">
        <v>0.55256944444444445</v>
      </c>
      <c r="N48" s="1">
        <v>44470</v>
      </c>
      <c r="O48" s="2">
        <v>0.54708333333333337</v>
      </c>
      <c r="P48">
        <v>232</v>
      </c>
      <c r="Q48">
        <v>-8</v>
      </c>
      <c r="R48" s="3">
        <v>44470.385925925926</v>
      </c>
      <c r="S48" s="3">
        <v>44470.547083333331</v>
      </c>
      <c r="T48" t="s">
        <v>208</v>
      </c>
      <c r="U48" t="s">
        <v>32</v>
      </c>
      <c r="V48" t="s">
        <v>46</v>
      </c>
      <c r="W48" t="s">
        <v>46</v>
      </c>
      <c r="X48" t="s">
        <v>23</v>
      </c>
      <c r="Y48" t="s">
        <v>81</v>
      </c>
      <c r="Z48">
        <v>5</v>
      </c>
      <c r="AA48" t="s">
        <v>3879</v>
      </c>
      <c r="AB48" s="1">
        <v>44470</v>
      </c>
    </row>
    <row r="49" spans="1:28" x14ac:dyDescent="0.25">
      <c r="A49">
        <v>40</v>
      </c>
      <c r="B49" t="s">
        <v>97</v>
      </c>
      <c r="C49">
        <v>2021</v>
      </c>
      <c r="D49" t="s">
        <v>451</v>
      </c>
      <c r="E49" t="s">
        <v>271</v>
      </c>
      <c r="F49" t="s">
        <v>46</v>
      </c>
      <c r="G49" t="s">
        <v>191</v>
      </c>
      <c r="H49" t="s">
        <v>86</v>
      </c>
      <c r="I49" t="s">
        <v>71</v>
      </c>
      <c r="J49" s="1">
        <v>44470</v>
      </c>
      <c r="K49" s="2">
        <v>0.3885763888888889</v>
      </c>
      <c r="L49" s="1">
        <v>44470</v>
      </c>
      <c r="M49" s="2">
        <v>0.55523148148148149</v>
      </c>
      <c r="N49" s="1">
        <v>44470</v>
      </c>
      <c r="O49" s="2">
        <v>0.45990740740740743</v>
      </c>
      <c r="P49">
        <v>103</v>
      </c>
      <c r="Q49">
        <v>-137</v>
      </c>
      <c r="R49" s="3">
        <v>44470.38857638889</v>
      </c>
      <c r="S49" s="3">
        <v>44470.459907407407</v>
      </c>
      <c r="T49" t="s">
        <v>116</v>
      </c>
      <c r="U49" t="s">
        <v>32</v>
      </c>
      <c r="V49" t="s">
        <v>46</v>
      </c>
      <c r="W49" t="s">
        <v>46</v>
      </c>
      <c r="X49" t="s">
        <v>23</v>
      </c>
      <c r="Y49" t="s">
        <v>81</v>
      </c>
      <c r="Z49">
        <v>1</v>
      </c>
      <c r="AA49" t="s">
        <v>3879</v>
      </c>
      <c r="AB49" s="1">
        <v>44470</v>
      </c>
    </row>
    <row r="50" spans="1:28" x14ac:dyDescent="0.25">
      <c r="A50">
        <v>40</v>
      </c>
      <c r="B50" t="s">
        <v>97</v>
      </c>
      <c r="C50">
        <v>2021</v>
      </c>
      <c r="D50" t="s">
        <v>451</v>
      </c>
      <c r="E50" t="s">
        <v>272</v>
      </c>
      <c r="F50" t="s">
        <v>46</v>
      </c>
      <c r="G50" t="s">
        <v>273</v>
      </c>
      <c r="H50" t="s">
        <v>86</v>
      </c>
      <c r="I50" t="s">
        <v>71</v>
      </c>
      <c r="J50" s="1">
        <v>44470</v>
      </c>
      <c r="K50" s="2">
        <v>0.39082175925925927</v>
      </c>
      <c r="L50" s="1">
        <v>44470</v>
      </c>
      <c r="M50" s="2">
        <v>0.55748842592592596</v>
      </c>
      <c r="N50" s="1">
        <v>44470</v>
      </c>
      <c r="O50" s="2">
        <v>0.54776620370370377</v>
      </c>
      <c r="P50">
        <v>226</v>
      </c>
      <c r="Q50">
        <v>-14</v>
      </c>
      <c r="R50" s="3">
        <v>44470.390821759262</v>
      </c>
      <c r="S50" s="3">
        <v>44470.547766203701</v>
      </c>
      <c r="T50" t="s">
        <v>172</v>
      </c>
      <c r="U50" t="s">
        <v>32</v>
      </c>
      <c r="V50" t="s">
        <v>46</v>
      </c>
      <c r="W50" t="s">
        <v>46</v>
      </c>
      <c r="X50" t="s">
        <v>23</v>
      </c>
      <c r="Y50" t="s">
        <v>81</v>
      </c>
      <c r="Z50">
        <v>2</v>
      </c>
      <c r="AA50" t="s">
        <v>3879</v>
      </c>
      <c r="AB50" s="1">
        <v>44470</v>
      </c>
    </row>
    <row r="51" spans="1:28" x14ac:dyDescent="0.25">
      <c r="A51">
        <v>40</v>
      </c>
      <c r="B51" t="s">
        <v>97</v>
      </c>
      <c r="C51">
        <v>2021</v>
      </c>
      <c r="D51" t="s">
        <v>451</v>
      </c>
      <c r="E51" t="s">
        <v>274</v>
      </c>
      <c r="F51" t="s">
        <v>46</v>
      </c>
      <c r="G51" t="s">
        <v>275</v>
      </c>
      <c r="H51" t="s">
        <v>86</v>
      </c>
      <c r="I51" t="s">
        <v>71</v>
      </c>
      <c r="J51" s="1">
        <v>44470</v>
      </c>
      <c r="K51" s="2">
        <v>0.39170138888888889</v>
      </c>
      <c r="L51" s="1">
        <v>44470</v>
      </c>
      <c r="M51" s="2">
        <v>0.55835648148148154</v>
      </c>
      <c r="N51" s="1">
        <v>44470</v>
      </c>
      <c r="O51" s="2">
        <v>0.54828703703703707</v>
      </c>
      <c r="P51">
        <v>225</v>
      </c>
      <c r="Q51">
        <v>-15</v>
      </c>
      <c r="R51" s="3">
        <v>44470.391701388886</v>
      </c>
      <c r="S51" s="3">
        <v>44470.54828703704</v>
      </c>
      <c r="T51" t="s">
        <v>173</v>
      </c>
      <c r="U51" t="s">
        <v>32</v>
      </c>
      <c r="V51" t="s">
        <v>46</v>
      </c>
      <c r="W51" t="s">
        <v>46</v>
      </c>
      <c r="X51" t="s">
        <v>23</v>
      </c>
      <c r="Y51" t="s">
        <v>81</v>
      </c>
      <c r="Z51">
        <v>1</v>
      </c>
      <c r="AA51" t="s">
        <v>3879</v>
      </c>
      <c r="AB51" s="1">
        <v>44470</v>
      </c>
    </row>
    <row r="52" spans="1:28" x14ac:dyDescent="0.25">
      <c r="A52">
        <v>40</v>
      </c>
      <c r="B52" t="s">
        <v>97</v>
      </c>
      <c r="C52">
        <v>2021</v>
      </c>
      <c r="D52" t="s">
        <v>451</v>
      </c>
      <c r="E52" t="s">
        <v>276</v>
      </c>
      <c r="F52" t="s">
        <v>46</v>
      </c>
      <c r="G52" t="s">
        <v>277</v>
      </c>
      <c r="H52" t="s">
        <v>86</v>
      </c>
      <c r="I52" t="s">
        <v>71</v>
      </c>
      <c r="J52" s="1">
        <v>44470</v>
      </c>
      <c r="K52" s="2">
        <v>0.39325231481481482</v>
      </c>
      <c r="L52" s="1">
        <v>44470</v>
      </c>
      <c r="M52" s="2">
        <v>0.55990740740740741</v>
      </c>
      <c r="N52" s="1">
        <v>44470</v>
      </c>
      <c r="O52" s="2">
        <v>0.55571759259259257</v>
      </c>
      <c r="P52">
        <v>234</v>
      </c>
      <c r="Q52">
        <v>-6</v>
      </c>
      <c r="R52" s="3">
        <v>44470.393252314818</v>
      </c>
      <c r="S52" s="3">
        <v>44470.555717592593</v>
      </c>
      <c r="T52" t="s">
        <v>192</v>
      </c>
      <c r="U52" t="s">
        <v>32</v>
      </c>
      <c r="V52" t="s">
        <v>46</v>
      </c>
      <c r="W52" t="s">
        <v>46</v>
      </c>
      <c r="X52" t="s">
        <v>23</v>
      </c>
      <c r="Y52" t="s">
        <v>81</v>
      </c>
      <c r="Z52">
        <v>2</v>
      </c>
      <c r="AA52" t="s">
        <v>3879</v>
      </c>
      <c r="AB52" s="1">
        <v>44470</v>
      </c>
    </row>
    <row r="53" spans="1:28" x14ac:dyDescent="0.25">
      <c r="A53">
        <v>40</v>
      </c>
      <c r="B53" t="s">
        <v>97</v>
      </c>
      <c r="C53">
        <v>2021</v>
      </c>
      <c r="D53" t="s">
        <v>451</v>
      </c>
      <c r="E53" t="s">
        <v>278</v>
      </c>
      <c r="F53" t="s">
        <v>24</v>
      </c>
      <c r="G53" t="s">
        <v>205</v>
      </c>
      <c r="H53" t="s">
        <v>70</v>
      </c>
      <c r="I53" t="s">
        <v>71</v>
      </c>
      <c r="J53" s="1">
        <v>44470</v>
      </c>
      <c r="K53" s="2">
        <v>0.39305555555555555</v>
      </c>
      <c r="L53" s="1">
        <v>44470</v>
      </c>
      <c r="M53" s="2">
        <v>0.45553240740740741</v>
      </c>
      <c r="N53" s="1">
        <v>44470</v>
      </c>
      <c r="O53" s="2">
        <v>0.4325694444444444</v>
      </c>
      <c r="P53">
        <v>56</v>
      </c>
      <c r="Q53">
        <v>-33</v>
      </c>
      <c r="R53" s="3">
        <v>44470.393055555556</v>
      </c>
      <c r="S53" s="3">
        <v>44470.432569444441</v>
      </c>
      <c r="T53" t="s">
        <v>123</v>
      </c>
      <c r="U53" t="s">
        <v>27</v>
      </c>
      <c r="V53" t="s">
        <v>19</v>
      </c>
      <c r="W53" t="s">
        <v>25</v>
      </c>
      <c r="X53" t="s">
        <v>23</v>
      </c>
      <c r="Y53" t="s">
        <v>78</v>
      </c>
      <c r="Z53">
        <v>1</v>
      </c>
      <c r="AA53" t="s">
        <v>3879</v>
      </c>
      <c r="AB53" s="1">
        <v>44470</v>
      </c>
    </row>
    <row r="54" spans="1:28" x14ac:dyDescent="0.25">
      <c r="A54">
        <v>40</v>
      </c>
      <c r="B54" t="s">
        <v>97</v>
      </c>
      <c r="C54">
        <v>2021</v>
      </c>
      <c r="D54" t="s">
        <v>451</v>
      </c>
      <c r="E54" t="s">
        <v>279</v>
      </c>
      <c r="F54" t="s">
        <v>46</v>
      </c>
      <c r="G54" t="s">
        <v>280</v>
      </c>
      <c r="H54" t="s">
        <v>86</v>
      </c>
      <c r="I54" t="s">
        <v>71</v>
      </c>
      <c r="J54" s="1">
        <v>44470</v>
      </c>
      <c r="K54" s="2">
        <v>0.39369212962962963</v>
      </c>
      <c r="L54" s="1">
        <v>44470</v>
      </c>
      <c r="M54" s="2">
        <v>0.56034722222222222</v>
      </c>
      <c r="N54" s="1">
        <v>44470</v>
      </c>
      <c r="O54" s="2">
        <v>0.55782407407407408</v>
      </c>
      <c r="P54">
        <v>237</v>
      </c>
      <c r="Q54">
        <v>-3</v>
      </c>
      <c r="R54" s="3">
        <v>44470.393692129626</v>
      </c>
      <c r="S54" s="3">
        <v>44470.557824074072</v>
      </c>
      <c r="T54" t="s">
        <v>134</v>
      </c>
      <c r="U54" t="s">
        <v>32</v>
      </c>
      <c r="V54" t="s">
        <v>46</v>
      </c>
      <c r="W54" t="s">
        <v>46</v>
      </c>
      <c r="X54" t="s">
        <v>23</v>
      </c>
      <c r="Y54" t="s">
        <v>81</v>
      </c>
      <c r="Z54">
        <v>6</v>
      </c>
      <c r="AA54" t="s">
        <v>3879</v>
      </c>
      <c r="AB54" s="1">
        <v>44470</v>
      </c>
    </row>
    <row r="55" spans="1:28" x14ac:dyDescent="0.25">
      <c r="A55">
        <v>40</v>
      </c>
      <c r="B55" t="s">
        <v>97</v>
      </c>
      <c r="C55">
        <v>2021</v>
      </c>
      <c r="D55" t="s">
        <v>451</v>
      </c>
      <c r="E55" t="s">
        <v>281</v>
      </c>
      <c r="F55" t="s">
        <v>46</v>
      </c>
      <c r="G55" t="s">
        <v>282</v>
      </c>
      <c r="H55" t="s">
        <v>86</v>
      </c>
      <c r="I55" t="s">
        <v>71</v>
      </c>
      <c r="J55" s="1">
        <v>44470</v>
      </c>
      <c r="K55" s="2">
        <v>0.40783564814814816</v>
      </c>
      <c r="L55" s="1">
        <v>44470</v>
      </c>
      <c r="M55" s="2">
        <v>0.5744907407407408</v>
      </c>
      <c r="N55" s="1">
        <v>44470</v>
      </c>
      <c r="O55" s="2">
        <v>0.55892361111111111</v>
      </c>
      <c r="P55">
        <v>217</v>
      </c>
      <c r="Q55">
        <v>-23</v>
      </c>
      <c r="R55" s="3">
        <v>44470.407835648148</v>
      </c>
      <c r="S55" s="3">
        <v>44470.558923611112</v>
      </c>
      <c r="T55" t="s">
        <v>181</v>
      </c>
      <c r="U55" t="s">
        <v>32</v>
      </c>
      <c r="V55" t="s">
        <v>46</v>
      </c>
      <c r="W55" t="s">
        <v>46</v>
      </c>
      <c r="X55" t="s">
        <v>23</v>
      </c>
      <c r="Y55" t="s">
        <v>81</v>
      </c>
      <c r="Z55">
        <v>4</v>
      </c>
      <c r="AA55" t="s">
        <v>3879</v>
      </c>
      <c r="AB55" s="1">
        <v>44470</v>
      </c>
    </row>
    <row r="56" spans="1:28" x14ac:dyDescent="0.25">
      <c r="A56">
        <v>40</v>
      </c>
      <c r="B56" t="s">
        <v>97</v>
      </c>
      <c r="C56">
        <v>2021</v>
      </c>
      <c r="D56" t="s">
        <v>451</v>
      </c>
      <c r="E56" t="s">
        <v>283</v>
      </c>
      <c r="F56" t="s">
        <v>24</v>
      </c>
      <c r="G56" t="s">
        <v>206</v>
      </c>
      <c r="H56" t="s">
        <v>70</v>
      </c>
      <c r="I56" t="s">
        <v>71</v>
      </c>
      <c r="J56" s="1">
        <v>44470</v>
      </c>
      <c r="K56" s="2">
        <v>0.41184027777777782</v>
      </c>
      <c r="L56" s="1">
        <v>44470</v>
      </c>
      <c r="M56" s="2">
        <v>0.47430555555555554</v>
      </c>
      <c r="N56" s="1">
        <v>44470</v>
      </c>
      <c r="O56" s="2">
        <v>0.45903935185185185</v>
      </c>
      <c r="P56">
        <v>68</v>
      </c>
      <c r="Q56">
        <v>-22</v>
      </c>
      <c r="R56" s="3">
        <v>44470.411840277775</v>
      </c>
      <c r="S56" s="3">
        <v>44470.459039351852</v>
      </c>
      <c r="T56" t="s">
        <v>131</v>
      </c>
      <c r="U56" t="s">
        <v>30</v>
      </c>
      <c r="V56" t="s">
        <v>19</v>
      </c>
      <c r="W56" t="s">
        <v>25</v>
      </c>
      <c r="X56" t="s">
        <v>23</v>
      </c>
      <c r="Y56" t="s">
        <v>78</v>
      </c>
      <c r="Z56">
        <v>1</v>
      </c>
      <c r="AA56" t="s">
        <v>3879</v>
      </c>
      <c r="AB56" s="1">
        <v>44470</v>
      </c>
    </row>
    <row r="57" spans="1:28" x14ac:dyDescent="0.25">
      <c r="A57">
        <v>40</v>
      </c>
      <c r="B57" t="s">
        <v>97</v>
      </c>
      <c r="C57">
        <v>2021</v>
      </c>
      <c r="D57" t="s">
        <v>451</v>
      </c>
      <c r="E57" t="s">
        <v>284</v>
      </c>
      <c r="F57" t="s">
        <v>46</v>
      </c>
      <c r="G57" t="s">
        <v>162</v>
      </c>
      <c r="H57" t="s">
        <v>86</v>
      </c>
      <c r="I57" t="s">
        <v>71</v>
      </c>
      <c r="J57" s="1">
        <v>44470</v>
      </c>
      <c r="K57" s="2">
        <v>0.41596064814814815</v>
      </c>
      <c r="L57" s="1">
        <v>44470</v>
      </c>
      <c r="M57" s="2">
        <v>0.58261574074074074</v>
      </c>
      <c r="N57" s="1">
        <v>44470</v>
      </c>
      <c r="O57" s="2">
        <v>0.56149305555555562</v>
      </c>
      <c r="P57">
        <v>210</v>
      </c>
      <c r="Q57">
        <v>-30</v>
      </c>
      <c r="R57" s="3">
        <v>44470.415960648148</v>
      </c>
      <c r="S57" s="3">
        <v>44470.561493055553</v>
      </c>
      <c r="T57" t="s">
        <v>104</v>
      </c>
      <c r="U57" t="s">
        <v>32</v>
      </c>
      <c r="V57" t="s">
        <v>46</v>
      </c>
      <c r="W57" t="s">
        <v>46</v>
      </c>
      <c r="X57" t="s">
        <v>23</v>
      </c>
      <c r="Y57" t="s">
        <v>81</v>
      </c>
      <c r="Z57">
        <v>4</v>
      </c>
      <c r="AA57" t="s">
        <v>3879</v>
      </c>
      <c r="AB57" s="1">
        <v>44470</v>
      </c>
    </row>
    <row r="58" spans="1:28" x14ac:dyDescent="0.25">
      <c r="A58">
        <v>40</v>
      </c>
      <c r="B58" t="s">
        <v>97</v>
      </c>
      <c r="C58">
        <v>2021</v>
      </c>
      <c r="D58" t="s">
        <v>451</v>
      </c>
      <c r="E58" t="s">
        <v>285</v>
      </c>
      <c r="F58" t="s">
        <v>48</v>
      </c>
      <c r="G58" t="s">
        <v>170</v>
      </c>
      <c r="H58" t="s">
        <v>86</v>
      </c>
      <c r="I58" t="s">
        <v>71</v>
      </c>
      <c r="J58" s="1">
        <v>44470</v>
      </c>
      <c r="K58" s="2">
        <v>0.46613425925925928</v>
      </c>
      <c r="L58" s="1">
        <v>44470</v>
      </c>
      <c r="M58" s="2">
        <v>0.63276620370370373</v>
      </c>
      <c r="N58" s="1">
        <v>44470</v>
      </c>
      <c r="O58" s="2">
        <v>0.56282407407407409</v>
      </c>
      <c r="P58">
        <v>139</v>
      </c>
      <c r="Q58">
        <v>-101</v>
      </c>
      <c r="R58" s="3">
        <v>44470.466134259259</v>
      </c>
      <c r="S58" s="3">
        <v>44470.562824074077</v>
      </c>
      <c r="T58" t="s">
        <v>138</v>
      </c>
      <c r="U58" t="s">
        <v>32</v>
      </c>
      <c r="V58" t="s">
        <v>48</v>
      </c>
      <c r="W58" t="s">
        <v>48</v>
      </c>
      <c r="X58" t="s">
        <v>23</v>
      </c>
      <c r="Y58" t="s">
        <v>81</v>
      </c>
      <c r="Z58">
        <v>1</v>
      </c>
      <c r="AA58" t="s">
        <v>3879</v>
      </c>
      <c r="AB58" s="1">
        <v>44470</v>
      </c>
    </row>
    <row r="59" spans="1:28" x14ac:dyDescent="0.25">
      <c r="A59">
        <v>40</v>
      </c>
      <c r="B59" t="s">
        <v>97</v>
      </c>
      <c r="C59">
        <v>2021</v>
      </c>
      <c r="D59" t="s">
        <v>451</v>
      </c>
      <c r="E59" t="s">
        <v>286</v>
      </c>
      <c r="F59" t="s">
        <v>24</v>
      </c>
      <c r="G59" t="s">
        <v>200</v>
      </c>
      <c r="H59" t="s">
        <v>70</v>
      </c>
      <c r="I59" t="s">
        <v>71</v>
      </c>
      <c r="J59" s="1">
        <v>44470</v>
      </c>
      <c r="K59" s="2">
        <v>0.48487268518518517</v>
      </c>
      <c r="L59" s="1">
        <v>44470</v>
      </c>
      <c r="M59" s="2">
        <v>0.54736111111111108</v>
      </c>
      <c r="N59" s="1">
        <v>44470</v>
      </c>
      <c r="O59" s="2">
        <v>0.5349652777777778</v>
      </c>
      <c r="P59">
        <v>72</v>
      </c>
      <c r="Q59">
        <v>-18</v>
      </c>
      <c r="R59" s="3">
        <v>44470.484872685185</v>
      </c>
      <c r="S59" s="3">
        <v>44470.53496527778</v>
      </c>
      <c r="T59" t="s">
        <v>159</v>
      </c>
      <c r="U59" t="s">
        <v>30</v>
      </c>
      <c r="V59" t="s">
        <v>19</v>
      </c>
      <c r="W59" t="s">
        <v>25</v>
      </c>
      <c r="X59" t="s">
        <v>23</v>
      </c>
      <c r="Y59" t="s">
        <v>78</v>
      </c>
      <c r="Z59">
        <v>3</v>
      </c>
      <c r="AA59" t="s">
        <v>3879</v>
      </c>
      <c r="AB59" s="1">
        <v>44470</v>
      </c>
    </row>
    <row r="60" spans="1:28" x14ac:dyDescent="0.25">
      <c r="A60">
        <v>40</v>
      </c>
      <c r="B60" t="s">
        <v>97</v>
      </c>
      <c r="C60">
        <v>2021</v>
      </c>
      <c r="D60" t="s">
        <v>451</v>
      </c>
      <c r="E60" t="s">
        <v>287</v>
      </c>
      <c r="F60" t="s">
        <v>24</v>
      </c>
      <c r="G60" t="s">
        <v>288</v>
      </c>
      <c r="H60" t="s">
        <v>87</v>
      </c>
      <c r="I60" t="s">
        <v>71</v>
      </c>
      <c r="J60" s="1">
        <v>44470</v>
      </c>
      <c r="K60" s="2">
        <v>0.49020833333333336</v>
      </c>
      <c r="L60" s="1">
        <v>44474</v>
      </c>
      <c r="M60" s="2">
        <v>0.51793981481481477</v>
      </c>
      <c r="R60" s="3">
        <v>44470.490208333336</v>
      </c>
      <c r="S60" s="3">
        <v>44484.346910763888</v>
      </c>
      <c r="T60" t="s">
        <v>4745</v>
      </c>
      <c r="U60" t="s">
        <v>72</v>
      </c>
      <c r="V60" t="s">
        <v>19</v>
      </c>
      <c r="W60" t="s">
        <v>25</v>
      </c>
      <c r="X60" t="s">
        <v>74</v>
      </c>
      <c r="Y60" t="s">
        <v>78</v>
      </c>
      <c r="Z60">
        <v>1</v>
      </c>
      <c r="AA60" t="s">
        <v>3879</v>
      </c>
      <c r="AB60" s="1">
        <v>44470</v>
      </c>
    </row>
    <row r="61" spans="1:28" x14ac:dyDescent="0.25">
      <c r="A61">
        <v>40</v>
      </c>
      <c r="B61" t="s">
        <v>97</v>
      </c>
      <c r="C61">
        <v>2021</v>
      </c>
      <c r="D61" t="s">
        <v>451</v>
      </c>
      <c r="E61" t="s">
        <v>289</v>
      </c>
      <c r="F61" t="s">
        <v>56</v>
      </c>
      <c r="G61" t="s">
        <v>290</v>
      </c>
      <c r="H61" t="s">
        <v>86</v>
      </c>
      <c r="I61" t="s">
        <v>71</v>
      </c>
      <c r="J61" s="1">
        <v>44470</v>
      </c>
      <c r="K61" s="2">
        <v>0.4918865740740741</v>
      </c>
      <c r="L61" s="1">
        <v>44470</v>
      </c>
      <c r="M61" s="2">
        <v>0.65853009259259265</v>
      </c>
      <c r="N61" s="1">
        <v>44470</v>
      </c>
      <c r="O61" s="2">
        <v>0.56377314814814816</v>
      </c>
      <c r="P61">
        <v>103</v>
      </c>
      <c r="Q61">
        <v>-137</v>
      </c>
      <c r="R61" s="3">
        <v>44470.491886574076</v>
      </c>
      <c r="S61" s="3">
        <v>44470.563773148147</v>
      </c>
      <c r="T61" t="s">
        <v>168</v>
      </c>
      <c r="U61" t="s">
        <v>32</v>
      </c>
      <c r="V61" t="s">
        <v>56</v>
      </c>
      <c r="W61" t="s">
        <v>56</v>
      </c>
      <c r="X61" t="s">
        <v>23</v>
      </c>
      <c r="Y61" t="s">
        <v>81</v>
      </c>
      <c r="Z61">
        <v>1</v>
      </c>
      <c r="AA61" t="s">
        <v>3879</v>
      </c>
      <c r="AB61" s="1">
        <v>44470</v>
      </c>
    </row>
    <row r="62" spans="1:28" x14ac:dyDescent="0.25">
      <c r="A62">
        <v>40</v>
      </c>
      <c r="B62" t="s">
        <v>97</v>
      </c>
      <c r="C62">
        <v>2021</v>
      </c>
      <c r="D62" t="s">
        <v>451</v>
      </c>
      <c r="E62" t="s">
        <v>291</v>
      </c>
      <c r="F62" t="s">
        <v>24</v>
      </c>
      <c r="G62" t="s">
        <v>204</v>
      </c>
      <c r="H62" t="s">
        <v>70</v>
      </c>
      <c r="I62" t="s">
        <v>71</v>
      </c>
      <c r="J62" s="1">
        <v>44470</v>
      </c>
      <c r="K62" s="2">
        <v>0.49695601851851851</v>
      </c>
      <c r="L62" s="1">
        <v>44470</v>
      </c>
      <c r="M62" s="2" t="s">
        <v>292</v>
      </c>
      <c r="N62" s="1">
        <v>44470</v>
      </c>
      <c r="O62" s="2">
        <v>0.54150462962962964</v>
      </c>
      <c r="P62">
        <v>64</v>
      </c>
      <c r="Q62">
        <v>-90</v>
      </c>
      <c r="R62" s="3">
        <v>44470.49695601852</v>
      </c>
      <c r="S62" s="3">
        <v>44470.541504629633</v>
      </c>
      <c r="T62" t="s">
        <v>122</v>
      </c>
      <c r="U62" t="s">
        <v>30</v>
      </c>
      <c r="V62" t="s">
        <v>19</v>
      </c>
      <c r="W62" t="s">
        <v>25</v>
      </c>
      <c r="X62" t="s">
        <v>23</v>
      </c>
      <c r="Y62" t="s">
        <v>78</v>
      </c>
      <c r="Z62">
        <v>1</v>
      </c>
      <c r="AA62" t="s">
        <v>3879</v>
      </c>
      <c r="AB62" s="1">
        <v>44470</v>
      </c>
    </row>
    <row r="63" spans="1:28" x14ac:dyDescent="0.25">
      <c r="A63">
        <v>40</v>
      </c>
      <c r="B63" t="s">
        <v>97</v>
      </c>
      <c r="C63">
        <v>2021</v>
      </c>
      <c r="D63" t="s">
        <v>451</v>
      </c>
      <c r="E63" t="s">
        <v>293</v>
      </c>
      <c r="F63" t="s">
        <v>24</v>
      </c>
      <c r="G63" t="s">
        <v>185</v>
      </c>
      <c r="H63" t="s">
        <v>87</v>
      </c>
      <c r="I63" t="s">
        <v>71</v>
      </c>
      <c r="J63" s="1">
        <v>44470</v>
      </c>
      <c r="K63" s="2">
        <v>0.5056828703703703</v>
      </c>
      <c r="L63" s="1">
        <v>44474</v>
      </c>
      <c r="M63" s="2">
        <v>0.53340277777777778</v>
      </c>
      <c r="N63" s="1">
        <v>44473</v>
      </c>
      <c r="O63" s="2">
        <v>0.3979050925925926</v>
      </c>
      <c r="P63">
        <v>4164</v>
      </c>
      <c r="Q63">
        <v>-1636</v>
      </c>
      <c r="R63" s="3">
        <v>44470.505682870367</v>
      </c>
      <c r="S63" s="3">
        <v>44473.397905092592</v>
      </c>
      <c r="T63" t="s">
        <v>1819</v>
      </c>
      <c r="U63" t="s">
        <v>39</v>
      </c>
      <c r="V63" t="s">
        <v>19</v>
      </c>
      <c r="W63" t="s">
        <v>25</v>
      </c>
      <c r="X63" t="s">
        <v>37</v>
      </c>
      <c r="Y63" t="s">
        <v>78</v>
      </c>
      <c r="Z63">
        <v>1</v>
      </c>
      <c r="AA63" t="s">
        <v>3879</v>
      </c>
      <c r="AB63" s="1">
        <v>44470</v>
      </c>
    </row>
    <row r="64" spans="1:28" x14ac:dyDescent="0.25">
      <c r="A64">
        <v>40</v>
      </c>
      <c r="B64" t="s">
        <v>97</v>
      </c>
      <c r="C64">
        <v>2021</v>
      </c>
      <c r="D64" t="s">
        <v>451</v>
      </c>
      <c r="E64" t="s">
        <v>294</v>
      </c>
      <c r="F64" t="s">
        <v>18</v>
      </c>
      <c r="G64" t="s">
        <v>295</v>
      </c>
      <c r="H64" t="s">
        <v>70</v>
      </c>
      <c r="I64" t="s">
        <v>71</v>
      </c>
      <c r="J64" s="1">
        <v>44470</v>
      </c>
      <c r="K64" s="2">
        <v>0.50718750000000001</v>
      </c>
      <c r="L64" s="1">
        <v>44472</v>
      </c>
      <c r="M64" s="2">
        <v>0.50715277777777779</v>
      </c>
      <c r="N64" s="1">
        <v>44470</v>
      </c>
      <c r="O64" s="2">
        <v>0.53984953703703698</v>
      </c>
      <c r="P64">
        <v>47</v>
      </c>
      <c r="Q64">
        <v>-2833</v>
      </c>
      <c r="R64" s="3">
        <v>44470.507187499999</v>
      </c>
      <c r="S64" s="3">
        <v>44470.539849537039</v>
      </c>
      <c r="T64" t="s">
        <v>112</v>
      </c>
      <c r="U64" t="s">
        <v>27</v>
      </c>
      <c r="V64" t="s">
        <v>19</v>
      </c>
      <c r="W64" t="s">
        <v>20</v>
      </c>
      <c r="X64" t="s">
        <v>23</v>
      </c>
      <c r="Y64" t="s">
        <v>79</v>
      </c>
      <c r="Z64">
        <v>4</v>
      </c>
      <c r="AA64" t="s">
        <v>3879</v>
      </c>
      <c r="AB64" s="1">
        <v>44470</v>
      </c>
    </row>
    <row r="65" spans="1:28" x14ac:dyDescent="0.25">
      <c r="A65">
        <v>40</v>
      </c>
      <c r="B65" t="s">
        <v>97</v>
      </c>
      <c r="C65">
        <v>2021</v>
      </c>
      <c r="D65" t="s">
        <v>451</v>
      </c>
      <c r="E65" t="s">
        <v>296</v>
      </c>
      <c r="F65" t="s">
        <v>24</v>
      </c>
      <c r="G65" t="s">
        <v>85</v>
      </c>
      <c r="H65" t="s">
        <v>87</v>
      </c>
      <c r="I65" t="s">
        <v>71</v>
      </c>
      <c r="J65" s="1">
        <v>44470</v>
      </c>
      <c r="K65" s="2">
        <v>0.51408564814814817</v>
      </c>
      <c r="L65" s="1">
        <v>44474</v>
      </c>
      <c r="M65" s="2">
        <v>0.54182870370370373</v>
      </c>
      <c r="N65" s="1">
        <v>44475</v>
      </c>
      <c r="O65" s="2">
        <v>0.41697916666666668</v>
      </c>
      <c r="P65">
        <v>7060</v>
      </c>
      <c r="Q65">
        <v>1260</v>
      </c>
      <c r="R65" s="3">
        <v>44470.514085648145</v>
      </c>
      <c r="S65" s="3">
        <v>44475.416979166665</v>
      </c>
      <c r="T65" t="s">
        <v>1820</v>
      </c>
      <c r="U65" t="s">
        <v>39</v>
      </c>
      <c r="V65" t="s">
        <v>19</v>
      </c>
      <c r="W65" t="s">
        <v>25</v>
      </c>
      <c r="X65" t="s">
        <v>37</v>
      </c>
      <c r="Y65" t="s">
        <v>78</v>
      </c>
      <c r="Z65">
        <v>2</v>
      </c>
      <c r="AA65" t="s">
        <v>3879</v>
      </c>
      <c r="AB65" s="1">
        <v>44470</v>
      </c>
    </row>
    <row r="66" spans="1:28" x14ac:dyDescent="0.25">
      <c r="A66">
        <v>40</v>
      </c>
      <c r="B66" t="s">
        <v>97</v>
      </c>
      <c r="C66">
        <v>2021</v>
      </c>
      <c r="D66" t="s">
        <v>451</v>
      </c>
      <c r="E66" t="s">
        <v>297</v>
      </c>
      <c r="F66" t="s">
        <v>33</v>
      </c>
      <c r="G66" t="s">
        <v>298</v>
      </c>
      <c r="H66" t="s">
        <v>70</v>
      </c>
      <c r="I66" t="s">
        <v>71</v>
      </c>
      <c r="J66" s="1">
        <v>44470</v>
      </c>
      <c r="K66" s="2">
        <v>0.51841435185185192</v>
      </c>
      <c r="L66" s="1">
        <v>44470</v>
      </c>
      <c r="M66" s="2">
        <v>0.5808564814814815</v>
      </c>
      <c r="N66" s="1">
        <v>44470</v>
      </c>
      <c r="O66" s="2">
        <v>0.53303240740740743</v>
      </c>
      <c r="P66">
        <v>21</v>
      </c>
      <c r="Q66">
        <v>-69</v>
      </c>
      <c r="R66" s="3">
        <v>44470.518414351849</v>
      </c>
      <c r="S66" s="3">
        <v>44470.533032407409</v>
      </c>
      <c r="T66" t="s">
        <v>114</v>
      </c>
      <c r="U66" t="s">
        <v>22</v>
      </c>
      <c r="V66" t="s">
        <v>19</v>
      </c>
      <c r="W66" t="s">
        <v>34</v>
      </c>
      <c r="X66" t="s">
        <v>23</v>
      </c>
      <c r="Y66" t="s">
        <v>80</v>
      </c>
      <c r="Z66">
        <v>2</v>
      </c>
      <c r="AA66" t="s">
        <v>3879</v>
      </c>
      <c r="AB66" s="1">
        <v>44470</v>
      </c>
    </row>
    <row r="67" spans="1:28" x14ac:dyDescent="0.25">
      <c r="A67">
        <v>40</v>
      </c>
      <c r="B67" t="s">
        <v>97</v>
      </c>
      <c r="C67">
        <v>2021</v>
      </c>
      <c r="D67" t="s">
        <v>451</v>
      </c>
      <c r="E67" t="s">
        <v>299</v>
      </c>
      <c r="F67" t="s">
        <v>46</v>
      </c>
      <c r="G67" t="s">
        <v>300</v>
      </c>
      <c r="H67" t="s">
        <v>86</v>
      </c>
      <c r="I67" t="s">
        <v>71</v>
      </c>
      <c r="J67" s="1">
        <v>44470</v>
      </c>
      <c r="K67" s="2">
        <v>0.52078703703703699</v>
      </c>
      <c r="L67" s="1">
        <v>44470</v>
      </c>
      <c r="M67" s="2">
        <v>0.68743055555555566</v>
      </c>
      <c r="N67" s="1">
        <v>44470</v>
      </c>
      <c r="O67" s="2">
        <v>0.62069444444444444</v>
      </c>
      <c r="P67">
        <v>144</v>
      </c>
      <c r="Q67">
        <v>-96</v>
      </c>
      <c r="R67" s="3">
        <v>44470.520787037036</v>
      </c>
      <c r="S67" s="3">
        <v>44470.620694444442</v>
      </c>
      <c r="T67" t="s">
        <v>158</v>
      </c>
      <c r="U67" t="s">
        <v>32</v>
      </c>
      <c r="V67" t="s">
        <v>46</v>
      </c>
      <c r="W67" t="s">
        <v>46</v>
      </c>
      <c r="X67" t="s">
        <v>23</v>
      </c>
      <c r="Y67" t="s">
        <v>81</v>
      </c>
      <c r="Z67">
        <v>2</v>
      </c>
      <c r="AA67" t="s">
        <v>3879</v>
      </c>
      <c r="AB67" s="1">
        <v>44470</v>
      </c>
    </row>
    <row r="68" spans="1:28" x14ac:dyDescent="0.25">
      <c r="A68">
        <v>40</v>
      </c>
      <c r="B68" t="s">
        <v>97</v>
      </c>
      <c r="C68">
        <v>2021</v>
      </c>
      <c r="D68" t="s">
        <v>451</v>
      </c>
      <c r="E68" t="s">
        <v>301</v>
      </c>
      <c r="F68" t="s">
        <v>28</v>
      </c>
      <c r="G68" t="s">
        <v>302</v>
      </c>
      <c r="H68" t="s">
        <v>86</v>
      </c>
      <c r="I68" t="s">
        <v>71</v>
      </c>
      <c r="J68" s="1">
        <v>44470</v>
      </c>
      <c r="K68" s="2">
        <v>0.52319444444444441</v>
      </c>
      <c r="L68" s="1">
        <v>44470</v>
      </c>
      <c r="M68" s="2">
        <v>0.68981481481481488</v>
      </c>
      <c r="N68" s="1">
        <v>44470</v>
      </c>
      <c r="O68" s="2">
        <v>0.61549768518518522</v>
      </c>
      <c r="P68">
        <v>133</v>
      </c>
      <c r="Q68">
        <v>-107</v>
      </c>
      <c r="R68" s="3">
        <v>44470.523194444446</v>
      </c>
      <c r="S68" s="3">
        <v>44470.615497685183</v>
      </c>
      <c r="T68" t="s">
        <v>145</v>
      </c>
      <c r="U68" t="s">
        <v>32</v>
      </c>
      <c r="V68" t="s">
        <v>19</v>
      </c>
      <c r="W68" t="s">
        <v>29</v>
      </c>
      <c r="X68" t="s">
        <v>23</v>
      </c>
      <c r="Y68" t="s">
        <v>81</v>
      </c>
      <c r="Z68">
        <v>5</v>
      </c>
      <c r="AA68" t="s">
        <v>3879</v>
      </c>
      <c r="AB68" s="1">
        <v>44470</v>
      </c>
    </row>
    <row r="69" spans="1:28" x14ac:dyDescent="0.25">
      <c r="A69">
        <v>40</v>
      </c>
      <c r="B69" t="s">
        <v>97</v>
      </c>
      <c r="C69">
        <v>2021</v>
      </c>
      <c r="D69" t="s">
        <v>451</v>
      </c>
      <c r="E69" t="s">
        <v>303</v>
      </c>
      <c r="F69" t="s">
        <v>50</v>
      </c>
      <c r="G69" t="s">
        <v>189</v>
      </c>
      <c r="H69" t="s">
        <v>86</v>
      </c>
      <c r="I69" t="s">
        <v>71</v>
      </c>
      <c r="J69" s="1">
        <v>44470</v>
      </c>
      <c r="K69" s="2">
        <v>0.52326388888888886</v>
      </c>
      <c r="L69" s="1">
        <v>44470</v>
      </c>
      <c r="M69" s="2">
        <v>0.68991898148148145</v>
      </c>
      <c r="N69" s="1">
        <v>44470</v>
      </c>
      <c r="O69" s="2">
        <v>0.80437499999999995</v>
      </c>
      <c r="P69">
        <v>405</v>
      </c>
      <c r="Q69">
        <v>165</v>
      </c>
      <c r="R69" s="3">
        <v>44470.523263888892</v>
      </c>
      <c r="S69" s="3">
        <v>44470.804375</v>
      </c>
      <c r="T69" t="s">
        <v>453</v>
      </c>
      <c r="U69" t="s">
        <v>36</v>
      </c>
      <c r="V69" t="s">
        <v>51</v>
      </c>
      <c r="W69" t="s">
        <v>52</v>
      </c>
      <c r="X69" t="s">
        <v>37</v>
      </c>
      <c r="Y69" t="s">
        <v>81</v>
      </c>
      <c r="Z69">
        <v>2</v>
      </c>
      <c r="AA69" t="s">
        <v>3879</v>
      </c>
      <c r="AB69" s="1">
        <v>44470</v>
      </c>
    </row>
    <row r="70" spans="1:28" x14ac:dyDescent="0.25">
      <c r="A70">
        <v>40</v>
      </c>
      <c r="B70" t="s">
        <v>97</v>
      </c>
      <c r="C70">
        <v>2021</v>
      </c>
      <c r="D70" t="s">
        <v>451</v>
      </c>
      <c r="E70" t="s">
        <v>304</v>
      </c>
      <c r="F70" t="s">
        <v>50</v>
      </c>
      <c r="G70" t="s">
        <v>305</v>
      </c>
      <c r="H70" t="s">
        <v>86</v>
      </c>
      <c r="I70" t="s">
        <v>71</v>
      </c>
      <c r="J70" s="1">
        <v>44470</v>
      </c>
      <c r="K70" s="2">
        <v>0.52849537037037042</v>
      </c>
      <c r="L70" s="1">
        <v>44470</v>
      </c>
      <c r="M70" s="2">
        <v>0.69515046296296301</v>
      </c>
      <c r="N70" s="1">
        <v>44470</v>
      </c>
      <c r="O70" s="2">
        <v>0.62648148148148153</v>
      </c>
      <c r="P70">
        <v>141</v>
      </c>
      <c r="Q70">
        <v>-99</v>
      </c>
      <c r="R70" s="3">
        <v>44470.528495370374</v>
      </c>
      <c r="S70" s="3">
        <v>44470.626481481479</v>
      </c>
      <c r="T70" t="s">
        <v>140</v>
      </c>
      <c r="U70" t="s">
        <v>32</v>
      </c>
      <c r="V70" t="s">
        <v>51</v>
      </c>
      <c r="W70" t="s">
        <v>52</v>
      </c>
      <c r="X70" t="s">
        <v>23</v>
      </c>
      <c r="Y70" t="s">
        <v>81</v>
      </c>
      <c r="Z70">
        <v>1</v>
      </c>
      <c r="AA70" t="s">
        <v>3879</v>
      </c>
      <c r="AB70" s="1">
        <v>44470</v>
      </c>
    </row>
    <row r="71" spans="1:28" x14ac:dyDescent="0.25">
      <c r="A71">
        <v>40</v>
      </c>
      <c r="B71" t="s">
        <v>97</v>
      </c>
      <c r="C71">
        <v>2021</v>
      </c>
      <c r="D71" t="s">
        <v>451</v>
      </c>
      <c r="E71" t="s">
        <v>306</v>
      </c>
      <c r="F71" t="s">
        <v>24</v>
      </c>
      <c r="G71" t="s">
        <v>185</v>
      </c>
      <c r="H71" t="s">
        <v>87</v>
      </c>
      <c r="I71" t="s">
        <v>71</v>
      </c>
      <c r="J71" s="1">
        <v>44470</v>
      </c>
      <c r="K71" s="2">
        <v>0.55806712962962968</v>
      </c>
      <c r="L71" s="1">
        <v>44474</v>
      </c>
      <c r="M71" s="2" t="s">
        <v>307</v>
      </c>
      <c r="R71" s="3">
        <v>44470.558067129627</v>
      </c>
      <c r="S71" s="3">
        <v>44484.346910763888</v>
      </c>
      <c r="T71" t="s">
        <v>4746</v>
      </c>
      <c r="U71" t="s">
        <v>72</v>
      </c>
      <c r="V71" t="s">
        <v>19</v>
      </c>
      <c r="W71" t="s">
        <v>25</v>
      </c>
      <c r="X71" t="s">
        <v>74</v>
      </c>
      <c r="Y71" t="s">
        <v>78</v>
      </c>
      <c r="Z71">
        <v>1</v>
      </c>
      <c r="AA71" t="s">
        <v>3879</v>
      </c>
      <c r="AB71" s="1">
        <v>44470</v>
      </c>
    </row>
    <row r="72" spans="1:28" x14ac:dyDescent="0.25">
      <c r="A72">
        <v>40</v>
      </c>
      <c r="B72" t="s">
        <v>97</v>
      </c>
      <c r="C72">
        <v>2021</v>
      </c>
      <c r="D72" t="s">
        <v>451</v>
      </c>
      <c r="E72" t="s">
        <v>308</v>
      </c>
      <c r="F72" t="s">
        <v>46</v>
      </c>
      <c r="G72" t="s">
        <v>246</v>
      </c>
      <c r="H72" t="s">
        <v>86</v>
      </c>
      <c r="I72" t="s">
        <v>71</v>
      </c>
      <c r="J72" s="1">
        <v>44470</v>
      </c>
      <c r="K72" s="2">
        <v>0.56909722222222225</v>
      </c>
      <c r="L72" s="1">
        <v>44470</v>
      </c>
      <c r="M72" s="2">
        <v>0.7357407407407407</v>
      </c>
      <c r="N72" s="1">
        <v>44470</v>
      </c>
      <c r="O72" s="2">
        <v>0.98881944444444436</v>
      </c>
      <c r="P72">
        <v>604</v>
      </c>
      <c r="Q72">
        <v>364</v>
      </c>
      <c r="R72" s="3">
        <v>44470.569097222222</v>
      </c>
      <c r="S72" s="3">
        <v>44470.988819444443</v>
      </c>
      <c r="T72" t="s">
        <v>454</v>
      </c>
      <c r="U72" t="s">
        <v>36</v>
      </c>
      <c r="V72" t="s">
        <v>46</v>
      </c>
      <c r="W72" t="s">
        <v>46</v>
      </c>
      <c r="X72" t="s">
        <v>37</v>
      </c>
      <c r="Y72" t="s">
        <v>81</v>
      </c>
      <c r="Z72">
        <v>1</v>
      </c>
      <c r="AA72" t="s">
        <v>3879</v>
      </c>
      <c r="AB72" s="1">
        <v>44470</v>
      </c>
    </row>
    <row r="73" spans="1:28" x14ac:dyDescent="0.25">
      <c r="A73">
        <v>40</v>
      </c>
      <c r="B73" t="s">
        <v>97</v>
      </c>
      <c r="C73">
        <v>2021</v>
      </c>
      <c r="D73" t="s">
        <v>451</v>
      </c>
      <c r="E73" t="s">
        <v>309</v>
      </c>
      <c r="F73" t="s">
        <v>18</v>
      </c>
      <c r="G73" t="s">
        <v>310</v>
      </c>
      <c r="I73" t="s">
        <v>71</v>
      </c>
      <c r="J73" s="1">
        <v>44470</v>
      </c>
      <c r="K73" s="2">
        <v>0.56887731481481485</v>
      </c>
      <c r="L73" s="1">
        <v>44470</v>
      </c>
      <c r="M73" s="2" t="s">
        <v>311</v>
      </c>
      <c r="N73" s="1">
        <v>44470</v>
      </c>
      <c r="O73" s="2">
        <v>0.64118055555555553</v>
      </c>
      <c r="P73">
        <v>104</v>
      </c>
      <c r="Q73">
        <v>9</v>
      </c>
      <c r="R73" s="3">
        <v>44470.568877314814</v>
      </c>
      <c r="S73" s="3">
        <v>44470.641180555554</v>
      </c>
      <c r="T73" t="s">
        <v>147</v>
      </c>
      <c r="U73" t="s">
        <v>32</v>
      </c>
      <c r="V73" t="s">
        <v>19</v>
      </c>
      <c r="W73" t="s">
        <v>20</v>
      </c>
      <c r="X73" t="s">
        <v>37</v>
      </c>
      <c r="Y73" t="s">
        <v>79</v>
      </c>
      <c r="Z73">
        <v>4</v>
      </c>
      <c r="AA73" t="s">
        <v>3879</v>
      </c>
      <c r="AB73" s="1">
        <v>44470</v>
      </c>
    </row>
    <row r="74" spans="1:28" x14ac:dyDescent="0.25">
      <c r="A74">
        <v>40</v>
      </c>
      <c r="B74" t="s">
        <v>97</v>
      </c>
      <c r="C74">
        <v>2021</v>
      </c>
      <c r="D74" t="s">
        <v>451</v>
      </c>
      <c r="E74" t="s">
        <v>312</v>
      </c>
      <c r="F74" t="s">
        <v>24</v>
      </c>
      <c r="G74" t="s">
        <v>194</v>
      </c>
      <c r="H74" t="s">
        <v>70</v>
      </c>
      <c r="I74" t="s">
        <v>71</v>
      </c>
      <c r="J74" s="1">
        <v>44470</v>
      </c>
      <c r="K74" s="2">
        <v>0.57218749999999996</v>
      </c>
      <c r="L74" s="1">
        <v>44470</v>
      </c>
      <c r="M74" s="2">
        <v>0.63465277777777784</v>
      </c>
      <c r="N74" s="1">
        <v>44470</v>
      </c>
      <c r="O74" s="2">
        <v>0.5760763888888889</v>
      </c>
      <c r="P74">
        <v>6</v>
      </c>
      <c r="Q74">
        <v>-84</v>
      </c>
      <c r="R74" s="3">
        <v>44470.572187500002</v>
      </c>
      <c r="S74" s="3">
        <v>44470.57607638889</v>
      </c>
      <c r="T74" t="s">
        <v>105</v>
      </c>
      <c r="U74" t="s">
        <v>22</v>
      </c>
      <c r="V74" t="s">
        <v>19</v>
      </c>
      <c r="W74" t="s">
        <v>25</v>
      </c>
      <c r="X74" t="s">
        <v>23</v>
      </c>
      <c r="Y74" t="s">
        <v>78</v>
      </c>
      <c r="Z74">
        <v>1</v>
      </c>
      <c r="AA74" t="s">
        <v>3879</v>
      </c>
      <c r="AB74" s="1">
        <v>44470</v>
      </c>
    </row>
    <row r="75" spans="1:28" x14ac:dyDescent="0.25">
      <c r="A75">
        <v>40</v>
      </c>
      <c r="B75" t="s">
        <v>97</v>
      </c>
      <c r="C75">
        <v>2021</v>
      </c>
      <c r="D75" t="s">
        <v>451</v>
      </c>
      <c r="E75" t="s">
        <v>313</v>
      </c>
      <c r="F75" t="s">
        <v>18</v>
      </c>
      <c r="G75" t="s">
        <v>314</v>
      </c>
      <c r="H75" t="s">
        <v>70</v>
      </c>
      <c r="I75" t="s">
        <v>71</v>
      </c>
      <c r="J75" s="1">
        <v>44470</v>
      </c>
      <c r="K75" s="2">
        <v>0.57884259259259252</v>
      </c>
      <c r="L75" s="1">
        <v>44470</v>
      </c>
      <c r="M75" s="2">
        <v>0.64133101851851848</v>
      </c>
      <c r="N75" s="1">
        <v>44470</v>
      </c>
      <c r="O75" s="2">
        <v>0.61936342592592586</v>
      </c>
      <c r="P75">
        <v>58</v>
      </c>
      <c r="Q75">
        <v>-32</v>
      </c>
      <c r="R75" s="3">
        <v>44470.578842592593</v>
      </c>
      <c r="S75" s="3">
        <v>44470.619363425925</v>
      </c>
      <c r="T75" t="s">
        <v>146</v>
      </c>
      <c r="U75" t="s">
        <v>27</v>
      </c>
      <c r="V75" t="s">
        <v>19</v>
      </c>
      <c r="W75" t="s">
        <v>20</v>
      </c>
      <c r="X75" t="s">
        <v>23</v>
      </c>
      <c r="Y75" t="s">
        <v>79</v>
      </c>
      <c r="Z75">
        <v>3</v>
      </c>
      <c r="AA75" t="s">
        <v>3879</v>
      </c>
      <c r="AB75" s="1">
        <v>44470</v>
      </c>
    </row>
    <row r="76" spans="1:28" x14ac:dyDescent="0.25">
      <c r="A76">
        <v>40</v>
      </c>
      <c r="B76" t="s">
        <v>97</v>
      </c>
      <c r="C76">
        <v>2021</v>
      </c>
      <c r="D76" t="s">
        <v>451</v>
      </c>
      <c r="E76" t="s">
        <v>315</v>
      </c>
      <c r="F76" t="s">
        <v>24</v>
      </c>
      <c r="G76" t="s">
        <v>174</v>
      </c>
      <c r="H76" t="s">
        <v>87</v>
      </c>
      <c r="I76" t="s">
        <v>71</v>
      </c>
      <c r="J76" s="1">
        <v>44470</v>
      </c>
      <c r="K76" s="2">
        <v>0.58300925925925928</v>
      </c>
      <c r="L76" s="1">
        <v>44474</v>
      </c>
      <c r="M76" s="2">
        <v>0.61076388888888888</v>
      </c>
      <c r="R76" s="3">
        <v>44470.583009259259</v>
      </c>
      <c r="S76" s="3">
        <v>44484.346910763888</v>
      </c>
      <c r="T76" t="s">
        <v>4747</v>
      </c>
      <c r="U76" t="s">
        <v>72</v>
      </c>
      <c r="V76" t="s">
        <v>19</v>
      </c>
      <c r="W76" t="s">
        <v>25</v>
      </c>
      <c r="X76" t="s">
        <v>74</v>
      </c>
      <c r="Y76" t="s">
        <v>78</v>
      </c>
      <c r="Z76">
        <v>2</v>
      </c>
      <c r="AA76" t="s">
        <v>3879</v>
      </c>
      <c r="AB76" s="1">
        <v>44470</v>
      </c>
    </row>
    <row r="77" spans="1:28" x14ac:dyDescent="0.25">
      <c r="A77">
        <v>40</v>
      </c>
      <c r="B77" t="s">
        <v>97</v>
      </c>
      <c r="C77">
        <v>2021</v>
      </c>
      <c r="D77" t="s">
        <v>451</v>
      </c>
      <c r="E77" t="s">
        <v>316</v>
      </c>
      <c r="F77" t="s">
        <v>24</v>
      </c>
      <c r="G77" t="s">
        <v>200</v>
      </c>
      <c r="H77" t="s">
        <v>70</v>
      </c>
      <c r="I77" t="s">
        <v>71</v>
      </c>
      <c r="J77" s="1">
        <v>44470</v>
      </c>
      <c r="K77" s="2">
        <v>0.58355324074074078</v>
      </c>
      <c r="L77" s="1">
        <v>44470</v>
      </c>
      <c r="M77" s="2" t="s">
        <v>317</v>
      </c>
      <c r="N77" s="1">
        <v>44470</v>
      </c>
      <c r="O77" s="2">
        <v>0.62306712962962962</v>
      </c>
      <c r="P77">
        <v>57</v>
      </c>
      <c r="Q77">
        <v>-36</v>
      </c>
      <c r="R77" s="3">
        <v>44470.583553240744</v>
      </c>
      <c r="S77" s="3">
        <v>44470.623067129629</v>
      </c>
      <c r="T77" t="s">
        <v>123</v>
      </c>
      <c r="U77" t="s">
        <v>27</v>
      </c>
      <c r="V77" t="s">
        <v>19</v>
      </c>
      <c r="W77" t="s">
        <v>25</v>
      </c>
      <c r="X77" t="s">
        <v>23</v>
      </c>
      <c r="Y77" t="s">
        <v>78</v>
      </c>
      <c r="Z77">
        <v>1</v>
      </c>
      <c r="AA77" t="s">
        <v>3879</v>
      </c>
      <c r="AB77" s="1">
        <v>44470</v>
      </c>
    </row>
    <row r="78" spans="1:28" x14ac:dyDescent="0.25">
      <c r="A78">
        <v>40</v>
      </c>
      <c r="B78" t="s">
        <v>97</v>
      </c>
      <c r="C78">
        <v>2021</v>
      </c>
      <c r="D78" t="s">
        <v>451</v>
      </c>
      <c r="E78" t="s">
        <v>318</v>
      </c>
      <c r="F78" t="s">
        <v>24</v>
      </c>
      <c r="G78" t="s">
        <v>174</v>
      </c>
      <c r="H78" t="s">
        <v>87</v>
      </c>
      <c r="I78" t="s">
        <v>71</v>
      </c>
      <c r="J78" s="1">
        <v>44470</v>
      </c>
      <c r="K78" s="2">
        <v>0.58407407407407408</v>
      </c>
      <c r="L78" s="1">
        <v>44474</v>
      </c>
      <c r="M78" s="2">
        <v>0.61182870370370368</v>
      </c>
      <c r="R78" s="3">
        <v>44470.584074074075</v>
      </c>
      <c r="S78" s="3">
        <v>44484.346910763888</v>
      </c>
      <c r="T78" t="s">
        <v>4748</v>
      </c>
      <c r="U78" t="s">
        <v>72</v>
      </c>
      <c r="V78" t="s">
        <v>19</v>
      </c>
      <c r="W78" t="s">
        <v>25</v>
      </c>
      <c r="X78" t="s">
        <v>74</v>
      </c>
      <c r="Y78" t="s">
        <v>78</v>
      </c>
      <c r="Z78">
        <v>2</v>
      </c>
      <c r="AA78" t="s">
        <v>3879</v>
      </c>
      <c r="AB78" s="1">
        <v>44470</v>
      </c>
    </row>
    <row r="79" spans="1:28" x14ac:dyDescent="0.25">
      <c r="A79">
        <v>40</v>
      </c>
      <c r="B79" t="s">
        <v>97</v>
      </c>
      <c r="C79">
        <v>2021</v>
      </c>
      <c r="D79" t="s">
        <v>451</v>
      </c>
      <c r="E79" t="s">
        <v>319</v>
      </c>
      <c r="F79" t="s">
        <v>31</v>
      </c>
      <c r="G79" t="s">
        <v>320</v>
      </c>
      <c r="H79" t="s">
        <v>87</v>
      </c>
      <c r="I79" t="s">
        <v>71</v>
      </c>
      <c r="J79" s="1">
        <v>44470</v>
      </c>
      <c r="K79" s="2">
        <v>0.60581018518518526</v>
      </c>
      <c r="L79" s="1">
        <v>44474</v>
      </c>
      <c r="M79" s="2">
        <v>0.63355324074074071</v>
      </c>
      <c r="R79" s="3">
        <v>44470.605810185189</v>
      </c>
      <c r="S79" s="3">
        <v>44484.346910763888</v>
      </c>
      <c r="T79" t="s">
        <v>4749</v>
      </c>
      <c r="U79" t="s">
        <v>72</v>
      </c>
      <c r="V79" t="s">
        <v>19</v>
      </c>
      <c r="W79" t="s">
        <v>21</v>
      </c>
      <c r="X79" t="s">
        <v>74</v>
      </c>
      <c r="Y79" t="s">
        <v>81</v>
      </c>
      <c r="Z79">
        <v>1</v>
      </c>
      <c r="AA79" t="s">
        <v>3880</v>
      </c>
      <c r="AB79" s="1">
        <v>44470</v>
      </c>
    </row>
    <row r="80" spans="1:28" x14ac:dyDescent="0.25">
      <c r="A80">
        <v>40</v>
      </c>
      <c r="B80" t="s">
        <v>97</v>
      </c>
      <c r="C80">
        <v>2021</v>
      </c>
      <c r="D80" t="s">
        <v>451</v>
      </c>
      <c r="E80" t="s">
        <v>321</v>
      </c>
      <c r="F80" t="s">
        <v>46</v>
      </c>
      <c r="G80" t="s">
        <v>175</v>
      </c>
      <c r="H80" t="s">
        <v>87</v>
      </c>
      <c r="I80" t="s">
        <v>71</v>
      </c>
      <c r="J80" s="1">
        <v>44470</v>
      </c>
      <c r="K80" s="2">
        <v>0.60763888888888895</v>
      </c>
      <c r="L80" s="1">
        <v>44474</v>
      </c>
      <c r="M80" s="2">
        <v>0.63538194444444451</v>
      </c>
      <c r="R80" s="3">
        <v>44470.607638888891</v>
      </c>
      <c r="S80" s="3">
        <v>44484.346910763888</v>
      </c>
      <c r="T80" t="s">
        <v>4750</v>
      </c>
      <c r="U80" t="s">
        <v>72</v>
      </c>
      <c r="V80" t="s">
        <v>46</v>
      </c>
      <c r="W80" t="s">
        <v>46</v>
      </c>
      <c r="X80" t="s">
        <v>74</v>
      </c>
      <c r="Y80" t="s">
        <v>81</v>
      </c>
      <c r="Z80">
        <v>1</v>
      </c>
      <c r="AA80" t="s">
        <v>3880</v>
      </c>
      <c r="AB80" s="1">
        <v>44470</v>
      </c>
    </row>
    <row r="81" spans="1:28" x14ac:dyDescent="0.25">
      <c r="A81">
        <v>40</v>
      </c>
      <c r="B81" t="s">
        <v>97</v>
      </c>
      <c r="C81">
        <v>2021</v>
      </c>
      <c r="D81" t="s">
        <v>451</v>
      </c>
      <c r="E81" t="s">
        <v>322</v>
      </c>
      <c r="F81" t="s">
        <v>33</v>
      </c>
      <c r="G81" t="s">
        <v>323</v>
      </c>
      <c r="I81" t="s">
        <v>71</v>
      </c>
      <c r="J81" s="1">
        <v>44470</v>
      </c>
      <c r="K81" s="2">
        <v>0.61243055555555559</v>
      </c>
      <c r="L81" s="1">
        <v>44472</v>
      </c>
      <c r="M81" s="2" t="s">
        <v>324</v>
      </c>
      <c r="N81" s="1">
        <v>44470</v>
      </c>
      <c r="O81" s="2">
        <v>0.67651620370370369</v>
      </c>
      <c r="P81">
        <v>93</v>
      </c>
      <c r="Q81">
        <v>-2865</v>
      </c>
      <c r="R81" s="3">
        <v>44470.612430555557</v>
      </c>
      <c r="S81" s="3">
        <v>44470.676516203705</v>
      </c>
      <c r="T81" t="s">
        <v>153</v>
      </c>
      <c r="U81" t="s">
        <v>32</v>
      </c>
      <c r="V81" t="s">
        <v>19</v>
      </c>
      <c r="W81" t="s">
        <v>34</v>
      </c>
      <c r="X81" t="s">
        <v>37</v>
      </c>
      <c r="Y81" t="s">
        <v>80</v>
      </c>
      <c r="Z81">
        <v>3</v>
      </c>
      <c r="AA81" t="s">
        <v>3880</v>
      </c>
      <c r="AB81" s="1">
        <v>44470</v>
      </c>
    </row>
    <row r="82" spans="1:28" x14ac:dyDescent="0.25">
      <c r="A82">
        <v>40</v>
      </c>
      <c r="B82" t="s">
        <v>97</v>
      </c>
      <c r="C82">
        <v>2021</v>
      </c>
      <c r="D82" t="s">
        <v>451</v>
      </c>
      <c r="E82" t="s">
        <v>325</v>
      </c>
      <c r="F82" t="s">
        <v>28</v>
      </c>
      <c r="G82" t="s">
        <v>326</v>
      </c>
      <c r="H82" t="s">
        <v>86</v>
      </c>
      <c r="I82" t="s">
        <v>71</v>
      </c>
      <c r="J82" s="1">
        <v>44470</v>
      </c>
      <c r="K82" s="2">
        <v>0.61593750000000003</v>
      </c>
      <c r="L82" s="1">
        <v>44470</v>
      </c>
      <c r="M82" s="2">
        <v>0.78258101851851858</v>
      </c>
      <c r="N82" s="1">
        <v>44470</v>
      </c>
      <c r="O82" s="2">
        <v>0.68912037037037033</v>
      </c>
      <c r="P82">
        <v>106</v>
      </c>
      <c r="Q82">
        <v>-134</v>
      </c>
      <c r="R82" s="3">
        <v>44470.615937499999</v>
      </c>
      <c r="S82" s="3">
        <v>44470.689120370371</v>
      </c>
      <c r="T82" t="s">
        <v>137</v>
      </c>
      <c r="U82" t="s">
        <v>32</v>
      </c>
      <c r="V82" t="s">
        <v>19</v>
      </c>
      <c r="W82" t="s">
        <v>29</v>
      </c>
      <c r="X82" t="s">
        <v>23</v>
      </c>
      <c r="Y82" t="s">
        <v>81</v>
      </c>
      <c r="Z82">
        <v>6</v>
      </c>
      <c r="AA82" t="s">
        <v>3880</v>
      </c>
      <c r="AB82" s="1">
        <v>44470</v>
      </c>
    </row>
    <row r="83" spans="1:28" x14ac:dyDescent="0.25">
      <c r="A83">
        <v>40</v>
      </c>
      <c r="B83" t="s">
        <v>97</v>
      </c>
      <c r="C83">
        <v>2021</v>
      </c>
      <c r="D83" t="s">
        <v>451</v>
      </c>
      <c r="E83" t="s">
        <v>327</v>
      </c>
      <c r="F83" t="s">
        <v>46</v>
      </c>
      <c r="G83" t="s">
        <v>328</v>
      </c>
      <c r="H83" t="s">
        <v>86</v>
      </c>
      <c r="I83" t="s">
        <v>71</v>
      </c>
      <c r="J83" s="1">
        <v>44470</v>
      </c>
      <c r="K83" s="2">
        <v>0.64875000000000005</v>
      </c>
      <c r="L83" s="1">
        <v>44470</v>
      </c>
      <c r="M83" s="2">
        <v>0.81539351851851849</v>
      </c>
      <c r="N83" s="1">
        <v>44470</v>
      </c>
      <c r="O83" s="2">
        <v>0.71127314814814813</v>
      </c>
      <c r="P83">
        <v>90</v>
      </c>
      <c r="Q83">
        <v>-150</v>
      </c>
      <c r="R83" s="3">
        <v>44470.64875</v>
      </c>
      <c r="S83" s="3">
        <v>44470.711273148147</v>
      </c>
      <c r="T83" t="s">
        <v>143</v>
      </c>
      <c r="U83" t="s">
        <v>30</v>
      </c>
      <c r="V83" t="s">
        <v>46</v>
      </c>
      <c r="W83" t="s">
        <v>46</v>
      </c>
      <c r="X83" t="s">
        <v>23</v>
      </c>
      <c r="Y83" t="s">
        <v>81</v>
      </c>
      <c r="Z83">
        <v>3</v>
      </c>
      <c r="AA83" t="s">
        <v>3880</v>
      </c>
      <c r="AB83" s="1">
        <v>44470</v>
      </c>
    </row>
    <row r="84" spans="1:28" x14ac:dyDescent="0.25">
      <c r="A84">
        <v>40</v>
      </c>
      <c r="B84" t="s">
        <v>97</v>
      </c>
      <c r="C84">
        <v>2021</v>
      </c>
      <c r="D84" t="s">
        <v>451</v>
      </c>
      <c r="E84" t="s">
        <v>329</v>
      </c>
      <c r="F84" t="s">
        <v>18</v>
      </c>
      <c r="G84" t="s">
        <v>310</v>
      </c>
      <c r="H84" t="s">
        <v>70</v>
      </c>
      <c r="I84" t="s">
        <v>71</v>
      </c>
      <c r="J84" s="1">
        <v>44470</v>
      </c>
      <c r="K84" s="2">
        <v>0.65703703703703698</v>
      </c>
      <c r="L84" s="1">
        <v>44470</v>
      </c>
      <c r="M84" s="2">
        <v>0.71946759259259263</v>
      </c>
      <c r="N84" s="1">
        <v>44470</v>
      </c>
      <c r="O84" s="2">
        <v>0.6774768518518518</v>
      </c>
      <c r="P84">
        <v>29</v>
      </c>
      <c r="Q84">
        <v>-61</v>
      </c>
      <c r="R84" s="3">
        <v>44470.657037037039</v>
      </c>
      <c r="S84" s="3">
        <v>44470.677476851852</v>
      </c>
      <c r="T84" t="s">
        <v>144</v>
      </c>
      <c r="U84" t="s">
        <v>22</v>
      </c>
      <c r="V84" t="s">
        <v>19</v>
      </c>
      <c r="W84" t="s">
        <v>20</v>
      </c>
      <c r="X84" t="s">
        <v>23</v>
      </c>
      <c r="Y84" t="s">
        <v>79</v>
      </c>
      <c r="Z84">
        <v>1</v>
      </c>
      <c r="AA84" t="s">
        <v>3880</v>
      </c>
      <c r="AB84" s="1">
        <v>44470</v>
      </c>
    </row>
    <row r="85" spans="1:28" x14ac:dyDescent="0.25">
      <c r="A85">
        <v>40</v>
      </c>
      <c r="B85" t="s">
        <v>97</v>
      </c>
      <c r="C85">
        <v>2021</v>
      </c>
      <c r="D85" t="s">
        <v>451</v>
      </c>
      <c r="E85" t="s">
        <v>330</v>
      </c>
      <c r="F85" t="s">
        <v>46</v>
      </c>
      <c r="G85" t="s">
        <v>331</v>
      </c>
      <c r="H85" t="s">
        <v>86</v>
      </c>
      <c r="I85" t="s">
        <v>71</v>
      </c>
      <c r="J85" s="1">
        <v>44470</v>
      </c>
      <c r="K85" s="2">
        <v>0.67596064814814805</v>
      </c>
      <c r="L85" s="1">
        <v>44470</v>
      </c>
      <c r="M85" s="2">
        <v>0.84259259259259256</v>
      </c>
      <c r="N85" s="1">
        <v>44470</v>
      </c>
      <c r="O85" s="2">
        <v>0.7478935185185186</v>
      </c>
      <c r="P85">
        <v>103</v>
      </c>
      <c r="Q85">
        <v>-137</v>
      </c>
      <c r="R85" s="3">
        <v>44470.67596064815</v>
      </c>
      <c r="S85" s="3">
        <v>44470.747893518521</v>
      </c>
      <c r="T85" t="s">
        <v>168</v>
      </c>
      <c r="U85" t="s">
        <v>32</v>
      </c>
      <c r="V85" t="s">
        <v>46</v>
      </c>
      <c r="W85" t="s">
        <v>46</v>
      </c>
      <c r="X85" t="s">
        <v>23</v>
      </c>
      <c r="Y85" t="s">
        <v>81</v>
      </c>
      <c r="Z85">
        <v>4</v>
      </c>
      <c r="AA85" t="s">
        <v>3880</v>
      </c>
      <c r="AB85" s="1">
        <v>44470</v>
      </c>
    </row>
    <row r="86" spans="1:28" x14ac:dyDescent="0.25">
      <c r="A86">
        <v>40</v>
      </c>
      <c r="B86" t="s">
        <v>97</v>
      </c>
      <c r="C86">
        <v>2021</v>
      </c>
      <c r="D86" t="s">
        <v>451</v>
      </c>
      <c r="E86" t="s">
        <v>332</v>
      </c>
      <c r="F86" t="s">
        <v>46</v>
      </c>
      <c r="G86" t="s">
        <v>190</v>
      </c>
      <c r="H86" t="s">
        <v>86</v>
      </c>
      <c r="I86" t="s">
        <v>71</v>
      </c>
      <c r="J86" s="1">
        <v>44470</v>
      </c>
      <c r="K86" s="2">
        <v>0.69215277777777784</v>
      </c>
      <c r="L86" s="1">
        <v>44470</v>
      </c>
      <c r="M86" s="2" t="s">
        <v>333</v>
      </c>
      <c r="N86" s="1">
        <v>44470</v>
      </c>
      <c r="O86" s="2">
        <v>0.71645833333333331</v>
      </c>
      <c r="P86">
        <v>35</v>
      </c>
      <c r="Q86">
        <v>-214</v>
      </c>
      <c r="R86" s="3">
        <v>44470.692152777781</v>
      </c>
      <c r="S86" s="3">
        <v>44470.716458333336</v>
      </c>
      <c r="T86" t="s">
        <v>121</v>
      </c>
      <c r="U86" t="s">
        <v>27</v>
      </c>
      <c r="V86" t="s">
        <v>46</v>
      </c>
      <c r="W86" t="s">
        <v>46</v>
      </c>
      <c r="X86" t="s">
        <v>23</v>
      </c>
      <c r="Y86" t="s">
        <v>81</v>
      </c>
      <c r="Z86">
        <v>1</v>
      </c>
      <c r="AA86" t="s">
        <v>3880</v>
      </c>
      <c r="AB86" s="1">
        <v>44470</v>
      </c>
    </row>
    <row r="87" spans="1:28" x14ac:dyDescent="0.25">
      <c r="A87">
        <v>40</v>
      </c>
      <c r="B87" t="s">
        <v>97</v>
      </c>
      <c r="C87">
        <v>2021</v>
      </c>
      <c r="D87" t="s">
        <v>451</v>
      </c>
      <c r="E87" t="s">
        <v>334</v>
      </c>
      <c r="F87" t="s">
        <v>46</v>
      </c>
      <c r="G87" t="s">
        <v>331</v>
      </c>
      <c r="H87" t="s">
        <v>86</v>
      </c>
      <c r="I87" t="s">
        <v>71</v>
      </c>
      <c r="J87" s="1">
        <v>44470</v>
      </c>
      <c r="K87" s="2">
        <v>0.71089120370370373</v>
      </c>
      <c r="L87" s="1">
        <v>44470</v>
      </c>
      <c r="M87" s="2">
        <v>0.87752314814814814</v>
      </c>
      <c r="N87" s="1">
        <v>44470</v>
      </c>
      <c r="O87" s="2">
        <v>0.76246527777777784</v>
      </c>
      <c r="P87">
        <v>74</v>
      </c>
      <c r="Q87">
        <v>-166</v>
      </c>
      <c r="R87" s="3">
        <v>44470.7108912037</v>
      </c>
      <c r="S87" s="3">
        <v>44470.762465277781</v>
      </c>
      <c r="T87" t="s">
        <v>141</v>
      </c>
      <c r="U87" t="s">
        <v>30</v>
      </c>
      <c r="V87" t="s">
        <v>46</v>
      </c>
      <c r="W87" t="s">
        <v>46</v>
      </c>
      <c r="X87" t="s">
        <v>23</v>
      </c>
      <c r="Y87" t="s">
        <v>81</v>
      </c>
      <c r="Z87">
        <v>1</v>
      </c>
      <c r="AA87" t="s">
        <v>3880</v>
      </c>
      <c r="AB87" s="1">
        <v>44470</v>
      </c>
    </row>
    <row r="88" spans="1:28" x14ac:dyDescent="0.25">
      <c r="A88">
        <v>40</v>
      </c>
      <c r="B88" t="s">
        <v>97</v>
      </c>
      <c r="C88">
        <v>2021</v>
      </c>
      <c r="D88" t="s">
        <v>451</v>
      </c>
      <c r="E88" t="s">
        <v>335</v>
      </c>
      <c r="F88" t="s">
        <v>24</v>
      </c>
      <c r="G88" t="s">
        <v>323</v>
      </c>
      <c r="H88" t="s">
        <v>70</v>
      </c>
      <c r="I88" t="s">
        <v>71</v>
      </c>
      <c r="J88" s="1">
        <v>44470</v>
      </c>
      <c r="K88" s="2">
        <v>0.72006944444444443</v>
      </c>
      <c r="L88" s="1">
        <v>44470</v>
      </c>
      <c r="M88" s="2" t="s">
        <v>336</v>
      </c>
      <c r="N88" s="1">
        <v>44470</v>
      </c>
      <c r="O88" s="2">
        <v>0.77221064814814822</v>
      </c>
      <c r="P88">
        <v>75</v>
      </c>
      <c r="Q88">
        <v>-76</v>
      </c>
      <c r="R88" s="3">
        <v>44470.720069444447</v>
      </c>
      <c r="S88" s="3">
        <v>44470.772210648145</v>
      </c>
      <c r="T88" t="s">
        <v>124</v>
      </c>
      <c r="U88" t="s">
        <v>30</v>
      </c>
      <c r="V88" t="s">
        <v>19</v>
      </c>
      <c r="W88" t="s">
        <v>25</v>
      </c>
      <c r="X88" t="s">
        <v>23</v>
      </c>
      <c r="Y88" t="s">
        <v>78</v>
      </c>
      <c r="Z88">
        <v>6</v>
      </c>
      <c r="AA88" t="s">
        <v>3880</v>
      </c>
      <c r="AB88" s="1">
        <v>44470</v>
      </c>
    </row>
    <row r="89" spans="1:28" x14ac:dyDescent="0.25">
      <c r="A89">
        <v>40</v>
      </c>
      <c r="B89" t="s">
        <v>97</v>
      </c>
      <c r="C89">
        <v>2021</v>
      </c>
      <c r="D89" t="s">
        <v>451</v>
      </c>
      <c r="E89" t="s">
        <v>337</v>
      </c>
      <c r="F89" t="s">
        <v>18</v>
      </c>
      <c r="G89" t="s">
        <v>338</v>
      </c>
      <c r="H89" t="s">
        <v>70</v>
      </c>
      <c r="I89" t="s">
        <v>71</v>
      </c>
      <c r="J89" s="1">
        <v>44470</v>
      </c>
      <c r="K89" s="2">
        <v>0.73306712962962972</v>
      </c>
      <c r="L89" s="1">
        <v>44470</v>
      </c>
      <c r="M89" s="2">
        <v>0.73304398148148142</v>
      </c>
      <c r="N89" s="1">
        <v>44470</v>
      </c>
      <c r="O89" s="2">
        <v>0.77625</v>
      </c>
      <c r="P89">
        <v>62</v>
      </c>
      <c r="Q89">
        <v>62</v>
      </c>
      <c r="R89" s="3">
        <v>44470.733067129629</v>
      </c>
      <c r="S89" s="3">
        <v>44470.776250000003</v>
      </c>
      <c r="T89" t="s">
        <v>108</v>
      </c>
      <c r="U89" t="s">
        <v>30</v>
      </c>
      <c r="V89" t="s">
        <v>19</v>
      </c>
      <c r="W89" t="s">
        <v>20</v>
      </c>
      <c r="X89" t="s">
        <v>23</v>
      </c>
      <c r="Y89" t="s">
        <v>79</v>
      </c>
      <c r="Z89">
        <v>3</v>
      </c>
      <c r="AA89" t="s">
        <v>3880</v>
      </c>
      <c r="AB89" s="1">
        <v>44470</v>
      </c>
    </row>
    <row r="90" spans="1:28" x14ac:dyDescent="0.25">
      <c r="A90">
        <v>40</v>
      </c>
      <c r="B90" t="s">
        <v>97</v>
      </c>
      <c r="C90">
        <v>2021</v>
      </c>
      <c r="D90" t="s">
        <v>451</v>
      </c>
      <c r="E90" t="s">
        <v>339</v>
      </c>
      <c r="F90" t="s">
        <v>18</v>
      </c>
      <c r="G90" t="s">
        <v>183</v>
      </c>
      <c r="H90" t="s">
        <v>70</v>
      </c>
      <c r="I90" t="s">
        <v>71</v>
      </c>
      <c r="J90" s="1">
        <v>44470</v>
      </c>
      <c r="K90" s="2">
        <v>0.77537037037037038</v>
      </c>
      <c r="L90" s="1">
        <v>44472</v>
      </c>
      <c r="M90" s="2">
        <v>0.77533564814814815</v>
      </c>
      <c r="N90" s="1">
        <v>44470</v>
      </c>
      <c r="O90" s="2">
        <v>0.8250925925925926</v>
      </c>
      <c r="P90">
        <v>72</v>
      </c>
      <c r="Q90">
        <v>-2808</v>
      </c>
      <c r="R90" s="3">
        <v>44470.775370370371</v>
      </c>
      <c r="S90" s="3">
        <v>44470.825092592589</v>
      </c>
      <c r="T90" t="s">
        <v>130</v>
      </c>
      <c r="U90" t="s">
        <v>30</v>
      </c>
      <c r="V90" t="s">
        <v>19</v>
      </c>
      <c r="W90" t="s">
        <v>20</v>
      </c>
      <c r="X90" t="s">
        <v>23</v>
      </c>
      <c r="Y90" t="s">
        <v>79</v>
      </c>
      <c r="Z90">
        <v>3</v>
      </c>
      <c r="AA90" t="s">
        <v>3880</v>
      </c>
      <c r="AB90" s="1">
        <v>44470</v>
      </c>
    </row>
    <row r="91" spans="1:28" x14ac:dyDescent="0.25">
      <c r="A91">
        <v>40</v>
      </c>
      <c r="B91" t="s">
        <v>97</v>
      </c>
      <c r="C91">
        <v>2021</v>
      </c>
      <c r="D91" t="s">
        <v>451</v>
      </c>
      <c r="E91" t="s">
        <v>340</v>
      </c>
      <c r="F91" t="s">
        <v>18</v>
      </c>
      <c r="G91" t="s">
        <v>341</v>
      </c>
      <c r="H91" t="s">
        <v>70</v>
      </c>
      <c r="I91" t="s">
        <v>71</v>
      </c>
      <c r="J91" s="1">
        <v>44470</v>
      </c>
      <c r="K91" s="2">
        <v>0.77771990740740737</v>
      </c>
      <c r="L91" s="1">
        <v>44470</v>
      </c>
      <c r="M91" s="2">
        <v>0.77767361111111111</v>
      </c>
      <c r="N91" s="1">
        <v>44470</v>
      </c>
      <c r="O91" s="2">
        <v>0.81442129629629623</v>
      </c>
      <c r="P91">
        <v>53</v>
      </c>
      <c r="Q91">
        <v>53</v>
      </c>
      <c r="R91" s="3">
        <v>44470.777719907404</v>
      </c>
      <c r="S91" s="3">
        <v>44470.814421296294</v>
      </c>
      <c r="T91" t="s">
        <v>96</v>
      </c>
      <c r="U91" t="s">
        <v>27</v>
      </c>
      <c r="V91" t="s">
        <v>19</v>
      </c>
      <c r="W91" t="s">
        <v>20</v>
      </c>
      <c r="X91" t="s">
        <v>23</v>
      </c>
      <c r="Y91" t="s">
        <v>79</v>
      </c>
      <c r="Z91">
        <v>4</v>
      </c>
      <c r="AA91" t="s">
        <v>3880</v>
      </c>
      <c r="AB91" s="1">
        <v>44470</v>
      </c>
    </row>
    <row r="92" spans="1:28" x14ac:dyDescent="0.25">
      <c r="A92">
        <v>40</v>
      </c>
      <c r="B92" t="s">
        <v>97</v>
      </c>
      <c r="C92">
        <v>2021</v>
      </c>
      <c r="D92" t="s">
        <v>451</v>
      </c>
      <c r="E92" t="s">
        <v>342</v>
      </c>
      <c r="F92" t="s">
        <v>46</v>
      </c>
      <c r="G92" t="s">
        <v>343</v>
      </c>
      <c r="H92" t="s">
        <v>86</v>
      </c>
      <c r="I92" t="s">
        <v>71</v>
      </c>
      <c r="J92" s="1">
        <v>44470</v>
      </c>
      <c r="K92" s="2">
        <v>0.80755787037037041</v>
      </c>
      <c r="L92" s="1">
        <v>44473</v>
      </c>
      <c r="M92" s="2" t="s">
        <v>611</v>
      </c>
      <c r="N92" s="1">
        <v>44470</v>
      </c>
      <c r="O92" s="2">
        <v>0.86226851851851849</v>
      </c>
      <c r="P92">
        <v>79</v>
      </c>
      <c r="Q92">
        <v>-4341</v>
      </c>
      <c r="R92" s="3">
        <v>44470.807557870372</v>
      </c>
      <c r="S92" s="3">
        <v>44470.862268518518</v>
      </c>
      <c r="T92" t="s">
        <v>99</v>
      </c>
      <c r="U92" t="s">
        <v>30</v>
      </c>
      <c r="V92" t="s">
        <v>46</v>
      </c>
      <c r="W92" t="s">
        <v>46</v>
      </c>
      <c r="X92" t="s">
        <v>23</v>
      </c>
      <c r="Y92" t="s">
        <v>81</v>
      </c>
      <c r="Z92">
        <v>5</v>
      </c>
      <c r="AA92" t="s">
        <v>3880</v>
      </c>
      <c r="AB92" s="1">
        <v>44470</v>
      </c>
    </row>
    <row r="93" spans="1:28" x14ac:dyDescent="0.25">
      <c r="A93">
        <v>40</v>
      </c>
      <c r="B93" t="s">
        <v>97</v>
      </c>
      <c r="C93">
        <v>2021</v>
      </c>
      <c r="D93" t="s">
        <v>451</v>
      </c>
      <c r="E93" t="s">
        <v>344</v>
      </c>
      <c r="F93" t="s">
        <v>46</v>
      </c>
      <c r="G93" t="s">
        <v>345</v>
      </c>
      <c r="H93" t="s">
        <v>87</v>
      </c>
      <c r="I93" t="s">
        <v>71</v>
      </c>
      <c r="J93" s="1">
        <v>44470</v>
      </c>
      <c r="K93" s="2">
        <v>0.81837962962962962</v>
      </c>
      <c r="L93" s="1">
        <v>44474</v>
      </c>
      <c r="M93" s="2">
        <v>0.84613425925925922</v>
      </c>
      <c r="R93" s="3">
        <v>44470.818379629629</v>
      </c>
      <c r="S93" s="3">
        <v>44484.346910763888</v>
      </c>
      <c r="T93" t="s">
        <v>4751</v>
      </c>
      <c r="U93" t="s">
        <v>72</v>
      </c>
      <c r="V93" t="s">
        <v>46</v>
      </c>
      <c r="W93" t="s">
        <v>46</v>
      </c>
      <c r="X93" t="s">
        <v>74</v>
      </c>
      <c r="Y93" t="s">
        <v>81</v>
      </c>
      <c r="Z93">
        <v>1</v>
      </c>
      <c r="AA93" t="s">
        <v>3880</v>
      </c>
      <c r="AB93" s="1">
        <v>44470</v>
      </c>
    </row>
    <row r="94" spans="1:28" x14ac:dyDescent="0.25">
      <c r="A94">
        <v>40</v>
      </c>
      <c r="B94" t="s">
        <v>97</v>
      </c>
      <c r="C94">
        <v>2021</v>
      </c>
      <c r="D94" t="s">
        <v>451</v>
      </c>
      <c r="E94" t="s">
        <v>346</v>
      </c>
      <c r="F94" t="s">
        <v>24</v>
      </c>
      <c r="G94" t="s">
        <v>179</v>
      </c>
      <c r="H94" t="s">
        <v>70</v>
      </c>
      <c r="I94" t="s">
        <v>71</v>
      </c>
      <c r="J94" s="1">
        <v>44470</v>
      </c>
      <c r="K94" s="2">
        <v>0.84826388888888893</v>
      </c>
      <c r="L94" s="1">
        <v>44470</v>
      </c>
      <c r="M94" s="2">
        <v>0.84824074074074074</v>
      </c>
      <c r="N94" s="1">
        <v>44470</v>
      </c>
      <c r="O94" s="2">
        <v>0.8575462962962962</v>
      </c>
      <c r="P94">
        <v>13</v>
      </c>
      <c r="Q94">
        <v>13</v>
      </c>
      <c r="R94" s="3">
        <v>44470.848263888889</v>
      </c>
      <c r="S94" s="3">
        <v>44470.857546296298</v>
      </c>
      <c r="T94" t="s">
        <v>148</v>
      </c>
      <c r="U94" t="s">
        <v>22</v>
      </c>
      <c r="V94" t="s">
        <v>19</v>
      </c>
      <c r="W94" t="s">
        <v>25</v>
      </c>
      <c r="X94" t="s">
        <v>23</v>
      </c>
      <c r="Y94" t="s">
        <v>78</v>
      </c>
      <c r="Z94">
        <v>1</v>
      </c>
      <c r="AA94" t="s">
        <v>3883</v>
      </c>
      <c r="AB94" s="1">
        <v>44470</v>
      </c>
    </row>
    <row r="95" spans="1:28" x14ac:dyDescent="0.25">
      <c r="A95">
        <v>40</v>
      </c>
      <c r="B95" t="s">
        <v>97</v>
      </c>
      <c r="C95">
        <v>2021</v>
      </c>
      <c r="D95" t="s">
        <v>451</v>
      </c>
      <c r="E95" t="s">
        <v>347</v>
      </c>
      <c r="F95" t="s">
        <v>24</v>
      </c>
      <c r="G95" t="s">
        <v>185</v>
      </c>
      <c r="H95" t="s">
        <v>70</v>
      </c>
      <c r="I95" t="s">
        <v>71</v>
      </c>
      <c r="J95" s="1">
        <v>44470</v>
      </c>
      <c r="K95" s="2">
        <v>0.84876157407407404</v>
      </c>
      <c r="L95" s="1">
        <v>44470</v>
      </c>
      <c r="M95" s="2">
        <v>0.84875</v>
      </c>
      <c r="N95" s="1">
        <v>44470</v>
      </c>
      <c r="O95" s="2">
        <v>0.85854166666666665</v>
      </c>
      <c r="P95">
        <v>14</v>
      </c>
      <c r="Q95">
        <v>14</v>
      </c>
      <c r="R95" s="3">
        <v>44470.848761574074</v>
      </c>
      <c r="S95" s="3">
        <v>44470.858541666668</v>
      </c>
      <c r="T95" t="s">
        <v>100</v>
      </c>
      <c r="U95" t="s">
        <v>22</v>
      </c>
      <c r="V95" t="s">
        <v>19</v>
      </c>
      <c r="W95" t="s">
        <v>25</v>
      </c>
      <c r="X95" t="s">
        <v>23</v>
      </c>
      <c r="Y95" t="s">
        <v>78</v>
      </c>
      <c r="Z95">
        <v>1</v>
      </c>
      <c r="AA95" t="s">
        <v>3883</v>
      </c>
      <c r="AB95" s="1">
        <v>44470</v>
      </c>
    </row>
    <row r="96" spans="1:28" x14ac:dyDescent="0.25">
      <c r="A96">
        <v>40</v>
      </c>
      <c r="B96" t="s">
        <v>97</v>
      </c>
      <c r="C96">
        <v>2021</v>
      </c>
      <c r="D96" t="s">
        <v>451</v>
      </c>
      <c r="E96" t="s">
        <v>348</v>
      </c>
      <c r="F96" t="s">
        <v>18</v>
      </c>
      <c r="G96" t="s">
        <v>349</v>
      </c>
      <c r="H96" t="s">
        <v>70</v>
      </c>
      <c r="I96" t="s">
        <v>71</v>
      </c>
      <c r="J96" s="1">
        <v>44470</v>
      </c>
      <c r="K96" s="2">
        <v>0.88607638888888884</v>
      </c>
      <c r="L96" s="1">
        <v>44470</v>
      </c>
      <c r="M96" s="2">
        <v>0.94846064814814823</v>
      </c>
      <c r="N96" s="1">
        <v>44470</v>
      </c>
      <c r="O96" s="2">
        <v>0.94016203703703705</v>
      </c>
      <c r="P96">
        <v>78</v>
      </c>
      <c r="Q96">
        <v>-12</v>
      </c>
      <c r="R96" s="3">
        <v>44470.886076388888</v>
      </c>
      <c r="S96" s="3">
        <v>44470.940162037034</v>
      </c>
      <c r="T96" t="s">
        <v>115</v>
      </c>
      <c r="U96" t="s">
        <v>30</v>
      </c>
      <c r="V96" t="s">
        <v>19</v>
      </c>
      <c r="W96" t="s">
        <v>20</v>
      </c>
      <c r="X96" t="s">
        <v>23</v>
      </c>
      <c r="Y96" t="s">
        <v>79</v>
      </c>
      <c r="Z96">
        <v>4</v>
      </c>
      <c r="AA96" t="s">
        <v>3883</v>
      </c>
      <c r="AB96" s="1">
        <v>44470</v>
      </c>
    </row>
    <row r="97" spans="1:28" x14ac:dyDescent="0.25">
      <c r="A97">
        <v>40</v>
      </c>
      <c r="B97" t="s">
        <v>97</v>
      </c>
      <c r="C97">
        <v>2021</v>
      </c>
      <c r="D97" t="s">
        <v>451</v>
      </c>
      <c r="E97" t="s">
        <v>350</v>
      </c>
      <c r="F97" t="s">
        <v>24</v>
      </c>
      <c r="G97" t="s">
        <v>206</v>
      </c>
      <c r="H97" t="s">
        <v>90</v>
      </c>
      <c r="I97" t="s">
        <v>71</v>
      </c>
      <c r="J97" s="1">
        <v>44470</v>
      </c>
      <c r="K97" s="2">
        <v>0.89958333333333329</v>
      </c>
      <c r="L97" s="1">
        <v>44470</v>
      </c>
      <c r="M97" s="2">
        <v>0.92039351851851858</v>
      </c>
      <c r="N97" s="1">
        <v>44470</v>
      </c>
      <c r="O97" s="2">
        <v>0.90601851851851845</v>
      </c>
      <c r="P97">
        <v>9</v>
      </c>
      <c r="Q97">
        <v>-21</v>
      </c>
      <c r="R97" s="3">
        <v>44470.899583333332</v>
      </c>
      <c r="S97" s="3">
        <v>44470.906018518515</v>
      </c>
      <c r="T97" t="s">
        <v>109</v>
      </c>
      <c r="U97" t="s">
        <v>22</v>
      </c>
      <c r="V97" t="s">
        <v>19</v>
      </c>
      <c r="W97" t="s">
        <v>73</v>
      </c>
      <c r="X97" t="s">
        <v>23</v>
      </c>
      <c r="Y97" t="s">
        <v>77</v>
      </c>
      <c r="Z97">
        <v>1</v>
      </c>
      <c r="AA97" t="s">
        <v>3883</v>
      </c>
      <c r="AB97" s="1">
        <v>44470</v>
      </c>
    </row>
    <row r="98" spans="1:28" x14ac:dyDescent="0.25">
      <c r="A98">
        <v>40</v>
      </c>
      <c r="B98" t="s">
        <v>97</v>
      </c>
      <c r="C98">
        <v>2021</v>
      </c>
      <c r="D98" t="s">
        <v>451</v>
      </c>
      <c r="E98" t="s">
        <v>351</v>
      </c>
      <c r="F98" t="s">
        <v>24</v>
      </c>
      <c r="G98" t="s">
        <v>88</v>
      </c>
      <c r="H98" t="s">
        <v>70</v>
      </c>
      <c r="I98" t="s">
        <v>71</v>
      </c>
      <c r="J98" s="1">
        <v>44470</v>
      </c>
      <c r="K98" s="2">
        <v>0.90019675925925924</v>
      </c>
      <c r="L98" s="1">
        <v>44470</v>
      </c>
      <c r="M98" s="2">
        <v>0.96267361111111116</v>
      </c>
      <c r="N98" s="1">
        <v>44470</v>
      </c>
      <c r="O98" s="2">
        <v>0.94052083333333336</v>
      </c>
      <c r="P98">
        <v>58</v>
      </c>
      <c r="Q98">
        <v>-32</v>
      </c>
      <c r="R98" s="3">
        <v>44470.900196759256</v>
      </c>
      <c r="S98" s="3">
        <v>44470.940520833334</v>
      </c>
      <c r="T98" t="s">
        <v>146</v>
      </c>
      <c r="U98" t="s">
        <v>27</v>
      </c>
      <c r="V98" t="s">
        <v>19</v>
      </c>
      <c r="W98" t="s">
        <v>25</v>
      </c>
      <c r="X98" t="s">
        <v>23</v>
      </c>
      <c r="Y98" t="s">
        <v>78</v>
      </c>
      <c r="Z98">
        <v>3</v>
      </c>
      <c r="AA98" t="s">
        <v>3883</v>
      </c>
      <c r="AB98" s="1">
        <v>44470</v>
      </c>
    </row>
    <row r="99" spans="1:28" x14ac:dyDescent="0.25">
      <c r="A99">
        <v>40</v>
      </c>
      <c r="B99" t="s">
        <v>97</v>
      </c>
      <c r="C99">
        <v>2021</v>
      </c>
      <c r="D99" t="s">
        <v>451</v>
      </c>
      <c r="E99" t="s">
        <v>352</v>
      </c>
      <c r="F99" t="s">
        <v>24</v>
      </c>
      <c r="G99" t="s">
        <v>202</v>
      </c>
      <c r="H99" t="s">
        <v>70</v>
      </c>
      <c r="I99" t="s">
        <v>71</v>
      </c>
      <c r="J99" s="1">
        <v>44470</v>
      </c>
      <c r="K99" s="2">
        <v>0.90092592592592602</v>
      </c>
      <c r="L99" s="1">
        <v>44470</v>
      </c>
      <c r="M99" s="2">
        <v>0.96340277777777772</v>
      </c>
      <c r="N99" s="1">
        <v>44470</v>
      </c>
      <c r="O99" s="2">
        <v>0.94144675925925936</v>
      </c>
      <c r="P99">
        <v>58</v>
      </c>
      <c r="Q99">
        <v>-32</v>
      </c>
      <c r="R99" s="3">
        <v>44470.900925925926</v>
      </c>
      <c r="S99" s="3">
        <v>44470.941446759258</v>
      </c>
      <c r="T99" t="s">
        <v>146</v>
      </c>
      <c r="U99" t="s">
        <v>27</v>
      </c>
      <c r="V99" t="s">
        <v>19</v>
      </c>
      <c r="W99" t="s">
        <v>25</v>
      </c>
      <c r="X99" t="s">
        <v>23</v>
      </c>
      <c r="Y99" t="s">
        <v>78</v>
      </c>
      <c r="Z99">
        <v>1</v>
      </c>
      <c r="AA99" t="s">
        <v>3883</v>
      </c>
      <c r="AB99" s="1">
        <v>44470</v>
      </c>
    </row>
    <row r="100" spans="1:28" x14ac:dyDescent="0.25">
      <c r="A100">
        <v>40</v>
      </c>
      <c r="B100" t="s">
        <v>97</v>
      </c>
      <c r="C100">
        <v>2021</v>
      </c>
      <c r="D100" t="s">
        <v>451</v>
      </c>
      <c r="E100" t="s">
        <v>353</v>
      </c>
      <c r="F100" t="s">
        <v>18</v>
      </c>
      <c r="G100" t="s">
        <v>354</v>
      </c>
      <c r="H100" t="s">
        <v>70</v>
      </c>
      <c r="I100" t="s">
        <v>71</v>
      </c>
      <c r="J100" s="1">
        <v>44470</v>
      </c>
      <c r="K100" s="2">
        <v>0.9122569444444445</v>
      </c>
      <c r="L100" s="1">
        <v>44470</v>
      </c>
      <c r="M100" s="2">
        <v>0.97471064814814812</v>
      </c>
      <c r="N100" s="1">
        <v>44470</v>
      </c>
      <c r="O100" s="2">
        <v>0.97008101851851858</v>
      </c>
      <c r="P100">
        <v>83</v>
      </c>
      <c r="Q100">
        <v>-7</v>
      </c>
      <c r="R100" s="3">
        <v>44470.912256944444</v>
      </c>
      <c r="S100" s="3">
        <v>44470.970081018517</v>
      </c>
      <c r="T100" t="s">
        <v>160</v>
      </c>
      <c r="U100" t="s">
        <v>30</v>
      </c>
      <c r="V100" t="s">
        <v>19</v>
      </c>
      <c r="W100" t="s">
        <v>20</v>
      </c>
      <c r="X100" t="s">
        <v>23</v>
      </c>
      <c r="Y100" t="s">
        <v>79</v>
      </c>
      <c r="Z100">
        <v>2</v>
      </c>
      <c r="AA100" t="s">
        <v>3883</v>
      </c>
      <c r="AB100" s="1">
        <v>44470</v>
      </c>
    </row>
    <row r="101" spans="1:28" x14ac:dyDescent="0.25">
      <c r="A101">
        <v>40</v>
      </c>
      <c r="B101" t="s">
        <v>97</v>
      </c>
      <c r="C101">
        <v>2021</v>
      </c>
      <c r="D101" t="s">
        <v>451</v>
      </c>
      <c r="E101" t="s">
        <v>355</v>
      </c>
      <c r="F101" t="s">
        <v>24</v>
      </c>
      <c r="G101" t="s">
        <v>177</v>
      </c>
      <c r="H101" t="s">
        <v>90</v>
      </c>
      <c r="I101" t="s">
        <v>71</v>
      </c>
      <c r="J101" s="1">
        <v>44470</v>
      </c>
      <c r="K101" s="2">
        <v>0.91559027777777768</v>
      </c>
      <c r="L101" s="1">
        <v>44470</v>
      </c>
      <c r="M101" s="2">
        <v>0.93640046296296298</v>
      </c>
      <c r="N101" s="1">
        <v>44470</v>
      </c>
      <c r="O101" s="2">
        <v>0.92281250000000004</v>
      </c>
      <c r="P101">
        <v>10</v>
      </c>
      <c r="Q101">
        <v>-20</v>
      </c>
      <c r="R101" s="3">
        <v>44470.915590277778</v>
      </c>
      <c r="S101" s="3">
        <v>44470.922812500001</v>
      </c>
      <c r="T101" t="s">
        <v>111</v>
      </c>
      <c r="U101" t="s">
        <v>22</v>
      </c>
      <c r="V101" t="s">
        <v>19</v>
      </c>
      <c r="W101" t="s">
        <v>73</v>
      </c>
      <c r="X101" t="s">
        <v>23</v>
      </c>
      <c r="Y101" t="s">
        <v>77</v>
      </c>
      <c r="Z101">
        <v>1</v>
      </c>
      <c r="AA101" t="s">
        <v>3883</v>
      </c>
      <c r="AB101" s="1">
        <v>44470</v>
      </c>
    </row>
    <row r="102" spans="1:28" x14ac:dyDescent="0.25">
      <c r="A102">
        <v>40</v>
      </c>
      <c r="B102" t="s">
        <v>97</v>
      </c>
      <c r="C102">
        <v>2021</v>
      </c>
      <c r="D102" t="s">
        <v>451</v>
      </c>
      <c r="E102" t="s">
        <v>356</v>
      </c>
      <c r="F102" t="s">
        <v>18</v>
      </c>
      <c r="G102" t="s">
        <v>354</v>
      </c>
      <c r="H102" t="s">
        <v>70</v>
      </c>
      <c r="I102" t="s">
        <v>71</v>
      </c>
      <c r="J102" s="1">
        <v>44470</v>
      </c>
      <c r="K102" s="2">
        <v>0.94376157407407402</v>
      </c>
      <c r="L102" s="1">
        <v>44471</v>
      </c>
      <c r="M102" s="2">
        <v>6.238425925925925E-3</v>
      </c>
      <c r="N102" s="1">
        <v>44470</v>
      </c>
      <c r="O102" s="2">
        <v>0.97039351851851852</v>
      </c>
      <c r="P102">
        <v>38</v>
      </c>
      <c r="Q102">
        <v>-51</v>
      </c>
      <c r="R102" s="3">
        <v>44470.943761574075</v>
      </c>
      <c r="S102" s="3">
        <v>44470.970393518517</v>
      </c>
      <c r="T102" t="s">
        <v>94</v>
      </c>
      <c r="U102" t="s">
        <v>27</v>
      </c>
      <c r="V102" t="s">
        <v>19</v>
      </c>
      <c r="W102" t="s">
        <v>20</v>
      </c>
      <c r="X102" t="s">
        <v>23</v>
      </c>
      <c r="Y102" t="s">
        <v>79</v>
      </c>
      <c r="Z102">
        <v>1</v>
      </c>
      <c r="AA102" t="s">
        <v>3883</v>
      </c>
      <c r="AB102" s="1">
        <v>44470</v>
      </c>
    </row>
    <row r="103" spans="1:28" x14ac:dyDescent="0.25">
      <c r="A103">
        <v>40</v>
      </c>
      <c r="B103" t="s">
        <v>97</v>
      </c>
      <c r="C103">
        <v>2021</v>
      </c>
      <c r="D103" t="s">
        <v>451</v>
      </c>
      <c r="E103" t="s">
        <v>357</v>
      </c>
      <c r="F103" t="s">
        <v>18</v>
      </c>
      <c r="G103" t="s">
        <v>358</v>
      </c>
      <c r="H103" t="s">
        <v>70</v>
      </c>
      <c r="I103" t="s">
        <v>71</v>
      </c>
      <c r="J103" s="1">
        <v>44470</v>
      </c>
      <c r="K103" s="2">
        <v>0.94438657407407411</v>
      </c>
      <c r="L103" s="1">
        <v>44471</v>
      </c>
      <c r="M103" s="2">
        <v>6.8634259259259256E-3</v>
      </c>
      <c r="N103" s="1">
        <v>44470</v>
      </c>
      <c r="O103" s="2">
        <v>0.98732638888888891</v>
      </c>
      <c r="P103">
        <v>62</v>
      </c>
      <c r="Q103">
        <v>-28</v>
      </c>
      <c r="R103" s="3">
        <v>44470.944386574076</v>
      </c>
      <c r="S103" s="3">
        <v>44470.987326388888</v>
      </c>
      <c r="T103" t="s">
        <v>118</v>
      </c>
      <c r="U103" t="s">
        <v>30</v>
      </c>
      <c r="V103" t="s">
        <v>19</v>
      </c>
      <c r="W103" t="s">
        <v>20</v>
      </c>
      <c r="X103" t="s">
        <v>23</v>
      </c>
      <c r="Y103" t="s">
        <v>79</v>
      </c>
      <c r="Z103">
        <v>3</v>
      </c>
      <c r="AA103" t="s">
        <v>3883</v>
      </c>
      <c r="AB103" s="1">
        <v>44470</v>
      </c>
    </row>
    <row r="104" spans="1:28" x14ac:dyDescent="0.25">
      <c r="A104">
        <v>40</v>
      </c>
      <c r="B104" t="s">
        <v>97</v>
      </c>
      <c r="C104">
        <v>2021</v>
      </c>
      <c r="D104" t="s">
        <v>451</v>
      </c>
      <c r="E104" t="s">
        <v>359</v>
      </c>
      <c r="F104" t="s">
        <v>18</v>
      </c>
      <c r="G104" t="s">
        <v>358</v>
      </c>
      <c r="H104" t="s">
        <v>70</v>
      </c>
      <c r="I104" t="s">
        <v>71</v>
      </c>
      <c r="J104" s="1">
        <v>44470</v>
      </c>
      <c r="K104" s="2">
        <v>0.97870370370370363</v>
      </c>
      <c r="L104" s="1">
        <v>44471</v>
      </c>
      <c r="M104" s="2">
        <v>4.1180555555555554E-2</v>
      </c>
      <c r="N104" s="1">
        <v>44470</v>
      </c>
      <c r="O104" s="2">
        <v>0.99659722222222225</v>
      </c>
      <c r="P104">
        <v>26</v>
      </c>
      <c r="Q104">
        <v>-64</v>
      </c>
      <c r="R104" s="3">
        <v>44470.978703703702</v>
      </c>
      <c r="S104" s="3">
        <v>44470.99659722222</v>
      </c>
      <c r="T104" t="s">
        <v>113</v>
      </c>
      <c r="U104" t="s">
        <v>22</v>
      </c>
      <c r="V104" t="s">
        <v>19</v>
      </c>
      <c r="W104" t="s">
        <v>20</v>
      </c>
      <c r="X104" t="s">
        <v>23</v>
      </c>
      <c r="Y104" t="s">
        <v>79</v>
      </c>
      <c r="Z104">
        <v>1</v>
      </c>
      <c r="AA104" t="s">
        <v>3883</v>
      </c>
      <c r="AB104" s="1">
        <v>44470</v>
      </c>
    </row>
    <row r="105" spans="1:28" x14ac:dyDescent="0.25">
      <c r="A105">
        <v>40</v>
      </c>
      <c r="B105" t="s">
        <v>98</v>
      </c>
      <c r="C105">
        <v>2021</v>
      </c>
      <c r="D105" t="s">
        <v>451</v>
      </c>
      <c r="E105" t="s">
        <v>360</v>
      </c>
      <c r="F105" t="s">
        <v>18</v>
      </c>
      <c r="G105" t="s">
        <v>354</v>
      </c>
      <c r="H105" t="s">
        <v>90</v>
      </c>
      <c r="I105" t="s">
        <v>71</v>
      </c>
      <c r="J105" s="1">
        <v>44471</v>
      </c>
      <c r="K105" s="2">
        <v>1.3055555555555556E-2</v>
      </c>
      <c r="L105" s="1">
        <v>44471</v>
      </c>
      <c r="M105" s="2">
        <v>3.3865740740740738E-2</v>
      </c>
      <c r="N105" s="1">
        <v>44471</v>
      </c>
      <c r="O105" s="2">
        <v>1.6620370370370372E-2</v>
      </c>
      <c r="P105">
        <v>5</v>
      </c>
      <c r="Q105">
        <v>-25</v>
      </c>
      <c r="R105" s="3">
        <v>44471.013055555559</v>
      </c>
      <c r="S105" s="3">
        <v>44471.01662037037</v>
      </c>
      <c r="T105" t="s">
        <v>105</v>
      </c>
      <c r="U105" t="s">
        <v>22</v>
      </c>
      <c r="V105" t="s">
        <v>19</v>
      </c>
      <c r="W105" t="s">
        <v>73</v>
      </c>
      <c r="X105" t="s">
        <v>23</v>
      </c>
      <c r="Y105" t="s">
        <v>77</v>
      </c>
      <c r="Z105">
        <v>1</v>
      </c>
      <c r="AA105" t="s">
        <v>3883</v>
      </c>
      <c r="AB105" s="1">
        <v>44470</v>
      </c>
    </row>
    <row r="106" spans="1:28" x14ac:dyDescent="0.25">
      <c r="A106">
        <v>40</v>
      </c>
      <c r="B106" t="s">
        <v>98</v>
      </c>
      <c r="C106">
        <v>2021</v>
      </c>
      <c r="D106" t="s">
        <v>451</v>
      </c>
      <c r="E106" t="s">
        <v>361</v>
      </c>
      <c r="F106" t="s">
        <v>24</v>
      </c>
      <c r="G106" t="s">
        <v>174</v>
      </c>
      <c r="H106" t="s">
        <v>70</v>
      </c>
      <c r="I106" t="s">
        <v>71</v>
      </c>
      <c r="J106" s="1">
        <v>44471</v>
      </c>
      <c r="K106" s="2">
        <v>6.0949074074074072E-2</v>
      </c>
      <c r="L106" s="1">
        <v>44471</v>
      </c>
      <c r="M106" s="2">
        <v>0.12341435185185186</v>
      </c>
      <c r="N106" s="1">
        <v>44471</v>
      </c>
      <c r="O106" s="2">
        <v>9.178240740740741E-2</v>
      </c>
      <c r="P106">
        <v>45</v>
      </c>
      <c r="Q106">
        <v>-45</v>
      </c>
      <c r="R106" s="3">
        <v>44471.060949074075</v>
      </c>
      <c r="S106" s="3">
        <v>44471.091782407406</v>
      </c>
      <c r="T106" t="s">
        <v>142</v>
      </c>
      <c r="U106" t="s">
        <v>27</v>
      </c>
      <c r="V106" t="s">
        <v>19</v>
      </c>
      <c r="W106" t="s">
        <v>25</v>
      </c>
      <c r="X106" t="s">
        <v>23</v>
      </c>
      <c r="Y106" t="s">
        <v>78</v>
      </c>
      <c r="Z106">
        <v>1</v>
      </c>
      <c r="AA106" t="s">
        <v>3883</v>
      </c>
      <c r="AB106" s="1">
        <v>44470</v>
      </c>
    </row>
    <row r="107" spans="1:28" x14ac:dyDescent="0.25">
      <c r="A107">
        <v>40</v>
      </c>
      <c r="B107" t="s">
        <v>98</v>
      </c>
      <c r="C107">
        <v>2021</v>
      </c>
      <c r="D107" t="s">
        <v>451</v>
      </c>
      <c r="E107" t="s">
        <v>362</v>
      </c>
      <c r="F107" t="s">
        <v>24</v>
      </c>
      <c r="G107" t="s">
        <v>174</v>
      </c>
      <c r="H107" t="s">
        <v>87</v>
      </c>
      <c r="I107" t="s">
        <v>71</v>
      </c>
      <c r="J107" s="1">
        <v>44471</v>
      </c>
      <c r="K107" s="2">
        <v>0.11493055555555555</v>
      </c>
      <c r="L107" s="1">
        <v>44475</v>
      </c>
      <c r="M107" s="2">
        <v>0.14268518518518516</v>
      </c>
      <c r="N107" s="1">
        <v>44474</v>
      </c>
      <c r="O107" s="2">
        <v>0.44719907407407411</v>
      </c>
      <c r="P107">
        <v>4798</v>
      </c>
      <c r="Q107">
        <v>-1002</v>
      </c>
      <c r="R107" s="3">
        <v>44471.114930555559</v>
      </c>
      <c r="S107" s="3">
        <v>44474.447199074071</v>
      </c>
      <c r="T107" t="s">
        <v>1821</v>
      </c>
      <c r="U107" t="s">
        <v>39</v>
      </c>
      <c r="V107" t="s">
        <v>19</v>
      </c>
      <c r="W107" t="s">
        <v>25</v>
      </c>
      <c r="X107" t="s">
        <v>37</v>
      </c>
      <c r="Y107" t="s">
        <v>78</v>
      </c>
      <c r="Z107">
        <v>1</v>
      </c>
      <c r="AA107" t="s">
        <v>3883</v>
      </c>
      <c r="AB107" s="1">
        <v>44470</v>
      </c>
    </row>
    <row r="108" spans="1:28" x14ac:dyDescent="0.25">
      <c r="A108">
        <v>40</v>
      </c>
      <c r="B108" t="s">
        <v>98</v>
      </c>
      <c r="C108">
        <v>2021</v>
      </c>
      <c r="D108" t="s">
        <v>451</v>
      </c>
      <c r="E108" t="s">
        <v>363</v>
      </c>
      <c r="F108" t="s">
        <v>24</v>
      </c>
      <c r="G108" t="s">
        <v>174</v>
      </c>
      <c r="H108" t="s">
        <v>87</v>
      </c>
      <c r="I108" t="s">
        <v>71</v>
      </c>
      <c r="J108" s="1">
        <v>44471</v>
      </c>
      <c r="K108" s="2">
        <v>0.1175462962962963</v>
      </c>
      <c r="L108" s="1">
        <v>44475</v>
      </c>
      <c r="M108" s="2" t="s">
        <v>364</v>
      </c>
      <c r="N108" s="1">
        <v>44474</v>
      </c>
      <c r="O108" s="2">
        <v>0.44674768518518521</v>
      </c>
      <c r="P108">
        <v>4794</v>
      </c>
      <c r="Q108">
        <v>-1294</v>
      </c>
      <c r="R108" s="3">
        <v>44471.117546296293</v>
      </c>
      <c r="S108" s="3">
        <v>44474.446747685186</v>
      </c>
      <c r="T108" t="s">
        <v>1822</v>
      </c>
      <c r="U108" t="s">
        <v>39</v>
      </c>
      <c r="V108" t="s">
        <v>19</v>
      </c>
      <c r="W108" t="s">
        <v>25</v>
      </c>
      <c r="X108" t="s">
        <v>37</v>
      </c>
      <c r="Y108" t="s">
        <v>78</v>
      </c>
      <c r="Z108">
        <v>4</v>
      </c>
      <c r="AA108" t="s">
        <v>3883</v>
      </c>
      <c r="AB108" s="1">
        <v>44470</v>
      </c>
    </row>
    <row r="109" spans="1:28" x14ac:dyDescent="0.25">
      <c r="A109">
        <v>40</v>
      </c>
      <c r="B109" t="s">
        <v>98</v>
      </c>
      <c r="C109">
        <v>2021</v>
      </c>
      <c r="D109" t="s">
        <v>451</v>
      </c>
      <c r="E109" t="s">
        <v>365</v>
      </c>
      <c r="F109" t="s">
        <v>24</v>
      </c>
      <c r="G109" t="s">
        <v>195</v>
      </c>
      <c r="H109" t="s">
        <v>70</v>
      </c>
      <c r="I109" t="s">
        <v>71</v>
      </c>
      <c r="J109" s="1">
        <v>44471</v>
      </c>
      <c r="K109" s="2">
        <v>0.24807870370370369</v>
      </c>
      <c r="L109" s="1">
        <v>44471</v>
      </c>
      <c r="M109" s="2">
        <v>0.31055555555555553</v>
      </c>
      <c r="N109" s="1">
        <v>44471</v>
      </c>
      <c r="O109" s="2">
        <v>0.30305555555555558</v>
      </c>
      <c r="P109">
        <v>79</v>
      </c>
      <c r="Q109">
        <v>-11</v>
      </c>
      <c r="R109" s="3">
        <v>44471.248078703706</v>
      </c>
      <c r="S109" s="3">
        <v>44471.303055555552</v>
      </c>
      <c r="T109" t="s">
        <v>161</v>
      </c>
      <c r="U109" t="s">
        <v>30</v>
      </c>
      <c r="V109" t="s">
        <v>19</v>
      </c>
      <c r="W109" t="s">
        <v>25</v>
      </c>
      <c r="X109" t="s">
        <v>23</v>
      </c>
      <c r="Y109" t="s">
        <v>78</v>
      </c>
      <c r="Z109">
        <v>3</v>
      </c>
      <c r="AA109" t="s">
        <v>3883</v>
      </c>
      <c r="AB109" s="1">
        <v>44470</v>
      </c>
    </row>
    <row r="110" spans="1:28" x14ac:dyDescent="0.25">
      <c r="A110">
        <v>40</v>
      </c>
      <c r="B110" t="s">
        <v>98</v>
      </c>
      <c r="C110">
        <v>2021</v>
      </c>
      <c r="D110" t="s">
        <v>451</v>
      </c>
      <c r="E110" t="s">
        <v>366</v>
      </c>
      <c r="F110" t="s">
        <v>24</v>
      </c>
      <c r="G110" t="s">
        <v>197</v>
      </c>
      <c r="H110" t="s">
        <v>70</v>
      </c>
      <c r="I110" t="s">
        <v>71</v>
      </c>
      <c r="J110" s="1">
        <v>44471</v>
      </c>
      <c r="K110" s="2">
        <v>0.24858796296296296</v>
      </c>
      <c r="L110" s="1">
        <v>44471</v>
      </c>
      <c r="M110" s="2">
        <v>0.31107638888888889</v>
      </c>
      <c r="N110" s="1">
        <v>44471</v>
      </c>
      <c r="O110" s="2">
        <v>0.30422453703703706</v>
      </c>
      <c r="P110">
        <v>81</v>
      </c>
      <c r="Q110">
        <v>-9</v>
      </c>
      <c r="R110" s="3">
        <v>44471.24858796296</v>
      </c>
      <c r="S110" s="3">
        <v>44471.304224537038</v>
      </c>
      <c r="T110" t="s">
        <v>102</v>
      </c>
      <c r="U110" t="s">
        <v>30</v>
      </c>
      <c r="V110" t="s">
        <v>19</v>
      </c>
      <c r="W110" t="s">
        <v>25</v>
      </c>
      <c r="X110" t="s">
        <v>23</v>
      </c>
      <c r="Y110" t="s">
        <v>78</v>
      </c>
      <c r="Z110">
        <v>2</v>
      </c>
      <c r="AA110" t="s">
        <v>3883</v>
      </c>
      <c r="AB110" s="1">
        <v>44470</v>
      </c>
    </row>
    <row r="111" spans="1:28" x14ac:dyDescent="0.25">
      <c r="A111">
        <v>40</v>
      </c>
      <c r="B111" t="s">
        <v>98</v>
      </c>
      <c r="C111">
        <v>2021</v>
      </c>
      <c r="D111" t="s">
        <v>451</v>
      </c>
      <c r="E111" t="s">
        <v>367</v>
      </c>
      <c r="F111" t="s">
        <v>24</v>
      </c>
      <c r="G111" t="s">
        <v>202</v>
      </c>
      <c r="H111" t="s">
        <v>70</v>
      </c>
      <c r="I111" t="s">
        <v>71</v>
      </c>
      <c r="J111" s="1">
        <v>44471</v>
      </c>
      <c r="K111" s="2">
        <v>0.24912037037037038</v>
      </c>
      <c r="L111" s="1">
        <v>44471</v>
      </c>
      <c r="M111" s="2">
        <v>0.31158564814814815</v>
      </c>
      <c r="N111" s="1">
        <v>44471</v>
      </c>
      <c r="O111" s="2">
        <v>0.3056828703703704</v>
      </c>
      <c r="P111">
        <v>82</v>
      </c>
      <c r="Q111">
        <v>-8</v>
      </c>
      <c r="R111" s="3">
        <v>44471.249120370368</v>
      </c>
      <c r="S111" s="3">
        <v>44471.30568287037</v>
      </c>
      <c r="T111" t="s">
        <v>133</v>
      </c>
      <c r="U111" t="s">
        <v>30</v>
      </c>
      <c r="V111" t="s">
        <v>19</v>
      </c>
      <c r="W111" t="s">
        <v>25</v>
      </c>
      <c r="X111" t="s">
        <v>23</v>
      </c>
      <c r="Y111" t="s">
        <v>78</v>
      </c>
      <c r="Z111">
        <v>3</v>
      </c>
      <c r="AA111" t="s">
        <v>3883</v>
      </c>
      <c r="AB111" s="1">
        <v>44470</v>
      </c>
    </row>
    <row r="112" spans="1:28" x14ac:dyDescent="0.25">
      <c r="A112">
        <v>40</v>
      </c>
      <c r="B112" t="s">
        <v>98</v>
      </c>
      <c r="C112">
        <v>2021</v>
      </c>
      <c r="D112" t="s">
        <v>451</v>
      </c>
      <c r="E112" t="s">
        <v>368</v>
      </c>
      <c r="F112" t="s">
        <v>24</v>
      </c>
      <c r="G112" t="s">
        <v>206</v>
      </c>
      <c r="H112" t="s">
        <v>70</v>
      </c>
      <c r="I112" t="s">
        <v>71</v>
      </c>
      <c r="J112" s="1">
        <v>44471</v>
      </c>
      <c r="K112" s="2">
        <v>0.24968749999999998</v>
      </c>
      <c r="L112" s="1">
        <v>44471</v>
      </c>
      <c r="M112" s="2">
        <v>0.31215277777777778</v>
      </c>
      <c r="N112" s="1">
        <v>44471</v>
      </c>
      <c r="O112" s="2">
        <v>0.3069560185185185</v>
      </c>
      <c r="P112">
        <v>83</v>
      </c>
      <c r="Q112">
        <v>-7</v>
      </c>
      <c r="R112" s="3">
        <v>44471.2496875</v>
      </c>
      <c r="S112" s="3">
        <v>44471.306956018518</v>
      </c>
      <c r="T112" t="s">
        <v>167</v>
      </c>
      <c r="U112" t="s">
        <v>30</v>
      </c>
      <c r="V112" t="s">
        <v>19</v>
      </c>
      <c r="W112" t="s">
        <v>25</v>
      </c>
      <c r="X112" t="s">
        <v>23</v>
      </c>
      <c r="Y112" t="s">
        <v>78</v>
      </c>
      <c r="Z112">
        <v>2</v>
      </c>
      <c r="AA112" t="s">
        <v>3883</v>
      </c>
      <c r="AB112" s="1">
        <v>44470</v>
      </c>
    </row>
    <row r="113" spans="1:28" x14ac:dyDescent="0.25">
      <c r="A113">
        <v>40</v>
      </c>
      <c r="B113" t="s">
        <v>98</v>
      </c>
      <c r="C113">
        <v>2021</v>
      </c>
      <c r="D113" t="s">
        <v>451</v>
      </c>
      <c r="E113" t="s">
        <v>369</v>
      </c>
      <c r="F113" t="s">
        <v>24</v>
      </c>
      <c r="G113" t="s">
        <v>206</v>
      </c>
      <c r="H113" t="s">
        <v>90</v>
      </c>
      <c r="I113" t="s">
        <v>71</v>
      </c>
      <c r="J113" s="1">
        <v>44471</v>
      </c>
      <c r="K113" s="2">
        <v>0.24997685185185184</v>
      </c>
      <c r="L113" s="1">
        <v>44471</v>
      </c>
      <c r="M113" s="2">
        <v>0.27079861111111109</v>
      </c>
      <c r="N113" s="1">
        <v>44471</v>
      </c>
      <c r="O113" s="2">
        <v>0.26453703703703707</v>
      </c>
      <c r="P113">
        <v>21</v>
      </c>
      <c r="Q113">
        <v>-9</v>
      </c>
      <c r="R113" s="3">
        <v>44471.249976851854</v>
      </c>
      <c r="S113" s="3">
        <v>44471.264537037037</v>
      </c>
      <c r="T113" t="s">
        <v>120</v>
      </c>
      <c r="U113" t="s">
        <v>22</v>
      </c>
      <c r="V113" t="s">
        <v>19</v>
      </c>
      <c r="W113" t="s">
        <v>73</v>
      </c>
      <c r="X113" t="s">
        <v>23</v>
      </c>
      <c r="Y113" t="s">
        <v>77</v>
      </c>
      <c r="Z113">
        <v>1</v>
      </c>
      <c r="AA113" t="s">
        <v>3883</v>
      </c>
      <c r="AB113" s="1">
        <v>44470</v>
      </c>
    </row>
    <row r="114" spans="1:28" x14ac:dyDescent="0.25">
      <c r="A114">
        <v>40</v>
      </c>
      <c r="B114" t="s">
        <v>98</v>
      </c>
      <c r="C114">
        <v>2021</v>
      </c>
      <c r="D114" t="s">
        <v>451</v>
      </c>
      <c r="E114" t="s">
        <v>370</v>
      </c>
      <c r="F114" t="s">
        <v>24</v>
      </c>
      <c r="G114" t="s">
        <v>174</v>
      </c>
      <c r="H114" t="s">
        <v>70</v>
      </c>
      <c r="I114" t="s">
        <v>71</v>
      </c>
      <c r="J114" s="1">
        <v>44471</v>
      </c>
      <c r="K114" s="2">
        <v>0.25050925925925926</v>
      </c>
      <c r="L114" s="1">
        <v>44471</v>
      </c>
      <c r="M114" s="2">
        <v>0.31298611111111113</v>
      </c>
      <c r="N114" s="1">
        <v>44471</v>
      </c>
      <c r="O114" s="2">
        <v>0.30787037037037041</v>
      </c>
      <c r="P114">
        <v>83</v>
      </c>
      <c r="Q114">
        <v>-7</v>
      </c>
      <c r="R114" s="3">
        <v>44471.250509259262</v>
      </c>
      <c r="S114" s="3">
        <v>44471.307870370372</v>
      </c>
      <c r="T114" t="s">
        <v>167</v>
      </c>
      <c r="U114" t="s">
        <v>30</v>
      </c>
      <c r="V114" t="s">
        <v>19</v>
      </c>
      <c r="W114" t="s">
        <v>25</v>
      </c>
      <c r="X114" t="s">
        <v>23</v>
      </c>
      <c r="Y114" t="s">
        <v>78</v>
      </c>
      <c r="Z114">
        <v>4</v>
      </c>
      <c r="AA114" t="s">
        <v>3879</v>
      </c>
      <c r="AB114" s="1">
        <v>44471</v>
      </c>
    </row>
    <row r="115" spans="1:28" x14ac:dyDescent="0.25">
      <c r="A115">
        <v>40</v>
      </c>
      <c r="B115" t="s">
        <v>98</v>
      </c>
      <c r="C115">
        <v>2021</v>
      </c>
      <c r="D115" t="s">
        <v>451</v>
      </c>
      <c r="E115" t="s">
        <v>371</v>
      </c>
      <c r="F115" t="s">
        <v>24</v>
      </c>
      <c r="G115" t="s">
        <v>174</v>
      </c>
      <c r="H115" t="s">
        <v>90</v>
      </c>
      <c r="I115" t="s">
        <v>71</v>
      </c>
      <c r="J115" s="1">
        <v>44471</v>
      </c>
      <c r="K115" s="2">
        <v>0.25081018518518522</v>
      </c>
      <c r="L115" s="1">
        <v>44471</v>
      </c>
      <c r="M115" s="2">
        <v>0.2716203703703704</v>
      </c>
      <c r="N115" s="1">
        <v>44471</v>
      </c>
      <c r="O115" s="2">
        <v>0.26612268518518517</v>
      </c>
      <c r="P115">
        <v>22</v>
      </c>
      <c r="Q115">
        <v>-8</v>
      </c>
      <c r="R115" s="3">
        <v>44471.250810185185</v>
      </c>
      <c r="S115" s="3">
        <v>44471.266122685185</v>
      </c>
      <c r="T115" t="s">
        <v>156</v>
      </c>
      <c r="U115" t="s">
        <v>22</v>
      </c>
      <c r="V115" t="s">
        <v>19</v>
      </c>
      <c r="W115" t="s">
        <v>73</v>
      </c>
      <c r="X115" t="s">
        <v>23</v>
      </c>
      <c r="Y115" t="s">
        <v>77</v>
      </c>
      <c r="Z115">
        <v>1</v>
      </c>
      <c r="AA115" t="s">
        <v>3879</v>
      </c>
      <c r="AB115" s="1">
        <v>44471</v>
      </c>
    </row>
    <row r="116" spans="1:28" x14ac:dyDescent="0.25">
      <c r="A116">
        <v>40</v>
      </c>
      <c r="B116" t="s">
        <v>98</v>
      </c>
      <c r="C116">
        <v>2021</v>
      </c>
      <c r="D116" t="s">
        <v>451</v>
      </c>
      <c r="E116" t="s">
        <v>372</v>
      </c>
      <c r="F116" t="s">
        <v>46</v>
      </c>
      <c r="G116" t="s">
        <v>373</v>
      </c>
      <c r="H116" t="s">
        <v>86</v>
      </c>
      <c r="I116" t="s">
        <v>71</v>
      </c>
      <c r="J116" s="1">
        <v>44471</v>
      </c>
      <c r="K116" s="2">
        <v>0.27052083333333332</v>
      </c>
      <c r="L116" s="1">
        <v>44471</v>
      </c>
      <c r="M116" s="2">
        <v>0.43717592592592597</v>
      </c>
      <c r="N116" s="1">
        <v>44471</v>
      </c>
      <c r="O116" s="2">
        <v>0.38646990740740739</v>
      </c>
      <c r="P116">
        <v>167</v>
      </c>
      <c r="Q116">
        <v>-73</v>
      </c>
      <c r="R116" s="3">
        <v>44471.270520833335</v>
      </c>
      <c r="S116" s="3">
        <v>44471.386469907404</v>
      </c>
      <c r="T116" t="s">
        <v>565</v>
      </c>
      <c r="U116" t="s">
        <v>32</v>
      </c>
      <c r="V116" t="s">
        <v>46</v>
      </c>
      <c r="W116" t="s">
        <v>46</v>
      </c>
      <c r="X116" t="s">
        <v>23</v>
      </c>
      <c r="Y116" t="s">
        <v>81</v>
      </c>
      <c r="Z116">
        <v>5</v>
      </c>
      <c r="AA116" t="s">
        <v>3879</v>
      </c>
      <c r="AB116" s="1">
        <v>44471</v>
      </c>
    </row>
    <row r="117" spans="1:28" x14ac:dyDescent="0.25">
      <c r="A117">
        <v>40</v>
      </c>
      <c r="B117" t="s">
        <v>98</v>
      </c>
      <c r="C117">
        <v>2021</v>
      </c>
      <c r="D117" t="s">
        <v>451</v>
      </c>
      <c r="E117" t="s">
        <v>374</v>
      </c>
      <c r="F117" t="s">
        <v>46</v>
      </c>
      <c r="G117" t="s">
        <v>375</v>
      </c>
      <c r="H117" t="s">
        <v>86</v>
      </c>
      <c r="I117" t="s">
        <v>71</v>
      </c>
      <c r="J117" s="1">
        <v>44471</v>
      </c>
      <c r="K117" s="2">
        <v>0.27434027777777775</v>
      </c>
      <c r="L117" s="1">
        <v>44471</v>
      </c>
      <c r="M117" s="2">
        <v>0.44097222222222227</v>
      </c>
      <c r="N117" s="1">
        <v>44471</v>
      </c>
      <c r="O117" s="2">
        <v>0.38704861111111111</v>
      </c>
      <c r="P117">
        <v>162</v>
      </c>
      <c r="Q117">
        <v>-78</v>
      </c>
      <c r="R117" s="3">
        <v>44471.274340277778</v>
      </c>
      <c r="S117" s="3">
        <v>44471.387048611112</v>
      </c>
      <c r="T117" t="s">
        <v>566</v>
      </c>
      <c r="U117" t="s">
        <v>32</v>
      </c>
      <c r="V117" t="s">
        <v>46</v>
      </c>
      <c r="W117" t="s">
        <v>46</v>
      </c>
      <c r="X117" t="s">
        <v>23</v>
      </c>
      <c r="Y117" t="s">
        <v>81</v>
      </c>
      <c r="Z117">
        <v>4</v>
      </c>
      <c r="AA117" t="s">
        <v>3879</v>
      </c>
      <c r="AB117" s="1">
        <v>44471</v>
      </c>
    </row>
    <row r="118" spans="1:28" x14ac:dyDescent="0.25">
      <c r="A118">
        <v>40</v>
      </c>
      <c r="B118" t="s">
        <v>98</v>
      </c>
      <c r="C118">
        <v>2021</v>
      </c>
      <c r="D118" t="s">
        <v>451</v>
      </c>
      <c r="E118" t="s">
        <v>376</v>
      </c>
      <c r="F118" t="s">
        <v>46</v>
      </c>
      <c r="G118" t="s">
        <v>377</v>
      </c>
      <c r="H118" t="s">
        <v>86</v>
      </c>
      <c r="I118" t="s">
        <v>71</v>
      </c>
      <c r="J118" s="1">
        <v>44471</v>
      </c>
      <c r="K118" s="2">
        <v>0.27841435185185187</v>
      </c>
      <c r="L118" s="1">
        <v>44471</v>
      </c>
      <c r="M118" s="2">
        <v>0.44504629629629627</v>
      </c>
      <c r="N118" s="1">
        <v>44471</v>
      </c>
      <c r="O118" s="2">
        <v>0.38769675925925928</v>
      </c>
      <c r="P118">
        <v>158</v>
      </c>
      <c r="Q118">
        <v>-82</v>
      </c>
      <c r="R118" s="3">
        <v>44471.278414351851</v>
      </c>
      <c r="S118" s="3">
        <v>44471.387696759259</v>
      </c>
      <c r="T118" t="s">
        <v>567</v>
      </c>
      <c r="U118" t="s">
        <v>32</v>
      </c>
      <c r="V118" t="s">
        <v>46</v>
      </c>
      <c r="W118" t="s">
        <v>46</v>
      </c>
      <c r="X118" t="s">
        <v>23</v>
      </c>
      <c r="Y118" t="s">
        <v>81</v>
      </c>
      <c r="Z118">
        <v>4</v>
      </c>
      <c r="AA118" t="s">
        <v>3879</v>
      </c>
      <c r="AB118" s="1">
        <v>44471</v>
      </c>
    </row>
    <row r="119" spans="1:28" x14ac:dyDescent="0.25">
      <c r="A119">
        <v>40</v>
      </c>
      <c r="B119" t="s">
        <v>98</v>
      </c>
      <c r="C119">
        <v>2021</v>
      </c>
      <c r="D119" t="s">
        <v>451</v>
      </c>
      <c r="E119" t="s">
        <v>378</v>
      </c>
      <c r="F119" t="s">
        <v>24</v>
      </c>
      <c r="G119" t="s">
        <v>185</v>
      </c>
      <c r="H119" t="s">
        <v>70</v>
      </c>
      <c r="I119" t="s">
        <v>71</v>
      </c>
      <c r="J119" s="1">
        <v>44471</v>
      </c>
      <c r="K119" s="2">
        <v>0.28938657407407409</v>
      </c>
      <c r="L119" s="1">
        <v>44471</v>
      </c>
      <c r="M119" s="2">
        <v>0.3518634259259259</v>
      </c>
      <c r="N119" s="1">
        <v>44471</v>
      </c>
      <c r="O119" s="2">
        <v>0.30833333333333335</v>
      </c>
      <c r="P119">
        <v>28</v>
      </c>
      <c r="Q119">
        <v>-62</v>
      </c>
      <c r="R119" s="3">
        <v>44471.289386574077</v>
      </c>
      <c r="S119" s="3">
        <v>44471.308333333334</v>
      </c>
      <c r="T119" t="s">
        <v>125</v>
      </c>
      <c r="U119" t="s">
        <v>22</v>
      </c>
      <c r="V119" t="s">
        <v>19</v>
      </c>
      <c r="W119" t="s">
        <v>25</v>
      </c>
      <c r="X119" t="s">
        <v>23</v>
      </c>
      <c r="Y119" t="s">
        <v>78</v>
      </c>
      <c r="Z119">
        <v>1</v>
      </c>
      <c r="AA119" t="s">
        <v>3879</v>
      </c>
      <c r="AB119" s="1">
        <v>44471</v>
      </c>
    </row>
    <row r="120" spans="1:28" x14ac:dyDescent="0.25">
      <c r="A120">
        <v>40</v>
      </c>
      <c r="B120" t="s">
        <v>98</v>
      </c>
      <c r="C120">
        <v>2021</v>
      </c>
      <c r="D120" t="s">
        <v>451</v>
      </c>
      <c r="E120" t="s">
        <v>379</v>
      </c>
      <c r="F120" t="s">
        <v>24</v>
      </c>
      <c r="G120" t="s">
        <v>176</v>
      </c>
      <c r="H120" t="s">
        <v>70</v>
      </c>
      <c r="I120" t="s">
        <v>71</v>
      </c>
      <c r="J120" s="1">
        <v>44471</v>
      </c>
      <c r="K120" s="2">
        <v>0.29115740740740742</v>
      </c>
      <c r="L120" s="1">
        <v>44471</v>
      </c>
      <c r="M120" s="2">
        <v>0.35363425925925923</v>
      </c>
      <c r="N120" s="1">
        <v>44471</v>
      </c>
      <c r="O120" s="2">
        <v>0.30906250000000002</v>
      </c>
      <c r="P120">
        <v>26</v>
      </c>
      <c r="Q120">
        <v>-64</v>
      </c>
      <c r="R120" s="3">
        <v>44471.29115740741</v>
      </c>
      <c r="S120" s="3">
        <v>44471.309062499997</v>
      </c>
      <c r="T120" t="s">
        <v>113</v>
      </c>
      <c r="U120" t="s">
        <v>22</v>
      </c>
      <c r="V120" t="s">
        <v>19</v>
      </c>
      <c r="W120" t="s">
        <v>25</v>
      </c>
      <c r="X120" t="s">
        <v>23</v>
      </c>
      <c r="Y120" t="s">
        <v>78</v>
      </c>
      <c r="Z120">
        <v>1</v>
      </c>
      <c r="AA120" t="s">
        <v>3879</v>
      </c>
      <c r="AB120" s="1">
        <v>44471</v>
      </c>
    </row>
    <row r="121" spans="1:28" x14ac:dyDescent="0.25">
      <c r="A121">
        <v>40</v>
      </c>
      <c r="B121" t="s">
        <v>98</v>
      </c>
      <c r="C121">
        <v>2021</v>
      </c>
      <c r="D121" t="s">
        <v>451</v>
      </c>
      <c r="E121" t="s">
        <v>380</v>
      </c>
      <c r="F121" t="s">
        <v>24</v>
      </c>
      <c r="G121" t="s">
        <v>177</v>
      </c>
      <c r="H121" t="s">
        <v>70</v>
      </c>
      <c r="I121" t="s">
        <v>71</v>
      </c>
      <c r="J121" s="1">
        <v>44471</v>
      </c>
      <c r="K121" s="2">
        <v>0.29163194444444446</v>
      </c>
      <c r="L121" s="1">
        <v>44471</v>
      </c>
      <c r="M121" s="2">
        <v>0.35410879629629632</v>
      </c>
      <c r="N121" s="1">
        <v>44471</v>
      </c>
      <c r="O121" s="2">
        <v>0.30671296296296297</v>
      </c>
      <c r="P121">
        <v>22</v>
      </c>
      <c r="Q121">
        <v>-68</v>
      </c>
      <c r="R121" s="3">
        <v>44471.291631944441</v>
      </c>
      <c r="S121" s="3">
        <v>44471.306712962964</v>
      </c>
      <c r="T121" t="s">
        <v>114</v>
      </c>
      <c r="U121" t="s">
        <v>22</v>
      </c>
      <c r="V121" t="s">
        <v>19</v>
      </c>
      <c r="W121" t="s">
        <v>25</v>
      </c>
      <c r="X121" t="s">
        <v>23</v>
      </c>
      <c r="Y121" t="s">
        <v>78</v>
      </c>
      <c r="Z121">
        <v>1</v>
      </c>
      <c r="AA121" t="s">
        <v>3879</v>
      </c>
      <c r="AB121" s="1">
        <v>44471</v>
      </c>
    </row>
    <row r="122" spans="1:28" x14ac:dyDescent="0.25">
      <c r="A122">
        <v>40</v>
      </c>
      <c r="B122" t="s">
        <v>98</v>
      </c>
      <c r="C122">
        <v>2021</v>
      </c>
      <c r="D122" t="s">
        <v>451</v>
      </c>
      <c r="E122" t="s">
        <v>381</v>
      </c>
      <c r="F122" t="s">
        <v>24</v>
      </c>
      <c r="G122" t="s">
        <v>194</v>
      </c>
      <c r="H122" t="s">
        <v>70</v>
      </c>
      <c r="I122" t="s">
        <v>71</v>
      </c>
      <c r="J122" s="1">
        <v>44471</v>
      </c>
      <c r="K122" s="2">
        <v>0.29206018518518517</v>
      </c>
      <c r="L122" s="1">
        <v>44471</v>
      </c>
      <c r="M122" s="2">
        <v>0.354525462962963</v>
      </c>
      <c r="N122" s="1">
        <v>44471</v>
      </c>
      <c r="O122" s="2">
        <v>0.30569444444444444</v>
      </c>
      <c r="P122">
        <v>20</v>
      </c>
      <c r="Q122">
        <v>-70</v>
      </c>
      <c r="R122" s="3">
        <v>44471.292060185187</v>
      </c>
      <c r="S122" s="3">
        <v>44471.305694444447</v>
      </c>
      <c r="T122" t="s">
        <v>126</v>
      </c>
      <c r="U122" t="s">
        <v>22</v>
      </c>
      <c r="V122" t="s">
        <v>19</v>
      </c>
      <c r="W122" t="s">
        <v>25</v>
      </c>
      <c r="X122" t="s">
        <v>23</v>
      </c>
      <c r="Y122" t="s">
        <v>78</v>
      </c>
      <c r="Z122">
        <v>1</v>
      </c>
      <c r="AA122" t="s">
        <v>3879</v>
      </c>
      <c r="AB122" s="1">
        <v>44471</v>
      </c>
    </row>
    <row r="123" spans="1:28" x14ac:dyDescent="0.25">
      <c r="A123">
        <v>40</v>
      </c>
      <c r="B123" t="s">
        <v>98</v>
      </c>
      <c r="C123">
        <v>2021</v>
      </c>
      <c r="D123" t="s">
        <v>451</v>
      </c>
      <c r="E123" t="s">
        <v>382</v>
      </c>
      <c r="F123" t="s">
        <v>24</v>
      </c>
      <c r="G123" t="s">
        <v>179</v>
      </c>
      <c r="H123" t="s">
        <v>70</v>
      </c>
      <c r="I123" t="s">
        <v>71</v>
      </c>
      <c r="J123" s="1">
        <v>44471</v>
      </c>
      <c r="K123" s="2">
        <v>0.29248842592592594</v>
      </c>
      <c r="L123" s="1">
        <v>44471</v>
      </c>
      <c r="M123" s="2">
        <v>0.35496527777777781</v>
      </c>
      <c r="N123" s="1">
        <v>44471</v>
      </c>
      <c r="O123" s="2">
        <v>0.30752314814814813</v>
      </c>
      <c r="P123">
        <v>21</v>
      </c>
      <c r="Q123">
        <v>-69</v>
      </c>
      <c r="R123" s="3">
        <v>44471.292488425926</v>
      </c>
      <c r="S123" s="3">
        <v>44471.307523148149</v>
      </c>
      <c r="T123" t="s">
        <v>114</v>
      </c>
      <c r="U123" t="s">
        <v>22</v>
      </c>
      <c r="V123" t="s">
        <v>19</v>
      </c>
      <c r="W123" t="s">
        <v>25</v>
      </c>
      <c r="X123" t="s">
        <v>23</v>
      </c>
      <c r="Y123" t="s">
        <v>78</v>
      </c>
      <c r="Z123">
        <v>1</v>
      </c>
      <c r="AA123" t="s">
        <v>3879</v>
      </c>
      <c r="AB123" s="1">
        <v>44471</v>
      </c>
    </row>
    <row r="124" spans="1:28" x14ac:dyDescent="0.25">
      <c r="A124">
        <v>40</v>
      </c>
      <c r="B124" t="s">
        <v>98</v>
      </c>
      <c r="C124">
        <v>2021</v>
      </c>
      <c r="D124" t="s">
        <v>451</v>
      </c>
      <c r="E124" t="s">
        <v>383</v>
      </c>
      <c r="F124" t="s">
        <v>24</v>
      </c>
      <c r="G124" t="s">
        <v>185</v>
      </c>
      <c r="H124" t="s">
        <v>70</v>
      </c>
      <c r="I124" t="s">
        <v>71</v>
      </c>
      <c r="J124" s="1">
        <v>44471</v>
      </c>
      <c r="K124" s="2">
        <v>0.29296296296296298</v>
      </c>
      <c r="L124" s="1">
        <v>44471</v>
      </c>
      <c r="M124" s="2">
        <v>0.35543981481481479</v>
      </c>
      <c r="N124" s="1">
        <v>44471</v>
      </c>
      <c r="O124" s="2">
        <v>0.35365740740740742</v>
      </c>
      <c r="P124">
        <v>88</v>
      </c>
      <c r="Q124">
        <v>-2</v>
      </c>
      <c r="R124" s="3">
        <v>44471.292962962965</v>
      </c>
      <c r="S124" s="3">
        <v>44471.35365740741</v>
      </c>
      <c r="T124" t="s">
        <v>165</v>
      </c>
      <c r="U124" t="s">
        <v>30</v>
      </c>
      <c r="V124" t="s">
        <v>19</v>
      </c>
      <c r="W124" t="s">
        <v>25</v>
      </c>
      <c r="X124" t="s">
        <v>23</v>
      </c>
      <c r="Y124" t="s">
        <v>78</v>
      </c>
      <c r="Z124">
        <v>3</v>
      </c>
      <c r="AA124" t="s">
        <v>3879</v>
      </c>
      <c r="AB124" s="1">
        <v>44471</v>
      </c>
    </row>
    <row r="125" spans="1:28" x14ac:dyDescent="0.25">
      <c r="A125">
        <v>40</v>
      </c>
      <c r="B125" t="s">
        <v>98</v>
      </c>
      <c r="C125">
        <v>2021</v>
      </c>
      <c r="D125" t="s">
        <v>451</v>
      </c>
      <c r="E125" t="s">
        <v>384</v>
      </c>
      <c r="F125" t="s">
        <v>46</v>
      </c>
      <c r="G125" t="s">
        <v>385</v>
      </c>
      <c r="H125" t="s">
        <v>86</v>
      </c>
      <c r="I125" t="s">
        <v>71</v>
      </c>
      <c r="J125" s="1">
        <v>44471</v>
      </c>
      <c r="K125" s="2">
        <v>0.29417824074074073</v>
      </c>
      <c r="L125" s="1">
        <v>44471</v>
      </c>
      <c r="M125" s="2">
        <v>0.46078703703703705</v>
      </c>
      <c r="N125" s="1">
        <v>44471</v>
      </c>
      <c r="O125" s="2">
        <v>0.38825231481481487</v>
      </c>
      <c r="P125">
        <v>136</v>
      </c>
      <c r="Q125">
        <v>-104</v>
      </c>
      <c r="R125" s="3">
        <v>44471.294178240743</v>
      </c>
      <c r="S125" s="3">
        <v>44471.388252314813</v>
      </c>
      <c r="T125" t="s">
        <v>568</v>
      </c>
      <c r="U125" t="s">
        <v>32</v>
      </c>
      <c r="V125" t="s">
        <v>46</v>
      </c>
      <c r="W125" t="s">
        <v>46</v>
      </c>
      <c r="X125" t="s">
        <v>23</v>
      </c>
      <c r="Y125" t="s">
        <v>81</v>
      </c>
      <c r="Z125">
        <v>4</v>
      </c>
      <c r="AA125" t="s">
        <v>3879</v>
      </c>
      <c r="AB125" s="1">
        <v>44471</v>
      </c>
    </row>
    <row r="126" spans="1:28" x14ac:dyDescent="0.25">
      <c r="A126">
        <v>40</v>
      </c>
      <c r="B126" t="s">
        <v>98</v>
      </c>
      <c r="C126">
        <v>2021</v>
      </c>
      <c r="D126" t="s">
        <v>451</v>
      </c>
      <c r="E126" t="s">
        <v>386</v>
      </c>
      <c r="F126" t="s">
        <v>24</v>
      </c>
      <c r="G126" t="s">
        <v>176</v>
      </c>
      <c r="H126" t="s">
        <v>70</v>
      </c>
      <c r="I126" t="s">
        <v>71</v>
      </c>
      <c r="J126" s="1">
        <v>44471</v>
      </c>
      <c r="K126" s="2">
        <v>0.29504629629629631</v>
      </c>
      <c r="L126" s="1">
        <v>44471</v>
      </c>
      <c r="M126" s="2">
        <v>0.35752314814814817</v>
      </c>
      <c r="N126" s="1">
        <v>44471</v>
      </c>
      <c r="O126" s="2">
        <v>0.35478009259259258</v>
      </c>
      <c r="P126">
        <v>86</v>
      </c>
      <c r="Q126">
        <v>-4</v>
      </c>
      <c r="R126" s="3">
        <v>44471.295046296298</v>
      </c>
      <c r="S126" s="3">
        <v>44471.354780092595</v>
      </c>
      <c r="T126" t="s">
        <v>166</v>
      </c>
      <c r="U126" t="s">
        <v>30</v>
      </c>
      <c r="V126" t="s">
        <v>19</v>
      </c>
      <c r="W126" t="s">
        <v>25</v>
      </c>
      <c r="X126" t="s">
        <v>23</v>
      </c>
      <c r="Y126" t="s">
        <v>78</v>
      </c>
      <c r="Z126">
        <v>3</v>
      </c>
      <c r="AA126" t="s">
        <v>3879</v>
      </c>
      <c r="AB126" s="1">
        <v>44471</v>
      </c>
    </row>
    <row r="127" spans="1:28" x14ac:dyDescent="0.25">
      <c r="A127">
        <v>40</v>
      </c>
      <c r="B127" t="s">
        <v>98</v>
      </c>
      <c r="C127">
        <v>2021</v>
      </c>
      <c r="D127" t="s">
        <v>451</v>
      </c>
      <c r="E127" t="s">
        <v>387</v>
      </c>
      <c r="F127" t="s">
        <v>24</v>
      </c>
      <c r="G127" t="s">
        <v>177</v>
      </c>
      <c r="H127" t="s">
        <v>70</v>
      </c>
      <c r="I127" t="s">
        <v>71</v>
      </c>
      <c r="J127" s="1">
        <v>44471</v>
      </c>
      <c r="K127" s="2">
        <v>0.29559027777777774</v>
      </c>
      <c r="L127" s="1">
        <v>44471</v>
      </c>
      <c r="M127" s="2">
        <v>0.35806712962962961</v>
      </c>
      <c r="N127" s="1">
        <v>44471</v>
      </c>
      <c r="O127" s="2">
        <v>0.35668981481481482</v>
      </c>
      <c r="P127">
        <v>88</v>
      </c>
      <c r="Q127">
        <v>-2</v>
      </c>
      <c r="R127" s="3">
        <v>44471.295590277776</v>
      </c>
      <c r="S127" s="3">
        <v>44471.356689814813</v>
      </c>
      <c r="T127" t="s">
        <v>165</v>
      </c>
      <c r="U127" t="s">
        <v>30</v>
      </c>
      <c r="V127" t="s">
        <v>19</v>
      </c>
      <c r="W127" t="s">
        <v>25</v>
      </c>
      <c r="X127" t="s">
        <v>23</v>
      </c>
      <c r="Y127" t="s">
        <v>78</v>
      </c>
      <c r="Z127">
        <v>3</v>
      </c>
      <c r="AA127" t="s">
        <v>3879</v>
      </c>
      <c r="AB127" s="1">
        <v>44471</v>
      </c>
    </row>
    <row r="128" spans="1:28" x14ac:dyDescent="0.25">
      <c r="A128">
        <v>40</v>
      </c>
      <c r="B128" t="s">
        <v>98</v>
      </c>
      <c r="C128">
        <v>2021</v>
      </c>
      <c r="D128" t="s">
        <v>451</v>
      </c>
      <c r="E128" t="s">
        <v>388</v>
      </c>
      <c r="F128" t="s">
        <v>56</v>
      </c>
      <c r="G128" t="s">
        <v>203</v>
      </c>
      <c r="H128" t="s">
        <v>86</v>
      </c>
      <c r="I128" t="s">
        <v>71</v>
      </c>
      <c r="J128" s="1">
        <v>44471</v>
      </c>
      <c r="K128" s="2">
        <v>0.29575231481481484</v>
      </c>
      <c r="L128" s="1">
        <v>44471</v>
      </c>
      <c r="M128" s="2">
        <v>0.46240740740740738</v>
      </c>
      <c r="N128" s="1">
        <v>44471</v>
      </c>
      <c r="O128" s="2">
        <v>0.38885416666666667</v>
      </c>
      <c r="P128">
        <v>134</v>
      </c>
      <c r="Q128">
        <v>-106</v>
      </c>
      <c r="R128" s="3">
        <v>44471.295752314814</v>
      </c>
      <c r="S128" s="3">
        <v>44471.388854166667</v>
      </c>
      <c r="T128" t="s">
        <v>569</v>
      </c>
      <c r="U128" t="s">
        <v>32</v>
      </c>
      <c r="V128" t="s">
        <v>56</v>
      </c>
      <c r="W128" t="s">
        <v>56</v>
      </c>
      <c r="X128" t="s">
        <v>23</v>
      </c>
      <c r="Y128" t="s">
        <v>81</v>
      </c>
      <c r="Z128">
        <v>1</v>
      </c>
      <c r="AA128" t="s">
        <v>3879</v>
      </c>
      <c r="AB128" s="1">
        <v>44471</v>
      </c>
    </row>
    <row r="129" spans="1:28" x14ac:dyDescent="0.25">
      <c r="A129">
        <v>40</v>
      </c>
      <c r="B129" t="s">
        <v>98</v>
      </c>
      <c r="C129">
        <v>2021</v>
      </c>
      <c r="D129" t="s">
        <v>451</v>
      </c>
      <c r="E129" t="s">
        <v>389</v>
      </c>
      <c r="F129" t="s">
        <v>24</v>
      </c>
      <c r="G129" t="s">
        <v>194</v>
      </c>
      <c r="H129" t="s">
        <v>70</v>
      </c>
      <c r="I129" t="s">
        <v>71</v>
      </c>
      <c r="J129" s="1">
        <v>44471</v>
      </c>
      <c r="K129" s="2">
        <v>0.29605324074074074</v>
      </c>
      <c r="L129" s="1">
        <v>44471</v>
      </c>
      <c r="M129" s="2">
        <v>0.35853009259259255</v>
      </c>
      <c r="N129" s="1">
        <v>44471</v>
      </c>
      <c r="O129" s="2">
        <v>0.35873842592592592</v>
      </c>
      <c r="P129">
        <v>90</v>
      </c>
      <c r="Q129">
        <v>0</v>
      </c>
      <c r="R129" s="3">
        <v>44471.296053240738</v>
      </c>
      <c r="S129" s="3">
        <v>44471.358738425923</v>
      </c>
      <c r="T129" t="s">
        <v>143</v>
      </c>
      <c r="U129" t="s">
        <v>30</v>
      </c>
      <c r="V129" t="s">
        <v>19</v>
      </c>
      <c r="W129" t="s">
        <v>25</v>
      </c>
      <c r="X129" t="s">
        <v>23</v>
      </c>
      <c r="Y129" t="s">
        <v>78</v>
      </c>
      <c r="Z129">
        <v>3</v>
      </c>
      <c r="AA129" t="s">
        <v>3879</v>
      </c>
      <c r="AB129" s="1">
        <v>44471</v>
      </c>
    </row>
    <row r="130" spans="1:28" x14ac:dyDescent="0.25">
      <c r="A130">
        <v>40</v>
      </c>
      <c r="B130" t="s">
        <v>98</v>
      </c>
      <c r="C130">
        <v>2021</v>
      </c>
      <c r="D130" t="s">
        <v>451</v>
      </c>
      <c r="E130" t="s">
        <v>390</v>
      </c>
      <c r="F130" t="s">
        <v>24</v>
      </c>
      <c r="G130" t="s">
        <v>179</v>
      </c>
      <c r="H130" t="s">
        <v>70</v>
      </c>
      <c r="I130" t="s">
        <v>71</v>
      </c>
      <c r="J130" s="1">
        <v>44471</v>
      </c>
      <c r="K130" s="2">
        <v>0.29650462962962965</v>
      </c>
      <c r="L130" s="1">
        <v>44471</v>
      </c>
      <c r="M130" s="2">
        <v>0.35898148148148151</v>
      </c>
      <c r="N130" s="1">
        <v>44471</v>
      </c>
      <c r="O130" s="2">
        <v>0.36123842592592598</v>
      </c>
      <c r="P130">
        <v>94</v>
      </c>
      <c r="Q130">
        <v>4</v>
      </c>
      <c r="R130" s="3">
        <v>44471.29650462963</v>
      </c>
      <c r="S130" s="3">
        <v>44471.361238425925</v>
      </c>
      <c r="T130" t="s">
        <v>455</v>
      </c>
      <c r="U130" t="s">
        <v>32</v>
      </c>
      <c r="V130" t="s">
        <v>19</v>
      </c>
      <c r="W130" t="s">
        <v>25</v>
      </c>
      <c r="X130" t="s">
        <v>37</v>
      </c>
      <c r="Y130" t="s">
        <v>78</v>
      </c>
      <c r="Z130">
        <v>3</v>
      </c>
      <c r="AA130" t="s">
        <v>3879</v>
      </c>
      <c r="AB130" s="1">
        <v>44471</v>
      </c>
    </row>
    <row r="131" spans="1:28" x14ac:dyDescent="0.25">
      <c r="A131">
        <v>40</v>
      </c>
      <c r="B131" t="s">
        <v>98</v>
      </c>
      <c r="C131">
        <v>2021</v>
      </c>
      <c r="D131" t="s">
        <v>451</v>
      </c>
      <c r="E131" t="s">
        <v>391</v>
      </c>
      <c r="F131" t="s">
        <v>56</v>
      </c>
      <c r="G131" t="s">
        <v>203</v>
      </c>
      <c r="H131" t="s">
        <v>86</v>
      </c>
      <c r="I131" t="s">
        <v>71</v>
      </c>
      <c r="J131" s="1">
        <v>44471</v>
      </c>
      <c r="K131" s="2">
        <v>0.29939814814814814</v>
      </c>
      <c r="L131" s="1">
        <v>44471</v>
      </c>
      <c r="M131" s="2" t="s">
        <v>456</v>
      </c>
      <c r="N131" s="1">
        <v>44471</v>
      </c>
      <c r="O131" s="2">
        <v>0.48826388888888889</v>
      </c>
      <c r="P131">
        <v>272</v>
      </c>
      <c r="Q131">
        <v>-171</v>
      </c>
      <c r="R131" s="3">
        <v>44471.299398148149</v>
      </c>
      <c r="S131" s="3">
        <v>44471.488263888888</v>
      </c>
      <c r="T131" t="s">
        <v>570</v>
      </c>
      <c r="U131" t="s">
        <v>36</v>
      </c>
      <c r="V131" t="s">
        <v>56</v>
      </c>
      <c r="W131" t="s">
        <v>56</v>
      </c>
      <c r="X131" t="s">
        <v>37</v>
      </c>
      <c r="Y131" t="s">
        <v>81</v>
      </c>
      <c r="Z131">
        <v>4</v>
      </c>
      <c r="AA131" t="s">
        <v>3879</v>
      </c>
      <c r="AB131" s="1">
        <v>44471</v>
      </c>
    </row>
    <row r="132" spans="1:28" x14ac:dyDescent="0.25">
      <c r="A132">
        <v>40</v>
      </c>
      <c r="B132" t="s">
        <v>98</v>
      </c>
      <c r="C132">
        <v>2021</v>
      </c>
      <c r="D132" t="s">
        <v>451</v>
      </c>
      <c r="E132" t="s">
        <v>392</v>
      </c>
      <c r="F132" t="s">
        <v>24</v>
      </c>
      <c r="G132" t="s">
        <v>202</v>
      </c>
      <c r="H132" t="s">
        <v>70</v>
      </c>
      <c r="I132" t="s">
        <v>71</v>
      </c>
      <c r="J132" s="1">
        <v>44471</v>
      </c>
      <c r="K132" s="2">
        <v>0.30307870370370371</v>
      </c>
      <c r="L132" s="1">
        <v>44471</v>
      </c>
      <c r="M132" s="2">
        <v>0.36553240740740739</v>
      </c>
      <c r="N132" s="1">
        <v>44471</v>
      </c>
      <c r="O132" s="2">
        <v>0.31240740740740741</v>
      </c>
      <c r="P132">
        <v>13</v>
      </c>
      <c r="Q132">
        <v>-77</v>
      </c>
      <c r="R132" s="3">
        <v>44471.303078703706</v>
      </c>
      <c r="S132" s="3">
        <v>44471.312407407408</v>
      </c>
      <c r="T132" t="s">
        <v>148</v>
      </c>
      <c r="U132" t="s">
        <v>22</v>
      </c>
      <c r="V132" t="s">
        <v>19</v>
      </c>
      <c r="W132" t="s">
        <v>25</v>
      </c>
      <c r="X132" t="s">
        <v>23</v>
      </c>
      <c r="Y132" t="s">
        <v>78</v>
      </c>
      <c r="Z132">
        <v>2</v>
      </c>
      <c r="AA132" t="s">
        <v>3879</v>
      </c>
      <c r="AB132" s="1">
        <v>44471</v>
      </c>
    </row>
    <row r="133" spans="1:28" x14ac:dyDescent="0.25">
      <c r="A133">
        <v>40</v>
      </c>
      <c r="B133" t="s">
        <v>98</v>
      </c>
      <c r="C133">
        <v>2021</v>
      </c>
      <c r="D133" t="s">
        <v>451</v>
      </c>
      <c r="E133" t="s">
        <v>393</v>
      </c>
      <c r="F133" t="s">
        <v>46</v>
      </c>
      <c r="G133" t="s">
        <v>196</v>
      </c>
      <c r="H133" t="s">
        <v>86</v>
      </c>
      <c r="I133" t="s">
        <v>71</v>
      </c>
      <c r="J133" s="1">
        <v>44471</v>
      </c>
      <c r="K133" s="2">
        <v>0.30449074074074073</v>
      </c>
      <c r="L133" s="1">
        <v>44471</v>
      </c>
      <c r="M133" s="2">
        <v>0.47112268518518513</v>
      </c>
      <c r="N133" s="1">
        <v>44471</v>
      </c>
      <c r="O133" s="2">
        <v>0.38967592592592593</v>
      </c>
      <c r="P133">
        <v>123</v>
      </c>
      <c r="Q133">
        <v>-117</v>
      </c>
      <c r="R133" s="3">
        <v>44471.304490740738</v>
      </c>
      <c r="S133" s="3">
        <v>44471.389675925922</v>
      </c>
      <c r="T133" t="s">
        <v>571</v>
      </c>
      <c r="U133" t="s">
        <v>32</v>
      </c>
      <c r="V133" t="s">
        <v>46</v>
      </c>
      <c r="W133" t="s">
        <v>46</v>
      </c>
      <c r="X133" t="s">
        <v>23</v>
      </c>
      <c r="Y133" t="s">
        <v>81</v>
      </c>
      <c r="Z133">
        <v>5</v>
      </c>
      <c r="AA133" t="s">
        <v>3879</v>
      </c>
      <c r="AB133" s="1">
        <v>44471</v>
      </c>
    </row>
    <row r="134" spans="1:28" x14ac:dyDescent="0.25">
      <c r="A134">
        <v>40</v>
      </c>
      <c r="B134" t="s">
        <v>98</v>
      </c>
      <c r="C134">
        <v>2021</v>
      </c>
      <c r="D134" t="s">
        <v>451</v>
      </c>
      <c r="E134" t="s">
        <v>394</v>
      </c>
      <c r="F134" t="s">
        <v>46</v>
      </c>
      <c r="G134" t="s">
        <v>395</v>
      </c>
      <c r="H134" t="s">
        <v>86</v>
      </c>
      <c r="I134" t="s">
        <v>71</v>
      </c>
      <c r="J134" s="1">
        <v>44471</v>
      </c>
      <c r="K134" s="2">
        <v>0.30505787037037035</v>
      </c>
      <c r="L134" s="1">
        <v>44471</v>
      </c>
      <c r="M134" s="2">
        <v>0.47170138888888885</v>
      </c>
      <c r="N134" s="1">
        <v>44471</v>
      </c>
      <c r="O134" s="2">
        <v>0.40378472222222223</v>
      </c>
      <c r="P134">
        <v>142</v>
      </c>
      <c r="Q134">
        <v>-98</v>
      </c>
      <c r="R134" s="3">
        <v>44471.30505787037</v>
      </c>
      <c r="S134" s="3">
        <v>44471.403784722221</v>
      </c>
      <c r="T134" t="s">
        <v>572</v>
      </c>
      <c r="U134" t="s">
        <v>32</v>
      </c>
      <c r="V134" t="s">
        <v>46</v>
      </c>
      <c r="W134" t="s">
        <v>46</v>
      </c>
      <c r="X134" t="s">
        <v>23</v>
      </c>
      <c r="Y134" t="s">
        <v>81</v>
      </c>
      <c r="Z134">
        <v>4</v>
      </c>
      <c r="AA134" t="s">
        <v>3879</v>
      </c>
      <c r="AB134" s="1">
        <v>44471</v>
      </c>
    </row>
    <row r="135" spans="1:28" x14ac:dyDescent="0.25">
      <c r="A135">
        <v>40</v>
      </c>
      <c r="B135" t="s">
        <v>98</v>
      </c>
      <c r="C135">
        <v>2021</v>
      </c>
      <c r="D135" t="s">
        <v>451</v>
      </c>
      <c r="E135" t="s">
        <v>396</v>
      </c>
      <c r="F135" t="s">
        <v>46</v>
      </c>
      <c r="G135" t="s">
        <v>397</v>
      </c>
      <c r="H135" t="s">
        <v>86</v>
      </c>
      <c r="I135" t="s">
        <v>71</v>
      </c>
      <c r="J135" s="1">
        <v>44471</v>
      </c>
      <c r="K135" s="2">
        <v>0.30798611111111113</v>
      </c>
      <c r="L135" s="1">
        <v>44471</v>
      </c>
      <c r="M135" s="2">
        <v>0.47464120370370372</v>
      </c>
      <c r="N135" s="1">
        <v>44471</v>
      </c>
      <c r="O135" s="2">
        <v>0.39121527777777776</v>
      </c>
      <c r="P135">
        <v>120</v>
      </c>
      <c r="Q135">
        <v>-120</v>
      </c>
      <c r="R135" s="3">
        <v>44471.307986111111</v>
      </c>
      <c r="S135" s="3">
        <v>44471.391215277778</v>
      </c>
      <c r="T135" t="s">
        <v>573</v>
      </c>
      <c r="U135" t="s">
        <v>32</v>
      </c>
      <c r="V135" t="s">
        <v>46</v>
      </c>
      <c r="W135" t="s">
        <v>46</v>
      </c>
      <c r="X135" t="s">
        <v>23</v>
      </c>
      <c r="Y135" t="s">
        <v>81</v>
      </c>
      <c r="Z135">
        <v>3</v>
      </c>
      <c r="AA135" t="s">
        <v>3879</v>
      </c>
      <c r="AB135" s="1">
        <v>44471</v>
      </c>
    </row>
    <row r="136" spans="1:28" x14ac:dyDescent="0.25">
      <c r="A136">
        <v>40</v>
      </c>
      <c r="B136" t="s">
        <v>98</v>
      </c>
      <c r="C136">
        <v>2021</v>
      </c>
      <c r="D136" t="s">
        <v>451</v>
      </c>
      <c r="E136" t="s">
        <v>398</v>
      </c>
      <c r="F136" t="s">
        <v>24</v>
      </c>
      <c r="G136" t="s">
        <v>323</v>
      </c>
      <c r="H136" t="s">
        <v>70</v>
      </c>
      <c r="I136" t="s">
        <v>71</v>
      </c>
      <c r="J136" s="1">
        <v>44471</v>
      </c>
      <c r="K136" s="2">
        <v>0.30960648148148145</v>
      </c>
      <c r="L136" s="1">
        <v>44471</v>
      </c>
      <c r="M136" s="2">
        <v>0.37207175925925928</v>
      </c>
      <c r="N136" s="1">
        <v>44474</v>
      </c>
      <c r="O136" s="2">
        <v>0.44775462962962959</v>
      </c>
      <c r="P136">
        <v>4519</v>
      </c>
      <c r="Q136">
        <v>4429</v>
      </c>
      <c r="R136" s="3">
        <v>44471.309606481482</v>
      </c>
      <c r="S136" s="3">
        <v>44474.447754629633</v>
      </c>
      <c r="T136" t="s">
        <v>1823</v>
      </c>
      <c r="U136" t="s">
        <v>39</v>
      </c>
      <c r="V136" t="s">
        <v>19</v>
      </c>
      <c r="W136" t="s">
        <v>25</v>
      </c>
      <c r="X136" t="s">
        <v>37</v>
      </c>
      <c r="Y136" t="s">
        <v>78</v>
      </c>
      <c r="Z136">
        <v>2</v>
      </c>
      <c r="AA136" t="s">
        <v>3879</v>
      </c>
      <c r="AB136" s="1">
        <v>44471</v>
      </c>
    </row>
    <row r="137" spans="1:28" x14ac:dyDescent="0.25">
      <c r="A137">
        <v>40</v>
      </c>
      <c r="B137" t="s">
        <v>98</v>
      </c>
      <c r="C137">
        <v>2021</v>
      </c>
      <c r="D137" t="s">
        <v>451</v>
      </c>
      <c r="E137" t="s">
        <v>399</v>
      </c>
      <c r="F137" t="s">
        <v>46</v>
      </c>
      <c r="G137" t="s">
        <v>400</v>
      </c>
      <c r="H137" t="s">
        <v>86</v>
      </c>
      <c r="I137" t="s">
        <v>71</v>
      </c>
      <c r="J137" s="1">
        <v>44471</v>
      </c>
      <c r="K137" s="2">
        <v>0.30982638888888886</v>
      </c>
      <c r="L137" s="1">
        <v>44471</v>
      </c>
      <c r="M137" s="2">
        <v>0.47645833333333337</v>
      </c>
      <c r="N137" s="1">
        <v>44471</v>
      </c>
      <c r="O137" s="2">
        <v>0.39193287037037039</v>
      </c>
      <c r="P137">
        <v>118</v>
      </c>
      <c r="Q137">
        <v>-122</v>
      </c>
      <c r="R137" s="3">
        <v>44471.30982638889</v>
      </c>
      <c r="S137" s="3">
        <v>44471.391932870371</v>
      </c>
      <c r="T137" t="s">
        <v>574</v>
      </c>
      <c r="U137" t="s">
        <v>32</v>
      </c>
      <c r="V137" t="s">
        <v>46</v>
      </c>
      <c r="W137" t="s">
        <v>46</v>
      </c>
      <c r="X137" t="s">
        <v>23</v>
      </c>
      <c r="Y137" t="s">
        <v>81</v>
      </c>
      <c r="Z137">
        <v>3</v>
      </c>
      <c r="AA137" t="s">
        <v>3879</v>
      </c>
      <c r="AB137" s="1">
        <v>44471</v>
      </c>
    </row>
    <row r="138" spans="1:28" x14ac:dyDescent="0.25">
      <c r="A138">
        <v>40</v>
      </c>
      <c r="B138" t="s">
        <v>98</v>
      </c>
      <c r="C138">
        <v>2021</v>
      </c>
      <c r="D138" t="s">
        <v>451</v>
      </c>
      <c r="E138" t="s">
        <v>401</v>
      </c>
      <c r="F138" t="s">
        <v>46</v>
      </c>
      <c r="G138" t="s">
        <v>402</v>
      </c>
      <c r="H138" t="s">
        <v>86</v>
      </c>
      <c r="I138" t="s">
        <v>71</v>
      </c>
      <c r="J138" s="1">
        <v>44471</v>
      </c>
      <c r="K138" s="2">
        <v>0.31168981481481478</v>
      </c>
      <c r="L138" s="1">
        <v>44471</v>
      </c>
      <c r="M138" s="2">
        <v>0.47834490740740737</v>
      </c>
      <c r="N138" s="1">
        <v>44471</v>
      </c>
      <c r="O138" s="2">
        <v>0.41194444444444445</v>
      </c>
      <c r="P138">
        <v>145</v>
      </c>
      <c r="Q138">
        <v>-95</v>
      </c>
      <c r="R138" s="3">
        <v>44471.311689814815</v>
      </c>
      <c r="S138" s="3">
        <v>44471.411944444444</v>
      </c>
      <c r="T138" t="s">
        <v>575</v>
      </c>
      <c r="U138" t="s">
        <v>32</v>
      </c>
      <c r="V138" t="s">
        <v>46</v>
      </c>
      <c r="W138" t="s">
        <v>46</v>
      </c>
      <c r="X138" t="s">
        <v>23</v>
      </c>
      <c r="Y138" t="s">
        <v>81</v>
      </c>
      <c r="Z138">
        <v>3</v>
      </c>
      <c r="AA138" t="s">
        <v>3879</v>
      </c>
      <c r="AB138" s="1">
        <v>44471</v>
      </c>
    </row>
    <row r="139" spans="1:28" x14ac:dyDescent="0.25">
      <c r="A139">
        <v>40</v>
      </c>
      <c r="B139" t="s">
        <v>98</v>
      </c>
      <c r="C139">
        <v>2021</v>
      </c>
      <c r="D139" t="s">
        <v>451</v>
      </c>
      <c r="E139" t="s">
        <v>403</v>
      </c>
      <c r="F139" t="s">
        <v>46</v>
      </c>
      <c r="G139" t="s">
        <v>404</v>
      </c>
      <c r="H139" t="s">
        <v>86</v>
      </c>
      <c r="I139" t="s">
        <v>71</v>
      </c>
      <c r="J139" s="1">
        <v>44471</v>
      </c>
      <c r="K139" s="2">
        <v>0.3150810185185185</v>
      </c>
      <c r="L139" s="1">
        <v>44471</v>
      </c>
      <c r="M139" s="2">
        <v>0.48171296296296301</v>
      </c>
      <c r="N139" s="1">
        <v>44471</v>
      </c>
      <c r="O139" s="2">
        <v>0.42725694444444445</v>
      </c>
      <c r="P139">
        <v>162</v>
      </c>
      <c r="Q139">
        <v>-78</v>
      </c>
      <c r="R139" s="3">
        <v>44471.315081018518</v>
      </c>
      <c r="S139" s="3">
        <v>44471.427256944444</v>
      </c>
      <c r="T139" t="s">
        <v>576</v>
      </c>
      <c r="U139" t="s">
        <v>32</v>
      </c>
      <c r="V139" t="s">
        <v>46</v>
      </c>
      <c r="W139" t="s">
        <v>46</v>
      </c>
      <c r="X139" t="s">
        <v>23</v>
      </c>
      <c r="Y139" t="s">
        <v>81</v>
      </c>
      <c r="Z139">
        <v>3</v>
      </c>
      <c r="AA139" t="s">
        <v>3879</v>
      </c>
      <c r="AB139" s="1">
        <v>44471</v>
      </c>
    </row>
    <row r="140" spans="1:28" x14ac:dyDescent="0.25">
      <c r="A140">
        <v>40</v>
      </c>
      <c r="B140" t="s">
        <v>98</v>
      </c>
      <c r="C140">
        <v>2021</v>
      </c>
      <c r="D140" t="s">
        <v>451</v>
      </c>
      <c r="E140" t="s">
        <v>405</v>
      </c>
      <c r="F140" t="s">
        <v>46</v>
      </c>
      <c r="G140" t="s">
        <v>406</v>
      </c>
      <c r="H140" t="s">
        <v>86</v>
      </c>
      <c r="I140" t="s">
        <v>71</v>
      </c>
      <c r="J140" s="1">
        <v>44471</v>
      </c>
      <c r="K140" s="2">
        <v>0.31770833333333331</v>
      </c>
      <c r="L140" s="1">
        <v>44471</v>
      </c>
      <c r="M140" s="2">
        <v>0.48435185185185187</v>
      </c>
      <c r="N140" s="1">
        <v>44471</v>
      </c>
      <c r="O140" s="2">
        <v>0.44150462962962966</v>
      </c>
      <c r="P140">
        <v>178</v>
      </c>
      <c r="Q140">
        <v>-62</v>
      </c>
      <c r="R140" s="3">
        <v>44471.317708333336</v>
      </c>
      <c r="S140" s="3">
        <v>44471.441504629627</v>
      </c>
      <c r="T140" t="s">
        <v>577</v>
      </c>
      <c r="U140" t="s">
        <v>32</v>
      </c>
      <c r="V140" t="s">
        <v>46</v>
      </c>
      <c r="W140" t="s">
        <v>46</v>
      </c>
      <c r="X140" t="s">
        <v>23</v>
      </c>
      <c r="Y140" t="s">
        <v>81</v>
      </c>
      <c r="Z140">
        <v>6</v>
      </c>
      <c r="AA140" t="s">
        <v>3879</v>
      </c>
      <c r="AB140" s="1">
        <v>44471</v>
      </c>
    </row>
    <row r="141" spans="1:28" x14ac:dyDescent="0.25">
      <c r="A141">
        <v>40</v>
      </c>
      <c r="B141" t="s">
        <v>98</v>
      </c>
      <c r="C141">
        <v>2021</v>
      </c>
      <c r="D141" t="s">
        <v>451</v>
      </c>
      <c r="E141" t="s">
        <v>407</v>
      </c>
      <c r="F141" t="s">
        <v>28</v>
      </c>
      <c r="G141" t="s">
        <v>408</v>
      </c>
      <c r="H141" t="s">
        <v>86</v>
      </c>
      <c r="I141" t="s">
        <v>71</v>
      </c>
      <c r="J141" s="1">
        <v>44471</v>
      </c>
      <c r="K141" s="2">
        <v>0.31928240740740738</v>
      </c>
      <c r="L141" s="1">
        <v>44471</v>
      </c>
      <c r="M141" s="2">
        <v>0.48593749999999997</v>
      </c>
      <c r="N141" s="1">
        <v>44471</v>
      </c>
      <c r="O141" s="2">
        <v>0.45541666666666664</v>
      </c>
      <c r="P141">
        <v>196</v>
      </c>
      <c r="Q141">
        <v>-44</v>
      </c>
      <c r="R141" s="3">
        <v>44471.319282407407</v>
      </c>
      <c r="S141" s="3">
        <v>44471.455416666664</v>
      </c>
      <c r="T141" t="s">
        <v>578</v>
      </c>
      <c r="U141" t="s">
        <v>32</v>
      </c>
      <c r="V141" t="s">
        <v>19</v>
      </c>
      <c r="W141" t="s">
        <v>29</v>
      </c>
      <c r="X141" t="s">
        <v>23</v>
      </c>
      <c r="Y141" t="s">
        <v>81</v>
      </c>
      <c r="Z141">
        <v>4</v>
      </c>
      <c r="AA141" t="s">
        <v>3879</v>
      </c>
      <c r="AB141" s="1">
        <v>44471</v>
      </c>
    </row>
    <row r="142" spans="1:28" x14ac:dyDescent="0.25">
      <c r="A142">
        <v>40</v>
      </c>
      <c r="B142" t="s">
        <v>98</v>
      </c>
      <c r="C142">
        <v>2021</v>
      </c>
      <c r="D142" t="s">
        <v>451</v>
      </c>
      <c r="E142" t="s">
        <v>409</v>
      </c>
      <c r="F142" t="s">
        <v>24</v>
      </c>
      <c r="G142" t="s">
        <v>88</v>
      </c>
      <c r="H142" t="s">
        <v>87</v>
      </c>
      <c r="I142" t="s">
        <v>71</v>
      </c>
      <c r="J142" s="1">
        <v>44471</v>
      </c>
      <c r="K142" s="2">
        <v>0.31937500000000002</v>
      </c>
      <c r="L142" s="1">
        <v>44475</v>
      </c>
      <c r="M142" s="2">
        <v>0.34712962962962962</v>
      </c>
      <c r="R142" s="3">
        <v>44471.319374999999</v>
      </c>
      <c r="S142" s="3">
        <v>44484.346910763888</v>
      </c>
      <c r="T142" t="s">
        <v>4752</v>
      </c>
      <c r="U142" t="s">
        <v>72</v>
      </c>
      <c r="V142" t="s">
        <v>19</v>
      </c>
      <c r="W142" t="s">
        <v>25</v>
      </c>
      <c r="X142" t="s">
        <v>74</v>
      </c>
      <c r="Y142" t="s">
        <v>78</v>
      </c>
      <c r="Z142">
        <v>1</v>
      </c>
      <c r="AA142" t="s">
        <v>3879</v>
      </c>
      <c r="AB142" s="1">
        <v>44471</v>
      </c>
    </row>
    <row r="143" spans="1:28" x14ac:dyDescent="0.25">
      <c r="A143">
        <v>40</v>
      </c>
      <c r="B143" t="s">
        <v>98</v>
      </c>
      <c r="C143">
        <v>2021</v>
      </c>
      <c r="D143" t="s">
        <v>451</v>
      </c>
      <c r="E143" t="s">
        <v>410</v>
      </c>
      <c r="F143" t="s">
        <v>46</v>
      </c>
      <c r="G143" t="s">
        <v>411</v>
      </c>
      <c r="H143" t="s">
        <v>86</v>
      </c>
      <c r="I143" t="s">
        <v>71</v>
      </c>
      <c r="J143" s="1">
        <v>44471</v>
      </c>
      <c r="K143" s="2">
        <v>0.32048611111111108</v>
      </c>
      <c r="L143" s="1">
        <v>44471</v>
      </c>
      <c r="M143" s="2">
        <v>0.48714120370370373</v>
      </c>
      <c r="N143" s="1">
        <v>44471</v>
      </c>
      <c r="O143" s="2">
        <v>0.4424305555555556</v>
      </c>
      <c r="P143">
        <v>176</v>
      </c>
      <c r="Q143">
        <v>-64</v>
      </c>
      <c r="R143" s="3">
        <v>44471.320486111108</v>
      </c>
      <c r="S143" s="3">
        <v>44471.442430555559</v>
      </c>
      <c r="T143" t="s">
        <v>579</v>
      </c>
      <c r="U143" t="s">
        <v>32</v>
      </c>
      <c r="V143" t="s">
        <v>46</v>
      </c>
      <c r="W143" t="s">
        <v>46</v>
      </c>
      <c r="X143" t="s">
        <v>23</v>
      </c>
      <c r="Y143" t="s">
        <v>81</v>
      </c>
      <c r="Z143">
        <v>4</v>
      </c>
      <c r="AA143" t="s">
        <v>3879</v>
      </c>
      <c r="AB143" s="1">
        <v>44471</v>
      </c>
    </row>
    <row r="144" spans="1:28" x14ac:dyDescent="0.25">
      <c r="A144">
        <v>40</v>
      </c>
      <c r="B144" t="s">
        <v>98</v>
      </c>
      <c r="C144">
        <v>2021</v>
      </c>
      <c r="D144" t="s">
        <v>451</v>
      </c>
      <c r="E144" t="s">
        <v>412</v>
      </c>
      <c r="F144" t="s">
        <v>46</v>
      </c>
      <c r="G144" t="s">
        <v>413</v>
      </c>
      <c r="H144" t="s">
        <v>86</v>
      </c>
      <c r="I144" t="s">
        <v>71</v>
      </c>
      <c r="J144" s="1">
        <v>44471</v>
      </c>
      <c r="K144" s="2">
        <v>0.323125</v>
      </c>
      <c r="L144" s="1">
        <v>44471</v>
      </c>
      <c r="M144" s="2">
        <v>0.48976851851851855</v>
      </c>
      <c r="N144" s="1">
        <v>44471</v>
      </c>
      <c r="O144" s="2">
        <v>0.42346064814814816</v>
      </c>
      <c r="P144">
        <v>144</v>
      </c>
      <c r="Q144">
        <v>-96</v>
      </c>
      <c r="R144" s="3">
        <v>44471.323125000003</v>
      </c>
      <c r="S144" s="3">
        <v>44471.423460648148</v>
      </c>
      <c r="T144" t="s">
        <v>575</v>
      </c>
      <c r="U144" t="s">
        <v>32</v>
      </c>
      <c r="V144" t="s">
        <v>46</v>
      </c>
      <c r="W144" t="s">
        <v>46</v>
      </c>
      <c r="X144" t="s">
        <v>23</v>
      </c>
      <c r="Y144" t="s">
        <v>81</v>
      </c>
      <c r="Z144">
        <v>5</v>
      </c>
      <c r="AA144" t="s">
        <v>3879</v>
      </c>
      <c r="AB144" s="1">
        <v>44471</v>
      </c>
    </row>
    <row r="145" spans="1:28" x14ac:dyDescent="0.25">
      <c r="A145">
        <v>40</v>
      </c>
      <c r="B145" t="s">
        <v>98</v>
      </c>
      <c r="C145">
        <v>2021</v>
      </c>
      <c r="D145" t="s">
        <v>451</v>
      </c>
      <c r="E145" t="s">
        <v>414</v>
      </c>
      <c r="F145" t="s">
        <v>46</v>
      </c>
      <c r="G145" t="s">
        <v>415</v>
      </c>
      <c r="H145" t="s">
        <v>86</v>
      </c>
      <c r="I145" t="s">
        <v>71</v>
      </c>
      <c r="J145" s="1">
        <v>44471</v>
      </c>
      <c r="K145" s="2">
        <v>0.32634259259259263</v>
      </c>
      <c r="L145" s="1">
        <v>44471</v>
      </c>
      <c r="M145" s="2">
        <v>0.49299768518518516</v>
      </c>
      <c r="N145" s="1">
        <v>44471</v>
      </c>
      <c r="O145" s="2">
        <v>0.4244560185185185</v>
      </c>
      <c r="P145">
        <v>142</v>
      </c>
      <c r="Q145">
        <v>-98</v>
      </c>
      <c r="R145" s="3">
        <v>44471.326342592591</v>
      </c>
      <c r="S145" s="3">
        <v>44471.424456018518</v>
      </c>
      <c r="T145" t="s">
        <v>140</v>
      </c>
      <c r="U145" t="s">
        <v>32</v>
      </c>
      <c r="V145" t="s">
        <v>46</v>
      </c>
      <c r="W145" t="s">
        <v>46</v>
      </c>
      <c r="X145" t="s">
        <v>23</v>
      </c>
      <c r="Y145" t="s">
        <v>81</v>
      </c>
      <c r="Z145">
        <v>5</v>
      </c>
      <c r="AA145" t="s">
        <v>3879</v>
      </c>
      <c r="AB145" s="1">
        <v>44471</v>
      </c>
    </row>
    <row r="146" spans="1:28" x14ac:dyDescent="0.25">
      <c r="A146">
        <v>40</v>
      </c>
      <c r="B146" t="s">
        <v>98</v>
      </c>
      <c r="C146">
        <v>2021</v>
      </c>
      <c r="D146" t="s">
        <v>451</v>
      </c>
      <c r="E146" t="s">
        <v>416</v>
      </c>
      <c r="F146" t="s">
        <v>46</v>
      </c>
      <c r="G146" t="s">
        <v>417</v>
      </c>
      <c r="H146" t="s">
        <v>86</v>
      </c>
      <c r="I146" t="s">
        <v>71</v>
      </c>
      <c r="J146" s="1">
        <v>44471</v>
      </c>
      <c r="K146" s="2">
        <v>0.33104166666666668</v>
      </c>
      <c r="L146" s="1">
        <v>44473</v>
      </c>
      <c r="M146" s="2" t="s">
        <v>612</v>
      </c>
      <c r="N146" s="1">
        <v>44471</v>
      </c>
      <c r="O146" s="2">
        <v>0.45677083333333335</v>
      </c>
      <c r="P146">
        <v>181</v>
      </c>
      <c r="Q146">
        <v>-3310</v>
      </c>
      <c r="R146" s="3">
        <v>44471.331041666665</v>
      </c>
      <c r="S146" s="3">
        <v>44471.456770833334</v>
      </c>
      <c r="T146" t="s">
        <v>580</v>
      </c>
      <c r="U146" t="s">
        <v>32</v>
      </c>
      <c r="V146" t="s">
        <v>46</v>
      </c>
      <c r="W146" t="s">
        <v>46</v>
      </c>
      <c r="X146" t="s">
        <v>23</v>
      </c>
      <c r="Y146" t="s">
        <v>81</v>
      </c>
      <c r="Z146">
        <v>7</v>
      </c>
      <c r="AA146" t="s">
        <v>3879</v>
      </c>
      <c r="AB146" s="1">
        <v>44471</v>
      </c>
    </row>
    <row r="147" spans="1:28" x14ac:dyDescent="0.25">
      <c r="A147">
        <v>40</v>
      </c>
      <c r="B147" t="s">
        <v>98</v>
      </c>
      <c r="C147">
        <v>2021</v>
      </c>
      <c r="D147" t="s">
        <v>451</v>
      </c>
      <c r="E147" t="s">
        <v>418</v>
      </c>
      <c r="F147" t="s">
        <v>56</v>
      </c>
      <c r="G147" t="s">
        <v>419</v>
      </c>
      <c r="H147" t="s">
        <v>86</v>
      </c>
      <c r="I147" t="s">
        <v>71</v>
      </c>
      <c r="J147" s="1">
        <v>44471</v>
      </c>
      <c r="K147" s="2">
        <v>0.33116898148148149</v>
      </c>
      <c r="L147" s="1">
        <v>44471</v>
      </c>
      <c r="M147" s="2">
        <v>0.49781249999999999</v>
      </c>
      <c r="N147" s="1">
        <v>44471</v>
      </c>
      <c r="O147" s="2">
        <v>0.4370486111111111</v>
      </c>
      <c r="P147">
        <v>153</v>
      </c>
      <c r="Q147">
        <v>-87</v>
      </c>
      <c r="R147" s="3">
        <v>44471.33116898148</v>
      </c>
      <c r="S147" s="3">
        <v>44471.437048611115</v>
      </c>
      <c r="T147" t="s">
        <v>581</v>
      </c>
      <c r="U147" t="s">
        <v>32</v>
      </c>
      <c r="V147" t="s">
        <v>56</v>
      </c>
      <c r="W147" t="s">
        <v>56</v>
      </c>
      <c r="X147" t="s">
        <v>23</v>
      </c>
      <c r="Y147" t="s">
        <v>81</v>
      </c>
      <c r="Z147">
        <v>1</v>
      </c>
      <c r="AA147" t="s">
        <v>3879</v>
      </c>
      <c r="AB147" s="1">
        <v>44471</v>
      </c>
    </row>
    <row r="148" spans="1:28" x14ac:dyDescent="0.25">
      <c r="A148">
        <v>40</v>
      </c>
      <c r="B148" t="s">
        <v>98</v>
      </c>
      <c r="C148">
        <v>2021</v>
      </c>
      <c r="D148" t="s">
        <v>451</v>
      </c>
      <c r="E148" t="s">
        <v>420</v>
      </c>
      <c r="F148" t="s">
        <v>46</v>
      </c>
      <c r="G148" t="s">
        <v>421</v>
      </c>
      <c r="H148" t="s">
        <v>86</v>
      </c>
      <c r="I148" t="s">
        <v>71</v>
      </c>
      <c r="J148" s="1">
        <v>44471</v>
      </c>
      <c r="K148" s="2">
        <v>0.33436342592592588</v>
      </c>
      <c r="L148" s="1">
        <v>44471</v>
      </c>
      <c r="M148" s="2">
        <v>0.50101851851851853</v>
      </c>
      <c r="N148" s="1">
        <v>44471</v>
      </c>
      <c r="O148" s="2">
        <v>0.42528935185185185</v>
      </c>
      <c r="P148">
        <v>131</v>
      </c>
      <c r="Q148">
        <v>-109</v>
      </c>
      <c r="R148" s="3">
        <v>44471.334363425929</v>
      </c>
      <c r="S148" s="3">
        <v>44471.42528935185</v>
      </c>
      <c r="T148" t="s">
        <v>135</v>
      </c>
      <c r="U148" t="s">
        <v>32</v>
      </c>
      <c r="V148" t="s">
        <v>46</v>
      </c>
      <c r="W148" t="s">
        <v>46</v>
      </c>
      <c r="X148" t="s">
        <v>23</v>
      </c>
      <c r="Y148" t="s">
        <v>81</v>
      </c>
      <c r="Z148">
        <v>1</v>
      </c>
      <c r="AA148" t="s">
        <v>3879</v>
      </c>
      <c r="AB148" s="1">
        <v>44471</v>
      </c>
    </row>
    <row r="149" spans="1:28" x14ac:dyDescent="0.25">
      <c r="A149">
        <v>40</v>
      </c>
      <c r="B149" t="s">
        <v>98</v>
      </c>
      <c r="C149">
        <v>2021</v>
      </c>
      <c r="D149" t="s">
        <v>451</v>
      </c>
      <c r="E149" t="s">
        <v>422</v>
      </c>
      <c r="F149" t="s">
        <v>46</v>
      </c>
      <c r="G149" t="s">
        <v>423</v>
      </c>
      <c r="H149" t="s">
        <v>86</v>
      </c>
      <c r="I149" t="s">
        <v>71</v>
      </c>
      <c r="J149" s="1">
        <v>44471</v>
      </c>
      <c r="K149" s="2">
        <v>0.33468750000000003</v>
      </c>
      <c r="L149" s="1">
        <v>44471</v>
      </c>
      <c r="M149" s="2">
        <v>0.50131944444444443</v>
      </c>
      <c r="N149" s="1">
        <v>44471</v>
      </c>
      <c r="O149" s="2">
        <v>0.44328703703703703</v>
      </c>
      <c r="P149">
        <v>157</v>
      </c>
      <c r="Q149">
        <v>-83</v>
      </c>
      <c r="R149" s="3">
        <v>44471.334687499999</v>
      </c>
      <c r="S149" s="3">
        <v>44471.443287037036</v>
      </c>
      <c r="T149" t="s">
        <v>154</v>
      </c>
      <c r="U149" t="s">
        <v>32</v>
      </c>
      <c r="V149" t="s">
        <v>46</v>
      </c>
      <c r="W149" t="s">
        <v>46</v>
      </c>
      <c r="X149" t="s">
        <v>23</v>
      </c>
      <c r="Y149" t="s">
        <v>81</v>
      </c>
      <c r="Z149">
        <v>3</v>
      </c>
      <c r="AA149" t="s">
        <v>3879</v>
      </c>
      <c r="AB149" s="1">
        <v>44471</v>
      </c>
    </row>
    <row r="150" spans="1:28" x14ac:dyDescent="0.25">
      <c r="A150">
        <v>40</v>
      </c>
      <c r="B150" t="s">
        <v>98</v>
      </c>
      <c r="C150">
        <v>2021</v>
      </c>
      <c r="D150" t="s">
        <v>451</v>
      </c>
      <c r="E150" t="s">
        <v>424</v>
      </c>
      <c r="F150" t="s">
        <v>61</v>
      </c>
      <c r="G150" t="s">
        <v>178</v>
      </c>
      <c r="H150" t="s">
        <v>86</v>
      </c>
      <c r="I150" t="s">
        <v>71</v>
      </c>
      <c r="J150" s="1">
        <v>44471</v>
      </c>
      <c r="K150" s="2">
        <v>0.33605324074074078</v>
      </c>
      <c r="L150" s="1">
        <v>44471</v>
      </c>
      <c r="M150" s="2">
        <v>0.50269675925925927</v>
      </c>
      <c r="N150" s="1">
        <v>44471</v>
      </c>
      <c r="O150" s="2">
        <v>0.45751157407407406</v>
      </c>
      <c r="P150">
        <v>175</v>
      </c>
      <c r="Q150">
        <v>-65</v>
      </c>
      <c r="R150" s="3">
        <v>44471.336053240739</v>
      </c>
      <c r="S150" s="3">
        <v>44471.457511574074</v>
      </c>
      <c r="T150" t="s">
        <v>582</v>
      </c>
      <c r="U150" t="s">
        <v>32</v>
      </c>
      <c r="V150" t="s">
        <v>61</v>
      </c>
      <c r="W150" t="s">
        <v>21</v>
      </c>
      <c r="X150" t="s">
        <v>23</v>
      </c>
      <c r="Y150" t="s">
        <v>81</v>
      </c>
      <c r="Z150">
        <v>5</v>
      </c>
      <c r="AA150" t="s">
        <v>3879</v>
      </c>
      <c r="AB150" s="1">
        <v>44471</v>
      </c>
    </row>
    <row r="151" spans="1:28" x14ac:dyDescent="0.25">
      <c r="A151">
        <v>40</v>
      </c>
      <c r="B151" t="s">
        <v>98</v>
      </c>
      <c r="C151">
        <v>2021</v>
      </c>
      <c r="D151" t="s">
        <v>451</v>
      </c>
      <c r="E151" t="s">
        <v>425</v>
      </c>
      <c r="F151" t="s">
        <v>48</v>
      </c>
      <c r="G151" t="s">
        <v>178</v>
      </c>
      <c r="H151" t="s">
        <v>86</v>
      </c>
      <c r="I151" t="s">
        <v>71</v>
      </c>
      <c r="J151" s="1">
        <v>44471</v>
      </c>
      <c r="K151" s="2">
        <v>0.33678240740740745</v>
      </c>
      <c r="L151" s="1">
        <v>44471</v>
      </c>
      <c r="M151" s="2" t="s">
        <v>457</v>
      </c>
      <c r="N151" s="1">
        <v>44471</v>
      </c>
      <c r="O151" s="2">
        <v>0.49129629629629629</v>
      </c>
      <c r="P151">
        <v>223</v>
      </c>
      <c r="Q151">
        <v>-238</v>
      </c>
      <c r="R151" s="3">
        <v>44471.336782407408</v>
      </c>
      <c r="S151" s="3">
        <v>44471.491296296299</v>
      </c>
      <c r="T151" t="s">
        <v>583</v>
      </c>
      <c r="U151" t="s">
        <v>32</v>
      </c>
      <c r="V151" t="s">
        <v>48</v>
      </c>
      <c r="W151" t="s">
        <v>48</v>
      </c>
      <c r="X151" t="s">
        <v>23</v>
      </c>
      <c r="Y151" t="s">
        <v>81</v>
      </c>
      <c r="Z151">
        <v>2</v>
      </c>
      <c r="AA151" t="s">
        <v>3879</v>
      </c>
      <c r="AB151" s="1">
        <v>44471</v>
      </c>
    </row>
    <row r="152" spans="1:28" x14ac:dyDescent="0.25">
      <c r="A152">
        <v>40</v>
      </c>
      <c r="B152" t="s">
        <v>98</v>
      </c>
      <c r="C152">
        <v>2021</v>
      </c>
      <c r="D152" t="s">
        <v>451</v>
      </c>
      <c r="E152" t="s">
        <v>426</v>
      </c>
      <c r="F152" t="s">
        <v>46</v>
      </c>
      <c r="G152" t="s">
        <v>164</v>
      </c>
      <c r="H152" t="s">
        <v>86</v>
      </c>
      <c r="I152" t="s">
        <v>71</v>
      </c>
      <c r="J152" s="1">
        <v>44471</v>
      </c>
      <c r="K152" s="2">
        <v>0.33756944444444442</v>
      </c>
      <c r="L152" s="1">
        <v>44471</v>
      </c>
      <c r="M152" s="2">
        <v>0.50418981481481484</v>
      </c>
      <c r="N152" s="1">
        <v>44471</v>
      </c>
      <c r="O152" s="2">
        <v>0.42865740740740743</v>
      </c>
      <c r="P152">
        <v>131</v>
      </c>
      <c r="Q152">
        <v>-109</v>
      </c>
      <c r="R152" s="3">
        <v>44471.337569444448</v>
      </c>
      <c r="S152" s="3">
        <v>44471.428657407407</v>
      </c>
      <c r="T152" t="s">
        <v>584</v>
      </c>
      <c r="U152" t="s">
        <v>32</v>
      </c>
      <c r="V152" t="s">
        <v>46</v>
      </c>
      <c r="W152" t="s">
        <v>46</v>
      </c>
      <c r="X152" t="s">
        <v>23</v>
      </c>
      <c r="Y152" t="s">
        <v>81</v>
      </c>
      <c r="Z152">
        <v>1</v>
      </c>
      <c r="AA152" t="s">
        <v>3879</v>
      </c>
      <c r="AB152" s="1">
        <v>44471</v>
      </c>
    </row>
    <row r="153" spans="1:28" x14ac:dyDescent="0.25">
      <c r="A153">
        <v>40</v>
      </c>
      <c r="B153" t="s">
        <v>98</v>
      </c>
      <c r="C153">
        <v>2021</v>
      </c>
      <c r="D153" t="s">
        <v>451</v>
      </c>
      <c r="E153" t="s">
        <v>427</v>
      </c>
      <c r="F153" t="s">
        <v>28</v>
      </c>
      <c r="G153" t="s">
        <v>428</v>
      </c>
      <c r="H153" t="s">
        <v>86</v>
      </c>
      <c r="I153" t="s">
        <v>71</v>
      </c>
      <c r="J153" s="1">
        <v>44471</v>
      </c>
      <c r="K153" s="2">
        <v>0.3399537037037037</v>
      </c>
      <c r="L153" s="1">
        <v>44471</v>
      </c>
      <c r="M153" s="2">
        <v>0.50662037037037033</v>
      </c>
      <c r="N153" s="1">
        <v>44471</v>
      </c>
      <c r="O153" s="2">
        <v>0.45807870370370374</v>
      </c>
      <c r="P153">
        <v>170</v>
      </c>
      <c r="Q153">
        <v>-70</v>
      </c>
      <c r="R153" s="3">
        <v>44471.339953703704</v>
      </c>
      <c r="S153" s="3">
        <v>44471.458078703705</v>
      </c>
      <c r="T153" t="s">
        <v>585</v>
      </c>
      <c r="U153" t="s">
        <v>32</v>
      </c>
      <c r="V153" t="s">
        <v>19</v>
      </c>
      <c r="W153" t="s">
        <v>29</v>
      </c>
      <c r="X153" t="s">
        <v>23</v>
      </c>
      <c r="Y153" t="s">
        <v>81</v>
      </c>
      <c r="Z153">
        <v>6</v>
      </c>
      <c r="AA153" t="s">
        <v>3879</v>
      </c>
      <c r="AB153" s="1">
        <v>44471</v>
      </c>
    </row>
    <row r="154" spans="1:28" x14ac:dyDescent="0.25">
      <c r="A154">
        <v>40</v>
      </c>
      <c r="B154" t="s">
        <v>98</v>
      </c>
      <c r="C154">
        <v>2021</v>
      </c>
      <c r="D154" t="s">
        <v>451</v>
      </c>
      <c r="E154" t="s">
        <v>429</v>
      </c>
      <c r="F154" t="s">
        <v>28</v>
      </c>
      <c r="G154" t="s">
        <v>430</v>
      </c>
      <c r="H154" t="s">
        <v>86</v>
      </c>
      <c r="I154" t="s">
        <v>71</v>
      </c>
      <c r="J154" s="1">
        <v>44471</v>
      </c>
      <c r="K154" s="2">
        <v>0.34082175925925928</v>
      </c>
      <c r="L154" s="1">
        <v>44471</v>
      </c>
      <c r="M154" s="2">
        <v>0.50747685185185187</v>
      </c>
      <c r="N154" s="1">
        <v>44471</v>
      </c>
      <c r="O154" s="2">
        <v>0.45870370370370367</v>
      </c>
      <c r="P154">
        <v>170</v>
      </c>
      <c r="Q154">
        <v>-70</v>
      </c>
      <c r="R154" s="3">
        <v>44471.340821759259</v>
      </c>
      <c r="S154" s="3">
        <v>44471.458703703705</v>
      </c>
      <c r="T154" t="s">
        <v>586</v>
      </c>
      <c r="U154" t="s">
        <v>32</v>
      </c>
      <c r="V154" t="s">
        <v>19</v>
      </c>
      <c r="W154" t="s">
        <v>29</v>
      </c>
      <c r="X154" t="s">
        <v>23</v>
      </c>
      <c r="Y154" t="s">
        <v>81</v>
      </c>
      <c r="Z154">
        <v>5</v>
      </c>
      <c r="AA154" t="s">
        <v>3879</v>
      </c>
      <c r="AB154" s="1">
        <v>44471</v>
      </c>
    </row>
    <row r="155" spans="1:28" x14ac:dyDescent="0.25">
      <c r="A155">
        <v>40</v>
      </c>
      <c r="B155" t="s">
        <v>98</v>
      </c>
      <c r="C155">
        <v>2021</v>
      </c>
      <c r="D155" t="s">
        <v>451</v>
      </c>
      <c r="E155" t="s">
        <v>431</v>
      </c>
      <c r="F155" t="s">
        <v>46</v>
      </c>
      <c r="G155" t="s">
        <v>432</v>
      </c>
      <c r="H155" t="s">
        <v>86</v>
      </c>
      <c r="I155" t="s">
        <v>71</v>
      </c>
      <c r="J155" s="1">
        <v>44471</v>
      </c>
      <c r="K155" s="2">
        <v>0.34136574074074072</v>
      </c>
      <c r="L155" s="1">
        <v>44471</v>
      </c>
      <c r="M155" s="2">
        <v>0.50800925925925922</v>
      </c>
      <c r="N155" s="1">
        <v>44471</v>
      </c>
      <c r="O155" s="2">
        <v>0.45976851851851852</v>
      </c>
      <c r="P155">
        <v>171</v>
      </c>
      <c r="Q155">
        <v>-69</v>
      </c>
      <c r="R155" s="3">
        <v>44471.341365740744</v>
      </c>
      <c r="S155" s="3">
        <v>44471.459768518522</v>
      </c>
      <c r="T155" t="s">
        <v>585</v>
      </c>
      <c r="U155" t="s">
        <v>32</v>
      </c>
      <c r="V155" t="s">
        <v>46</v>
      </c>
      <c r="W155" t="s">
        <v>46</v>
      </c>
      <c r="X155" t="s">
        <v>23</v>
      </c>
      <c r="Y155" t="s">
        <v>81</v>
      </c>
      <c r="Z155">
        <v>3</v>
      </c>
      <c r="AA155" t="s">
        <v>3879</v>
      </c>
      <c r="AB155" s="1">
        <v>44471</v>
      </c>
    </row>
    <row r="156" spans="1:28" x14ac:dyDescent="0.25">
      <c r="A156">
        <v>40</v>
      </c>
      <c r="B156" t="s">
        <v>98</v>
      </c>
      <c r="C156">
        <v>2021</v>
      </c>
      <c r="D156" t="s">
        <v>451</v>
      </c>
      <c r="E156" t="s">
        <v>433</v>
      </c>
      <c r="F156" t="s">
        <v>46</v>
      </c>
      <c r="G156" t="s">
        <v>434</v>
      </c>
      <c r="H156" t="s">
        <v>86</v>
      </c>
      <c r="I156" t="s">
        <v>71</v>
      </c>
      <c r="J156" s="1">
        <v>44471</v>
      </c>
      <c r="K156" s="2">
        <v>0.3457986111111111</v>
      </c>
      <c r="L156" s="1">
        <v>44471</v>
      </c>
      <c r="M156" s="2">
        <v>0.51243055555555561</v>
      </c>
      <c r="N156" s="1">
        <v>44471</v>
      </c>
      <c r="O156" s="2">
        <v>0.46045138888888887</v>
      </c>
      <c r="P156">
        <v>166</v>
      </c>
      <c r="Q156">
        <v>-74</v>
      </c>
      <c r="R156" s="3">
        <v>44471.34579861111</v>
      </c>
      <c r="S156" s="3">
        <v>44471.460451388892</v>
      </c>
      <c r="T156" t="s">
        <v>587</v>
      </c>
      <c r="U156" t="s">
        <v>32</v>
      </c>
      <c r="V156" t="s">
        <v>46</v>
      </c>
      <c r="W156" t="s">
        <v>46</v>
      </c>
      <c r="X156" t="s">
        <v>23</v>
      </c>
      <c r="Y156" t="s">
        <v>81</v>
      </c>
      <c r="Z156">
        <v>3</v>
      </c>
      <c r="AA156" t="s">
        <v>3879</v>
      </c>
      <c r="AB156" s="1">
        <v>44471</v>
      </c>
    </row>
    <row r="157" spans="1:28" x14ac:dyDescent="0.25">
      <c r="A157">
        <v>40</v>
      </c>
      <c r="B157" t="s">
        <v>98</v>
      </c>
      <c r="C157">
        <v>2021</v>
      </c>
      <c r="D157" t="s">
        <v>451</v>
      </c>
      <c r="E157" t="s">
        <v>435</v>
      </c>
      <c r="F157" t="s">
        <v>46</v>
      </c>
      <c r="G157" t="s">
        <v>436</v>
      </c>
      <c r="H157" t="s">
        <v>86</v>
      </c>
      <c r="I157" t="s">
        <v>71</v>
      </c>
      <c r="J157" s="1">
        <v>44471</v>
      </c>
      <c r="K157" s="2">
        <v>0.34672453703703704</v>
      </c>
      <c r="L157" s="1">
        <v>44471</v>
      </c>
      <c r="M157" s="2">
        <v>0.51336805555555554</v>
      </c>
      <c r="N157" s="1">
        <v>44471</v>
      </c>
      <c r="O157" s="2">
        <v>0.47141203703703699</v>
      </c>
      <c r="P157">
        <v>179</v>
      </c>
      <c r="Q157">
        <v>-61</v>
      </c>
      <c r="R157" s="3">
        <v>44471.346724537034</v>
      </c>
      <c r="S157" s="3">
        <v>44471.471412037034</v>
      </c>
      <c r="T157" t="s">
        <v>588</v>
      </c>
      <c r="U157" t="s">
        <v>32</v>
      </c>
      <c r="V157" t="s">
        <v>46</v>
      </c>
      <c r="W157" t="s">
        <v>46</v>
      </c>
      <c r="X157" t="s">
        <v>23</v>
      </c>
      <c r="Y157" t="s">
        <v>81</v>
      </c>
      <c r="Z157">
        <v>2</v>
      </c>
      <c r="AA157" t="s">
        <v>3879</v>
      </c>
      <c r="AB157" s="1">
        <v>44471</v>
      </c>
    </row>
    <row r="158" spans="1:28" x14ac:dyDescent="0.25">
      <c r="A158">
        <v>40</v>
      </c>
      <c r="B158" t="s">
        <v>98</v>
      </c>
      <c r="C158">
        <v>2021</v>
      </c>
      <c r="D158" t="s">
        <v>451</v>
      </c>
      <c r="E158" t="s">
        <v>437</v>
      </c>
      <c r="F158" t="s">
        <v>46</v>
      </c>
      <c r="G158" t="s">
        <v>438</v>
      </c>
      <c r="H158" t="s">
        <v>86</v>
      </c>
      <c r="I158" t="s">
        <v>71</v>
      </c>
      <c r="J158" s="1">
        <v>44471</v>
      </c>
      <c r="K158" s="2">
        <v>0.34891203703703705</v>
      </c>
      <c r="L158" s="1">
        <v>44471</v>
      </c>
      <c r="M158" s="2">
        <v>0.51556712962962969</v>
      </c>
      <c r="N158" s="1">
        <v>44471</v>
      </c>
      <c r="O158" s="2">
        <v>0.47290509259259261</v>
      </c>
      <c r="P158">
        <v>178</v>
      </c>
      <c r="Q158">
        <v>-62</v>
      </c>
      <c r="R158" s="3">
        <v>44471.348912037036</v>
      </c>
      <c r="S158" s="3">
        <v>44471.472905092596</v>
      </c>
      <c r="T158" t="s">
        <v>577</v>
      </c>
      <c r="U158" t="s">
        <v>32</v>
      </c>
      <c r="V158" t="s">
        <v>46</v>
      </c>
      <c r="W158" t="s">
        <v>46</v>
      </c>
      <c r="X158" t="s">
        <v>23</v>
      </c>
      <c r="Y158" t="s">
        <v>81</v>
      </c>
      <c r="Z158">
        <v>3</v>
      </c>
      <c r="AA158" t="s">
        <v>3879</v>
      </c>
      <c r="AB158" s="1">
        <v>44471</v>
      </c>
    </row>
    <row r="159" spans="1:28" x14ac:dyDescent="0.25">
      <c r="A159">
        <v>40</v>
      </c>
      <c r="B159" t="s">
        <v>98</v>
      </c>
      <c r="C159">
        <v>2021</v>
      </c>
      <c r="D159" t="s">
        <v>451</v>
      </c>
      <c r="E159" t="s">
        <v>439</v>
      </c>
      <c r="F159" t="s">
        <v>46</v>
      </c>
      <c r="G159" t="s">
        <v>151</v>
      </c>
      <c r="H159" t="s">
        <v>86</v>
      </c>
      <c r="I159" t="s">
        <v>71</v>
      </c>
      <c r="J159" s="1">
        <v>44471</v>
      </c>
      <c r="K159" s="2">
        <v>0.34931712962962963</v>
      </c>
      <c r="L159" s="1">
        <v>44471</v>
      </c>
      <c r="M159" s="2">
        <v>0.51594907407407409</v>
      </c>
      <c r="N159" s="1">
        <v>44471</v>
      </c>
      <c r="O159" s="2">
        <v>0.49168981481481483</v>
      </c>
      <c r="P159">
        <v>205</v>
      </c>
      <c r="Q159">
        <v>-34</v>
      </c>
      <c r="R159" s="3">
        <v>44471.349317129629</v>
      </c>
      <c r="S159" s="3">
        <v>44471.491689814815</v>
      </c>
      <c r="T159" t="s">
        <v>149</v>
      </c>
      <c r="U159" t="s">
        <v>32</v>
      </c>
      <c r="V159" t="s">
        <v>46</v>
      </c>
      <c r="W159" t="s">
        <v>46</v>
      </c>
      <c r="X159" t="s">
        <v>23</v>
      </c>
      <c r="Y159" t="s">
        <v>81</v>
      </c>
      <c r="Z159">
        <v>2</v>
      </c>
      <c r="AA159" t="s">
        <v>3879</v>
      </c>
      <c r="AB159" s="1">
        <v>44471</v>
      </c>
    </row>
    <row r="160" spans="1:28" x14ac:dyDescent="0.25">
      <c r="A160">
        <v>40</v>
      </c>
      <c r="B160" t="s">
        <v>98</v>
      </c>
      <c r="C160">
        <v>2021</v>
      </c>
      <c r="D160" t="s">
        <v>451</v>
      </c>
      <c r="E160" t="s">
        <v>440</v>
      </c>
      <c r="F160" t="s">
        <v>46</v>
      </c>
      <c r="G160" t="s">
        <v>163</v>
      </c>
      <c r="H160" t="s">
        <v>86</v>
      </c>
      <c r="I160" t="s">
        <v>71</v>
      </c>
      <c r="J160" s="1">
        <v>44471</v>
      </c>
      <c r="K160" s="2">
        <v>0.35202546296296294</v>
      </c>
      <c r="L160" s="1">
        <v>44471</v>
      </c>
      <c r="M160" s="2">
        <v>0.51868055555555559</v>
      </c>
      <c r="N160" s="1">
        <v>44471</v>
      </c>
      <c r="O160" s="2">
        <v>0.47415509259259259</v>
      </c>
      <c r="P160">
        <v>176</v>
      </c>
      <c r="Q160">
        <v>-64</v>
      </c>
      <c r="R160" s="3">
        <v>44471.352025462962</v>
      </c>
      <c r="S160" s="3">
        <v>44471.47415509259</v>
      </c>
      <c r="T160" t="s">
        <v>579</v>
      </c>
      <c r="U160" t="s">
        <v>32</v>
      </c>
      <c r="V160" t="s">
        <v>46</v>
      </c>
      <c r="W160" t="s">
        <v>46</v>
      </c>
      <c r="X160" t="s">
        <v>23</v>
      </c>
      <c r="Y160" t="s">
        <v>81</v>
      </c>
      <c r="Z160">
        <v>4</v>
      </c>
      <c r="AA160" t="s">
        <v>3879</v>
      </c>
      <c r="AB160" s="1">
        <v>44471</v>
      </c>
    </row>
    <row r="161" spans="1:28" x14ac:dyDescent="0.25">
      <c r="A161">
        <v>40</v>
      </c>
      <c r="B161" t="s">
        <v>98</v>
      </c>
      <c r="C161">
        <v>2021</v>
      </c>
      <c r="D161" t="s">
        <v>451</v>
      </c>
      <c r="E161" t="s">
        <v>441</v>
      </c>
      <c r="F161" t="s">
        <v>46</v>
      </c>
      <c r="G161" t="s">
        <v>442</v>
      </c>
      <c r="H161" t="s">
        <v>86</v>
      </c>
      <c r="I161" t="s">
        <v>71</v>
      </c>
      <c r="J161" s="1">
        <v>44471</v>
      </c>
      <c r="K161" s="2">
        <v>0.35629629629629633</v>
      </c>
      <c r="L161" s="1">
        <v>44471</v>
      </c>
      <c r="M161" s="2">
        <v>0.52293981481481489</v>
      </c>
      <c r="N161" s="1">
        <v>44471</v>
      </c>
      <c r="O161" s="2">
        <v>0.4748148148148148</v>
      </c>
      <c r="P161">
        <v>170</v>
      </c>
      <c r="Q161">
        <v>-70</v>
      </c>
      <c r="R161" s="3">
        <v>44471.356296296297</v>
      </c>
      <c r="S161" s="3">
        <v>44471.474814814814</v>
      </c>
      <c r="T161" t="s">
        <v>585</v>
      </c>
      <c r="U161" t="s">
        <v>32</v>
      </c>
      <c r="V161" t="s">
        <v>46</v>
      </c>
      <c r="W161" t="s">
        <v>46</v>
      </c>
      <c r="X161" t="s">
        <v>23</v>
      </c>
      <c r="Y161" t="s">
        <v>81</v>
      </c>
      <c r="Z161">
        <v>4</v>
      </c>
      <c r="AA161" t="s">
        <v>3879</v>
      </c>
      <c r="AB161" s="1">
        <v>44471</v>
      </c>
    </row>
    <row r="162" spans="1:28" x14ac:dyDescent="0.25">
      <c r="A162">
        <v>40</v>
      </c>
      <c r="B162" t="s">
        <v>98</v>
      </c>
      <c r="C162">
        <v>2021</v>
      </c>
      <c r="D162" t="s">
        <v>451</v>
      </c>
      <c r="E162" t="s">
        <v>443</v>
      </c>
      <c r="F162" t="s">
        <v>46</v>
      </c>
      <c r="G162" t="s">
        <v>444</v>
      </c>
      <c r="H162" t="s">
        <v>86</v>
      </c>
      <c r="I162" t="s">
        <v>71</v>
      </c>
      <c r="J162" s="1">
        <v>44471</v>
      </c>
      <c r="K162" s="2">
        <v>0.35973379629629632</v>
      </c>
      <c r="L162" s="1">
        <v>44471</v>
      </c>
      <c r="M162" s="2">
        <v>0.52638888888888891</v>
      </c>
      <c r="N162" s="1">
        <v>44471</v>
      </c>
      <c r="O162" s="2">
        <v>0.48509259259259258</v>
      </c>
      <c r="P162">
        <v>180</v>
      </c>
      <c r="Q162">
        <v>-60</v>
      </c>
      <c r="R162" s="3">
        <v>44471.359733796293</v>
      </c>
      <c r="S162" s="3">
        <v>44471.485092592593</v>
      </c>
      <c r="T162" t="s">
        <v>589</v>
      </c>
      <c r="U162" t="s">
        <v>32</v>
      </c>
      <c r="V162" t="s">
        <v>46</v>
      </c>
      <c r="W162" t="s">
        <v>46</v>
      </c>
      <c r="X162" t="s">
        <v>23</v>
      </c>
      <c r="Y162" t="s">
        <v>81</v>
      </c>
      <c r="Z162">
        <v>3</v>
      </c>
      <c r="AA162" t="s">
        <v>3879</v>
      </c>
      <c r="AB162" s="1">
        <v>44471</v>
      </c>
    </row>
    <row r="163" spans="1:28" x14ac:dyDescent="0.25">
      <c r="A163">
        <v>40</v>
      </c>
      <c r="B163" t="s">
        <v>98</v>
      </c>
      <c r="C163">
        <v>2021</v>
      </c>
      <c r="D163" t="s">
        <v>451</v>
      </c>
      <c r="E163" t="s">
        <v>445</v>
      </c>
      <c r="F163" t="s">
        <v>46</v>
      </c>
      <c r="G163" t="s">
        <v>446</v>
      </c>
      <c r="H163" t="s">
        <v>86</v>
      </c>
      <c r="I163" t="s">
        <v>71</v>
      </c>
      <c r="J163" s="1">
        <v>44471</v>
      </c>
      <c r="K163" s="2">
        <v>0.36230324074074072</v>
      </c>
      <c r="L163" s="1">
        <v>44471</v>
      </c>
      <c r="M163" s="2">
        <v>0.52895833333333331</v>
      </c>
      <c r="N163" s="1">
        <v>44471</v>
      </c>
      <c r="O163" s="2">
        <v>0.48594907407407412</v>
      </c>
      <c r="P163">
        <v>178</v>
      </c>
      <c r="Q163">
        <v>-62</v>
      </c>
      <c r="R163" s="3">
        <v>44471.362303240741</v>
      </c>
      <c r="S163" s="3">
        <v>44471.485949074071</v>
      </c>
      <c r="T163" t="s">
        <v>577</v>
      </c>
      <c r="U163" t="s">
        <v>32</v>
      </c>
      <c r="V163" t="s">
        <v>46</v>
      </c>
      <c r="W163" t="s">
        <v>46</v>
      </c>
      <c r="X163" t="s">
        <v>23</v>
      </c>
      <c r="Y163" t="s">
        <v>81</v>
      </c>
      <c r="Z163">
        <v>1</v>
      </c>
      <c r="AA163" t="s">
        <v>3879</v>
      </c>
      <c r="AB163" s="1">
        <v>44471</v>
      </c>
    </row>
    <row r="164" spans="1:28" x14ac:dyDescent="0.25">
      <c r="A164">
        <v>40</v>
      </c>
      <c r="B164" t="s">
        <v>98</v>
      </c>
      <c r="C164">
        <v>2021</v>
      </c>
      <c r="D164" t="s">
        <v>451</v>
      </c>
      <c r="E164" t="s">
        <v>447</v>
      </c>
      <c r="F164" t="s">
        <v>46</v>
      </c>
      <c r="G164" t="s">
        <v>448</v>
      </c>
      <c r="H164" t="s">
        <v>86</v>
      </c>
      <c r="I164" t="s">
        <v>71</v>
      </c>
      <c r="J164" s="1">
        <v>44471</v>
      </c>
      <c r="K164" s="2">
        <v>0.36464120370370368</v>
      </c>
      <c r="L164" s="1">
        <v>44471</v>
      </c>
      <c r="M164" s="2">
        <v>0.53127314814814819</v>
      </c>
      <c r="N164" s="1">
        <v>44471</v>
      </c>
      <c r="O164" s="2">
        <v>0.49299768518518516</v>
      </c>
      <c r="P164">
        <v>184</v>
      </c>
      <c r="Q164">
        <v>-56</v>
      </c>
      <c r="R164" s="3">
        <v>44471.364641203705</v>
      </c>
      <c r="S164" s="3">
        <v>44471.492997685185</v>
      </c>
      <c r="T164" t="s">
        <v>590</v>
      </c>
      <c r="U164" t="s">
        <v>32</v>
      </c>
      <c r="V164" t="s">
        <v>46</v>
      </c>
      <c r="W164" t="s">
        <v>46</v>
      </c>
      <c r="X164" t="s">
        <v>23</v>
      </c>
      <c r="Y164" t="s">
        <v>81</v>
      </c>
      <c r="Z164">
        <v>4</v>
      </c>
      <c r="AA164" t="s">
        <v>3879</v>
      </c>
      <c r="AB164" s="1">
        <v>44471</v>
      </c>
    </row>
    <row r="165" spans="1:28" x14ac:dyDescent="0.25">
      <c r="A165">
        <v>40</v>
      </c>
      <c r="B165" t="s">
        <v>98</v>
      </c>
      <c r="C165">
        <v>2021</v>
      </c>
      <c r="D165" t="s">
        <v>451</v>
      </c>
      <c r="E165" t="s">
        <v>449</v>
      </c>
      <c r="F165" t="s">
        <v>46</v>
      </c>
      <c r="G165" t="s">
        <v>450</v>
      </c>
      <c r="H165" t="s">
        <v>86</v>
      </c>
      <c r="I165" t="s">
        <v>71</v>
      </c>
      <c r="J165" s="1">
        <v>44471</v>
      </c>
      <c r="K165" s="2">
        <v>0.36518518518518522</v>
      </c>
      <c r="L165" s="1">
        <v>44471</v>
      </c>
      <c r="M165" s="2">
        <v>0.53184027777777776</v>
      </c>
      <c r="N165" s="1">
        <v>44471</v>
      </c>
      <c r="O165" s="2">
        <v>0.49383101851851857</v>
      </c>
      <c r="P165">
        <v>186</v>
      </c>
      <c r="Q165">
        <v>-54</v>
      </c>
      <c r="R165" s="3">
        <v>44471.365185185183</v>
      </c>
      <c r="S165" s="3">
        <v>44471.493831018517</v>
      </c>
      <c r="T165" t="s">
        <v>591</v>
      </c>
      <c r="U165" t="s">
        <v>32</v>
      </c>
      <c r="V165" t="s">
        <v>46</v>
      </c>
      <c r="W165" t="s">
        <v>46</v>
      </c>
      <c r="X165" t="s">
        <v>23</v>
      </c>
      <c r="Y165" t="s">
        <v>81</v>
      </c>
      <c r="Z165">
        <v>3</v>
      </c>
      <c r="AA165" t="s">
        <v>3879</v>
      </c>
      <c r="AB165" s="1">
        <v>44471</v>
      </c>
    </row>
    <row r="166" spans="1:28" x14ac:dyDescent="0.25">
      <c r="A166">
        <v>40</v>
      </c>
      <c r="B166" t="s">
        <v>98</v>
      </c>
      <c r="C166">
        <v>2021</v>
      </c>
      <c r="D166" t="s">
        <v>451</v>
      </c>
      <c r="E166" t="s">
        <v>458</v>
      </c>
      <c r="F166" t="s">
        <v>61</v>
      </c>
      <c r="G166" t="s">
        <v>459</v>
      </c>
      <c r="H166" t="s">
        <v>86</v>
      </c>
      <c r="I166" t="s">
        <v>71</v>
      </c>
      <c r="J166" s="1">
        <v>44471</v>
      </c>
      <c r="K166" s="2">
        <v>0.37399305555555556</v>
      </c>
      <c r="L166" s="1">
        <v>44471</v>
      </c>
      <c r="M166" s="2">
        <v>0.54062500000000002</v>
      </c>
      <c r="N166" s="1">
        <v>44471</v>
      </c>
      <c r="O166" s="2">
        <v>0.49056712962962962</v>
      </c>
      <c r="P166">
        <v>168</v>
      </c>
      <c r="Q166">
        <v>-72</v>
      </c>
      <c r="R166" s="3">
        <v>44471.373993055553</v>
      </c>
      <c r="S166" s="3">
        <v>44471.490567129629</v>
      </c>
      <c r="T166" t="s">
        <v>592</v>
      </c>
      <c r="U166" t="s">
        <v>32</v>
      </c>
      <c r="V166" t="s">
        <v>61</v>
      </c>
      <c r="W166" t="s">
        <v>21</v>
      </c>
      <c r="X166" t="s">
        <v>23</v>
      </c>
      <c r="Y166" t="s">
        <v>81</v>
      </c>
      <c r="Z166">
        <v>4</v>
      </c>
      <c r="AA166" t="s">
        <v>3879</v>
      </c>
      <c r="AB166" s="1">
        <v>44471</v>
      </c>
    </row>
    <row r="167" spans="1:28" x14ac:dyDescent="0.25">
      <c r="A167">
        <v>40</v>
      </c>
      <c r="B167" t="s">
        <v>98</v>
      </c>
      <c r="C167">
        <v>2021</v>
      </c>
      <c r="D167" t="s">
        <v>451</v>
      </c>
      <c r="E167" t="s">
        <v>460</v>
      </c>
      <c r="F167" t="s">
        <v>48</v>
      </c>
      <c r="G167" t="s">
        <v>459</v>
      </c>
      <c r="H167" t="s">
        <v>86</v>
      </c>
      <c r="I167" t="s">
        <v>71</v>
      </c>
      <c r="J167" s="1">
        <v>44471</v>
      </c>
      <c r="K167" s="2">
        <v>0.37483796296296296</v>
      </c>
      <c r="L167" s="1">
        <v>44471</v>
      </c>
      <c r="M167" s="2" t="s">
        <v>461</v>
      </c>
      <c r="N167" s="1">
        <v>44471</v>
      </c>
      <c r="O167" s="2">
        <v>0.49118055555555556</v>
      </c>
      <c r="P167">
        <v>168</v>
      </c>
      <c r="Q167">
        <v>-84</v>
      </c>
      <c r="R167" s="3">
        <v>44471.374837962961</v>
      </c>
      <c r="S167" s="3">
        <v>44471.491180555553</v>
      </c>
      <c r="T167" t="s">
        <v>592</v>
      </c>
      <c r="U167" t="s">
        <v>32</v>
      </c>
      <c r="V167" t="s">
        <v>48</v>
      </c>
      <c r="W167" t="s">
        <v>48</v>
      </c>
      <c r="X167" t="s">
        <v>23</v>
      </c>
      <c r="Y167" t="s">
        <v>81</v>
      </c>
      <c r="Z167">
        <v>1</v>
      </c>
      <c r="AA167" t="s">
        <v>3879</v>
      </c>
      <c r="AB167" s="1">
        <v>44471</v>
      </c>
    </row>
    <row r="168" spans="1:28" x14ac:dyDescent="0.25">
      <c r="A168">
        <v>40</v>
      </c>
      <c r="B168" t="s">
        <v>98</v>
      </c>
      <c r="C168">
        <v>2021</v>
      </c>
      <c r="D168" t="s">
        <v>451</v>
      </c>
      <c r="E168" t="s">
        <v>462</v>
      </c>
      <c r="F168" t="s">
        <v>46</v>
      </c>
      <c r="G168" t="s">
        <v>463</v>
      </c>
      <c r="H168" t="s">
        <v>86</v>
      </c>
      <c r="I168" t="s">
        <v>71</v>
      </c>
      <c r="J168" s="1">
        <v>44471</v>
      </c>
      <c r="K168" s="2">
        <v>0.38315972222222222</v>
      </c>
      <c r="L168" s="1">
        <v>44471</v>
      </c>
      <c r="M168" s="2">
        <v>0.54981481481481487</v>
      </c>
      <c r="N168" s="1">
        <v>44472</v>
      </c>
      <c r="O168" s="2">
        <v>0.47582175925925929</v>
      </c>
      <c r="P168">
        <v>1574</v>
      </c>
      <c r="Q168">
        <v>1334</v>
      </c>
      <c r="R168" s="3">
        <v>44471.383159722223</v>
      </c>
      <c r="S168" s="3">
        <v>44472.475821759261</v>
      </c>
      <c r="T168" t="s">
        <v>1824</v>
      </c>
      <c r="U168" t="s">
        <v>39</v>
      </c>
      <c r="V168" t="s">
        <v>46</v>
      </c>
      <c r="W168" t="s">
        <v>46</v>
      </c>
      <c r="X168" t="s">
        <v>37</v>
      </c>
      <c r="Y168" t="s">
        <v>81</v>
      </c>
      <c r="Z168">
        <v>1</v>
      </c>
      <c r="AA168" t="s">
        <v>3879</v>
      </c>
      <c r="AB168" s="1">
        <v>44471</v>
      </c>
    </row>
    <row r="169" spans="1:28" x14ac:dyDescent="0.25">
      <c r="A169">
        <v>40</v>
      </c>
      <c r="B169" t="s">
        <v>98</v>
      </c>
      <c r="C169">
        <v>2021</v>
      </c>
      <c r="D169" t="s">
        <v>451</v>
      </c>
      <c r="E169" t="s">
        <v>464</v>
      </c>
      <c r="F169" t="s">
        <v>28</v>
      </c>
      <c r="G169" t="s">
        <v>465</v>
      </c>
      <c r="H169" t="s">
        <v>86</v>
      </c>
      <c r="I169" t="s">
        <v>71</v>
      </c>
      <c r="J169" s="1">
        <v>44471</v>
      </c>
      <c r="K169" s="2">
        <v>0.38839120370370367</v>
      </c>
      <c r="L169" s="1">
        <v>44471</v>
      </c>
      <c r="M169" s="2">
        <v>0.55504629629629632</v>
      </c>
      <c r="N169" s="1">
        <v>44471</v>
      </c>
      <c r="O169" s="2">
        <v>0.49189814814814814</v>
      </c>
      <c r="P169">
        <v>149</v>
      </c>
      <c r="Q169">
        <v>-91</v>
      </c>
      <c r="R169" s="3">
        <v>44471.388391203705</v>
      </c>
      <c r="S169" s="3">
        <v>44471.491898148146</v>
      </c>
      <c r="T169" t="s">
        <v>594</v>
      </c>
      <c r="U169" t="s">
        <v>32</v>
      </c>
      <c r="V169" t="s">
        <v>19</v>
      </c>
      <c r="W169" t="s">
        <v>29</v>
      </c>
      <c r="X169" t="s">
        <v>23</v>
      </c>
      <c r="Y169" t="s">
        <v>81</v>
      </c>
      <c r="Z169">
        <v>5</v>
      </c>
      <c r="AA169" t="s">
        <v>3879</v>
      </c>
      <c r="AB169" s="1">
        <v>44471</v>
      </c>
    </row>
    <row r="170" spans="1:28" x14ac:dyDescent="0.25">
      <c r="A170">
        <v>40</v>
      </c>
      <c r="B170" t="s">
        <v>98</v>
      </c>
      <c r="C170">
        <v>2021</v>
      </c>
      <c r="D170" t="s">
        <v>451</v>
      </c>
      <c r="E170" t="s">
        <v>466</v>
      </c>
      <c r="F170" t="s">
        <v>46</v>
      </c>
      <c r="G170" t="s">
        <v>467</v>
      </c>
      <c r="H170" t="s">
        <v>86</v>
      </c>
      <c r="I170" t="s">
        <v>71</v>
      </c>
      <c r="J170" s="1">
        <v>44471</v>
      </c>
      <c r="K170" s="2">
        <v>0.38974537037037038</v>
      </c>
      <c r="L170" s="1">
        <v>44471</v>
      </c>
      <c r="M170" s="2">
        <v>0.55640046296296297</v>
      </c>
      <c r="N170" s="1">
        <v>44471</v>
      </c>
      <c r="O170" s="2">
        <v>0.54394675925925928</v>
      </c>
      <c r="P170">
        <v>222</v>
      </c>
      <c r="Q170">
        <v>-18</v>
      </c>
      <c r="R170" s="3">
        <v>44471.389745370368</v>
      </c>
      <c r="S170" s="3">
        <v>44471.543946759259</v>
      </c>
      <c r="T170" t="s">
        <v>583</v>
      </c>
      <c r="U170" t="s">
        <v>32</v>
      </c>
      <c r="V170" t="s">
        <v>46</v>
      </c>
      <c r="W170" t="s">
        <v>46</v>
      </c>
      <c r="X170" t="s">
        <v>23</v>
      </c>
      <c r="Y170" t="s">
        <v>81</v>
      </c>
      <c r="Z170">
        <v>4</v>
      </c>
      <c r="AA170" t="s">
        <v>3879</v>
      </c>
      <c r="AB170" s="1">
        <v>44471</v>
      </c>
    </row>
    <row r="171" spans="1:28" x14ac:dyDescent="0.25">
      <c r="A171">
        <v>40</v>
      </c>
      <c r="B171" t="s">
        <v>98</v>
      </c>
      <c r="C171">
        <v>2021</v>
      </c>
      <c r="D171" t="s">
        <v>451</v>
      </c>
      <c r="E171" t="s">
        <v>468</v>
      </c>
      <c r="F171" t="s">
        <v>46</v>
      </c>
      <c r="G171" t="s">
        <v>469</v>
      </c>
      <c r="H171" t="s">
        <v>86</v>
      </c>
      <c r="I171" t="s">
        <v>71</v>
      </c>
      <c r="J171" s="1">
        <v>44471</v>
      </c>
      <c r="K171" s="2">
        <v>0.39071759259259259</v>
      </c>
      <c r="L171" s="1">
        <v>44471</v>
      </c>
      <c r="M171" s="2">
        <v>0.55734953703703705</v>
      </c>
      <c r="N171" s="1">
        <v>44471</v>
      </c>
      <c r="O171" s="2">
        <v>0.49473379629629632</v>
      </c>
      <c r="P171">
        <v>150</v>
      </c>
      <c r="Q171">
        <v>-90</v>
      </c>
      <c r="R171" s="3">
        <v>44471.390717592592</v>
      </c>
      <c r="S171" s="3">
        <v>44471.494733796295</v>
      </c>
      <c r="T171" t="s">
        <v>594</v>
      </c>
      <c r="U171" t="s">
        <v>32</v>
      </c>
      <c r="V171" t="s">
        <v>46</v>
      </c>
      <c r="W171" t="s">
        <v>46</v>
      </c>
      <c r="X171" t="s">
        <v>23</v>
      </c>
      <c r="Y171" t="s">
        <v>81</v>
      </c>
      <c r="Z171">
        <v>2</v>
      </c>
      <c r="AA171" t="s">
        <v>3879</v>
      </c>
      <c r="AB171" s="1">
        <v>44471</v>
      </c>
    </row>
    <row r="172" spans="1:28" x14ac:dyDescent="0.25">
      <c r="A172">
        <v>40</v>
      </c>
      <c r="B172" t="s">
        <v>98</v>
      </c>
      <c r="C172">
        <v>2021</v>
      </c>
      <c r="D172" t="s">
        <v>451</v>
      </c>
      <c r="E172" t="s">
        <v>470</v>
      </c>
      <c r="F172" t="s">
        <v>46</v>
      </c>
      <c r="G172" t="s">
        <v>471</v>
      </c>
      <c r="H172" t="s">
        <v>86</v>
      </c>
      <c r="I172" t="s">
        <v>71</v>
      </c>
      <c r="J172" s="1">
        <v>44471</v>
      </c>
      <c r="K172" s="2">
        <v>0.39271990740740742</v>
      </c>
      <c r="L172" s="1">
        <v>44471</v>
      </c>
      <c r="M172" s="2">
        <v>0.55937500000000007</v>
      </c>
      <c r="N172" s="1">
        <v>44471</v>
      </c>
      <c r="O172" s="2">
        <v>0.49556712962962962</v>
      </c>
      <c r="P172">
        <v>148</v>
      </c>
      <c r="Q172">
        <v>-92</v>
      </c>
      <c r="R172" s="3">
        <v>44471.39271990741</v>
      </c>
      <c r="S172" s="3">
        <v>44471.495567129627</v>
      </c>
      <c r="T172" t="s">
        <v>595</v>
      </c>
      <c r="U172" t="s">
        <v>32</v>
      </c>
      <c r="V172" t="s">
        <v>46</v>
      </c>
      <c r="W172" t="s">
        <v>46</v>
      </c>
      <c r="X172" t="s">
        <v>23</v>
      </c>
      <c r="Y172" t="s">
        <v>81</v>
      </c>
      <c r="Z172">
        <v>3</v>
      </c>
      <c r="AA172" t="s">
        <v>3879</v>
      </c>
      <c r="AB172" s="1">
        <v>44471</v>
      </c>
    </row>
    <row r="173" spans="1:28" x14ac:dyDescent="0.25">
      <c r="A173">
        <v>40</v>
      </c>
      <c r="B173" t="s">
        <v>98</v>
      </c>
      <c r="C173">
        <v>2021</v>
      </c>
      <c r="D173" t="s">
        <v>451</v>
      </c>
      <c r="E173" t="s">
        <v>472</v>
      </c>
      <c r="F173" t="s">
        <v>46</v>
      </c>
      <c r="G173" t="s">
        <v>473</v>
      </c>
      <c r="H173" t="s">
        <v>86</v>
      </c>
      <c r="I173" t="s">
        <v>71</v>
      </c>
      <c r="J173" s="1">
        <v>44471</v>
      </c>
      <c r="K173" s="2">
        <v>0.39327546296296295</v>
      </c>
      <c r="L173" s="1">
        <v>44471</v>
      </c>
      <c r="M173" s="2">
        <v>0.55990740740740741</v>
      </c>
      <c r="N173" s="1">
        <v>44471</v>
      </c>
      <c r="O173" s="2">
        <v>0.49641203703703707</v>
      </c>
      <c r="P173">
        <v>148</v>
      </c>
      <c r="Q173">
        <v>-92</v>
      </c>
      <c r="R173" s="3">
        <v>44471.393275462964</v>
      </c>
      <c r="S173" s="3">
        <v>44471.496412037035</v>
      </c>
      <c r="T173" t="s">
        <v>595</v>
      </c>
      <c r="U173" t="s">
        <v>32</v>
      </c>
      <c r="V173" t="s">
        <v>46</v>
      </c>
      <c r="W173" t="s">
        <v>46</v>
      </c>
      <c r="X173" t="s">
        <v>23</v>
      </c>
      <c r="Y173" t="s">
        <v>81</v>
      </c>
      <c r="Z173">
        <v>3</v>
      </c>
      <c r="AA173" t="s">
        <v>3879</v>
      </c>
      <c r="AB173" s="1">
        <v>44471</v>
      </c>
    </row>
    <row r="174" spans="1:28" x14ac:dyDescent="0.25">
      <c r="A174">
        <v>40</v>
      </c>
      <c r="B174" t="s">
        <v>98</v>
      </c>
      <c r="C174">
        <v>2021</v>
      </c>
      <c r="D174" t="s">
        <v>451</v>
      </c>
      <c r="E174" t="s">
        <v>474</v>
      </c>
      <c r="F174" t="s">
        <v>46</v>
      </c>
      <c r="G174" t="s">
        <v>475</v>
      </c>
      <c r="H174" t="s">
        <v>86</v>
      </c>
      <c r="I174" t="s">
        <v>71</v>
      </c>
      <c r="J174" s="1">
        <v>44471</v>
      </c>
      <c r="K174" s="2">
        <v>0.39447916666666666</v>
      </c>
      <c r="L174" s="1">
        <v>44471</v>
      </c>
      <c r="M174" s="2">
        <v>0.56111111111111112</v>
      </c>
      <c r="N174" s="1">
        <v>44471</v>
      </c>
      <c r="O174" s="2">
        <v>0.51881944444444439</v>
      </c>
      <c r="P174">
        <v>179</v>
      </c>
      <c r="Q174">
        <v>-61</v>
      </c>
      <c r="R174" s="3">
        <v>44471.394479166665</v>
      </c>
      <c r="S174" s="3">
        <v>44471.518819444442</v>
      </c>
      <c r="T174" t="s">
        <v>588</v>
      </c>
      <c r="U174" t="s">
        <v>32</v>
      </c>
      <c r="V174" t="s">
        <v>46</v>
      </c>
      <c r="W174" t="s">
        <v>46</v>
      </c>
      <c r="X174" t="s">
        <v>23</v>
      </c>
      <c r="Y174" t="s">
        <v>81</v>
      </c>
      <c r="Z174">
        <v>4</v>
      </c>
      <c r="AA174" t="s">
        <v>3879</v>
      </c>
      <c r="AB174" s="1">
        <v>44471</v>
      </c>
    </row>
    <row r="175" spans="1:28" x14ac:dyDescent="0.25">
      <c r="A175">
        <v>40</v>
      </c>
      <c r="B175" t="s">
        <v>98</v>
      </c>
      <c r="C175">
        <v>2021</v>
      </c>
      <c r="D175" t="s">
        <v>451</v>
      </c>
      <c r="E175" t="s">
        <v>476</v>
      </c>
      <c r="F175" t="s">
        <v>46</v>
      </c>
      <c r="G175" t="s">
        <v>477</v>
      </c>
      <c r="H175" t="s">
        <v>86</v>
      </c>
      <c r="I175" t="s">
        <v>71</v>
      </c>
      <c r="J175" s="1">
        <v>44471</v>
      </c>
      <c r="K175" s="2">
        <v>0.39737268518518515</v>
      </c>
      <c r="L175" s="1">
        <v>44471</v>
      </c>
      <c r="M175" s="2">
        <v>0.56401620370370364</v>
      </c>
      <c r="N175" s="1">
        <v>44471</v>
      </c>
      <c r="O175" s="2">
        <v>0.49748842592592596</v>
      </c>
      <c r="P175">
        <v>144</v>
      </c>
      <c r="Q175">
        <v>-96</v>
      </c>
      <c r="R175" s="3">
        <v>44471.397372685184</v>
      </c>
      <c r="S175" s="3">
        <v>44471.497488425928</v>
      </c>
      <c r="T175" t="s">
        <v>575</v>
      </c>
      <c r="U175" t="s">
        <v>32</v>
      </c>
      <c r="V175" t="s">
        <v>46</v>
      </c>
      <c r="W175" t="s">
        <v>46</v>
      </c>
      <c r="X175" t="s">
        <v>23</v>
      </c>
      <c r="Y175" t="s">
        <v>81</v>
      </c>
      <c r="Z175">
        <v>3</v>
      </c>
      <c r="AA175" t="s">
        <v>3879</v>
      </c>
      <c r="AB175" s="1">
        <v>44471</v>
      </c>
    </row>
    <row r="176" spans="1:28" x14ac:dyDescent="0.25">
      <c r="A176">
        <v>40</v>
      </c>
      <c r="B176" t="s">
        <v>98</v>
      </c>
      <c r="C176">
        <v>2021</v>
      </c>
      <c r="D176" t="s">
        <v>451</v>
      </c>
      <c r="E176" t="s">
        <v>478</v>
      </c>
      <c r="F176" t="s">
        <v>61</v>
      </c>
      <c r="G176" t="s">
        <v>479</v>
      </c>
      <c r="H176" t="s">
        <v>86</v>
      </c>
      <c r="I176" t="s">
        <v>71</v>
      </c>
      <c r="J176" s="1">
        <v>44471</v>
      </c>
      <c r="K176" s="2">
        <v>0.40151620370370367</v>
      </c>
      <c r="L176" s="1">
        <v>44471</v>
      </c>
      <c r="M176" s="2">
        <v>0.5681828703703703</v>
      </c>
      <c r="N176" s="1">
        <v>44471</v>
      </c>
      <c r="O176" s="2">
        <v>0.53802083333333328</v>
      </c>
      <c r="P176">
        <v>196</v>
      </c>
      <c r="Q176">
        <v>-44</v>
      </c>
      <c r="R176" s="3">
        <v>44471.401516203703</v>
      </c>
      <c r="S176" s="3">
        <v>44471.53802083333</v>
      </c>
      <c r="T176" t="s">
        <v>578</v>
      </c>
      <c r="U176" t="s">
        <v>32</v>
      </c>
      <c r="V176" t="s">
        <v>61</v>
      </c>
      <c r="W176" t="s">
        <v>21</v>
      </c>
      <c r="X176" t="s">
        <v>23</v>
      </c>
      <c r="Y176" t="s">
        <v>81</v>
      </c>
      <c r="Z176">
        <v>4</v>
      </c>
      <c r="AA176" t="s">
        <v>3879</v>
      </c>
      <c r="AB176" s="1">
        <v>44471</v>
      </c>
    </row>
    <row r="177" spans="1:28" x14ac:dyDescent="0.25">
      <c r="A177">
        <v>40</v>
      </c>
      <c r="B177" t="s">
        <v>98</v>
      </c>
      <c r="C177">
        <v>2021</v>
      </c>
      <c r="D177" t="s">
        <v>451</v>
      </c>
      <c r="E177" t="s">
        <v>480</v>
      </c>
      <c r="F177" t="s">
        <v>46</v>
      </c>
      <c r="G177" t="s">
        <v>481</v>
      </c>
      <c r="H177" t="s">
        <v>86</v>
      </c>
      <c r="I177" t="s">
        <v>71</v>
      </c>
      <c r="J177" s="1">
        <v>44471</v>
      </c>
      <c r="K177" s="2">
        <v>0.40417824074074077</v>
      </c>
      <c r="L177" s="1">
        <v>44471</v>
      </c>
      <c r="M177" s="2">
        <v>0.5708333333333333</v>
      </c>
      <c r="R177" s="3">
        <v>44471.404178240744</v>
      </c>
      <c r="S177" s="3">
        <v>44484.346910763888</v>
      </c>
      <c r="T177" t="s">
        <v>4753</v>
      </c>
      <c r="U177" t="s">
        <v>72</v>
      </c>
      <c r="V177" t="s">
        <v>46</v>
      </c>
      <c r="W177" t="s">
        <v>46</v>
      </c>
      <c r="X177" t="s">
        <v>74</v>
      </c>
      <c r="Y177" t="s">
        <v>81</v>
      </c>
      <c r="Z177">
        <v>1</v>
      </c>
      <c r="AA177" t="s">
        <v>3879</v>
      </c>
      <c r="AB177" s="1">
        <v>44471</v>
      </c>
    </row>
    <row r="178" spans="1:28" x14ac:dyDescent="0.25">
      <c r="A178">
        <v>40</v>
      </c>
      <c r="B178" t="s">
        <v>98</v>
      </c>
      <c r="C178">
        <v>2021</v>
      </c>
      <c r="D178" t="s">
        <v>451</v>
      </c>
      <c r="E178" t="s">
        <v>482</v>
      </c>
      <c r="F178" t="s">
        <v>46</v>
      </c>
      <c r="G178" t="s">
        <v>483</v>
      </c>
      <c r="H178" t="s">
        <v>86</v>
      </c>
      <c r="I178" t="s">
        <v>71</v>
      </c>
      <c r="J178" s="1">
        <v>44471</v>
      </c>
      <c r="K178" s="2">
        <v>0.40483796296296298</v>
      </c>
      <c r="L178" s="1">
        <v>44471</v>
      </c>
      <c r="M178" s="2">
        <v>0.57145833333333329</v>
      </c>
      <c r="N178" s="1">
        <v>44471</v>
      </c>
      <c r="O178" s="2">
        <v>0.49866898148148148</v>
      </c>
      <c r="P178">
        <v>136</v>
      </c>
      <c r="Q178">
        <v>-104</v>
      </c>
      <c r="R178" s="3">
        <v>44471.40483796296</v>
      </c>
      <c r="S178" s="3">
        <v>44471.498668981483</v>
      </c>
      <c r="T178" t="s">
        <v>568</v>
      </c>
      <c r="U178" t="s">
        <v>32</v>
      </c>
      <c r="V178" t="s">
        <v>46</v>
      </c>
      <c r="W178" t="s">
        <v>46</v>
      </c>
      <c r="X178" t="s">
        <v>23</v>
      </c>
      <c r="Y178" t="s">
        <v>81</v>
      </c>
      <c r="Z178">
        <v>3</v>
      </c>
      <c r="AA178" t="s">
        <v>3879</v>
      </c>
      <c r="AB178" s="1">
        <v>44471</v>
      </c>
    </row>
    <row r="179" spans="1:28" x14ac:dyDescent="0.25">
      <c r="A179">
        <v>40</v>
      </c>
      <c r="B179" t="s">
        <v>98</v>
      </c>
      <c r="C179">
        <v>2021</v>
      </c>
      <c r="D179" t="s">
        <v>451</v>
      </c>
      <c r="E179" t="s">
        <v>484</v>
      </c>
      <c r="F179" t="s">
        <v>46</v>
      </c>
      <c r="G179" t="s">
        <v>485</v>
      </c>
      <c r="H179" t="s">
        <v>86</v>
      </c>
      <c r="I179" t="s">
        <v>71</v>
      </c>
      <c r="J179" s="1">
        <v>44471</v>
      </c>
      <c r="K179" s="2">
        <v>0.41519675925925931</v>
      </c>
      <c r="L179" s="1">
        <v>44471</v>
      </c>
      <c r="M179" s="2">
        <v>0.5818402777777778</v>
      </c>
      <c r="N179" s="1">
        <v>44471</v>
      </c>
      <c r="O179" s="2">
        <v>0.53008101851851852</v>
      </c>
      <c r="P179">
        <v>166</v>
      </c>
      <c r="Q179">
        <v>-74</v>
      </c>
      <c r="R179" s="3">
        <v>44471.415196759262</v>
      </c>
      <c r="S179" s="3">
        <v>44471.530081018522</v>
      </c>
      <c r="T179" t="s">
        <v>587</v>
      </c>
      <c r="U179" t="s">
        <v>32</v>
      </c>
      <c r="V179" t="s">
        <v>46</v>
      </c>
      <c r="W179" t="s">
        <v>46</v>
      </c>
      <c r="X179" t="s">
        <v>23</v>
      </c>
      <c r="Y179" t="s">
        <v>81</v>
      </c>
      <c r="Z179">
        <v>8</v>
      </c>
      <c r="AA179" t="s">
        <v>3879</v>
      </c>
      <c r="AB179" s="1">
        <v>44471</v>
      </c>
    </row>
    <row r="180" spans="1:28" x14ac:dyDescent="0.25">
      <c r="A180">
        <v>40</v>
      </c>
      <c r="B180" t="s">
        <v>98</v>
      </c>
      <c r="C180">
        <v>2021</v>
      </c>
      <c r="D180" t="s">
        <v>451</v>
      </c>
      <c r="E180" t="s">
        <v>486</v>
      </c>
      <c r="F180" t="s">
        <v>61</v>
      </c>
      <c r="G180" t="s">
        <v>487</v>
      </c>
      <c r="H180" t="s">
        <v>86</v>
      </c>
      <c r="I180" t="s">
        <v>71</v>
      </c>
      <c r="J180" s="1">
        <v>44471</v>
      </c>
      <c r="K180" s="2">
        <v>0.42072916666666665</v>
      </c>
      <c r="L180" s="1">
        <v>44471</v>
      </c>
      <c r="M180" s="2">
        <v>0.58736111111111111</v>
      </c>
      <c r="N180" s="1">
        <v>44471</v>
      </c>
      <c r="O180" s="2">
        <v>0.53365740740740741</v>
      </c>
      <c r="P180">
        <v>163</v>
      </c>
      <c r="Q180">
        <v>-77</v>
      </c>
      <c r="R180" s="3">
        <v>44471.420729166668</v>
      </c>
      <c r="S180" s="3">
        <v>44471.53365740741</v>
      </c>
      <c r="T180" t="s">
        <v>566</v>
      </c>
      <c r="U180" t="s">
        <v>32</v>
      </c>
      <c r="V180" t="s">
        <v>61</v>
      </c>
      <c r="W180" t="s">
        <v>21</v>
      </c>
      <c r="X180" t="s">
        <v>23</v>
      </c>
      <c r="Y180" t="s">
        <v>81</v>
      </c>
      <c r="Z180">
        <v>2</v>
      </c>
      <c r="AA180" t="s">
        <v>3879</v>
      </c>
      <c r="AB180" s="1">
        <v>44471</v>
      </c>
    </row>
    <row r="181" spans="1:28" x14ac:dyDescent="0.25">
      <c r="A181">
        <v>40</v>
      </c>
      <c r="B181" t="s">
        <v>98</v>
      </c>
      <c r="C181">
        <v>2021</v>
      </c>
      <c r="D181" t="s">
        <v>451</v>
      </c>
      <c r="E181" t="s">
        <v>488</v>
      </c>
      <c r="F181" t="s">
        <v>46</v>
      </c>
      <c r="G181" t="s">
        <v>489</v>
      </c>
      <c r="H181" t="s">
        <v>86</v>
      </c>
      <c r="I181" t="s">
        <v>71</v>
      </c>
      <c r="J181" s="1">
        <v>44471</v>
      </c>
      <c r="K181" s="2">
        <v>0.42373842592592598</v>
      </c>
      <c r="L181" s="1">
        <v>44471</v>
      </c>
      <c r="M181" s="2">
        <v>0.59039351851851851</v>
      </c>
      <c r="R181" s="3">
        <v>44471.423738425925</v>
      </c>
      <c r="S181" s="3">
        <v>44484.346910763888</v>
      </c>
      <c r="T181" t="s">
        <v>4754</v>
      </c>
      <c r="U181" t="s">
        <v>72</v>
      </c>
      <c r="V181" t="s">
        <v>46</v>
      </c>
      <c r="W181" t="s">
        <v>46</v>
      </c>
      <c r="X181" t="s">
        <v>74</v>
      </c>
      <c r="Y181" t="s">
        <v>81</v>
      </c>
      <c r="Z181">
        <v>4</v>
      </c>
      <c r="AA181" t="s">
        <v>3879</v>
      </c>
      <c r="AB181" s="1">
        <v>44471</v>
      </c>
    </row>
    <row r="182" spans="1:28" x14ac:dyDescent="0.25">
      <c r="A182">
        <v>40</v>
      </c>
      <c r="B182" t="s">
        <v>98</v>
      </c>
      <c r="C182">
        <v>2021</v>
      </c>
      <c r="D182" t="s">
        <v>451</v>
      </c>
      <c r="E182" t="s">
        <v>490</v>
      </c>
      <c r="F182" t="s">
        <v>46</v>
      </c>
      <c r="G182" t="s">
        <v>491</v>
      </c>
      <c r="H182" t="s">
        <v>86</v>
      </c>
      <c r="I182" t="s">
        <v>71</v>
      </c>
      <c r="J182" s="1">
        <v>44471</v>
      </c>
      <c r="K182" s="2">
        <v>0.43202546296296296</v>
      </c>
      <c r="L182" s="1">
        <v>44471</v>
      </c>
      <c r="M182" s="2">
        <v>0.59865740740740747</v>
      </c>
      <c r="N182" s="1">
        <v>44471</v>
      </c>
      <c r="O182" s="2">
        <v>0.54265046296296293</v>
      </c>
      <c r="P182">
        <v>159</v>
      </c>
      <c r="Q182">
        <v>-81</v>
      </c>
      <c r="R182" s="3">
        <v>44471.432025462964</v>
      </c>
      <c r="S182" s="3">
        <v>44471.542650462965</v>
      </c>
      <c r="T182" t="s">
        <v>596</v>
      </c>
      <c r="U182" t="s">
        <v>32</v>
      </c>
      <c r="V182" t="s">
        <v>46</v>
      </c>
      <c r="W182" t="s">
        <v>46</v>
      </c>
      <c r="X182" t="s">
        <v>23</v>
      </c>
      <c r="Y182" t="s">
        <v>81</v>
      </c>
      <c r="Z182">
        <v>3</v>
      </c>
      <c r="AA182" t="s">
        <v>3879</v>
      </c>
      <c r="AB182" s="1">
        <v>44471</v>
      </c>
    </row>
    <row r="183" spans="1:28" x14ac:dyDescent="0.25">
      <c r="A183">
        <v>40</v>
      </c>
      <c r="B183" t="s">
        <v>98</v>
      </c>
      <c r="C183">
        <v>2021</v>
      </c>
      <c r="D183" t="s">
        <v>451</v>
      </c>
      <c r="E183" t="s">
        <v>492</v>
      </c>
      <c r="F183" t="s">
        <v>31</v>
      </c>
      <c r="G183" t="s">
        <v>493</v>
      </c>
      <c r="H183" t="s">
        <v>86</v>
      </c>
      <c r="I183" t="s">
        <v>71</v>
      </c>
      <c r="J183" s="1">
        <v>44471</v>
      </c>
      <c r="K183" s="2">
        <v>0.43396990740740743</v>
      </c>
      <c r="L183" s="1">
        <v>44471</v>
      </c>
      <c r="M183" s="2">
        <v>0.60062499999999996</v>
      </c>
      <c r="N183" s="1">
        <v>44471</v>
      </c>
      <c r="O183" s="2">
        <v>0.55359953703703701</v>
      </c>
      <c r="P183">
        <v>173</v>
      </c>
      <c r="Q183">
        <v>-67</v>
      </c>
      <c r="R183" s="3">
        <v>44471.433969907404</v>
      </c>
      <c r="S183" s="3">
        <v>44471.553599537037</v>
      </c>
      <c r="T183" t="s">
        <v>597</v>
      </c>
      <c r="U183" t="s">
        <v>32</v>
      </c>
      <c r="V183" t="s">
        <v>19</v>
      </c>
      <c r="W183" t="s">
        <v>21</v>
      </c>
      <c r="X183" t="s">
        <v>23</v>
      </c>
      <c r="Y183" t="s">
        <v>81</v>
      </c>
      <c r="Z183">
        <v>3</v>
      </c>
      <c r="AA183" t="s">
        <v>3879</v>
      </c>
      <c r="AB183" s="1">
        <v>44471</v>
      </c>
    </row>
    <row r="184" spans="1:28" x14ac:dyDescent="0.25">
      <c r="A184">
        <v>40</v>
      </c>
      <c r="B184" t="s">
        <v>98</v>
      </c>
      <c r="C184">
        <v>2021</v>
      </c>
      <c r="D184" t="s">
        <v>451</v>
      </c>
      <c r="E184" t="s">
        <v>494</v>
      </c>
      <c r="F184" t="s">
        <v>50</v>
      </c>
      <c r="G184" t="s">
        <v>495</v>
      </c>
      <c r="H184" t="s">
        <v>86</v>
      </c>
      <c r="I184" t="s">
        <v>71</v>
      </c>
      <c r="J184" s="1">
        <v>44471</v>
      </c>
      <c r="K184" s="2">
        <v>0.44324074074074077</v>
      </c>
      <c r="L184" s="1">
        <v>44471</v>
      </c>
      <c r="M184" s="2">
        <v>0.60987268518518511</v>
      </c>
      <c r="N184" s="1">
        <v>44471</v>
      </c>
      <c r="O184" s="2">
        <v>0.45653935185185185</v>
      </c>
      <c r="P184">
        <v>19</v>
      </c>
      <c r="Q184">
        <v>-221</v>
      </c>
      <c r="R184" s="3">
        <v>44471.443240740744</v>
      </c>
      <c r="S184" s="3">
        <v>44471.45653935185</v>
      </c>
      <c r="T184" t="s">
        <v>126</v>
      </c>
      <c r="U184" t="s">
        <v>22</v>
      </c>
      <c r="V184" t="s">
        <v>51</v>
      </c>
      <c r="W184" t="s">
        <v>52</v>
      </c>
      <c r="X184" t="s">
        <v>23</v>
      </c>
      <c r="Y184" t="s">
        <v>81</v>
      </c>
      <c r="Z184">
        <v>1</v>
      </c>
      <c r="AA184" t="s">
        <v>3879</v>
      </c>
      <c r="AB184" s="1">
        <v>44471</v>
      </c>
    </row>
    <row r="185" spans="1:28" x14ac:dyDescent="0.25">
      <c r="A185">
        <v>40</v>
      </c>
      <c r="B185" t="s">
        <v>98</v>
      </c>
      <c r="C185">
        <v>2021</v>
      </c>
      <c r="D185" t="s">
        <v>451</v>
      </c>
      <c r="E185" t="s">
        <v>496</v>
      </c>
      <c r="F185" t="s">
        <v>46</v>
      </c>
      <c r="G185" t="s">
        <v>497</v>
      </c>
      <c r="H185" t="s">
        <v>86</v>
      </c>
      <c r="I185" t="s">
        <v>71</v>
      </c>
      <c r="J185" s="1">
        <v>44471</v>
      </c>
      <c r="K185" s="2">
        <v>0.45452546296296298</v>
      </c>
      <c r="L185" s="1">
        <v>44471</v>
      </c>
      <c r="M185" s="2">
        <v>0.62118055555555551</v>
      </c>
      <c r="N185" s="1">
        <v>44471</v>
      </c>
      <c r="O185" s="2">
        <v>0.55364583333333328</v>
      </c>
      <c r="P185">
        <v>143</v>
      </c>
      <c r="Q185">
        <v>-97</v>
      </c>
      <c r="R185" s="3">
        <v>44471.454525462963</v>
      </c>
      <c r="S185" s="3">
        <v>44471.55364583333</v>
      </c>
      <c r="T185" t="s">
        <v>572</v>
      </c>
      <c r="U185" t="s">
        <v>32</v>
      </c>
      <c r="V185" t="s">
        <v>46</v>
      </c>
      <c r="W185" t="s">
        <v>46</v>
      </c>
      <c r="X185" t="s">
        <v>23</v>
      </c>
      <c r="Y185" t="s">
        <v>81</v>
      </c>
      <c r="Z185">
        <v>4</v>
      </c>
      <c r="AA185" t="s">
        <v>3879</v>
      </c>
      <c r="AB185" s="1">
        <v>44471</v>
      </c>
    </row>
    <row r="186" spans="1:28" x14ac:dyDescent="0.25">
      <c r="A186">
        <v>40</v>
      </c>
      <c r="B186" t="s">
        <v>98</v>
      </c>
      <c r="C186">
        <v>2021</v>
      </c>
      <c r="D186" t="s">
        <v>451</v>
      </c>
      <c r="E186" t="s">
        <v>498</v>
      </c>
      <c r="F186" t="s">
        <v>46</v>
      </c>
      <c r="G186" t="s">
        <v>499</v>
      </c>
      <c r="H186" t="s">
        <v>86</v>
      </c>
      <c r="I186" t="s">
        <v>71</v>
      </c>
      <c r="J186" s="1">
        <v>44471</v>
      </c>
      <c r="K186" s="2">
        <v>0.4679976851851852</v>
      </c>
      <c r="L186" s="1">
        <v>44471</v>
      </c>
      <c r="M186" s="2">
        <v>0.63464120370370369</v>
      </c>
      <c r="N186" s="1">
        <v>44471</v>
      </c>
      <c r="O186" s="2">
        <v>0.55615740740740738</v>
      </c>
      <c r="P186">
        <v>127</v>
      </c>
      <c r="Q186">
        <v>-113</v>
      </c>
      <c r="R186" s="3">
        <v>44471.467997685184</v>
      </c>
      <c r="S186" s="3">
        <v>44471.556157407409</v>
      </c>
      <c r="T186" t="s">
        <v>598</v>
      </c>
      <c r="U186" t="s">
        <v>32</v>
      </c>
      <c r="V186" t="s">
        <v>46</v>
      </c>
      <c r="W186" t="s">
        <v>46</v>
      </c>
      <c r="X186" t="s">
        <v>23</v>
      </c>
      <c r="Y186" t="s">
        <v>81</v>
      </c>
      <c r="Z186">
        <v>4</v>
      </c>
      <c r="AA186" t="s">
        <v>3879</v>
      </c>
      <c r="AB186" s="1">
        <v>44471</v>
      </c>
    </row>
    <row r="187" spans="1:28" x14ac:dyDescent="0.25">
      <c r="A187">
        <v>40</v>
      </c>
      <c r="B187" t="s">
        <v>98</v>
      </c>
      <c r="C187">
        <v>2021</v>
      </c>
      <c r="D187" t="s">
        <v>451</v>
      </c>
      <c r="E187" t="s">
        <v>500</v>
      </c>
      <c r="F187" t="s">
        <v>46</v>
      </c>
      <c r="G187" t="s">
        <v>501</v>
      </c>
      <c r="H187" t="s">
        <v>86</v>
      </c>
      <c r="I187" t="s">
        <v>71</v>
      </c>
      <c r="J187" s="1">
        <v>44471</v>
      </c>
      <c r="K187" s="2">
        <v>0.47799768518518521</v>
      </c>
      <c r="L187" s="1">
        <v>44471</v>
      </c>
      <c r="M187" s="2">
        <v>0.64462962962962966</v>
      </c>
      <c r="N187" s="1">
        <v>44471</v>
      </c>
      <c r="O187" s="2">
        <v>0.55910879629629628</v>
      </c>
      <c r="P187">
        <v>117</v>
      </c>
      <c r="Q187">
        <v>-123</v>
      </c>
      <c r="R187" s="3">
        <v>44471.477997685186</v>
      </c>
      <c r="S187" s="3">
        <v>44471.559108796297</v>
      </c>
      <c r="T187" t="s">
        <v>599</v>
      </c>
      <c r="U187" t="s">
        <v>32</v>
      </c>
      <c r="V187" t="s">
        <v>46</v>
      </c>
      <c r="W187" t="s">
        <v>46</v>
      </c>
      <c r="X187" t="s">
        <v>23</v>
      </c>
      <c r="Y187" t="s">
        <v>81</v>
      </c>
      <c r="Z187">
        <v>1</v>
      </c>
      <c r="AA187" t="s">
        <v>3879</v>
      </c>
      <c r="AB187" s="1">
        <v>44471</v>
      </c>
    </row>
    <row r="188" spans="1:28" x14ac:dyDescent="0.25">
      <c r="A188">
        <v>40</v>
      </c>
      <c r="B188" t="s">
        <v>98</v>
      </c>
      <c r="C188">
        <v>2021</v>
      </c>
      <c r="D188" t="s">
        <v>451</v>
      </c>
      <c r="E188" t="s">
        <v>502</v>
      </c>
      <c r="F188" t="s">
        <v>46</v>
      </c>
      <c r="G188" t="s">
        <v>503</v>
      </c>
      <c r="H188" t="s">
        <v>86</v>
      </c>
      <c r="I188" t="s">
        <v>71</v>
      </c>
      <c r="J188" s="1">
        <v>44471</v>
      </c>
      <c r="K188" s="2">
        <v>0.4788310185185185</v>
      </c>
      <c r="L188" s="1">
        <v>44471</v>
      </c>
      <c r="M188" s="2">
        <v>0.64547453703703705</v>
      </c>
      <c r="N188" s="1">
        <v>44471</v>
      </c>
      <c r="O188" s="2">
        <v>0.55729166666666663</v>
      </c>
      <c r="P188">
        <v>113</v>
      </c>
      <c r="Q188">
        <v>-127</v>
      </c>
      <c r="R188" s="3">
        <v>44471.478831018518</v>
      </c>
      <c r="S188" s="3">
        <v>44471.557291666664</v>
      </c>
      <c r="T188" t="s">
        <v>600</v>
      </c>
      <c r="U188" t="s">
        <v>32</v>
      </c>
      <c r="V188" t="s">
        <v>46</v>
      </c>
      <c r="W188" t="s">
        <v>46</v>
      </c>
      <c r="X188" t="s">
        <v>23</v>
      </c>
      <c r="Y188" t="s">
        <v>81</v>
      </c>
      <c r="Z188">
        <v>4</v>
      </c>
      <c r="AA188" t="s">
        <v>3879</v>
      </c>
      <c r="AB188" s="1">
        <v>44471</v>
      </c>
    </row>
    <row r="189" spans="1:28" x14ac:dyDescent="0.25">
      <c r="A189">
        <v>40</v>
      </c>
      <c r="B189" t="s">
        <v>98</v>
      </c>
      <c r="C189">
        <v>2021</v>
      </c>
      <c r="D189" t="s">
        <v>451</v>
      </c>
      <c r="E189" t="s">
        <v>504</v>
      </c>
      <c r="F189" t="s">
        <v>48</v>
      </c>
      <c r="G189" t="s">
        <v>501</v>
      </c>
      <c r="H189" t="s">
        <v>86</v>
      </c>
      <c r="I189" t="s">
        <v>71</v>
      </c>
      <c r="J189" s="1">
        <v>44471</v>
      </c>
      <c r="K189" s="2">
        <v>0.4788425925925926</v>
      </c>
      <c r="L189" s="1">
        <v>44471</v>
      </c>
      <c r="M189" s="2">
        <v>0.64547453703703705</v>
      </c>
      <c r="N189" s="1">
        <v>44471</v>
      </c>
      <c r="O189" s="2">
        <v>0.51736111111111105</v>
      </c>
      <c r="P189">
        <v>56</v>
      </c>
      <c r="Q189">
        <v>-184</v>
      </c>
      <c r="R189" s="3">
        <v>44471.478842592594</v>
      </c>
      <c r="S189" s="3">
        <v>44471.517361111109</v>
      </c>
      <c r="T189" t="s">
        <v>601</v>
      </c>
      <c r="U189" t="s">
        <v>27</v>
      </c>
      <c r="V189" t="s">
        <v>48</v>
      </c>
      <c r="W189" t="s">
        <v>48</v>
      </c>
      <c r="X189" t="s">
        <v>23</v>
      </c>
      <c r="Y189" t="s">
        <v>81</v>
      </c>
      <c r="Z189">
        <v>1</v>
      </c>
      <c r="AA189" t="s">
        <v>3879</v>
      </c>
      <c r="AB189" s="1">
        <v>44471</v>
      </c>
    </row>
    <row r="190" spans="1:28" x14ac:dyDescent="0.25">
      <c r="A190">
        <v>40</v>
      </c>
      <c r="B190" t="s">
        <v>98</v>
      </c>
      <c r="C190">
        <v>2021</v>
      </c>
      <c r="D190" t="s">
        <v>451</v>
      </c>
      <c r="E190" t="s">
        <v>505</v>
      </c>
      <c r="F190" t="s">
        <v>33</v>
      </c>
      <c r="G190" t="s">
        <v>506</v>
      </c>
      <c r="H190" t="s">
        <v>70</v>
      </c>
      <c r="I190" t="s">
        <v>71</v>
      </c>
      <c r="J190" s="1">
        <v>44471</v>
      </c>
      <c r="K190" s="2">
        <v>0.48543981481481485</v>
      </c>
      <c r="L190" s="1">
        <v>44471</v>
      </c>
      <c r="M190" s="2">
        <v>0.54791666666666672</v>
      </c>
      <c r="N190" s="1">
        <v>44471</v>
      </c>
      <c r="O190" s="2">
        <v>0.50878472222222226</v>
      </c>
      <c r="P190">
        <v>33</v>
      </c>
      <c r="Q190">
        <v>-57</v>
      </c>
      <c r="R190" s="3">
        <v>44471.485439814816</v>
      </c>
      <c r="S190" s="3">
        <v>44471.508784722224</v>
      </c>
      <c r="T190" t="s">
        <v>103</v>
      </c>
      <c r="U190" t="s">
        <v>27</v>
      </c>
      <c r="V190" t="s">
        <v>19</v>
      </c>
      <c r="W190" t="s">
        <v>34</v>
      </c>
      <c r="X190" t="s">
        <v>23</v>
      </c>
      <c r="Y190" t="s">
        <v>80</v>
      </c>
      <c r="Z190">
        <v>3</v>
      </c>
      <c r="AA190" t="s">
        <v>3879</v>
      </c>
      <c r="AB190" s="1">
        <v>44471</v>
      </c>
    </row>
    <row r="191" spans="1:28" x14ac:dyDescent="0.25">
      <c r="A191">
        <v>40</v>
      </c>
      <c r="B191" t="s">
        <v>98</v>
      </c>
      <c r="C191">
        <v>2021</v>
      </c>
      <c r="D191" t="s">
        <v>451</v>
      </c>
      <c r="E191" t="s">
        <v>507</v>
      </c>
      <c r="F191" t="s">
        <v>46</v>
      </c>
      <c r="G191" t="s">
        <v>508</v>
      </c>
      <c r="H191" t="s">
        <v>86</v>
      </c>
      <c r="I191" t="s">
        <v>71</v>
      </c>
      <c r="J191" s="1">
        <v>44471</v>
      </c>
      <c r="K191" s="2">
        <v>0.50925925925925919</v>
      </c>
      <c r="L191" s="1">
        <v>44471</v>
      </c>
      <c r="M191" s="2">
        <v>0.67590277777777785</v>
      </c>
      <c r="N191" s="1">
        <v>44474</v>
      </c>
      <c r="O191" s="2">
        <v>0.44821759259259258</v>
      </c>
      <c r="P191">
        <v>4232</v>
      </c>
      <c r="Q191">
        <v>3992</v>
      </c>
      <c r="R191" s="3">
        <v>44471.509259259263</v>
      </c>
      <c r="S191" s="3">
        <v>44474.448217592595</v>
      </c>
      <c r="T191" t="s">
        <v>1825</v>
      </c>
      <c r="U191" t="s">
        <v>39</v>
      </c>
      <c r="V191" t="s">
        <v>46</v>
      </c>
      <c r="W191" t="s">
        <v>46</v>
      </c>
      <c r="X191" t="s">
        <v>37</v>
      </c>
      <c r="Y191" t="s">
        <v>81</v>
      </c>
      <c r="Z191">
        <v>2</v>
      </c>
      <c r="AA191" t="s">
        <v>3879</v>
      </c>
      <c r="AB191" s="1">
        <v>44471</v>
      </c>
    </row>
    <row r="192" spans="1:28" x14ac:dyDescent="0.25">
      <c r="A192">
        <v>40</v>
      </c>
      <c r="B192" t="s">
        <v>98</v>
      </c>
      <c r="C192">
        <v>2021</v>
      </c>
      <c r="D192" t="s">
        <v>451</v>
      </c>
      <c r="E192" t="s">
        <v>509</v>
      </c>
      <c r="F192" t="s">
        <v>46</v>
      </c>
      <c r="G192" t="s">
        <v>510</v>
      </c>
      <c r="H192" t="s">
        <v>86</v>
      </c>
      <c r="I192" t="s">
        <v>71</v>
      </c>
      <c r="J192" s="1">
        <v>44471</v>
      </c>
      <c r="K192" s="2">
        <v>0.5178356481481482</v>
      </c>
      <c r="L192" s="1">
        <v>44471</v>
      </c>
      <c r="M192" s="2">
        <v>0.68449074074074068</v>
      </c>
      <c r="N192" s="1">
        <v>44471</v>
      </c>
      <c r="O192" s="2">
        <v>0.54863425925925924</v>
      </c>
      <c r="P192">
        <v>45</v>
      </c>
      <c r="Q192">
        <v>-195</v>
      </c>
      <c r="R192" s="3">
        <v>44471.517835648148</v>
      </c>
      <c r="S192" s="3">
        <v>44471.548634259256</v>
      </c>
      <c r="T192" t="s">
        <v>142</v>
      </c>
      <c r="U192" t="s">
        <v>27</v>
      </c>
      <c r="V192" t="s">
        <v>46</v>
      </c>
      <c r="W192" t="s">
        <v>46</v>
      </c>
      <c r="X192" t="s">
        <v>23</v>
      </c>
      <c r="Y192" t="s">
        <v>81</v>
      </c>
      <c r="Z192">
        <v>1</v>
      </c>
      <c r="AA192" t="s">
        <v>3879</v>
      </c>
      <c r="AB192" s="1">
        <v>44471</v>
      </c>
    </row>
    <row r="193" spans="1:28" x14ac:dyDescent="0.25">
      <c r="A193">
        <v>40</v>
      </c>
      <c r="B193" t="s">
        <v>98</v>
      </c>
      <c r="C193">
        <v>2021</v>
      </c>
      <c r="D193" t="s">
        <v>451</v>
      </c>
      <c r="E193" t="s">
        <v>511</v>
      </c>
      <c r="F193" t="s">
        <v>48</v>
      </c>
      <c r="G193" t="s">
        <v>512</v>
      </c>
      <c r="H193" t="s">
        <v>86</v>
      </c>
      <c r="I193" t="s">
        <v>71</v>
      </c>
      <c r="J193" s="1">
        <v>44471</v>
      </c>
      <c r="K193" s="2">
        <v>0.52093749999999994</v>
      </c>
      <c r="L193" s="1">
        <v>44471</v>
      </c>
      <c r="M193" s="2">
        <v>0.68759259259259264</v>
      </c>
      <c r="N193" s="1">
        <v>44471</v>
      </c>
      <c r="O193" s="2">
        <v>0.53511574074074075</v>
      </c>
      <c r="P193">
        <v>20</v>
      </c>
      <c r="Q193">
        <v>-220</v>
      </c>
      <c r="R193" s="3">
        <v>44471.520937499998</v>
      </c>
      <c r="S193" s="3">
        <v>44471.535115740742</v>
      </c>
      <c r="T193" t="s">
        <v>120</v>
      </c>
      <c r="U193" t="s">
        <v>22</v>
      </c>
      <c r="V193" t="s">
        <v>48</v>
      </c>
      <c r="W193" t="s">
        <v>48</v>
      </c>
      <c r="X193" t="s">
        <v>23</v>
      </c>
      <c r="Y193" t="s">
        <v>81</v>
      </c>
      <c r="Z193">
        <v>1</v>
      </c>
      <c r="AA193" t="s">
        <v>3879</v>
      </c>
      <c r="AB193" s="1">
        <v>44471</v>
      </c>
    </row>
    <row r="194" spans="1:28" x14ac:dyDescent="0.25">
      <c r="A194">
        <v>40</v>
      </c>
      <c r="B194" t="s">
        <v>98</v>
      </c>
      <c r="C194">
        <v>2021</v>
      </c>
      <c r="D194" t="s">
        <v>451</v>
      </c>
      <c r="E194" t="s">
        <v>513</v>
      </c>
      <c r="F194" t="s">
        <v>48</v>
      </c>
      <c r="G194" t="s">
        <v>514</v>
      </c>
      <c r="H194" t="s">
        <v>86</v>
      </c>
      <c r="I194" t="s">
        <v>71</v>
      </c>
      <c r="J194" s="1">
        <v>44471</v>
      </c>
      <c r="K194" s="2">
        <v>0.52160879629629631</v>
      </c>
      <c r="L194" s="1">
        <v>44471</v>
      </c>
      <c r="M194" s="2">
        <v>0.6880208333333333</v>
      </c>
      <c r="N194" s="1">
        <v>44471</v>
      </c>
      <c r="O194" s="2">
        <v>0.57396990740740739</v>
      </c>
      <c r="P194">
        <v>75</v>
      </c>
      <c r="Q194">
        <v>-164</v>
      </c>
      <c r="R194" s="3">
        <v>44471.521608796298</v>
      </c>
      <c r="S194" s="3">
        <v>44471.573969907404</v>
      </c>
      <c r="T194" t="s">
        <v>124</v>
      </c>
      <c r="U194" t="s">
        <v>30</v>
      </c>
      <c r="V194" t="s">
        <v>48</v>
      </c>
      <c r="W194" t="s">
        <v>48</v>
      </c>
      <c r="X194" t="s">
        <v>23</v>
      </c>
      <c r="Y194" t="s">
        <v>81</v>
      </c>
      <c r="Z194">
        <v>4</v>
      </c>
      <c r="AA194" t="s">
        <v>3879</v>
      </c>
      <c r="AB194" s="1">
        <v>44471</v>
      </c>
    </row>
    <row r="195" spans="1:28" x14ac:dyDescent="0.25">
      <c r="A195">
        <v>40</v>
      </c>
      <c r="B195" t="s">
        <v>98</v>
      </c>
      <c r="C195">
        <v>2021</v>
      </c>
      <c r="D195" t="s">
        <v>451</v>
      </c>
      <c r="E195" t="s">
        <v>515</v>
      </c>
      <c r="F195" t="s">
        <v>46</v>
      </c>
      <c r="G195" t="s">
        <v>516</v>
      </c>
      <c r="H195" t="s">
        <v>86</v>
      </c>
      <c r="I195" t="s">
        <v>71</v>
      </c>
      <c r="J195" s="1">
        <v>44471</v>
      </c>
      <c r="K195" s="2">
        <v>0.53565972222222225</v>
      </c>
      <c r="L195" s="1">
        <v>44471</v>
      </c>
      <c r="M195" s="2">
        <v>0.7023032407407408</v>
      </c>
      <c r="N195" s="1">
        <v>44471</v>
      </c>
      <c r="O195" s="2">
        <v>0.6106597222222222</v>
      </c>
      <c r="P195">
        <v>108</v>
      </c>
      <c r="Q195">
        <v>-132</v>
      </c>
      <c r="R195" s="3">
        <v>44471.53565972222</v>
      </c>
      <c r="S195" s="3">
        <v>44471.610659722224</v>
      </c>
      <c r="T195" t="s">
        <v>602</v>
      </c>
      <c r="U195" t="s">
        <v>32</v>
      </c>
      <c r="V195" t="s">
        <v>46</v>
      </c>
      <c r="W195" t="s">
        <v>46</v>
      </c>
      <c r="X195" t="s">
        <v>23</v>
      </c>
      <c r="Y195" t="s">
        <v>81</v>
      </c>
      <c r="Z195">
        <v>4</v>
      </c>
      <c r="AA195" t="s">
        <v>3879</v>
      </c>
      <c r="AB195" s="1">
        <v>44471</v>
      </c>
    </row>
    <row r="196" spans="1:28" x14ac:dyDescent="0.25">
      <c r="A196">
        <v>40</v>
      </c>
      <c r="B196" t="s">
        <v>98</v>
      </c>
      <c r="C196">
        <v>2021</v>
      </c>
      <c r="D196" t="s">
        <v>451</v>
      </c>
      <c r="E196" t="s">
        <v>517</v>
      </c>
      <c r="F196" t="s">
        <v>50</v>
      </c>
      <c r="G196" t="s">
        <v>518</v>
      </c>
      <c r="H196" t="s">
        <v>86</v>
      </c>
      <c r="I196" t="s">
        <v>71</v>
      </c>
      <c r="J196" s="1">
        <v>44471</v>
      </c>
      <c r="K196" s="2">
        <v>0.53989583333333335</v>
      </c>
      <c r="L196" s="1">
        <v>44471</v>
      </c>
      <c r="M196" s="2">
        <v>0.70655092592592583</v>
      </c>
      <c r="N196" s="1">
        <v>44471</v>
      </c>
      <c r="O196" s="2">
        <v>0.55001157407407408</v>
      </c>
      <c r="P196">
        <v>15</v>
      </c>
      <c r="Q196">
        <v>-225</v>
      </c>
      <c r="R196" s="3">
        <v>44471.539895833332</v>
      </c>
      <c r="S196" s="3">
        <v>44471.550011574072</v>
      </c>
      <c r="T196" t="s">
        <v>100</v>
      </c>
      <c r="U196" t="s">
        <v>22</v>
      </c>
      <c r="V196" t="s">
        <v>51</v>
      </c>
      <c r="W196" t="s">
        <v>52</v>
      </c>
      <c r="X196" t="s">
        <v>23</v>
      </c>
      <c r="Y196" t="s">
        <v>81</v>
      </c>
      <c r="Z196">
        <v>1</v>
      </c>
      <c r="AA196" t="s">
        <v>3879</v>
      </c>
      <c r="AB196" s="1">
        <v>44471</v>
      </c>
    </row>
    <row r="197" spans="1:28" x14ac:dyDescent="0.25">
      <c r="A197">
        <v>40</v>
      </c>
      <c r="B197" t="s">
        <v>98</v>
      </c>
      <c r="C197">
        <v>2021</v>
      </c>
      <c r="D197" t="s">
        <v>451</v>
      </c>
      <c r="E197" t="s">
        <v>519</v>
      </c>
      <c r="F197" t="s">
        <v>46</v>
      </c>
      <c r="G197" t="s">
        <v>520</v>
      </c>
      <c r="H197" t="s">
        <v>86</v>
      </c>
      <c r="I197" t="s">
        <v>71</v>
      </c>
      <c r="J197" s="1">
        <v>44471</v>
      </c>
      <c r="K197" s="2">
        <v>0.54366898148148146</v>
      </c>
      <c r="L197" s="1">
        <v>44471</v>
      </c>
      <c r="M197" s="2">
        <v>0.71021990740740737</v>
      </c>
      <c r="N197" s="1">
        <v>44471</v>
      </c>
      <c r="O197" s="2">
        <v>0.57620370370370366</v>
      </c>
      <c r="P197">
        <v>47</v>
      </c>
      <c r="Q197">
        <v>-193</v>
      </c>
      <c r="R197" s="3">
        <v>44471.543668981481</v>
      </c>
      <c r="S197" s="3">
        <v>44471.576203703706</v>
      </c>
      <c r="T197" t="s">
        <v>119</v>
      </c>
      <c r="U197" t="s">
        <v>27</v>
      </c>
      <c r="V197" t="s">
        <v>46</v>
      </c>
      <c r="W197" t="s">
        <v>46</v>
      </c>
      <c r="X197" t="s">
        <v>23</v>
      </c>
      <c r="Y197" t="s">
        <v>81</v>
      </c>
      <c r="Z197">
        <v>1</v>
      </c>
      <c r="AA197" t="s">
        <v>3879</v>
      </c>
      <c r="AB197" s="1">
        <v>44471</v>
      </c>
    </row>
    <row r="198" spans="1:28" x14ac:dyDescent="0.25">
      <c r="A198">
        <v>40</v>
      </c>
      <c r="B198" t="s">
        <v>98</v>
      </c>
      <c r="C198">
        <v>2021</v>
      </c>
      <c r="D198" t="s">
        <v>451</v>
      </c>
      <c r="E198" t="s">
        <v>521</v>
      </c>
      <c r="F198" t="s">
        <v>46</v>
      </c>
      <c r="G198" t="s">
        <v>522</v>
      </c>
      <c r="H198" t="s">
        <v>86</v>
      </c>
      <c r="I198" t="s">
        <v>71</v>
      </c>
      <c r="J198" s="1">
        <v>44471</v>
      </c>
      <c r="K198" s="2">
        <v>0.55010416666666673</v>
      </c>
      <c r="L198" s="1">
        <v>44471</v>
      </c>
      <c r="M198" s="2">
        <v>0.71670138888888879</v>
      </c>
      <c r="N198" s="1">
        <v>44471</v>
      </c>
      <c r="O198" s="2">
        <v>0.65241898148148147</v>
      </c>
      <c r="P198">
        <v>147</v>
      </c>
      <c r="Q198">
        <v>-93</v>
      </c>
      <c r="R198" s="3">
        <v>44471.550104166665</v>
      </c>
      <c r="S198" s="3">
        <v>44471.652418981481</v>
      </c>
      <c r="T198" t="s">
        <v>603</v>
      </c>
      <c r="U198" t="s">
        <v>32</v>
      </c>
      <c r="V198" t="s">
        <v>46</v>
      </c>
      <c r="W198" t="s">
        <v>46</v>
      </c>
      <c r="X198" t="s">
        <v>23</v>
      </c>
      <c r="Y198" t="s">
        <v>81</v>
      </c>
      <c r="Z198">
        <v>7</v>
      </c>
      <c r="AA198" t="s">
        <v>3879</v>
      </c>
      <c r="AB198" s="1">
        <v>44471</v>
      </c>
    </row>
    <row r="199" spans="1:28" x14ac:dyDescent="0.25">
      <c r="A199">
        <v>40</v>
      </c>
      <c r="B199" t="s">
        <v>98</v>
      </c>
      <c r="C199">
        <v>2021</v>
      </c>
      <c r="D199" t="s">
        <v>451</v>
      </c>
      <c r="E199" t="s">
        <v>523</v>
      </c>
      <c r="F199" t="s">
        <v>48</v>
      </c>
      <c r="G199" t="s">
        <v>524</v>
      </c>
      <c r="H199" t="s">
        <v>86</v>
      </c>
      <c r="I199" t="s">
        <v>71</v>
      </c>
      <c r="J199" s="1">
        <v>44471</v>
      </c>
      <c r="K199" s="2">
        <v>0.56761574074074073</v>
      </c>
      <c r="L199" s="1">
        <v>44471</v>
      </c>
      <c r="M199" s="2">
        <v>0.73427083333333332</v>
      </c>
      <c r="N199" s="1">
        <v>44471</v>
      </c>
      <c r="O199" s="2">
        <v>0.57149305555555563</v>
      </c>
      <c r="P199">
        <v>5</v>
      </c>
      <c r="Q199">
        <v>-235</v>
      </c>
      <c r="R199" s="3">
        <v>44471.567615740743</v>
      </c>
      <c r="S199" s="3">
        <v>44471.571493055555</v>
      </c>
      <c r="T199" t="s">
        <v>105</v>
      </c>
      <c r="U199" t="s">
        <v>22</v>
      </c>
      <c r="V199" t="s">
        <v>48</v>
      </c>
      <c r="W199" t="s">
        <v>48</v>
      </c>
      <c r="X199" t="s">
        <v>23</v>
      </c>
      <c r="Y199" t="s">
        <v>81</v>
      </c>
      <c r="Z199">
        <v>1</v>
      </c>
      <c r="AA199" t="s">
        <v>3879</v>
      </c>
      <c r="AB199" s="1">
        <v>44471</v>
      </c>
    </row>
    <row r="200" spans="1:28" x14ac:dyDescent="0.25">
      <c r="A200">
        <v>40</v>
      </c>
      <c r="B200" t="s">
        <v>98</v>
      </c>
      <c r="C200">
        <v>2021</v>
      </c>
      <c r="D200" t="s">
        <v>451</v>
      </c>
      <c r="E200" t="s">
        <v>525</v>
      </c>
      <c r="F200" t="s">
        <v>33</v>
      </c>
      <c r="G200" t="s">
        <v>526</v>
      </c>
      <c r="H200" t="s">
        <v>70</v>
      </c>
      <c r="I200" t="s">
        <v>71</v>
      </c>
      <c r="J200" s="1">
        <v>44471</v>
      </c>
      <c r="K200" s="2">
        <v>0.57901620370370377</v>
      </c>
      <c r="L200" s="1">
        <v>44471</v>
      </c>
      <c r="M200" s="2" t="s">
        <v>527</v>
      </c>
      <c r="N200" s="1">
        <v>44473</v>
      </c>
      <c r="O200" s="2">
        <v>0.39140046296296299</v>
      </c>
      <c r="P200">
        <v>2610</v>
      </c>
      <c r="Q200">
        <v>2508</v>
      </c>
      <c r="R200" s="3">
        <v>44471.579016203701</v>
      </c>
      <c r="S200" s="3">
        <v>44473.391400462962</v>
      </c>
      <c r="T200" t="s">
        <v>1826</v>
      </c>
      <c r="U200" t="s">
        <v>39</v>
      </c>
      <c r="V200" t="s">
        <v>19</v>
      </c>
      <c r="W200" t="s">
        <v>34</v>
      </c>
      <c r="X200" t="s">
        <v>37</v>
      </c>
      <c r="Y200" t="s">
        <v>80</v>
      </c>
      <c r="Z200">
        <v>2</v>
      </c>
      <c r="AA200" t="s">
        <v>3879</v>
      </c>
      <c r="AB200" s="1">
        <v>44471</v>
      </c>
    </row>
    <row r="201" spans="1:28" x14ac:dyDescent="0.25">
      <c r="A201">
        <v>40</v>
      </c>
      <c r="B201" t="s">
        <v>98</v>
      </c>
      <c r="C201">
        <v>2021</v>
      </c>
      <c r="D201" t="s">
        <v>451</v>
      </c>
      <c r="E201" t="s">
        <v>528</v>
      </c>
      <c r="F201" t="s">
        <v>24</v>
      </c>
      <c r="G201" t="s">
        <v>354</v>
      </c>
      <c r="H201" t="s">
        <v>70</v>
      </c>
      <c r="I201" t="s">
        <v>529</v>
      </c>
      <c r="J201" s="1">
        <v>44471</v>
      </c>
      <c r="K201" s="2">
        <v>0.59342592592592591</v>
      </c>
      <c r="L201" s="1">
        <v>44471</v>
      </c>
      <c r="M201" s="2">
        <v>0.65590277777777783</v>
      </c>
      <c r="R201" s="3">
        <v>44471.593425925923</v>
      </c>
      <c r="S201" s="3">
        <v>44484.346910763888</v>
      </c>
      <c r="T201" t="s">
        <v>4755</v>
      </c>
      <c r="U201" t="s">
        <v>72</v>
      </c>
      <c r="V201" t="s">
        <v>19</v>
      </c>
      <c r="W201" t="s">
        <v>25</v>
      </c>
      <c r="X201" t="s">
        <v>74</v>
      </c>
      <c r="Y201" t="s">
        <v>78</v>
      </c>
      <c r="Z201">
        <v>8</v>
      </c>
      <c r="AA201" t="s">
        <v>3879</v>
      </c>
      <c r="AB201" s="1">
        <v>44471</v>
      </c>
    </row>
    <row r="202" spans="1:28" x14ac:dyDescent="0.25">
      <c r="A202">
        <v>40</v>
      </c>
      <c r="B202" t="s">
        <v>98</v>
      </c>
      <c r="C202">
        <v>2021</v>
      </c>
      <c r="D202" t="s">
        <v>451</v>
      </c>
      <c r="E202" t="s">
        <v>530</v>
      </c>
      <c r="F202" t="s">
        <v>46</v>
      </c>
      <c r="G202" t="s">
        <v>531</v>
      </c>
      <c r="H202" t="s">
        <v>87</v>
      </c>
      <c r="I202" t="s">
        <v>71</v>
      </c>
      <c r="J202" s="1">
        <v>44471</v>
      </c>
      <c r="K202" s="2">
        <v>0.5942708333333333</v>
      </c>
      <c r="L202" s="1">
        <v>44475</v>
      </c>
      <c r="M202" s="2">
        <v>0.62201388888888887</v>
      </c>
      <c r="R202" s="3">
        <v>44471.594270833331</v>
      </c>
      <c r="S202" s="3">
        <v>44484.346910763888</v>
      </c>
      <c r="T202" t="s">
        <v>4756</v>
      </c>
      <c r="U202" t="s">
        <v>72</v>
      </c>
      <c r="V202" t="s">
        <v>46</v>
      </c>
      <c r="W202" t="s">
        <v>46</v>
      </c>
      <c r="X202" t="s">
        <v>74</v>
      </c>
      <c r="Y202" t="s">
        <v>81</v>
      </c>
      <c r="Z202">
        <v>1</v>
      </c>
      <c r="AA202" t="s">
        <v>3879</v>
      </c>
      <c r="AB202" s="1">
        <v>44471</v>
      </c>
    </row>
    <row r="203" spans="1:28" x14ac:dyDescent="0.25">
      <c r="A203">
        <v>40</v>
      </c>
      <c r="B203" t="s">
        <v>98</v>
      </c>
      <c r="C203">
        <v>2021</v>
      </c>
      <c r="D203" t="s">
        <v>451</v>
      </c>
      <c r="E203" t="s">
        <v>532</v>
      </c>
      <c r="F203" t="s">
        <v>33</v>
      </c>
      <c r="G203" t="s">
        <v>323</v>
      </c>
      <c r="H203" t="s">
        <v>70</v>
      </c>
      <c r="I203" t="s">
        <v>71</v>
      </c>
      <c r="J203" s="1">
        <v>44471</v>
      </c>
      <c r="K203" s="2">
        <v>0.60643518518518513</v>
      </c>
      <c r="L203" s="1">
        <v>44471</v>
      </c>
      <c r="M203" s="2" t="s">
        <v>533</v>
      </c>
      <c r="N203" s="1">
        <v>44471</v>
      </c>
      <c r="O203" s="2">
        <v>0.66494212962962962</v>
      </c>
      <c r="P203">
        <v>84</v>
      </c>
      <c r="Q203">
        <v>-11</v>
      </c>
      <c r="R203" s="3">
        <v>44471.606435185182</v>
      </c>
      <c r="S203" s="3">
        <v>44471.664942129632</v>
      </c>
      <c r="T203" t="s">
        <v>605</v>
      </c>
      <c r="U203" t="s">
        <v>30</v>
      </c>
      <c r="V203" t="s">
        <v>19</v>
      </c>
      <c r="W203" t="s">
        <v>34</v>
      </c>
      <c r="X203" t="s">
        <v>23</v>
      </c>
      <c r="Y203" t="s">
        <v>80</v>
      </c>
      <c r="Z203">
        <v>1</v>
      </c>
      <c r="AA203" t="s">
        <v>3880</v>
      </c>
      <c r="AB203" s="1">
        <v>44471</v>
      </c>
    </row>
    <row r="204" spans="1:28" x14ac:dyDescent="0.25">
      <c r="A204">
        <v>40</v>
      </c>
      <c r="B204" t="s">
        <v>98</v>
      </c>
      <c r="C204">
        <v>2021</v>
      </c>
      <c r="D204" t="s">
        <v>451</v>
      </c>
      <c r="E204" t="s">
        <v>534</v>
      </c>
      <c r="F204" t="s">
        <v>24</v>
      </c>
      <c r="G204" t="s">
        <v>354</v>
      </c>
      <c r="H204" t="s">
        <v>70</v>
      </c>
      <c r="I204" t="s">
        <v>71</v>
      </c>
      <c r="J204" s="1">
        <v>44471</v>
      </c>
      <c r="K204" s="2">
        <v>0.60821759259259256</v>
      </c>
      <c r="L204" s="1">
        <v>44471</v>
      </c>
      <c r="M204" s="2">
        <v>0.67065972222222225</v>
      </c>
      <c r="N204" s="1">
        <v>44471</v>
      </c>
      <c r="O204" s="2">
        <v>0.63655092592592599</v>
      </c>
      <c r="P204">
        <v>41</v>
      </c>
      <c r="Q204">
        <v>-49</v>
      </c>
      <c r="R204" s="3">
        <v>44471.608217592591</v>
      </c>
      <c r="S204" s="3">
        <v>44471.636550925927</v>
      </c>
      <c r="T204" t="s">
        <v>127</v>
      </c>
      <c r="U204" t="s">
        <v>27</v>
      </c>
      <c r="V204" t="s">
        <v>19</v>
      </c>
      <c r="W204" t="s">
        <v>25</v>
      </c>
      <c r="X204" t="s">
        <v>23</v>
      </c>
      <c r="Y204" t="s">
        <v>78</v>
      </c>
      <c r="Z204">
        <v>4</v>
      </c>
      <c r="AA204" t="s">
        <v>3880</v>
      </c>
      <c r="AB204" s="1">
        <v>44471</v>
      </c>
    </row>
    <row r="205" spans="1:28" x14ac:dyDescent="0.25">
      <c r="A205">
        <v>40</v>
      </c>
      <c r="B205" t="s">
        <v>98</v>
      </c>
      <c r="C205">
        <v>2021</v>
      </c>
      <c r="D205" t="s">
        <v>451</v>
      </c>
      <c r="E205" t="s">
        <v>535</v>
      </c>
      <c r="F205" t="s">
        <v>33</v>
      </c>
      <c r="G205" t="s">
        <v>323</v>
      </c>
      <c r="H205" t="s">
        <v>87</v>
      </c>
      <c r="I205" t="s">
        <v>71</v>
      </c>
      <c r="J205" s="1">
        <v>44471</v>
      </c>
      <c r="K205" s="2">
        <v>0.61144675925925929</v>
      </c>
      <c r="L205" s="1">
        <v>44475</v>
      </c>
      <c r="M205" s="2">
        <v>0.63917824074074081</v>
      </c>
      <c r="R205" s="3">
        <v>44471.611446759256</v>
      </c>
      <c r="S205" s="3">
        <v>44484.346910763888</v>
      </c>
      <c r="T205" t="s">
        <v>4757</v>
      </c>
      <c r="U205" t="s">
        <v>72</v>
      </c>
      <c r="V205" t="s">
        <v>19</v>
      </c>
      <c r="W205" t="s">
        <v>34</v>
      </c>
      <c r="X205" t="s">
        <v>74</v>
      </c>
      <c r="Y205" t="s">
        <v>80</v>
      </c>
      <c r="Z205">
        <v>1</v>
      </c>
      <c r="AA205" t="s">
        <v>3880</v>
      </c>
      <c r="AB205" s="1">
        <v>44471</v>
      </c>
    </row>
    <row r="206" spans="1:28" x14ac:dyDescent="0.25">
      <c r="A206">
        <v>40</v>
      </c>
      <c r="B206" t="s">
        <v>98</v>
      </c>
      <c r="C206">
        <v>2021</v>
      </c>
      <c r="D206" t="s">
        <v>451</v>
      </c>
      <c r="E206" t="s">
        <v>536</v>
      </c>
      <c r="F206" t="s">
        <v>46</v>
      </c>
      <c r="G206" t="s">
        <v>537</v>
      </c>
      <c r="H206" t="s">
        <v>87</v>
      </c>
      <c r="I206" t="s">
        <v>71</v>
      </c>
      <c r="J206" s="1">
        <v>44471</v>
      </c>
      <c r="K206" s="2">
        <v>0.61393518518518519</v>
      </c>
      <c r="L206" s="1">
        <v>44475</v>
      </c>
      <c r="M206" s="2">
        <v>0.64166666666666672</v>
      </c>
      <c r="R206" s="3">
        <v>44471.613935185182</v>
      </c>
      <c r="S206" s="3">
        <v>44484.346910763888</v>
      </c>
      <c r="T206" t="s">
        <v>4758</v>
      </c>
      <c r="U206" t="s">
        <v>72</v>
      </c>
      <c r="V206" t="s">
        <v>46</v>
      </c>
      <c r="W206" t="s">
        <v>46</v>
      </c>
      <c r="X206" t="s">
        <v>74</v>
      </c>
      <c r="Y206" t="s">
        <v>81</v>
      </c>
      <c r="Z206">
        <v>1</v>
      </c>
      <c r="AA206" t="s">
        <v>3880</v>
      </c>
      <c r="AB206" s="1">
        <v>44471</v>
      </c>
    </row>
    <row r="207" spans="1:28" x14ac:dyDescent="0.25">
      <c r="A207">
        <v>40</v>
      </c>
      <c r="B207" t="s">
        <v>98</v>
      </c>
      <c r="C207">
        <v>2021</v>
      </c>
      <c r="D207" t="s">
        <v>451</v>
      </c>
      <c r="E207" t="s">
        <v>538</v>
      </c>
      <c r="F207" t="s">
        <v>46</v>
      </c>
      <c r="G207" t="s">
        <v>539</v>
      </c>
      <c r="H207" t="s">
        <v>87</v>
      </c>
      <c r="I207" t="s">
        <v>71</v>
      </c>
      <c r="J207" s="1">
        <v>44471</v>
      </c>
      <c r="K207" s="2">
        <v>0.61495370370370372</v>
      </c>
      <c r="L207" s="1">
        <v>44475</v>
      </c>
      <c r="M207" s="2">
        <v>0.64268518518518525</v>
      </c>
      <c r="R207" s="3">
        <v>44471.614953703705</v>
      </c>
      <c r="S207" s="3">
        <v>44484.346910763888</v>
      </c>
      <c r="T207" t="s">
        <v>4759</v>
      </c>
      <c r="U207" t="s">
        <v>72</v>
      </c>
      <c r="V207" t="s">
        <v>46</v>
      </c>
      <c r="W207" t="s">
        <v>46</v>
      </c>
      <c r="X207" t="s">
        <v>74</v>
      </c>
      <c r="Y207" t="s">
        <v>81</v>
      </c>
      <c r="Z207">
        <v>1</v>
      </c>
      <c r="AA207" t="s">
        <v>3880</v>
      </c>
      <c r="AB207" s="1">
        <v>44471</v>
      </c>
    </row>
    <row r="208" spans="1:28" x14ac:dyDescent="0.25">
      <c r="A208">
        <v>40</v>
      </c>
      <c r="B208" t="s">
        <v>98</v>
      </c>
      <c r="C208">
        <v>2021</v>
      </c>
      <c r="D208" t="s">
        <v>451</v>
      </c>
      <c r="E208" t="s">
        <v>540</v>
      </c>
      <c r="F208" t="s">
        <v>46</v>
      </c>
      <c r="G208" t="s">
        <v>541</v>
      </c>
      <c r="H208" t="s">
        <v>87</v>
      </c>
      <c r="I208" t="s">
        <v>71</v>
      </c>
      <c r="J208" s="1">
        <v>44471</v>
      </c>
      <c r="K208" s="2">
        <v>0.6166666666666667</v>
      </c>
      <c r="L208" s="1">
        <v>44475</v>
      </c>
      <c r="M208" s="2">
        <v>0.64437500000000003</v>
      </c>
      <c r="R208" s="3">
        <v>44471.616666666669</v>
      </c>
      <c r="S208" s="3">
        <v>44484.346910763888</v>
      </c>
      <c r="T208" t="s">
        <v>4760</v>
      </c>
      <c r="U208" t="s">
        <v>72</v>
      </c>
      <c r="V208" t="s">
        <v>46</v>
      </c>
      <c r="W208" t="s">
        <v>46</v>
      </c>
      <c r="X208" t="s">
        <v>74</v>
      </c>
      <c r="Y208" t="s">
        <v>81</v>
      </c>
      <c r="Z208">
        <v>1</v>
      </c>
      <c r="AA208" t="s">
        <v>3880</v>
      </c>
      <c r="AB208" s="1">
        <v>44471</v>
      </c>
    </row>
    <row r="209" spans="1:28" x14ac:dyDescent="0.25">
      <c r="A209">
        <v>40</v>
      </c>
      <c r="B209" t="s">
        <v>98</v>
      </c>
      <c r="C209">
        <v>2021</v>
      </c>
      <c r="D209" t="s">
        <v>451</v>
      </c>
      <c r="E209" t="s">
        <v>542</v>
      </c>
      <c r="F209" t="s">
        <v>46</v>
      </c>
      <c r="G209" t="s">
        <v>543</v>
      </c>
      <c r="H209" t="s">
        <v>87</v>
      </c>
      <c r="I209" t="s">
        <v>71</v>
      </c>
      <c r="J209" s="1">
        <v>44471</v>
      </c>
      <c r="K209" s="2">
        <v>0.61747685185185186</v>
      </c>
      <c r="L209" s="1">
        <v>44475</v>
      </c>
      <c r="M209" s="2">
        <v>0.64523148148148146</v>
      </c>
      <c r="R209" s="3">
        <v>44471.617476851854</v>
      </c>
      <c r="S209" s="3">
        <v>44484.346910763888</v>
      </c>
      <c r="T209" t="s">
        <v>4761</v>
      </c>
      <c r="U209" t="s">
        <v>72</v>
      </c>
      <c r="V209" t="s">
        <v>46</v>
      </c>
      <c r="W209" t="s">
        <v>46</v>
      </c>
      <c r="X209" t="s">
        <v>74</v>
      </c>
      <c r="Y209" t="s">
        <v>81</v>
      </c>
      <c r="Z209">
        <v>1</v>
      </c>
      <c r="AA209" t="s">
        <v>3880</v>
      </c>
      <c r="AB209" s="1">
        <v>44471</v>
      </c>
    </row>
    <row r="210" spans="1:28" x14ac:dyDescent="0.25">
      <c r="A210">
        <v>40</v>
      </c>
      <c r="B210" t="s">
        <v>98</v>
      </c>
      <c r="C210">
        <v>2021</v>
      </c>
      <c r="D210" t="s">
        <v>451</v>
      </c>
      <c r="E210" t="s">
        <v>544</v>
      </c>
      <c r="F210" t="s">
        <v>31</v>
      </c>
      <c r="G210" t="s">
        <v>545</v>
      </c>
      <c r="H210" t="s">
        <v>87</v>
      </c>
      <c r="I210" t="s">
        <v>71</v>
      </c>
      <c r="J210" s="1">
        <v>44471</v>
      </c>
      <c r="K210" s="2">
        <v>0.61790509259259252</v>
      </c>
      <c r="L210" s="1">
        <v>44475</v>
      </c>
      <c r="M210" s="2">
        <v>0.64564814814814808</v>
      </c>
      <c r="R210" s="3">
        <v>44471.617905092593</v>
      </c>
      <c r="S210" s="3">
        <v>44484.346910763888</v>
      </c>
      <c r="T210" t="s">
        <v>4762</v>
      </c>
      <c r="U210" t="s">
        <v>72</v>
      </c>
      <c r="V210" t="s">
        <v>19</v>
      </c>
      <c r="W210" t="s">
        <v>21</v>
      </c>
      <c r="X210" t="s">
        <v>74</v>
      </c>
      <c r="Y210" t="s">
        <v>81</v>
      </c>
      <c r="Z210">
        <v>1</v>
      </c>
      <c r="AA210" t="s">
        <v>3880</v>
      </c>
      <c r="AB210" s="1">
        <v>44471</v>
      </c>
    </row>
    <row r="211" spans="1:28" x14ac:dyDescent="0.25">
      <c r="A211">
        <v>40</v>
      </c>
      <c r="B211" t="s">
        <v>98</v>
      </c>
      <c r="C211">
        <v>2021</v>
      </c>
      <c r="D211" t="s">
        <v>451</v>
      </c>
      <c r="E211" t="s">
        <v>546</v>
      </c>
      <c r="F211" t="s">
        <v>18</v>
      </c>
      <c r="G211" t="s">
        <v>547</v>
      </c>
      <c r="H211" t="s">
        <v>87</v>
      </c>
      <c r="I211" t="s">
        <v>71</v>
      </c>
      <c r="J211" s="1">
        <v>44471</v>
      </c>
      <c r="K211" s="2">
        <v>0.62137731481481484</v>
      </c>
      <c r="L211" s="1">
        <v>44475</v>
      </c>
      <c r="M211" s="2" t="s">
        <v>548</v>
      </c>
      <c r="N211" s="1">
        <v>44471</v>
      </c>
      <c r="O211" s="2">
        <v>0.66954861111111119</v>
      </c>
      <c r="P211">
        <v>70</v>
      </c>
      <c r="Q211">
        <v>-5759</v>
      </c>
      <c r="R211" s="3">
        <v>44471.621377314812</v>
      </c>
      <c r="S211" s="3">
        <v>44471.669548611113</v>
      </c>
      <c r="T211" t="s">
        <v>107</v>
      </c>
      <c r="U211" t="s">
        <v>30</v>
      </c>
      <c r="V211" t="s">
        <v>19</v>
      </c>
      <c r="W211" t="s">
        <v>20</v>
      </c>
      <c r="X211" t="s">
        <v>23</v>
      </c>
      <c r="Y211" t="s">
        <v>79</v>
      </c>
      <c r="Z211">
        <v>7</v>
      </c>
      <c r="AA211" t="s">
        <v>3880</v>
      </c>
      <c r="AB211" s="1">
        <v>44471</v>
      </c>
    </row>
    <row r="212" spans="1:28" x14ac:dyDescent="0.25">
      <c r="A212">
        <v>40</v>
      </c>
      <c r="B212" t="s">
        <v>98</v>
      </c>
      <c r="C212">
        <v>2021</v>
      </c>
      <c r="D212" t="s">
        <v>451</v>
      </c>
      <c r="E212" t="s">
        <v>549</v>
      </c>
      <c r="F212" t="s">
        <v>18</v>
      </c>
      <c r="G212" t="s">
        <v>550</v>
      </c>
      <c r="H212" t="s">
        <v>70</v>
      </c>
      <c r="I212" t="s">
        <v>71</v>
      </c>
      <c r="J212" s="1">
        <v>44471</v>
      </c>
      <c r="K212" s="2">
        <v>0.62459490740740742</v>
      </c>
      <c r="L212" s="1">
        <v>44471</v>
      </c>
      <c r="M212" s="2">
        <v>0.68706018518518519</v>
      </c>
      <c r="N212" s="1">
        <v>44471</v>
      </c>
      <c r="O212" s="2">
        <v>0.66291666666666671</v>
      </c>
      <c r="P212">
        <v>55</v>
      </c>
      <c r="Q212">
        <v>-35</v>
      </c>
      <c r="R212" s="3">
        <v>44471.624594907407</v>
      </c>
      <c r="S212" s="3">
        <v>44471.662916666668</v>
      </c>
      <c r="T212" t="s">
        <v>601</v>
      </c>
      <c r="U212" t="s">
        <v>27</v>
      </c>
      <c r="V212" t="s">
        <v>19</v>
      </c>
      <c r="W212" t="s">
        <v>20</v>
      </c>
      <c r="X212" t="s">
        <v>23</v>
      </c>
      <c r="Y212" t="s">
        <v>79</v>
      </c>
      <c r="Z212">
        <v>1</v>
      </c>
      <c r="AA212" t="s">
        <v>3880</v>
      </c>
      <c r="AB212" s="1">
        <v>44471</v>
      </c>
    </row>
    <row r="213" spans="1:28" x14ac:dyDescent="0.25">
      <c r="A213">
        <v>40</v>
      </c>
      <c r="B213" t="s">
        <v>98</v>
      </c>
      <c r="C213">
        <v>2021</v>
      </c>
      <c r="D213" t="s">
        <v>451</v>
      </c>
      <c r="E213" t="s">
        <v>551</v>
      </c>
      <c r="F213" t="s">
        <v>24</v>
      </c>
      <c r="G213" t="s">
        <v>174</v>
      </c>
      <c r="H213" t="s">
        <v>87</v>
      </c>
      <c r="I213" t="s">
        <v>71</v>
      </c>
      <c r="J213" s="1">
        <v>44471</v>
      </c>
      <c r="K213" s="2">
        <v>0.64006944444444447</v>
      </c>
      <c r="L213" s="1">
        <v>44475</v>
      </c>
      <c r="M213" s="2">
        <v>0.66781250000000003</v>
      </c>
      <c r="N213" s="1">
        <v>44474</v>
      </c>
      <c r="O213" s="2">
        <v>0.44906249999999998</v>
      </c>
      <c r="P213">
        <v>4045</v>
      </c>
      <c r="Q213">
        <v>-1755</v>
      </c>
      <c r="R213" s="3">
        <v>44471.640069444446</v>
      </c>
      <c r="S213" s="3">
        <v>44474.449062500003</v>
      </c>
      <c r="T213" t="s">
        <v>1827</v>
      </c>
      <c r="U213" t="s">
        <v>39</v>
      </c>
      <c r="V213" t="s">
        <v>19</v>
      </c>
      <c r="W213" t="s">
        <v>25</v>
      </c>
      <c r="X213" t="s">
        <v>37</v>
      </c>
      <c r="Y213" t="s">
        <v>78</v>
      </c>
      <c r="Z213">
        <v>1</v>
      </c>
      <c r="AA213" t="s">
        <v>3880</v>
      </c>
      <c r="AB213" s="1">
        <v>44471</v>
      </c>
    </row>
    <row r="214" spans="1:28" x14ac:dyDescent="0.25">
      <c r="A214">
        <v>40</v>
      </c>
      <c r="B214" t="s">
        <v>98</v>
      </c>
      <c r="C214">
        <v>2021</v>
      </c>
      <c r="D214" t="s">
        <v>451</v>
      </c>
      <c r="E214" t="s">
        <v>552</v>
      </c>
      <c r="F214" t="s">
        <v>46</v>
      </c>
      <c r="G214" t="s">
        <v>553</v>
      </c>
      <c r="H214" t="s">
        <v>87</v>
      </c>
      <c r="I214" t="s">
        <v>71</v>
      </c>
      <c r="J214" s="1">
        <v>44471</v>
      </c>
      <c r="K214" s="2">
        <v>0.64128472222222221</v>
      </c>
      <c r="L214" s="1">
        <v>44475</v>
      </c>
      <c r="M214" s="2">
        <v>0.66902777777777789</v>
      </c>
      <c r="R214" s="3">
        <v>44471.641284722224</v>
      </c>
      <c r="S214" s="3">
        <v>44484.346910763888</v>
      </c>
      <c r="T214" t="s">
        <v>4763</v>
      </c>
      <c r="U214" t="s">
        <v>72</v>
      </c>
      <c r="V214" t="s">
        <v>46</v>
      </c>
      <c r="W214" t="s">
        <v>46</v>
      </c>
      <c r="X214" t="s">
        <v>74</v>
      </c>
      <c r="Y214" t="s">
        <v>81</v>
      </c>
      <c r="Z214">
        <v>1</v>
      </c>
      <c r="AA214" t="s">
        <v>3880</v>
      </c>
      <c r="AB214" s="1">
        <v>44471</v>
      </c>
    </row>
    <row r="215" spans="1:28" x14ac:dyDescent="0.25">
      <c r="A215">
        <v>40</v>
      </c>
      <c r="B215" t="s">
        <v>98</v>
      </c>
      <c r="C215">
        <v>2021</v>
      </c>
      <c r="D215" t="s">
        <v>451</v>
      </c>
      <c r="E215" t="s">
        <v>554</v>
      </c>
      <c r="F215" t="s">
        <v>33</v>
      </c>
      <c r="G215" t="s">
        <v>555</v>
      </c>
      <c r="H215" t="s">
        <v>70</v>
      </c>
      <c r="I215" t="s">
        <v>71</v>
      </c>
      <c r="J215" s="1">
        <v>44471</v>
      </c>
      <c r="K215" s="2">
        <v>0.64384259259259258</v>
      </c>
      <c r="L215" s="1">
        <v>44471</v>
      </c>
      <c r="M215" s="2">
        <v>0.70629629629629631</v>
      </c>
      <c r="N215" s="1">
        <v>44471</v>
      </c>
      <c r="O215" s="2">
        <v>0.67171296296296301</v>
      </c>
      <c r="P215">
        <v>40</v>
      </c>
      <c r="Q215">
        <v>-50</v>
      </c>
      <c r="R215" s="3">
        <v>44471.643842592595</v>
      </c>
      <c r="S215" s="3">
        <v>44471.671712962961</v>
      </c>
      <c r="T215" t="s">
        <v>127</v>
      </c>
      <c r="U215" t="s">
        <v>27</v>
      </c>
      <c r="V215" t="s">
        <v>19</v>
      </c>
      <c r="W215" t="s">
        <v>34</v>
      </c>
      <c r="X215" t="s">
        <v>23</v>
      </c>
      <c r="Y215" t="s">
        <v>80</v>
      </c>
      <c r="Z215">
        <v>3</v>
      </c>
      <c r="AA215" t="s">
        <v>3880</v>
      </c>
      <c r="AB215" s="1">
        <v>44471</v>
      </c>
    </row>
    <row r="216" spans="1:28" x14ac:dyDescent="0.25">
      <c r="A216">
        <v>40</v>
      </c>
      <c r="B216" t="s">
        <v>98</v>
      </c>
      <c r="C216">
        <v>2021</v>
      </c>
      <c r="D216" t="s">
        <v>451</v>
      </c>
      <c r="E216" t="s">
        <v>556</v>
      </c>
      <c r="F216" t="s">
        <v>33</v>
      </c>
      <c r="G216" t="s">
        <v>557</v>
      </c>
      <c r="H216" t="s">
        <v>70</v>
      </c>
      <c r="I216" t="s">
        <v>71</v>
      </c>
      <c r="J216" s="1">
        <v>44471</v>
      </c>
      <c r="K216" s="2">
        <v>0.64471064814814816</v>
      </c>
      <c r="L216" s="1">
        <v>44471</v>
      </c>
      <c r="M216" s="2">
        <v>0.70718749999999997</v>
      </c>
      <c r="N216" s="1">
        <v>44471</v>
      </c>
      <c r="O216" s="2">
        <v>0.67284722222222226</v>
      </c>
      <c r="P216">
        <v>40</v>
      </c>
      <c r="Q216">
        <v>-50</v>
      </c>
      <c r="R216" s="3">
        <v>44471.64471064815</v>
      </c>
      <c r="S216" s="3">
        <v>44471.672847222224</v>
      </c>
      <c r="T216" t="s">
        <v>127</v>
      </c>
      <c r="U216" t="s">
        <v>27</v>
      </c>
      <c r="V216" t="s">
        <v>19</v>
      </c>
      <c r="W216" t="s">
        <v>34</v>
      </c>
      <c r="X216" t="s">
        <v>23</v>
      </c>
      <c r="Y216" t="s">
        <v>80</v>
      </c>
      <c r="Z216">
        <v>3</v>
      </c>
      <c r="AA216" t="s">
        <v>3880</v>
      </c>
      <c r="AB216" s="1">
        <v>44471</v>
      </c>
    </row>
    <row r="217" spans="1:28" x14ac:dyDescent="0.25">
      <c r="A217">
        <v>40</v>
      </c>
      <c r="B217" t="s">
        <v>98</v>
      </c>
      <c r="C217">
        <v>2021</v>
      </c>
      <c r="D217" t="s">
        <v>451</v>
      </c>
      <c r="E217" t="s">
        <v>558</v>
      </c>
      <c r="F217" t="s">
        <v>46</v>
      </c>
      <c r="G217" t="s">
        <v>559</v>
      </c>
      <c r="H217" t="s">
        <v>86</v>
      </c>
      <c r="I217" t="s">
        <v>71</v>
      </c>
      <c r="J217" s="1">
        <v>44471</v>
      </c>
      <c r="K217" s="2">
        <v>0.65384259259259259</v>
      </c>
      <c r="L217" s="1">
        <v>44471</v>
      </c>
      <c r="M217" s="2">
        <v>0.82047453703703699</v>
      </c>
      <c r="N217" s="1">
        <v>44471</v>
      </c>
      <c r="O217" s="2">
        <v>0.67688657407407404</v>
      </c>
      <c r="P217">
        <v>33</v>
      </c>
      <c r="Q217">
        <v>-207</v>
      </c>
      <c r="R217" s="3">
        <v>44471.65384259259</v>
      </c>
      <c r="S217" s="3">
        <v>44471.676886574074</v>
      </c>
      <c r="T217" t="s">
        <v>103</v>
      </c>
      <c r="U217" t="s">
        <v>27</v>
      </c>
      <c r="V217" t="s">
        <v>46</v>
      </c>
      <c r="W217" t="s">
        <v>46</v>
      </c>
      <c r="X217" t="s">
        <v>23</v>
      </c>
      <c r="Y217" t="s">
        <v>81</v>
      </c>
      <c r="Z217">
        <v>1</v>
      </c>
      <c r="AA217" t="s">
        <v>3880</v>
      </c>
      <c r="AB217" s="1">
        <v>44471</v>
      </c>
    </row>
    <row r="218" spans="1:28" x14ac:dyDescent="0.25">
      <c r="A218">
        <v>40</v>
      </c>
      <c r="B218" t="s">
        <v>98</v>
      </c>
      <c r="C218">
        <v>2021</v>
      </c>
      <c r="D218" t="s">
        <v>451</v>
      </c>
      <c r="E218" t="s">
        <v>560</v>
      </c>
      <c r="F218" t="s">
        <v>33</v>
      </c>
      <c r="G218" t="s">
        <v>613</v>
      </c>
      <c r="H218" t="s">
        <v>70</v>
      </c>
      <c r="I218" t="s">
        <v>71</v>
      </c>
      <c r="J218" s="1">
        <v>44471</v>
      </c>
      <c r="K218" s="2">
        <v>0.65743055555555563</v>
      </c>
      <c r="L218" s="1">
        <v>44471</v>
      </c>
      <c r="M218" s="2" t="s">
        <v>614</v>
      </c>
      <c r="N218" s="1">
        <v>44471</v>
      </c>
      <c r="O218" s="2">
        <v>0.77859953703703699</v>
      </c>
      <c r="P218">
        <v>175</v>
      </c>
      <c r="Q218">
        <v>-77</v>
      </c>
      <c r="R218" s="3">
        <v>44471.657430555555</v>
      </c>
      <c r="S218" s="3">
        <v>44471.778599537036</v>
      </c>
      <c r="T218" t="s">
        <v>582</v>
      </c>
      <c r="U218" t="s">
        <v>32</v>
      </c>
      <c r="V218" t="s">
        <v>19</v>
      </c>
      <c r="W218" t="s">
        <v>34</v>
      </c>
      <c r="X218" t="s">
        <v>37</v>
      </c>
      <c r="Y218" t="s">
        <v>80</v>
      </c>
      <c r="Z218">
        <v>1</v>
      </c>
      <c r="AA218" t="s">
        <v>3880</v>
      </c>
      <c r="AB218" s="1">
        <v>44471</v>
      </c>
    </row>
    <row r="219" spans="1:28" x14ac:dyDescent="0.25">
      <c r="A219">
        <v>40</v>
      </c>
      <c r="B219" t="s">
        <v>98</v>
      </c>
      <c r="C219">
        <v>2021</v>
      </c>
      <c r="D219" t="s">
        <v>451</v>
      </c>
      <c r="E219" t="s">
        <v>561</v>
      </c>
      <c r="F219" t="s">
        <v>46</v>
      </c>
      <c r="G219" t="s">
        <v>562</v>
      </c>
      <c r="H219" t="s">
        <v>86</v>
      </c>
      <c r="I219" t="s">
        <v>71</v>
      </c>
      <c r="J219" s="1">
        <v>44471</v>
      </c>
      <c r="K219" s="2">
        <v>0.67307870370370371</v>
      </c>
      <c r="L219" s="1">
        <v>44471</v>
      </c>
      <c r="M219" s="2">
        <v>0.83972222222222215</v>
      </c>
      <c r="N219" s="1">
        <v>44471</v>
      </c>
      <c r="O219" s="2">
        <v>0.70310185185185192</v>
      </c>
      <c r="P219">
        <v>43</v>
      </c>
      <c r="Q219">
        <v>-197</v>
      </c>
      <c r="R219" s="3">
        <v>44471.673078703701</v>
      </c>
      <c r="S219" s="3">
        <v>44471.703101851854</v>
      </c>
      <c r="T219" t="s">
        <v>610</v>
      </c>
      <c r="U219" t="s">
        <v>27</v>
      </c>
      <c r="V219" t="s">
        <v>46</v>
      </c>
      <c r="W219" t="s">
        <v>46</v>
      </c>
      <c r="X219" t="s">
        <v>23</v>
      </c>
      <c r="Y219" t="s">
        <v>81</v>
      </c>
      <c r="Z219">
        <v>3</v>
      </c>
      <c r="AA219" t="s">
        <v>3880</v>
      </c>
      <c r="AB219" s="1">
        <v>44471</v>
      </c>
    </row>
    <row r="220" spans="1:28" x14ac:dyDescent="0.25">
      <c r="A220">
        <v>40</v>
      </c>
      <c r="B220" t="s">
        <v>98</v>
      </c>
      <c r="C220">
        <v>2021</v>
      </c>
      <c r="D220" t="s">
        <v>451</v>
      </c>
      <c r="E220" t="s">
        <v>563</v>
      </c>
      <c r="F220" t="s">
        <v>18</v>
      </c>
      <c r="G220" t="s">
        <v>564</v>
      </c>
      <c r="H220" t="s">
        <v>70</v>
      </c>
      <c r="I220" t="s">
        <v>71</v>
      </c>
      <c r="J220" s="1">
        <v>44471</v>
      </c>
      <c r="K220" s="2">
        <v>0.71121527777777782</v>
      </c>
      <c r="L220" s="1">
        <v>44471</v>
      </c>
      <c r="M220" s="2">
        <v>0.77369212962962963</v>
      </c>
      <c r="N220" s="1">
        <v>44471</v>
      </c>
      <c r="O220" s="2">
        <v>0.7569907407407408</v>
      </c>
      <c r="P220">
        <v>66</v>
      </c>
      <c r="Q220">
        <v>-24</v>
      </c>
      <c r="R220" s="3">
        <v>44471.711215277777</v>
      </c>
      <c r="S220" s="3">
        <v>44471.756990740738</v>
      </c>
      <c r="T220" t="s">
        <v>152</v>
      </c>
      <c r="U220" t="s">
        <v>30</v>
      </c>
      <c r="V220" t="s">
        <v>19</v>
      </c>
      <c r="W220" t="s">
        <v>20</v>
      </c>
      <c r="X220" t="s">
        <v>23</v>
      </c>
      <c r="Y220" t="s">
        <v>79</v>
      </c>
      <c r="Z220">
        <v>7</v>
      </c>
      <c r="AA220" t="s">
        <v>3880</v>
      </c>
      <c r="AB220" s="1">
        <v>44471</v>
      </c>
    </row>
    <row r="221" spans="1:28" x14ac:dyDescent="0.25">
      <c r="A221">
        <v>40</v>
      </c>
      <c r="B221" t="s">
        <v>98</v>
      </c>
      <c r="C221">
        <v>2021</v>
      </c>
      <c r="D221" t="s">
        <v>451</v>
      </c>
      <c r="E221" t="s">
        <v>615</v>
      </c>
      <c r="F221" t="s">
        <v>18</v>
      </c>
      <c r="G221" t="s">
        <v>547</v>
      </c>
      <c r="H221" t="s">
        <v>70</v>
      </c>
      <c r="I221" t="s">
        <v>71</v>
      </c>
      <c r="J221" s="1">
        <v>44471</v>
      </c>
      <c r="K221" s="2">
        <v>0.7716319444444445</v>
      </c>
      <c r="L221" s="1">
        <v>44471</v>
      </c>
      <c r="M221" s="2">
        <v>0.83407407407407408</v>
      </c>
      <c r="N221" s="1">
        <v>44471</v>
      </c>
      <c r="O221" s="2">
        <v>0.77833333333333332</v>
      </c>
      <c r="P221">
        <v>9</v>
      </c>
      <c r="Q221">
        <v>-81</v>
      </c>
      <c r="R221" s="3">
        <v>44471.771631944444</v>
      </c>
      <c r="S221" s="3">
        <v>44471.778333333335</v>
      </c>
      <c r="T221" t="s">
        <v>109</v>
      </c>
      <c r="U221" t="s">
        <v>22</v>
      </c>
      <c r="V221" t="s">
        <v>19</v>
      </c>
      <c r="W221" t="s">
        <v>20</v>
      </c>
      <c r="X221" t="s">
        <v>23</v>
      </c>
      <c r="Y221" t="s">
        <v>79</v>
      </c>
      <c r="Z221">
        <v>1</v>
      </c>
      <c r="AA221" t="s">
        <v>3880</v>
      </c>
      <c r="AB221" s="1">
        <v>44471</v>
      </c>
    </row>
    <row r="222" spans="1:28" x14ac:dyDescent="0.25">
      <c r="A222">
        <v>40</v>
      </c>
      <c r="B222" t="s">
        <v>98</v>
      </c>
      <c r="C222">
        <v>2021</v>
      </c>
      <c r="D222" t="s">
        <v>451</v>
      </c>
      <c r="E222" t="s">
        <v>616</v>
      </c>
      <c r="F222" t="s">
        <v>24</v>
      </c>
      <c r="G222" t="s">
        <v>202</v>
      </c>
      <c r="H222" t="s">
        <v>90</v>
      </c>
      <c r="I222" t="s">
        <v>71</v>
      </c>
      <c r="J222" s="1">
        <v>44471</v>
      </c>
      <c r="K222" s="2">
        <v>0.77255787037037038</v>
      </c>
      <c r="L222" s="1">
        <v>44471</v>
      </c>
      <c r="M222" s="2">
        <v>0.79325231481481484</v>
      </c>
      <c r="N222" s="1">
        <v>44471</v>
      </c>
      <c r="O222" s="2">
        <v>0.77800925925925923</v>
      </c>
      <c r="P222">
        <v>8</v>
      </c>
      <c r="Q222">
        <v>-22</v>
      </c>
      <c r="R222" s="3">
        <v>44471.772557870368</v>
      </c>
      <c r="S222" s="3">
        <v>44471.778009259258</v>
      </c>
      <c r="T222" t="s">
        <v>117</v>
      </c>
      <c r="U222" t="s">
        <v>22</v>
      </c>
      <c r="V222" t="s">
        <v>19</v>
      </c>
      <c r="W222" t="s">
        <v>73</v>
      </c>
      <c r="X222" t="s">
        <v>23</v>
      </c>
      <c r="Y222" t="s">
        <v>77</v>
      </c>
      <c r="Z222">
        <v>1</v>
      </c>
      <c r="AA222" t="s">
        <v>3880</v>
      </c>
      <c r="AB222" s="1">
        <v>44471</v>
      </c>
    </row>
    <row r="223" spans="1:28" x14ac:dyDescent="0.25">
      <c r="A223">
        <v>40</v>
      </c>
      <c r="B223" t="s">
        <v>98</v>
      </c>
      <c r="C223">
        <v>2021</v>
      </c>
      <c r="D223" t="s">
        <v>451</v>
      </c>
      <c r="E223" t="s">
        <v>617</v>
      </c>
      <c r="F223" t="s">
        <v>38</v>
      </c>
      <c r="G223" t="s">
        <v>618</v>
      </c>
      <c r="H223" t="s">
        <v>86</v>
      </c>
      <c r="I223" t="s">
        <v>71</v>
      </c>
      <c r="J223" s="1">
        <v>44471</v>
      </c>
      <c r="K223" s="2">
        <v>0.82428240740740744</v>
      </c>
      <c r="L223" s="1">
        <v>44471</v>
      </c>
      <c r="M223" s="2">
        <v>0.99061342592592594</v>
      </c>
      <c r="N223" s="1">
        <v>44471</v>
      </c>
      <c r="O223" s="2">
        <v>0.82942129629629635</v>
      </c>
      <c r="P223">
        <v>8</v>
      </c>
      <c r="Q223">
        <v>-232</v>
      </c>
      <c r="R223" s="3">
        <v>44471.824282407404</v>
      </c>
      <c r="S223" s="3">
        <v>44471.829421296294</v>
      </c>
      <c r="T223" t="s">
        <v>117</v>
      </c>
      <c r="U223" t="s">
        <v>22</v>
      </c>
      <c r="V223" t="s">
        <v>19</v>
      </c>
      <c r="W223" t="s">
        <v>35</v>
      </c>
      <c r="X223" t="s">
        <v>82</v>
      </c>
      <c r="Y223" t="s">
        <v>35</v>
      </c>
      <c r="Z223">
        <v>1</v>
      </c>
      <c r="AA223" t="s">
        <v>3880</v>
      </c>
      <c r="AB223" s="1">
        <v>44471</v>
      </c>
    </row>
    <row r="224" spans="1:28" x14ac:dyDescent="0.25">
      <c r="A224">
        <v>40</v>
      </c>
      <c r="B224" t="s">
        <v>98</v>
      </c>
      <c r="C224">
        <v>2021</v>
      </c>
      <c r="D224" t="s">
        <v>451</v>
      </c>
      <c r="E224" t="s">
        <v>619</v>
      </c>
      <c r="F224" t="s">
        <v>33</v>
      </c>
      <c r="G224" t="s">
        <v>620</v>
      </c>
      <c r="H224" t="s">
        <v>70</v>
      </c>
      <c r="I224" t="s">
        <v>71</v>
      </c>
      <c r="J224" s="1">
        <v>44471</v>
      </c>
      <c r="K224" s="2">
        <v>0.83587962962962958</v>
      </c>
      <c r="L224" s="1">
        <v>44471</v>
      </c>
      <c r="M224" s="2">
        <v>0.89829861111111109</v>
      </c>
      <c r="N224" s="1">
        <v>44471</v>
      </c>
      <c r="O224" s="2">
        <v>0.86375000000000002</v>
      </c>
      <c r="P224">
        <v>40</v>
      </c>
      <c r="Q224">
        <v>-50</v>
      </c>
      <c r="R224" s="3">
        <v>44471.835879629631</v>
      </c>
      <c r="S224" s="3">
        <v>44471.863749999997</v>
      </c>
      <c r="T224" t="s">
        <v>127</v>
      </c>
      <c r="U224" t="s">
        <v>27</v>
      </c>
      <c r="V224" t="s">
        <v>19</v>
      </c>
      <c r="W224" t="s">
        <v>34</v>
      </c>
      <c r="X224" t="s">
        <v>23</v>
      </c>
      <c r="Y224" t="s">
        <v>80</v>
      </c>
      <c r="Z224">
        <v>5</v>
      </c>
      <c r="AA224" t="s">
        <v>3883</v>
      </c>
      <c r="AB224" s="1">
        <v>44471</v>
      </c>
    </row>
    <row r="225" spans="1:28" x14ac:dyDescent="0.25">
      <c r="A225">
        <v>40</v>
      </c>
      <c r="B225" t="s">
        <v>98</v>
      </c>
      <c r="C225">
        <v>2021</v>
      </c>
      <c r="D225" t="s">
        <v>451</v>
      </c>
      <c r="E225" t="s">
        <v>621</v>
      </c>
      <c r="F225" t="s">
        <v>46</v>
      </c>
      <c r="G225" t="s">
        <v>622</v>
      </c>
      <c r="H225" t="s">
        <v>87</v>
      </c>
      <c r="I225" t="s">
        <v>71</v>
      </c>
      <c r="J225" s="1">
        <v>44471</v>
      </c>
      <c r="K225" s="2">
        <v>0.86112268518518509</v>
      </c>
      <c r="L225" s="1">
        <v>44475</v>
      </c>
      <c r="M225" s="2">
        <v>0.88887731481481491</v>
      </c>
      <c r="R225" s="3">
        <v>44471.861122685186</v>
      </c>
      <c r="S225" s="3">
        <v>44484.346910763888</v>
      </c>
      <c r="T225" t="s">
        <v>4764</v>
      </c>
      <c r="U225" t="s">
        <v>72</v>
      </c>
      <c r="V225" t="s">
        <v>46</v>
      </c>
      <c r="W225" t="s">
        <v>46</v>
      </c>
      <c r="X225" t="s">
        <v>74</v>
      </c>
      <c r="Y225" t="s">
        <v>81</v>
      </c>
      <c r="Z225">
        <v>1</v>
      </c>
      <c r="AA225" t="s">
        <v>3883</v>
      </c>
      <c r="AB225" s="1">
        <v>44471</v>
      </c>
    </row>
    <row r="226" spans="1:28" x14ac:dyDescent="0.25">
      <c r="A226">
        <v>40</v>
      </c>
      <c r="B226" t="s">
        <v>98</v>
      </c>
      <c r="C226">
        <v>2021</v>
      </c>
      <c r="D226" t="s">
        <v>451</v>
      </c>
      <c r="E226" t="s">
        <v>623</v>
      </c>
      <c r="F226" t="s">
        <v>46</v>
      </c>
      <c r="G226" t="s">
        <v>624</v>
      </c>
      <c r="H226" t="s">
        <v>86</v>
      </c>
      <c r="I226" t="s">
        <v>71</v>
      </c>
      <c r="J226" s="1">
        <v>44471</v>
      </c>
      <c r="K226" s="2">
        <v>0.86168981481481488</v>
      </c>
      <c r="L226" s="1">
        <v>44472</v>
      </c>
      <c r="M226" s="2">
        <v>2.8333333333333332E-2</v>
      </c>
      <c r="R226" s="3">
        <v>44471.861689814818</v>
      </c>
      <c r="S226" s="3">
        <v>44484.346910763888</v>
      </c>
      <c r="T226" t="s">
        <v>4765</v>
      </c>
      <c r="U226" t="s">
        <v>72</v>
      </c>
      <c r="V226" t="s">
        <v>46</v>
      </c>
      <c r="W226" t="s">
        <v>46</v>
      </c>
      <c r="X226" t="s">
        <v>74</v>
      </c>
      <c r="Y226" t="s">
        <v>81</v>
      </c>
      <c r="Z226">
        <v>1</v>
      </c>
      <c r="AA226" t="s">
        <v>3883</v>
      </c>
      <c r="AB226" s="1">
        <v>44471</v>
      </c>
    </row>
    <row r="227" spans="1:28" x14ac:dyDescent="0.25">
      <c r="A227">
        <v>40</v>
      </c>
      <c r="B227" t="s">
        <v>98</v>
      </c>
      <c r="C227">
        <v>2021</v>
      </c>
      <c r="D227" t="s">
        <v>451</v>
      </c>
      <c r="E227" t="s">
        <v>625</v>
      </c>
      <c r="F227" t="s">
        <v>18</v>
      </c>
      <c r="G227" t="s">
        <v>626</v>
      </c>
      <c r="H227" t="s">
        <v>70</v>
      </c>
      <c r="I227" t="s">
        <v>71</v>
      </c>
      <c r="J227" s="1">
        <v>44471</v>
      </c>
      <c r="K227" s="2">
        <v>0.92921296296296296</v>
      </c>
      <c r="L227" s="1">
        <v>44471</v>
      </c>
      <c r="M227" s="2">
        <v>0.99168981481481477</v>
      </c>
      <c r="N227" s="1">
        <v>44471</v>
      </c>
      <c r="O227" s="2">
        <v>0.94656250000000008</v>
      </c>
      <c r="P227">
        <v>25</v>
      </c>
      <c r="Q227">
        <v>-65</v>
      </c>
      <c r="R227" s="3">
        <v>44471.929212962961</v>
      </c>
      <c r="S227" s="3">
        <v>44471.946562500001</v>
      </c>
      <c r="T227" t="s">
        <v>1828</v>
      </c>
      <c r="U227" t="s">
        <v>22</v>
      </c>
      <c r="V227" t="s">
        <v>19</v>
      </c>
      <c r="W227" t="s">
        <v>20</v>
      </c>
      <c r="X227" t="s">
        <v>23</v>
      </c>
      <c r="Y227" t="s">
        <v>79</v>
      </c>
      <c r="Z227">
        <v>1</v>
      </c>
      <c r="AA227" t="s">
        <v>3883</v>
      </c>
      <c r="AB227" s="1">
        <v>44471</v>
      </c>
    </row>
    <row r="228" spans="1:28" x14ac:dyDescent="0.25">
      <c r="A228">
        <v>40</v>
      </c>
      <c r="B228" t="s">
        <v>98</v>
      </c>
      <c r="C228">
        <v>2021</v>
      </c>
      <c r="D228" t="s">
        <v>451</v>
      </c>
      <c r="E228" t="s">
        <v>627</v>
      </c>
      <c r="F228" t="s">
        <v>24</v>
      </c>
      <c r="G228" t="s">
        <v>204</v>
      </c>
      <c r="H228" t="s">
        <v>70</v>
      </c>
      <c r="I228" t="s">
        <v>71</v>
      </c>
      <c r="J228" s="1">
        <v>44471</v>
      </c>
      <c r="K228" s="2">
        <v>0.96444444444444455</v>
      </c>
      <c r="L228" s="1">
        <v>44472</v>
      </c>
      <c r="M228" s="2">
        <v>2.6932870370370371E-2</v>
      </c>
      <c r="N228" s="1">
        <v>44471</v>
      </c>
      <c r="O228" s="2">
        <v>0.99074074074074081</v>
      </c>
      <c r="P228">
        <v>38</v>
      </c>
      <c r="Q228">
        <v>-52</v>
      </c>
      <c r="R228" s="3">
        <v>44471.964444444442</v>
      </c>
      <c r="S228" s="3">
        <v>44471.990740740737</v>
      </c>
      <c r="T228" t="s">
        <v>1829</v>
      </c>
      <c r="U228" t="s">
        <v>27</v>
      </c>
      <c r="V228" t="s">
        <v>19</v>
      </c>
      <c r="W228" t="s">
        <v>25</v>
      </c>
      <c r="X228" t="s">
        <v>23</v>
      </c>
      <c r="Y228" t="s">
        <v>78</v>
      </c>
      <c r="Z228">
        <v>1</v>
      </c>
      <c r="AA228" t="s">
        <v>3883</v>
      </c>
      <c r="AB228" s="1">
        <v>44471</v>
      </c>
    </row>
    <row r="229" spans="1:28" x14ac:dyDescent="0.25">
      <c r="A229">
        <v>41</v>
      </c>
      <c r="B229" t="s">
        <v>1814</v>
      </c>
      <c r="C229">
        <v>2021</v>
      </c>
      <c r="D229" t="s">
        <v>451</v>
      </c>
      <c r="E229" t="s">
        <v>628</v>
      </c>
      <c r="F229" t="s">
        <v>18</v>
      </c>
      <c r="G229" t="s">
        <v>629</v>
      </c>
      <c r="H229" t="s">
        <v>70</v>
      </c>
      <c r="I229" t="s">
        <v>71</v>
      </c>
      <c r="J229" s="1">
        <v>44472</v>
      </c>
      <c r="K229" s="2">
        <v>0.15619212962962961</v>
      </c>
      <c r="L229" s="1">
        <v>44472</v>
      </c>
      <c r="M229" s="2">
        <v>0.21863425925925925</v>
      </c>
      <c r="N229" s="1">
        <v>44472</v>
      </c>
      <c r="O229" s="2">
        <v>0.18532407407407406</v>
      </c>
      <c r="P229">
        <v>42</v>
      </c>
      <c r="Q229">
        <v>-48</v>
      </c>
      <c r="R229" s="3">
        <v>44472.156192129631</v>
      </c>
      <c r="S229" s="3">
        <v>44472.185324074075</v>
      </c>
      <c r="T229" t="s">
        <v>1830</v>
      </c>
      <c r="U229" t="s">
        <v>27</v>
      </c>
      <c r="V229" t="s">
        <v>19</v>
      </c>
      <c r="W229" t="s">
        <v>20</v>
      </c>
      <c r="X229" t="s">
        <v>23</v>
      </c>
      <c r="Y229" t="s">
        <v>79</v>
      </c>
      <c r="Z229">
        <v>5</v>
      </c>
      <c r="AA229" t="s">
        <v>3883</v>
      </c>
      <c r="AB229" s="1">
        <v>44471</v>
      </c>
    </row>
    <row r="230" spans="1:28" x14ac:dyDescent="0.25">
      <c r="A230">
        <v>41</v>
      </c>
      <c r="B230" t="s">
        <v>1814</v>
      </c>
      <c r="C230">
        <v>2021</v>
      </c>
      <c r="D230" t="s">
        <v>451</v>
      </c>
      <c r="E230" t="s">
        <v>630</v>
      </c>
      <c r="F230" t="s">
        <v>24</v>
      </c>
      <c r="G230" t="s">
        <v>354</v>
      </c>
      <c r="H230" t="s">
        <v>90</v>
      </c>
      <c r="I230" t="s">
        <v>71</v>
      </c>
      <c r="J230" s="1">
        <v>44472</v>
      </c>
      <c r="K230" s="2">
        <v>0.26042824074074072</v>
      </c>
      <c r="L230" s="1">
        <v>44472</v>
      </c>
      <c r="M230" s="2">
        <v>0.28123842592592591</v>
      </c>
      <c r="N230" s="1">
        <v>44472</v>
      </c>
      <c r="O230" s="2">
        <v>0.27900462962962963</v>
      </c>
      <c r="P230">
        <v>26</v>
      </c>
      <c r="Q230">
        <v>-3</v>
      </c>
      <c r="R230" s="3">
        <v>44472.260428240741</v>
      </c>
      <c r="S230" s="3">
        <v>44472.279004629629</v>
      </c>
      <c r="T230" t="s">
        <v>1831</v>
      </c>
      <c r="U230" t="s">
        <v>22</v>
      </c>
      <c r="V230" t="s">
        <v>19</v>
      </c>
      <c r="W230" t="s">
        <v>73</v>
      </c>
      <c r="X230" t="s">
        <v>23</v>
      </c>
      <c r="Y230" t="s">
        <v>77</v>
      </c>
      <c r="Z230">
        <v>1</v>
      </c>
      <c r="AA230" t="s">
        <v>3879</v>
      </c>
      <c r="AB230" s="1">
        <v>44472</v>
      </c>
    </row>
    <row r="231" spans="1:28" x14ac:dyDescent="0.25">
      <c r="A231">
        <v>41</v>
      </c>
      <c r="B231" t="s">
        <v>1814</v>
      </c>
      <c r="C231">
        <v>2021</v>
      </c>
      <c r="D231" t="s">
        <v>451</v>
      </c>
      <c r="E231" t="s">
        <v>631</v>
      </c>
      <c r="F231" t="s">
        <v>24</v>
      </c>
      <c r="G231" t="s">
        <v>206</v>
      </c>
      <c r="H231" t="s">
        <v>90</v>
      </c>
      <c r="I231" t="s">
        <v>71</v>
      </c>
      <c r="J231" s="1">
        <v>44472</v>
      </c>
      <c r="K231" s="2">
        <v>0.26309027777777777</v>
      </c>
      <c r="L231" s="1">
        <v>44472</v>
      </c>
      <c r="M231" s="2">
        <v>0.28390046296296295</v>
      </c>
      <c r="N231" s="1">
        <v>44472</v>
      </c>
      <c r="O231" s="2">
        <v>0.28165509259259258</v>
      </c>
      <c r="P231">
        <v>27</v>
      </c>
      <c r="Q231">
        <v>-3</v>
      </c>
      <c r="R231" s="3">
        <v>44472.263090277775</v>
      </c>
      <c r="S231" s="3">
        <v>44472.281655092593</v>
      </c>
      <c r="T231" t="s">
        <v>1831</v>
      </c>
      <c r="U231" t="s">
        <v>22</v>
      </c>
      <c r="V231" t="s">
        <v>19</v>
      </c>
      <c r="W231" t="s">
        <v>73</v>
      </c>
      <c r="X231" t="s">
        <v>23</v>
      </c>
      <c r="Y231" t="s">
        <v>77</v>
      </c>
      <c r="Z231">
        <v>1</v>
      </c>
      <c r="AA231" t="s">
        <v>3879</v>
      </c>
      <c r="AB231" s="1">
        <v>44472</v>
      </c>
    </row>
    <row r="232" spans="1:28" x14ac:dyDescent="0.25">
      <c r="A232">
        <v>41</v>
      </c>
      <c r="B232" t="s">
        <v>1814</v>
      </c>
      <c r="C232">
        <v>2021</v>
      </c>
      <c r="D232" t="s">
        <v>451</v>
      </c>
      <c r="E232" t="s">
        <v>632</v>
      </c>
      <c r="F232" t="s">
        <v>24</v>
      </c>
      <c r="G232" t="s">
        <v>202</v>
      </c>
      <c r="H232" t="s">
        <v>90</v>
      </c>
      <c r="I232" t="s">
        <v>71</v>
      </c>
      <c r="J232" s="1">
        <v>44472</v>
      </c>
      <c r="K232" s="2">
        <v>0.263587962962963</v>
      </c>
      <c r="L232" s="1">
        <v>44472</v>
      </c>
      <c r="M232" s="2">
        <v>0.28439814814814818</v>
      </c>
      <c r="N232" s="1">
        <v>44472</v>
      </c>
      <c r="O232" s="2">
        <v>0.28252314814814816</v>
      </c>
      <c r="P232">
        <v>27</v>
      </c>
      <c r="Q232">
        <v>-3</v>
      </c>
      <c r="R232" s="3">
        <v>44472.26358796296</v>
      </c>
      <c r="S232" s="3">
        <v>44472.282523148147</v>
      </c>
      <c r="T232" t="s">
        <v>125</v>
      </c>
      <c r="U232" t="s">
        <v>22</v>
      </c>
      <c r="V232" t="s">
        <v>19</v>
      </c>
      <c r="W232" t="s">
        <v>73</v>
      </c>
      <c r="X232" t="s">
        <v>23</v>
      </c>
      <c r="Y232" t="s">
        <v>77</v>
      </c>
      <c r="Z232">
        <v>2</v>
      </c>
      <c r="AA232" t="s">
        <v>3879</v>
      </c>
      <c r="AB232" s="1">
        <v>44472</v>
      </c>
    </row>
    <row r="233" spans="1:28" x14ac:dyDescent="0.25">
      <c r="A233">
        <v>41</v>
      </c>
      <c r="B233" t="s">
        <v>1814</v>
      </c>
      <c r="C233">
        <v>2021</v>
      </c>
      <c r="D233" t="s">
        <v>451</v>
      </c>
      <c r="E233" t="s">
        <v>633</v>
      </c>
      <c r="F233" t="s">
        <v>24</v>
      </c>
      <c r="G233" t="s">
        <v>179</v>
      </c>
      <c r="H233" t="s">
        <v>70</v>
      </c>
      <c r="I233" t="s">
        <v>71</v>
      </c>
      <c r="J233" s="1">
        <v>44472</v>
      </c>
      <c r="K233" s="2">
        <v>0.26401620370370371</v>
      </c>
      <c r="L233" s="1">
        <v>44472</v>
      </c>
      <c r="M233" s="2">
        <v>0.32649305555555558</v>
      </c>
      <c r="N233" s="1">
        <v>44472</v>
      </c>
      <c r="O233" s="2">
        <v>0.28292824074074074</v>
      </c>
      <c r="P233">
        <v>27</v>
      </c>
      <c r="Q233">
        <v>-63</v>
      </c>
      <c r="R233" s="3">
        <v>44472.264016203706</v>
      </c>
      <c r="S233" s="3">
        <v>44472.28292824074</v>
      </c>
      <c r="T233" t="s">
        <v>125</v>
      </c>
      <c r="U233" t="s">
        <v>22</v>
      </c>
      <c r="V233" t="s">
        <v>19</v>
      </c>
      <c r="W233" t="s">
        <v>25</v>
      </c>
      <c r="X233" t="s">
        <v>23</v>
      </c>
      <c r="Y233" t="s">
        <v>78</v>
      </c>
      <c r="Z233">
        <v>1</v>
      </c>
      <c r="AA233" t="s">
        <v>3879</v>
      </c>
      <c r="AB233" s="1">
        <v>44472</v>
      </c>
    </row>
    <row r="234" spans="1:28" x14ac:dyDescent="0.25">
      <c r="A234">
        <v>41</v>
      </c>
      <c r="B234" t="s">
        <v>1814</v>
      </c>
      <c r="C234">
        <v>2021</v>
      </c>
      <c r="D234" t="s">
        <v>451</v>
      </c>
      <c r="E234" t="s">
        <v>634</v>
      </c>
      <c r="F234" t="s">
        <v>24</v>
      </c>
      <c r="G234" t="s">
        <v>177</v>
      </c>
      <c r="H234" t="s">
        <v>90</v>
      </c>
      <c r="I234" t="s">
        <v>71</v>
      </c>
      <c r="J234" s="1">
        <v>44472</v>
      </c>
      <c r="K234" s="2">
        <v>0.2644097222222222</v>
      </c>
      <c r="L234" s="1">
        <v>44472</v>
      </c>
      <c r="M234" s="2">
        <v>0.28521990740740738</v>
      </c>
      <c r="N234" s="1">
        <v>44472</v>
      </c>
      <c r="O234" s="2">
        <v>0.28336805555555555</v>
      </c>
      <c r="P234">
        <v>28</v>
      </c>
      <c r="Q234">
        <v>-2</v>
      </c>
      <c r="R234" s="3">
        <v>44472.264409722222</v>
      </c>
      <c r="S234" s="3">
        <v>44472.283368055556</v>
      </c>
      <c r="T234" t="s">
        <v>125</v>
      </c>
      <c r="U234" t="s">
        <v>22</v>
      </c>
      <c r="V234" t="s">
        <v>19</v>
      </c>
      <c r="W234" t="s">
        <v>73</v>
      </c>
      <c r="X234" t="s">
        <v>23</v>
      </c>
      <c r="Y234" t="s">
        <v>77</v>
      </c>
      <c r="Z234">
        <v>1</v>
      </c>
      <c r="AA234" t="s">
        <v>3879</v>
      </c>
      <c r="AB234" s="1">
        <v>44472</v>
      </c>
    </row>
    <row r="235" spans="1:28" x14ac:dyDescent="0.25">
      <c r="A235">
        <v>41</v>
      </c>
      <c r="B235" t="s">
        <v>1814</v>
      </c>
      <c r="C235">
        <v>2021</v>
      </c>
      <c r="D235" t="s">
        <v>451</v>
      </c>
      <c r="E235" t="s">
        <v>635</v>
      </c>
      <c r="F235" t="s">
        <v>33</v>
      </c>
      <c r="G235" t="s">
        <v>636</v>
      </c>
      <c r="H235" t="s">
        <v>70</v>
      </c>
      <c r="I235" t="s">
        <v>71</v>
      </c>
      <c r="J235" s="1">
        <v>44472</v>
      </c>
      <c r="K235" s="2">
        <v>0.26960648148148147</v>
      </c>
      <c r="L235" s="1">
        <v>44472</v>
      </c>
      <c r="M235" s="2">
        <v>0.33206018518518515</v>
      </c>
      <c r="N235" s="1">
        <v>44472</v>
      </c>
      <c r="O235" s="2">
        <v>0.31288194444444445</v>
      </c>
      <c r="P235">
        <v>62</v>
      </c>
      <c r="Q235">
        <v>-28</v>
      </c>
      <c r="R235" s="3">
        <v>44472.269606481481</v>
      </c>
      <c r="S235" s="3">
        <v>44472.312881944446</v>
      </c>
      <c r="T235" t="s">
        <v>108</v>
      </c>
      <c r="U235" t="s">
        <v>30</v>
      </c>
      <c r="V235" t="s">
        <v>19</v>
      </c>
      <c r="W235" t="s">
        <v>34</v>
      </c>
      <c r="X235" t="s">
        <v>23</v>
      </c>
      <c r="Y235" t="s">
        <v>80</v>
      </c>
      <c r="Z235">
        <v>5</v>
      </c>
      <c r="AA235" t="s">
        <v>3879</v>
      </c>
      <c r="AB235" s="1">
        <v>44472</v>
      </c>
    </row>
    <row r="236" spans="1:28" x14ac:dyDescent="0.25">
      <c r="A236">
        <v>41</v>
      </c>
      <c r="B236" t="s">
        <v>1814</v>
      </c>
      <c r="C236">
        <v>2021</v>
      </c>
      <c r="D236" t="s">
        <v>451</v>
      </c>
      <c r="E236" t="s">
        <v>637</v>
      </c>
      <c r="F236" t="s">
        <v>24</v>
      </c>
      <c r="G236" t="s">
        <v>179</v>
      </c>
      <c r="H236" t="s">
        <v>70</v>
      </c>
      <c r="I236" t="s">
        <v>71</v>
      </c>
      <c r="J236" s="1">
        <v>44472</v>
      </c>
      <c r="K236" s="2">
        <v>0.27185185185185184</v>
      </c>
      <c r="L236" s="1">
        <v>44472</v>
      </c>
      <c r="M236" s="2">
        <v>0.33432870370370371</v>
      </c>
      <c r="N236" s="1">
        <v>44472</v>
      </c>
      <c r="O236" s="2">
        <v>0.33650462962962963</v>
      </c>
      <c r="P236">
        <v>93</v>
      </c>
      <c r="Q236">
        <v>3</v>
      </c>
      <c r="R236" s="3">
        <v>44472.271851851852</v>
      </c>
      <c r="S236" s="3">
        <v>44472.336504629631</v>
      </c>
      <c r="T236" t="s">
        <v>455</v>
      </c>
      <c r="U236" t="s">
        <v>32</v>
      </c>
      <c r="V236" t="s">
        <v>19</v>
      </c>
      <c r="W236" t="s">
        <v>25</v>
      </c>
      <c r="X236" t="s">
        <v>37</v>
      </c>
      <c r="Y236" t="s">
        <v>78</v>
      </c>
      <c r="Z236">
        <v>3</v>
      </c>
      <c r="AA236" t="s">
        <v>3879</v>
      </c>
      <c r="AB236" s="1">
        <v>44472</v>
      </c>
    </row>
    <row r="237" spans="1:28" x14ac:dyDescent="0.25">
      <c r="A237">
        <v>41</v>
      </c>
      <c r="B237" t="s">
        <v>1814</v>
      </c>
      <c r="C237">
        <v>2021</v>
      </c>
      <c r="D237" t="s">
        <v>451</v>
      </c>
      <c r="E237" t="s">
        <v>638</v>
      </c>
      <c r="F237" t="s">
        <v>24</v>
      </c>
      <c r="G237" t="s">
        <v>202</v>
      </c>
      <c r="H237" t="s">
        <v>70</v>
      </c>
      <c r="I237" t="s">
        <v>71</v>
      </c>
      <c r="J237" s="1">
        <v>44472</v>
      </c>
      <c r="K237" s="2">
        <v>0.27288194444444441</v>
      </c>
      <c r="L237" s="1">
        <v>44472</v>
      </c>
      <c r="M237" s="2">
        <v>0.33534722222222224</v>
      </c>
      <c r="N237" s="1">
        <v>44472</v>
      </c>
      <c r="O237" s="2">
        <v>0.34128472222222223</v>
      </c>
      <c r="P237">
        <v>99</v>
      </c>
      <c r="Q237">
        <v>9</v>
      </c>
      <c r="R237" s="3">
        <v>44472.272881944446</v>
      </c>
      <c r="S237" s="3">
        <v>44472.341284722221</v>
      </c>
      <c r="T237" t="s">
        <v>1832</v>
      </c>
      <c r="U237" t="s">
        <v>32</v>
      </c>
      <c r="V237" t="s">
        <v>19</v>
      </c>
      <c r="W237" t="s">
        <v>25</v>
      </c>
      <c r="X237" t="s">
        <v>37</v>
      </c>
      <c r="Y237" t="s">
        <v>78</v>
      </c>
      <c r="Z237">
        <v>6</v>
      </c>
      <c r="AA237" t="s">
        <v>3879</v>
      </c>
      <c r="AB237" s="1">
        <v>44472</v>
      </c>
    </row>
    <row r="238" spans="1:28" x14ac:dyDescent="0.25">
      <c r="A238">
        <v>41</v>
      </c>
      <c r="B238" t="s">
        <v>1814</v>
      </c>
      <c r="C238">
        <v>2021</v>
      </c>
      <c r="D238" t="s">
        <v>451</v>
      </c>
      <c r="E238" t="s">
        <v>639</v>
      </c>
      <c r="F238" t="s">
        <v>24</v>
      </c>
      <c r="G238" t="s">
        <v>206</v>
      </c>
      <c r="H238" t="s">
        <v>70</v>
      </c>
      <c r="I238" t="s">
        <v>71</v>
      </c>
      <c r="J238" s="1">
        <v>44472</v>
      </c>
      <c r="K238" s="2">
        <v>0.27368055555555554</v>
      </c>
      <c r="L238" s="1">
        <v>44472</v>
      </c>
      <c r="M238" s="2">
        <v>0.33614583333333337</v>
      </c>
      <c r="N238" s="1">
        <v>44472</v>
      </c>
      <c r="O238" s="2">
        <v>0.34210648148148143</v>
      </c>
      <c r="P238">
        <v>98</v>
      </c>
      <c r="Q238">
        <v>8</v>
      </c>
      <c r="R238" s="3">
        <v>44472.273680555554</v>
      </c>
      <c r="S238" s="3">
        <v>44472.342106481483</v>
      </c>
      <c r="T238" t="s">
        <v>1832</v>
      </c>
      <c r="U238" t="s">
        <v>32</v>
      </c>
      <c r="V238" t="s">
        <v>19</v>
      </c>
      <c r="W238" t="s">
        <v>25</v>
      </c>
      <c r="X238" t="s">
        <v>37</v>
      </c>
      <c r="Y238" t="s">
        <v>78</v>
      </c>
      <c r="Z238">
        <v>3</v>
      </c>
      <c r="AA238" t="s">
        <v>3879</v>
      </c>
      <c r="AB238" s="1">
        <v>44472</v>
      </c>
    </row>
    <row r="239" spans="1:28" x14ac:dyDescent="0.25">
      <c r="A239">
        <v>41</v>
      </c>
      <c r="B239" t="s">
        <v>1814</v>
      </c>
      <c r="C239">
        <v>2021</v>
      </c>
      <c r="D239" t="s">
        <v>451</v>
      </c>
      <c r="E239" t="s">
        <v>640</v>
      </c>
      <c r="F239" t="s">
        <v>24</v>
      </c>
      <c r="G239" t="s">
        <v>354</v>
      </c>
      <c r="H239" t="s">
        <v>70</v>
      </c>
      <c r="I239" t="s">
        <v>71</v>
      </c>
      <c r="J239" s="1">
        <v>44472</v>
      </c>
      <c r="K239" s="2">
        <v>0.27435185185185185</v>
      </c>
      <c r="L239" s="1">
        <v>44472</v>
      </c>
      <c r="M239" s="2" t="s">
        <v>641</v>
      </c>
      <c r="N239" s="1">
        <v>44472</v>
      </c>
      <c r="O239" s="2">
        <v>0.33755787037037038</v>
      </c>
      <c r="P239">
        <v>91</v>
      </c>
      <c r="Q239">
        <v>-25</v>
      </c>
      <c r="R239" s="3">
        <v>44472.274351851855</v>
      </c>
      <c r="S239" s="3">
        <v>44472.337557870371</v>
      </c>
      <c r="T239" t="s">
        <v>1833</v>
      </c>
      <c r="U239" t="s">
        <v>32</v>
      </c>
      <c r="V239" t="s">
        <v>19</v>
      </c>
      <c r="W239" t="s">
        <v>25</v>
      </c>
      <c r="X239" t="s">
        <v>37</v>
      </c>
      <c r="Y239" t="s">
        <v>78</v>
      </c>
      <c r="Z239">
        <v>3</v>
      </c>
      <c r="AA239" t="s">
        <v>3879</v>
      </c>
      <c r="AB239" s="1">
        <v>44472</v>
      </c>
    </row>
    <row r="240" spans="1:28" x14ac:dyDescent="0.25">
      <c r="A240">
        <v>41</v>
      </c>
      <c r="B240" t="s">
        <v>1814</v>
      </c>
      <c r="C240">
        <v>2021</v>
      </c>
      <c r="D240" t="s">
        <v>451</v>
      </c>
      <c r="E240" t="s">
        <v>642</v>
      </c>
      <c r="F240" t="s">
        <v>24</v>
      </c>
      <c r="G240" t="s">
        <v>177</v>
      </c>
      <c r="H240" t="s">
        <v>70</v>
      </c>
      <c r="I240" t="s">
        <v>71</v>
      </c>
      <c r="J240" s="1">
        <v>44472</v>
      </c>
      <c r="K240" s="2">
        <v>0.27487268518518521</v>
      </c>
      <c r="L240" s="1">
        <v>44472</v>
      </c>
      <c r="M240" s="2">
        <v>0.33734953703703702</v>
      </c>
      <c r="N240" s="1">
        <v>44472</v>
      </c>
      <c r="O240" s="2">
        <v>0.35259259259259257</v>
      </c>
      <c r="P240">
        <v>112</v>
      </c>
      <c r="Q240">
        <v>22</v>
      </c>
      <c r="R240" s="3">
        <v>44472.274872685186</v>
      </c>
      <c r="S240" s="3">
        <v>44472.352592592593</v>
      </c>
      <c r="T240" t="s">
        <v>1834</v>
      </c>
      <c r="U240" t="s">
        <v>32</v>
      </c>
      <c r="V240" t="s">
        <v>19</v>
      </c>
      <c r="W240" t="s">
        <v>25</v>
      </c>
      <c r="X240" t="s">
        <v>37</v>
      </c>
      <c r="Y240" t="s">
        <v>78</v>
      </c>
      <c r="Z240">
        <v>3</v>
      </c>
      <c r="AA240" t="s">
        <v>3879</v>
      </c>
      <c r="AB240" s="1">
        <v>44472</v>
      </c>
    </row>
    <row r="241" spans="1:28" x14ac:dyDescent="0.25">
      <c r="A241">
        <v>41</v>
      </c>
      <c r="B241" t="s">
        <v>1814</v>
      </c>
      <c r="C241">
        <v>2021</v>
      </c>
      <c r="D241" t="s">
        <v>451</v>
      </c>
      <c r="E241" t="s">
        <v>643</v>
      </c>
      <c r="F241" t="s">
        <v>24</v>
      </c>
      <c r="G241" t="s">
        <v>174</v>
      </c>
      <c r="H241" t="s">
        <v>70</v>
      </c>
      <c r="I241" t="s">
        <v>71</v>
      </c>
      <c r="J241" s="1">
        <v>44472</v>
      </c>
      <c r="K241" s="2">
        <v>0.27568287037037037</v>
      </c>
      <c r="L241" s="1">
        <v>44472</v>
      </c>
      <c r="M241" s="2">
        <v>0.33815972222222218</v>
      </c>
      <c r="N241" s="1">
        <v>44472</v>
      </c>
      <c r="O241" s="2">
        <v>0.34412037037037035</v>
      </c>
      <c r="P241">
        <v>99</v>
      </c>
      <c r="Q241">
        <v>9</v>
      </c>
      <c r="R241" s="3">
        <v>44472.275682870371</v>
      </c>
      <c r="S241" s="3">
        <v>44472.34412037037</v>
      </c>
      <c r="T241" t="s">
        <v>1832</v>
      </c>
      <c r="U241" t="s">
        <v>32</v>
      </c>
      <c r="V241" t="s">
        <v>19</v>
      </c>
      <c r="W241" t="s">
        <v>25</v>
      </c>
      <c r="X241" t="s">
        <v>37</v>
      </c>
      <c r="Y241" t="s">
        <v>78</v>
      </c>
      <c r="Z241">
        <v>3</v>
      </c>
      <c r="AA241" t="s">
        <v>3879</v>
      </c>
      <c r="AB241" s="1">
        <v>44472</v>
      </c>
    </row>
    <row r="242" spans="1:28" x14ac:dyDescent="0.25">
      <c r="A242">
        <v>41</v>
      </c>
      <c r="B242" t="s">
        <v>1814</v>
      </c>
      <c r="C242">
        <v>2021</v>
      </c>
      <c r="D242" t="s">
        <v>451</v>
      </c>
      <c r="E242" t="s">
        <v>644</v>
      </c>
      <c r="F242" t="s">
        <v>24</v>
      </c>
      <c r="G242" t="s">
        <v>200</v>
      </c>
      <c r="H242" t="s">
        <v>70</v>
      </c>
      <c r="I242" t="s">
        <v>71</v>
      </c>
      <c r="J242" s="1">
        <v>44472</v>
      </c>
      <c r="K242" s="2">
        <v>0.27674768518518517</v>
      </c>
      <c r="L242" s="1">
        <v>44472</v>
      </c>
      <c r="M242" s="2">
        <v>0.33922453703703703</v>
      </c>
      <c r="N242" s="1">
        <v>44472</v>
      </c>
      <c r="O242" s="2">
        <v>0.3399652777777778</v>
      </c>
      <c r="P242">
        <v>91</v>
      </c>
      <c r="Q242">
        <v>1</v>
      </c>
      <c r="R242" s="3">
        <v>44472.276747685188</v>
      </c>
      <c r="S242" s="3">
        <v>44472.339965277781</v>
      </c>
      <c r="T242" t="s">
        <v>1833</v>
      </c>
      <c r="U242" t="s">
        <v>32</v>
      </c>
      <c r="V242" t="s">
        <v>19</v>
      </c>
      <c r="W242" t="s">
        <v>25</v>
      </c>
      <c r="X242" t="s">
        <v>37</v>
      </c>
      <c r="Y242" t="s">
        <v>78</v>
      </c>
      <c r="Z242">
        <v>4</v>
      </c>
      <c r="AA242" t="s">
        <v>3879</v>
      </c>
      <c r="AB242" s="1">
        <v>44472</v>
      </c>
    </row>
    <row r="243" spans="1:28" x14ac:dyDescent="0.25">
      <c r="A243">
        <v>41</v>
      </c>
      <c r="B243" t="s">
        <v>1814</v>
      </c>
      <c r="C243">
        <v>2021</v>
      </c>
      <c r="D243" t="s">
        <v>451</v>
      </c>
      <c r="E243" t="s">
        <v>645</v>
      </c>
      <c r="F243" t="s">
        <v>24</v>
      </c>
      <c r="G243" t="s">
        <v>295</v>
      </c>
      <c r="H243" t="s">
        <v>70</v>
      </c>
      <c r="I243" t="s">
        <v>71</v>
      </c>
      <c r="J243" s="1">
        <v>44472</v>
      </c>
      <c r="K243" s="2">
        <v>0.27729166666666666</v>
      </c>
      <c r="L243" s="1">
        <v>44472</v>
      </c>
      <c r="M243" s="2">
        <v>0.33976851851851847</v>
      </c>
      <c r="N243" s="1">
        <v>44472</v>
      </c>
      <c r="O243" s="2">
        <v>0.32547453703703705</v>
      </c>
      <c r="P243">
        <v>69</v>
      </c>
      <c r="Q243">
        <v>-21</v>
      </c>
      <c r="R243" s="3">
        <v>44472.277291666665</v>
      </c>
      <c r="S243" s="3">
        <v>44472.325474537036</v>
      </c>
      <c r="T243" t="s">
        <v>107</v>
      </c>
      <c r="U243" t="s">
        <v>30</v>
      </c>
      <c r="V243" t="s">
        <v>19</v>
      </c>
      <c r="W243" t="s">
        <v>25</v>
      </c>
      <c r="X243" t="s">
        <v>23</v>
      </c>
      <c r="Y243" t="s">
        <v>78</v>
      </c>
      <c r="Z243">
        <v>1</v>
      </c>
      <c r="AA243" t="s">
        <v>3879</v>
      </c>
      <c r="AB243" s="1">
        <v>44472</v>
      </c>
    </row>
    <row r="244" spans="1:28" x14ac:dyDescent="0.25">
      <c r="A244">
        <v>41</v>
      </c>
      <c r="B244" t="s">
        <v>1814</v>
      </c>
      <c r="C244">
        <v>2021</v>
      </c>
      <c r="D244" t="s">
        <v>451</v>
      </c>
      <c r="E244" t="s">
        <v>646</v>
      </c>
      <c r="F244" t="s">
        <v>24</v>
      </c>
      <c r="G244" t="s">
        <v>547</v>
      </c>
      <c r="H244" t="s">
        <v>70</v>
      </c>
      <c r="I244" t="s">
        <v>71</v>
      </c>
      <c r="J244" s="1">
        <v>44472</v>
      </c>
      <c r="K244" s="2">
        <v>0.27793981481481483</v>
      </c>
      <c r="L244" s="1">
        <v>44472</v>
      </c>
      <c r="M244" s="2">
        <v>0.34040509259259261</v>
      </c>
      <c r="N244" s="1">
        <v>44472</v>
      </c>
      <c r="O244" s="2">
        <v>0.32906249999999998</v>
      </c>
      <c r="P244">
        <v>73</v>
      </c>
      <c r="Q244">
        <v>-17</v>
      </c>
      <c r="R244" s="3">
        <v>44472.277939814812</v>
      </c>
      <c r="S244" s="3">
        <v>44472.329062500001</v>
      </c>
      <c r="T244" t="s">
        <v>1835</v>
      </c>
      <c r="U244" t="s">
        <v>30</v>
      </c>
      <c r="V244" t="s">
        <v>19</v>
      </c>
      <c r="W244" t="s">
        <v>25</v>
      </c>
      <c r="X244" t="s">
        <v>23</v>
      </c>
      <c r="Y244" t="s">
        <v>78</v>
      </c>
      <c r="Z244">
        <v>1</v>
      </c>
      <c r="AA244" t="s">
        <v>3879</v>
      </c>
      <c r="AB244" s="1">
        <v>44472</v>
      </c>
    </row>
    <row r="245" spans="1:28" x14ac:dyDescent="0.25">
      <c r="A245">
        <v>41</v>
      </c>
      <c r="B245" t="s">
        <v>1814</v>
      </c>
      <c r="C245">
        <v>2021</v>
      </c>
      <c r="D245" t="s">
        <v>451</v>
      </c>
      <c r="E245" t="s">
        <v>647</v>
      </c>
      <c r="F245" t="s">
        <v>24</v>
      </c>
      <c r="G245" t="s">
        <v>564</v>
      </c>
      <c r="H245" t="s">
        <v>70</v>
      </c>
      <c r="I245" t="s">
        <v>71</v>
      </c>
      <c r="J245" s="1">
        <v>44472</v>
      </c>
      <c r="K245" s="2">
        <v>0.27876157407407409</v>
      </c>
      <c r="L245" s="1">
        <v>44472</v>
      </c>
      <c r="M245" s="2">
        <v>0.34123842592592596</v>
      </c>
      <c r="N245" s="1">
        <v>44472</v>
      </c>
      <c r="O245" s="2">
        <v>0.32045138888888891</v>
      </c>
      <c r="P245">
        <v>60</v>
      </c>
      <c r="Q245">
        <v>-30</v>
      </c>
      <c r="R245" s="3">
        <v>44472.278761574074</v>
      </c>
      <c r="S245" s="3">
        <v>44472.320451388892</v>
      </c>
      <c r="T245" t="s">
        <v>1836</v>
      </c>
      <c r="U245" t="s">
        <v>27</v>
      </c>
      <c r="V245" t="s">
        <v>19</v>
      </c>
      <c r="W245" t="s">
        <v>25</v>
      </c>
      <c r="X245" t="s">
        <v>23</v>
      </c>
      <c r="Y245" t="s">
        <v>78</v>
      </c>
      <c r="Z245">
        <v>1</v>
      </c>
      <c r="AA245" t="s">
        <v>3879</v>
      </c>
      <c r="AB245" s="1">
        <v>44472</v>
      </c>
    </row>
    <row r="246" spans="1:28" x14ac:dyDescent="0.25">
      <c r="A246">
        <v>41</v>
      </c>
      <c r="B246" t="s">
        <v>1814</v>
      </c>
      <c r="C246">
        <v>2021</v>
      </c>
      <c r="D246" t="s">
        <v>451</v>
      </c>
      <c r="E246" t="s">
        <v>648</v>
      </c>
      <c r="F246" t="s">
        <v>46</v>
      </c>
      <c r="G246" t="s">
        <v>649</v>
      </c>
      <c r="H246" t="s">
        <v>86</v>
      </c>
      <c r="I246" t="s">
        <v>71</v>
      </c>
      <c r="J246" s="1">
        <v>44472</v>
      </c>
      <c r="K246" s="2">
        <v>0.28841435185185188</v>
      </c>
      <c r="L246" s="1">
        <v>44472</v>
      </c>
      <c r="M246" s="2">
        <v>0.45504629629629628</v>
      </c>
      <c r="N246" s="1">
        <v>44472</v>
      </c>
      <c r="O246" s="2">
        <v>0.37484953703703705</v>
      </c>
      <c r="P246">
        <v>124</v>
      </c>
      <c r="Q246">
        <v>-116</v>
      </c>
      <c r="R246" s="3">
        <v>44472.288414351853</v>
      </c>
      <c r="S246" s="3">
        <v>44472.374849537038</v>
      </c>
      <c r="T246" t="s">
        <v>1837</v>
      </c>
      <c r="U246" t="s">
        <v>32</v>
      </c>
      <c r="V246" t="s">
        <v>46</v>
      </c>
      <c r="W246" t="s">
        <v>46</v>
      </c>
      <c r="X246" t="s">
        <v>23</v>
      </c>
      <c r="Y246" t="s">
        <v>81</v>
      </c>
      <c r="Z246">
        <v>2</v>
      </c>
      <c r="AA246" t="s">
        <v>3879</v>
      </c>
      <c r="AB246" s="1">
        <v>44472</v>
      </c>
    </row>
    <row r="247" spans="1:28" x14ac:dyDescent="0.25">
      <c r="A247">
        <v>41</v>
      </c>
      <c r="B247" t="s">
        <v>1814</v>
      </c>
      <c r="C247">
        <v>2021</v>
      </c>
      <c r="D247" t="s">
        <v>451</v>
      </c>
      <c r="E247" t="s">
        <v>650</v>
      </c>
      <c r="F247" t="s">
        <v>46</v>
      </c>
      <c r="G247" t="s">
        <v>651</v>
      </c>
      <c r="H247" t="s">
        <v>86</v>
      </c>
      <c r="I247" t="s">
        <v>71</v>
      </c>
      <c r="J247" s="1">
        <v>44472</v>
      </c>
      <c r="K247" s="2">
        <v>0.29270833333333335</v>
      </c>
      <c r="L247" s="1">
        <v>44472</v>
      </c>
      <c r="M247" s="2">
        <v>0.45931712962962962</v>
      </c>
      <c r="N247" s="1">
        <v>44472</v>
      </c>
      <c r="O247" s="2">
        <v>0.39975694444444443</v>
      </c>
      <c r="P247">
        <v>154</v>
      </c>
      <c r="Q247">
        <v>-86</v>
      </c>
      <c r="R247" s="3">
        <v>44472.292708333334</v>
      </c>
      <c r="S247" s="3">
        <v>44472.399756944447</v>
      </c>
      <c r="T247" t="s">
        <v>1838</v>
      </c>
      <c r="U247" t="s">
        <v>32</v>
      </c>
      <c r="V247" t="s">
        <v>46</v>
      </c>
      <c r="W247" t="s">
        <v>46</v>
      </c>
      <c r="X247" t="s">
        <v>23</v>
      </c>
      <c r="Y247" t="s">
        <v>81</v>
      </c>
      <c r="Z247">
        <v>4</v>
      </c>
      <c r="AA247" t="s">
        <v>3879</v>
      </c>
      <c r="AB247" s="1">
        <v>44472</v>
      </c>
    </row>
    <row r="248" spans="1:28" x14ac:dyDescent="0.25">
      <c r="A248">
        <v>41</v>
      </c>
      <c r="B248" t="s">
        <v>1814</v>
      </c>
      <c r="C248">
        <v>2021</v>
      </c>
      <c r="D248" t="s">
        <v>451</v>
      </c>
      <c r="E248" t="s">
        <v>652</v>
      </c>
      <c r="F248" t="s">
        <v>46</v>
      </c>
      <c r="G248" t="s">
        <v>653</v>
      </c>
      <c r="H248" t="s">
        <v>86</v>
      </c>
      <c r="I248" t="s">
        <v>71</v>
      </c>
      <c r="J248" s="1">
        <v>44472</v>
      </c>
      <c r="K248" s="2">
        <v>0.29511574074074071</v>
      </c>
      <c r="L248" s="1">
        <v>44472</v>
      </c>
      <c r="M248" s="2">
        <v>0.46175925925925926</v>
      </c>
      <c r="N248" s="1">
        <v>44472</v>
      </c>
      <c r="O248" s="2">
        <v>0.37652777777777779</v>
      </c>
      <c r="P248">
        <v>118</v>
      </c>
      <c r="Q248">
        <v>-122</v>
      </c>
      <c r="R248" s="3">
        <v>44472.295115740744</v>
      </c>
      <c r="S248" s="3">
        <v>44472.376527777778</v>
      </c>
      <c r="T248" t="s">
        <v>139</v>
      </c>
      <c r="U248" t="s">
        <v>32</v>
      </c>
      <c r="V248" t="s">
        <v>46</v>
      </c>
      <c r="W248" t="s">
        <v>46</v>
      </c>
      <c r="X248" t="s">
        <v>23</v>
      </c>
      <c r="Y248" t="s">
        <v>81</v>
      </c>
      <c r="Z248">
        <v>1</v>
      </c>
      <c r="AA248" t="s">
        <v>3879</v>
      </c>
      <c r="AB248" s="1">
        <v>44472</v>
      </c>
    </row>
    <row r="249" spans="1:28" x14ac:dyDescent="0.25">
      <c r="A249">
        <v>41</v>
      </c>
      <c r="B249" t="s">
        <v>1814</v>
      </c>
      <c r="C249">
        <v>2021</v>
      </c>
      <c r="D249" t="s">
        <v>451</v>
      </c>
      <c r="E249" t="s">
        <v>654</v>
      </c>
      <c r="F249" t="s">
        <v>24</v>
      </c>
      <c r="G249" t="s">
        <v>194</v>
      </c>
      <c r="I249" t="s">
        <v>71</v>
      </c>
      <c r="J249" s="1">
        <v>44472</v>
      </c>
      <c r="K249" s="2">
        <v>0.29574074074074075</v>
      </c>
      <c r="L249" s="1">
        <v>44472</v>
      </c>
      <c r="M249" s="2" t="s">
        <v>655</v>
      </c>
      <c r="N249" s="1">
        <v>44472</v>
      </c>
      <c r="O249" s="2">
        <v>0.31800925925925927</v>
      </c>
      <c r="P249">
        <v>32</v>
      </c>
      <c r="Q249">
        <v>-59</v>
      </c>
      <c r="R249" s="3">
        <v>44472.295740740738</v>
      </c>
      <c r="S249" s="3">
        <v>44472.318009259259</v>
      </c>
      <c r="T249" t="s">
        <v>1839</v>
      </c>
      <c r="U249" t="s">
        <v>27</v>
      </c>
      <c r="V249" t="s">
        <v>19</v>
      </c>
      <c r="W249" t="s">
        <v>25</v>
      </c>
      <c r="X249" t="s">
        <v>23</v>
      </c>
      <c r="Y249" t="s">
        <v>78</v>
      </c>
      <c r="Z249">
        <v>1</v>
      </c>
      <c r="AA249" t="s">
        <v>3879</v>
      </c>
      <c r="AB249" s="1">
        <v>44472</v>
      </c>
    </row>
    <row r="250" spans="1:28" x14ac:dyDescent="0.25">
      <c r="A250">
        <v>41</v>
      </c>
      <c r="B250" t="s">
        <v>1814</v>
      </c>
      <c r="C250">
        <v>2021</v>
      </c>
      <c r="D250" t="s">
        <v>451</v>
      </c>
      <c r="E250" t="s">
        <v>656</v>
      </c>
      <c r="F250" t="s">
        <v>48</v>
      </c>
      <c r="G250" t="s">
        <v>657</v>
      </c>
      <c r="H250" t="s">
        <v>86</v>
      </c>
      <c r="I250" t="s">
        <v>71</v>
      </c>
      <c r="J250" s="1">
        <v>44472</v>
      </c>
      <c r="K250" s="2">
        <v>0.29728009259259258</v>
      </c>
      <c r="L250" s="1">
        <v>44472</v>
      </c>
      <c r="M250" s="2">
        <v>0.46391203703703704</v>
      </c>
      <c r="N250" s="1">
        <v>44472</v>
      </c>
      <c r="O250" s="2">
        <v>0.41667824074074072</v>
      </c>
      <c r="P250">
        <v>172</v>
      </c>
      <c r="Q250">
        <v>-68</v>
      </c>
      <c r="R250" s="3">
        <v>44472.297280092593</v>
      </c>
      <c r="S250" s="3">
        <v>44472.416678240741</v>
      </c>
      <c r="T250" t="s">
        <v>1840</v>
      </c>
      <c r="U250" t="s">
        <v>32</v>
      </c>
      <c r="V250" t="s">
        <v>48</v>
      </c>
      <c r="W250" t="s">
        <v>48</v>
      </c>
      <c r="X250" t="s">
        <v>23</v>
      </c>
      <c r="Y250" t="s">
        <v>81</v>
      </c>
      <c r="Z250">
        <v>3</v>
      </c>
      <c r="AA250" t="s">
        <v>3879</v>
      </c>
      <c r="AB250" s="1">
        <v>44472</v>
      </c>
    </row>
    <row r="251" spans="1:28" x14ac:dyDescent="0.25">
      <c r="A251">
        <v>41</v>
      </c>
      <c r="B251" t="s">
        <v>1814</v>
      </c>
      <c r="C251">
        <v>2021</v>
      </c>
      <c r="D251" t="s">
        <v>451</v>
      </c>
      <c r="E251" t="s">
        <v>658</v>
      </c>
      <c r="F251" t="s">
        <v>24</v>
      </c>
      <c r="G251" t="s">
        <v>185</v>
      </c>
      <c r="I251" t="s">
        <v>71</v>
      </c>
      <c r="J251" s="1">
        <v>44472</v>
      </c>
      <c r="K251" s="2">
        <v>0.29774305555555552</v>
      </c>
      <c r="L251" s="1">
        <v>44472</v>
      </c>
      <c r="M251" s="2" t="s">
        <v>659</v>
      </c>
      <c r="N251" s="1">
        <v>44472</v>
      </c>
      <c r="O251" s="2">
        <v>0.31855324074074076</v>
      </c>
      <c r="P251">
        <v>30</v>
      </c>
      <c r="Q251">
        <v>-55</v>
      </c>
      <c r="R251" s="3">
        <v>44472.297743055555</v>
      </c>
      <c r="S251" s="3">
        <v>44472.318553240744</v>
      </c>
      <c r="T251" t="s">
        <v>144</v>
      </c>
      <c r="U251" t="s">
        <v>22</v>
      </c>
      <c r="V251" t="s">
        <v>19</v>
      </c>
      <c r="W251" t="s">
        <v>25</v>
      </c>
      <c r="X251" t="s">
        <v>23</v>
      </c>
      <c r="Y251" t="s">
        <v>78</v>
      </c>
      <c r="Z251">
        <v>1</v>
      </c>
      <c r="AA251" t="s">
        <v>3879</v>
      </c>
      <c r="AB251" s="1">
        <v>44472</v>
      </c>
    </row>
    <row r="252" spans="1:28" x14ac:dyDescent="0.25">
      <c r="A252">
        <v>41</v>
      </c>
      <c r="B252" t="s">
        <v>1814</v>
      </c>
      <c r="C252">
        <v>2021</v>
      </c>
      <c r="D252" t="s">
        <v>451</v>
      </c>
      <c r="E252" t="s">
        <v>660</v>
      </c>
      <c r="F252" t="s">
        <v>24</v>
      </c>
      <c r="G252" t="s">
        <v>176</v>
      </c>
      <c r="H252" t="s">
        <v>70</v>
      </c>
      <c r="I252" t="s">
        <v>71</v>
      </c>
      <c r="J252" s="1">
        <v>44472</v>
      </c>
      <c r="K252" s="2">
        <v>0.29878472222222224</v>
      </c>
      <c r="L252" s="1">
        <v>44472</v>
      </c>
      <c r="M252" s="2">
        <v>0.36127314814814815</v>
      </c>
      <c r="N252" s="1">
        <v>44472</v>
      </c>
      <c r="O252" s="2">
        <v>0.34645833333333331</v>
      </c>
      <c r="P252">
        <v>68</v>
      </c>
      <c r="Q252">
        <v>-22</v>
      </c>
      <c r="R252" s="3">
        <v>44472.298784722225</v>
      </c>
      <c r="S252" s="3">
        <v>44472.346458333333</v>
      </c>
      <c r="T252" t="s">
        <v>1841</v>
      </c>
      <c r="U252" t="s">
        <v>30</v>
      </c>
      <c r="V252" t="s">
        <v>19</v>
      </c>
      <c r="W252" t="s">
        <v>25</v>
      </c>
      <c r="X252" t="s">
        <v>23</v>
      </c>
      <c r="Y252" t="s">
        <v>78</v>
      </c>
      <c r="Z252">
        <v>3</v>
      </c>
      <c r="AA252" t="s">
        <v>3879</v>
      </c>
      <c r="AB252" s="1">
        <v>44472</v>
      </c>
    </row>
    <row r="253" spans="1:28" x14ac:dyDescent="0.25">
      <c r="A253">
        <v>41</v>
      </c>
      <c r="B253" t="s">
        <v>1814</v>
      </c>
      <c r="C253">
        <v>2021</v>
      </c>
      <c r="D253" t="s">
        <v>451</v>
      </c>
      <c r="E253" t="s">
        <v>661</v>
      </c>
      <c r="F253" t="s">
        <v>46</v>
      </c>
      <c r="G253" t="s">
        <v>662</v>
      </c>
      <c r="H253" t="s">
        <v>86</v>
      </c>
      <c r="I253" t="s">
        <v>71</v>
      </c>
      <c r="J253" s="1">
        <v>44472</v>
      </c>
      <c r="K253" s="2">
        <v>0.30064814814814816</v>
      </c>
      <c r="L253" s="1">
        <v>44472</v>
      </c>
      <c r="M253" s="2">
        <v>0.46728009259259262</v>
      </c>
      <c r="N253" s="1">
        <v>44472</v>
      </c>
      <c r="O253" s="2">
        <v>0.38833333333333336</v>
      </c>
      <c r="P253">
        <v>127</v>
      </c>
      <c r="Q253">
        <v>-113</v>
      </c>
      <c r="R253" s="3">
        <v>44472.30064814815</v>
      </c>
      <c r="S253" s="3">
        <v>44472.388333333336</v>
      </c>
      <c r="T253" t="s">
        <v>598</v>
      </c>
      <c r="U253" t="s">
        <v>32</v>
      </c>
      <c r="V253" t="s">
        <v>46</v>
      </c>
      <c r="W253" t="s">
        <v>46</v>
      </c>
      <c r="X253" t="s">
        <v>23</v>
      </c>
      <c r="Y253" t="s">
        <v>81</v>
      </c>
      <c r="Z253">
        <v>4</v>
      </c>
      <c r="AA253" t="s">
        <v>3879</v>
      </c>
      <c r="AB253" s="1">
        <v>44472</v>
      </c>
    </row>
    <row r="254" spans="1:28" x14ac:dyDescent="0.25">
      <c r="A254">
        <v>41</v>
      </c>
      <c r="B254" t="s">
        <v>1814</v>
      </c>
      <c r="C254">
        <v>2021</v>
      </c>
      <c r="D254" t="s">
        <v>451</v>
      </c>
      <c r="E254" t="s">
        <v>663</v>
      </c>
      <c r="F254" t="s">
        <v>46</v>
      </c>
      <c r="G254" t="s">
        <v>664</v>
      </c>
      <c r="H254" t="s">
        <v>86</v>
      </c>
      <c r="I254" t="s">
        <v>71</v>
      </c>
      <c r="J254" s="1">
        <v>44472</v>
      </c>
      <c r="K254" s="2">
        <v>0.30083333333333334</v>
      </c>
      <c r="L254" s="1">
        <v>44472</v>
      </c>
      <c r="M254" s="2">
        <v>0.46746527777777774</v>
      </c>
      <c r="N254" s="1">
        <v>44472</v>
      </c>
      <c r="O254" s="2">
        <v>0.38907407407407407</v>
      </c>
      <c r="P254">
        <v>127</v>
      </c>
      <c r="Q254">
        <v>-113</v>
      </c>
      <c r="R254" s="3">
        <v>44472.300833333335</v>
      </c>
      <c r="S254" s="3">
        <v>44472.389074074075</v>
      </c>
      <c r="T254" t="s">
        <v>1842</v>
      </c>
      <c r="U254" t="s">
        <v>32</v>
      </c>
      <c r="V254" t="s">
        <v>46</v>
      </c>
      <c r="W254" t="s">
        <v>46</v>
      </c>
      <c r="X254" t="s">
        <v>23</v>
      </c>
      <c r="Y254" t="s">
        <v>81</v>
      </c>
      <c r="Z254">
        <v>4</v>
      </c>
      <c r="AA254" t="s">
        <v>3879</v>
      </c>
      <c r="AB254" s="1">
        <v>44472</v>
      </c>
    </row>
    <row r="255" spans="1:28" x14ac:dyDescent="0.25">
      <c r="A255">
        <v>41</v>
      </c>
      <c r="B255" t="s">
        <v>1814</v>
      </c>
      <c r="C255">
        <v>2021</v>
      </c>
      <c r="D255" t="s">
        <v>451</v>
      </c>
      <c r="E255" t="s">
        <v>665</v>
      </c>
      <c r="F255" t="s">
        <v>46</v>
      </c>
      <c r="G255" t="s">
        <v>666</v>
      </c>
      <c r="H255" t="s">
        <v>86</v>
      </c>
      <c r="I255" t="s">
        <v>71</v>
      </c>
      <c r="J255" s="1">
        <v>44472</v>
      </c>
      <c r="K255" s="2">
        <v>0.3049074074074074</v>
      </c>
      <c r="L255" s="1">
        <v>44473</v>
      </c>
      <c r="M255" s="2" t="s">
        <v>667</v>
      </c>
      <c r="N255" s="1">
        <v>44474</v>
      </c>
      <c r="O255" s="2">
        <v>0.77697916666666667</v>
      </c>
      <c r="P255">
        <v>3559</v>
      </c>
      <c r="Q255">
        <v>1180</v>
      </c>
      <c r="R255" s="3">
        <v>44472.304907407408</v>
      </c>
      <c r="S255" s="3">
        <v>44474.776979166665</v>
      </c>
      <c r="T255" t="s">
        <v>1843</v>
      </c>
      <c r="U255" t="s">
        <v>39</v>
      </c>
      <c r="V255" t="s">
        <v>46</v>
      </c>
      <c r="W255" t="s">
        <v>46</v>
      </c>
      <c r="X255" t="s">
        <v>37</v>
      </c>
      <c r="Y255" t="s">
        <v>81</v>
      </c>
      <c r="Z255">
        <v>4</v>
      </c>
      <c r="AA255" t="s">
        <v>3879</v>
      </c>
      <c r="AB255" s="1">
        <v>44472</v>
      </c>
    </row>
    <row r="256" spans="1:28" x14ac:dyDescent="0.25">
      <c r="A256">
        <v>41</v>
      </c>
      <c r="B256" t="s">
        <v>1814</v>
      </c>
      <c r="C256">
        <v>2021</v>
      </c>
      <c r="D256" t="s">
        <v>451</v>
      </c>
      <c r="E256" t="s">
        <v>668</v>
      </c>
      <c r="F256" t="s">
        <v>46</v>
      </c>
      <c r="G256" t="s">
        <v>669</v>
      </c>
      <c r="H256" t="s">
        <v>86</v>
      </c>
      <c r="I256" t="s">
        <v>71</v>
      </c>
      <c r="J256" s="1">
        <v>44472</v>
      </c>
      <c r="K256" s="2">
        <v>0.30646990740740737</v>
      </c>
      <c r="L256" s="1">
        <v>44472</v>
      </c>
      <c r="M256" s="2">
        <v>0.47310185185185188</v>
      </c>
      <c r="N256" s="1">
        <v>44472</v>
      </c>
      <c r="O256" s="2">
        <v>0.38730324074074068</v>
      </c>
      <c r="P256">
        <v>116</v>
      </c>
      <c r="Q256">
        <v>-124</v>
      </c>
      <c r="R256" s="3">
        <v>44472.306469907409</v>
      </c>
      <c r="S256" s="3">
        <v>44472.387303240743</v>
      </c>
      <c r="T256" t="s">
        <v>599</v>
      </c>
      <c r="U256" t="s">
        <v>32</v>
      </c>
      <c r="V256" t="s">
        <v>46</v>
      </c>
      <c r="W256" t="s">
        <v>46</v>
      </c>
      <c r="X256" t="s">
        <v>23</v>
      </c>
      <c r="Y256" t="s">
        <v>81</v>
      </c>
      <c r="Z256">
        <v>1</v>
      </c>
      <c r="AA256" t="s">
        <v>3879</v>
      </c>
      <c r="AB256" s="1">
        <v>44472</v>
      </c>
    </row>
    <row r="257" spans="1:28" x14ac:dyDescent="0.25">
      <c r="A257">
        <v>41</v>
      </c>
      <c r="B257" t="s">
        <v>1814</v>
      </c>
      <c r="C257">
        <v>2021</v>
      </c>
      <c r="D257" t="s">
        <v>451</v>
      </c>
      <c r="E257" t="s">
        <v>670</v>
      </c>
      <c r="F257" t="s">
        <v>46</v>
      </c>
      <c r="G257" t="s">
        <v>671</v>
      </c>
      <c r="H257" t="s">
        <v>86</v>
      </c>
      <c r="I257" t="s">
        <v>71</v>
      </c>
      <c r="J257" s="1">
        <v>44472</v>
      </c>
      <c r="K257" s="2">
        <v>0.30709490740740741</v>
      </c>
      <c r="L257" s="1">
        <v>44472</v>
      </c>
      <c r="M257" s="2">
        <v>0.47373842592592591</v>
      </c>
      <c r="N257" s="1">
        <v>44472</v>
      </c>
      <c r="O257" s="2">
        <v>0.40265046296296297</v>
      </c>
      <c r="P257">
        <v>137</v>
      </c>
      <c r="Q257">
        <v>-103</v>
      </c>
      <c r="R257" s="3">
        <v>44472.30709490741</v>
      </c>
      <c r="S257" s="3">
        <v>44472.402650462966</v>
      </c>
      <c r="T257" t="s">
        <v>1844</v>
      </c>
      <c r="U257" t="s">
        <v>32</v>
      </c>
      <c r="V257" t="s">
        <v>46</v>
      </c>
      <c r="W257" t="s">
        <v>46</v>
      </c>
      <c r="X257" t="s">
        <v>23</v>
      </c>
      <c r="Y257" t="s">
        <v>81</v>
      </c>
      <c r="Z257">
        <v>4</v>
      </c>
      <c r="AA257" t="s">
        <v>3879</v>
      </c>
      <c r="AB257" s="1">
        <v>44472</v>
      </c>
    </row>
    <row r="258" spans="1:28" x14ac:dyDescent="0.25">
      <c r="A258">
        <v>41</v>
      </c>
      <c r="B258" t="s">
        <v>1814</v>
      </c>
      <c r="C258">
        <v>2021</v>
      </c>
      <c r="D258" t="s">
        <v>451</v>
      </c>
      <c r="E258" t="s">
        <v>672</v>
      </c>
      <c r="F258" t="s">
        <v>46</v>
      </c>
      <c r="G258" t="s">
        <v>400</v>
      </c>
      <c r="H258" t="s">
        <v>86</v>
      </c>
      <c r="I258" t="s">
        <v>71</v>
      </c>
      <c r="J258" s="1">
        <v>44472</v>
      </c>
      <c r="K258" s="2">
        <v>0.31040509259259258</v>
      </c>
      <c r="L258" s="1">
        <v>44472</v>
      </c>
      <c r="M258" s="2">
        <v>0.47704861111111113</v>
      </c>
      <c r="N258" s="1">
        <v>44472</v>
      </c>
      <c r="O258" s="2">
        <v>0.43546296296296294</v>
      </c>
      <c r="P258">
        <v>181</v>
      </c>
      <c r="Q258">
        <v>-59</v>
      </c>
      <c r="R258" s="3">
        <v>44472.31040509259</v>
      </c>
      <c r="S258" s="3">
        <v>44472.43546296296</v>
      </c>
      <c r="T258" t="s">
        <v>589</v>
      </c>
      <c r="U258" t="s">
        <v>32</v>
      </c>
      <c r="V258" t="s">
        <v>46</v>
      </c>
      <c r="W258" t="s">
        <v>46</v>
      </c>
      <c r="X258" t="s">
        <v>23</v>
      </c>
      <c r="Y258" t="s">
        <v>81</v>
      </c>
      <c r="Z258">
        <v>5</v>
      </c>
      <c r="AA258" t="s">
        <v>3879</v>
      </c>
      <c r="AB258" s="1">
        <v>44472</v>
      </c>
    </row>
    <row r="259" spans="1:28" x14ac:dyDescent="0.25">
      <c r="A259">
        <v>41</v>
      </c>
      <c r="B259" t="s">
        <v>1814</v>
      </c>
      <c r="C259">
        <v>2021</v>
      </c>
      <c r="D259" t="s">
        <v>451</v>
      </c>
      <c r="E259" t="s">
        <v>673</v>
      </c>
      <c r="F259" t="s">
        <v>46</v>
      </c>
      <c r="G259" t="s">
        <v>674</v>
      </c>
      <c r="H259" t="s">
        <v>86</v>
      </c>
      <c r="I259" t="s">
        <v>71</v>
      </c>
      <c r="J259" s="1">
        <v>44472</v>
      </c>
      <c r="K259" s="2">
        <v>0.31486111111111109</v>
      </c>
      <c r="L259" s="1">
        <v>44472</v>
      </c>
      <c r="M259" s="2">
        <v>0.48150462962962964</v>
      </c>
      <c r="N259" s="1">
        <v>44472</v>
      </c>
      <c r="O259" s="2">
        <v>0.40761574074074075</v>
      </c>
      <c r="P259">
        <v>133</v>
      </c>
      <c r="Q259">
        <v>-107</v>
      </c>
      <c r="R259" s="3">
        <v>44472.31486111111</v>
      </c>
      <c r="S259" s="3">
        <v>44472.40761574074</v>
      </c>
      <c r="T259" t="s">
        <v>1845</v>
      </c>
      <c r="U259" t="s">
        <v>32</v>
      </c>
      <c r="V259" t="s">
        <v>46</v>
      </c>
      <c r="W259" t="s">
        <v>46</v>
      </c>
      <c r="X259" t="s">
        <v>23</v>
      </c>
      <c r="Y259" t="s">
        <v>81</v>
      </c>
      <c r="Z259">
        <v>6</v>
      </c>
      <c r="AA259" t="s">
        <v>3879</v>
      </c>
      <c r="AB259" s="1">
        <v>44472</v>
      </c>
    </row>
    <row r="260" spans="1:28" x14ac:dyDescent="0.25">
      <c r="A260">
        <v>41</v>
      </c>
      <c r="B260" t="s">
        <v>1814</v>
      </c>
      <c r="C260">
        <v>2021</v>
      </c>
      <c r="D260" t="s">
        <v>451</v>
      </c>
      <c r="E260" t="s">
        <v>675</v>
      </c>
      <c r="F260" t="s">
        <v>24</v>
      </c>
      <c r="G260" t="s">
        <v>185</v>
      </c>
      <c r="H260" t="s">
        <v>70</v>
      </c>
      <c r="I260" t="s">
        <v>71</v>
      </c>
      <c r="J260" s="1">
        <v>44472</v>
      </c>
      <c r="K260" s="2">
        <v>0.31565972222222222</v>
      </c>
      <c r="L260" s="1">
        <v>44472</v>
      </c>
      <c r="M260" s="2">
        <v>0.37811342592592595</v>
      </c>
      <c r="N260" s="1">
        <v>44472</v>
      </c>
      <c r="O260" s="2">
        <v>0.36306712962962967</v>
      </c>
      <c r="P260">
        <v>68</v>
      </c>
      <c r="Q260">
        <v>-22</v>
      </c>
      <c r="R260" s="3">
        <v>44472.315659722219</v>
      </c>
      <c r="S260" s="3">
        <v>44472.363067129627</v>
      </c>
      <c r="T260" t="s">
        <v>1841</v>
      </c>
      <c r="U260" t="s">
        <v>30</v>
      </c>
      <c r="V260" t="s">
        <v>19</v>
      </c>
      <c r="W260" t="s">
        <v>25</v>
      </c>
      <c r="X260" t="s">
        <v>23</v>
      </c>
      <c r="Y260" t="s">
        <v>78</v>
      </c>
      <c r="Z260">
        <v>3</v>
      </c>
      <c r="AA260" t="s">
        <v>3879</v>
      </c>
      <c r="AB260" s="1">
        <v>44472</v>
      </c>
    </row>
    <row r="261" spans="1:28" x14ac:dyDescent="0.25">
      <c r="A261">
        <v>41</v>
      </c>
      <c r="B261" t="s">
        <v>1814</v>
      </c>
      <c r="C261">
        <v>2021</v>
      </c>
      <c r="D261" t="s">
        <v>451</v>
      </c>
      <c r="E261" t="s">
        <v>676</v>
      </c>
      <c r="F261" t="s">
        <v>24</v>
      </c>
      <c r="G261" t="s">
        <v>194</v>
      </c>
      <c r="H261" t="s">
        <v>70</v>
      </c>
      <c r="I261" t="s">
        <v>71</v>
      </c>
      <c r="J261" s="1">
        <v>44472</v>
      </c>
      <c r="K261" s="2">
        <v>0.31885416666666666</v>
      </c>
      <c r="L261" s="1">
        <v>44472</v>
      </c>
      <c r="M261" s="2">
        <v>0.38133101851851853</v>
      </c>
      <c r="N261" s="1">
        <v>44472</v>
      </c>
      <c r="O261" s="2">
        <v>0.34767361111111111</v>
      </c>
      <c r="P261">
        <v>41</v>
      </c>
      <c r="Q261">
        <v>-49</v>
      </c>
      <c r="R261" s="3">
        <v>44472.318854166668</v>
      </c>
      <c r="S261" s="3">
        <v>44472.347673611112</v>
      </c>
      <c r="T261" t="s">
        <v>1830</v>
      </c>
      <c r="U261" t="s">
        <v>27</v>
      </c>
      <c r="V261" t="s">
        <v>19</v>
      </c>
      <c r="W261" t="s">
        <v>25</v>
      </c>
      <c r="X261" t="s">
        <v>23</v>
      </c>
      <c r="Y261" t="s">
        <v>78</v>
      </c>
      <c r="Z261">
        <v>3</v>
      </c>
      <c r="AA261" t="s">
        <v>3879</v>
      </c>
      <c r="AB261" s="1">
        <v>44472</v>
      </c>
    </row>
    <row r="262" spans="1:28" x14ac:dyDescent="0.25">
      <c r="A262">
        <v>41</v>
      </c>
      <c r="B262" t="s">
        <v>1814</v>
      </c>
      <c r="C262">
        <v>2021</v>
      </c>
      <c r="D262" t="s">
        <v>451</v>
      </c>
      <c r="E262" t="s">
        <v>677</v>
      </c>
      <c r="F262" t="s">
        <v>46</v>
      </c>
      <c r="G262" t="s">
        <v>678</v>
      </c>
      <c r="H262" t="s">
        <v>86</v>
      </c>
      <c r="I262" t="s">
        <v>71</v>
      </c>
      <c r="J262" s="1">
        <v>44472</v>
      </c>
      <c r="K262" s="2">
        <v>0.32032407407407409</v>
      </c>
      <c r="L262" s="1">
        <v>44472</v>
      </c>
      <c r="M262" s="2">
        <v>0.48696759259259265</v>
      </c>
      <c r="N262" s="1">
        <v>44472</v>
      </c>
      <c r="O262" s="2">
        <v>0.40866898148148145</v>
      </c>
      <c r="P262">
        <v>127</v>
      </c>
      <c r="Q262">
        <v>-113</v>
      </c>
      <c r="R262" s="3">
        <v>44472.320324074077</v>
      </c>
      <c r="S262" s="3">
        <v>44472.408668981479</v>
      </c>
      <c r="T262" t="s">
        <v>1842</v>
      </c>
      <c r="U262" t="s">
        <v>32</v>
      </c>
      <c r="V262" t="s">
        <v>46</v>
      </c>
      <c r="W262" t="s">
        <v>46</v>
      </c>
      <c r="X262" t="s">
        <v>23</v>
      </c>
      <c r="Y262" t="s">
        <v>81</v>
      </c>
      <c r="Z262">
        <v>7</v>
      </c>
      <c r="AA262" t="s">
        <v>3879</v>
      </c>
      <c r="AB262" s="1">
        <v>44472</v>
      </c>
    </row>
    <row r="263" spans="1:28" x14ac:dyDescent="0.25">
      <c r="A263">
        <v>41</v>
      </c>
      <c r="B263" t="s">
        <v>1814</v>
      </c>
      <c r="C263">
        <v>2021</v>
      </c>
      <c r="D263" t="s">
        <v>451</v>
      </c>
      <c r="E263" t="s">
        <v>679</v>
      </c>
      <c r="F263" t="s">
        <v>46</v>
      </c>
      <c r="G263" t="s">
        <v>680</v>
      </c>
      <c r="H263" t="s">
        <v>86</v>
      </c>
      <c r="I263" t="s">
        <v>71</v>
      </c>
      <c r="J263" s="1">
        <v>44472</v>
      </c>
      <c r="K263" s="2">
        <v>0.32795138888888892</v>
      </c>
      <c r="L263" s="1">
        <v>44472</v>
      </c>
      <c r="M263" s="2">
        <v>0.49459490740740741</v>
      </c>
      <c r="N263" s="1">
        <v>44472</v>
      </c>
      <c r="O263" s="2">
        <v>0.46375000000000005</v>
      </c>
      <c r="P263">
        <v>195</v>
      </c>
      <c r="Q263">
        <v>-45</v>
      </c>
      <c r="R263" s="3">
        <v>44472.327951388892</v>
      </c>
      <c r="S263" s="3">
        <v>44472.463750000003</v>
      </c>
      <c r="T263" t="s">
        <v>1846</v>
      </c>
      <c r="U263" t="s">
        <v>32</v>
      </c>
      <c r="V263" t="s">
        <v>46</v>
      </c>
      <c r="W263" t="s">
        <v>46</v>
      </c>
      <c r="X263" t="s">
        <v>23</v>
      </c>
      <c r="Y263" t="s">
        <v>81</v>
      </c>
      <c r="Z263">
        <v>3</v>
      </c>
      <c r="AA263" t="s">
        <v>3879</v>
      </c>
      <c r="AB263" s="1">
        <v>44472</v>
      </c>
    </row>
    <row r="264" spans="1:28" x14ac:dyDescent="0.25">
      <c r="A264">
        <v>41</v>
      </c>
      <c r="B264" t="s">
        <v>1814</v>
      </c>
      <c r="C264">
        <v>2021</v>
      </c>
      <c r="D264" t="s">
        <v>451</v>
      </c>
      <c r="E264" t="s">
        <v>681</v>
      </c>
      <c r="F264" t="s">
        <v>46</v>
      </c>
      <c r="G264" t="s">
        <v>682</v>
      </c>
      <c r="H264" t="s">
        <v>86</v>
      </c>
      <c r="I264" t="s">
        <v>71</v>
      </c>
      <c r="J264" s="1">
        <v>44472</v>
      </c>
      <c r="K264" s="2">
        <v>0.33991898148148153</v>
      </c>
      <c r="L264" s="1">
        <v>44472</v>
      </c>
      <c r="M264" s="2">
        <v>0.50653935185185184</v>
      </c>
      <c r="N264" s="1">
        <v>44472</v>
      </c>
      <c r="O264" s="2">
        <v>0.46956018518518516</v>
      </c>
      <c r="P264">
        <v>187</v>
      </c>
      <c r="Q264">
        <v>-53</v>
      </c>
      <c r="R264" s="3">
        <v>44472.339918981481</v>
      </c>
      <c r="S264" s="3">
        <v>44472.469560185185</v>
      </c>
      <c r="T264" t="s">
        <v>609</v>
      </c>
      <c r="U264" t="s">
        <v>32</v>
      </c>
      <c r="V264" t="s">
        <v>46</v>
      </c>
      <c r="W264" t="s">
        <v>46</v>
      </c>
      <c r="X264" t="s">
        <v>23</v>
      </c>
      <c r="Y264" t="s">
        <v>81</v>
      </c>
      <c r="Z264">
        <v>6</v>
      </c>
      <c r="AA264" t="s">
        <v>3879</v>
      </c>
      <c r="AB264" s="1">
        <v>44472</v>
      </c>
    </row>
    <row r="265" spans="1:28" x14ac:dyDescent="0.25">
      <c r="A265">
        <v>41</v>
      </c>
      <c r="B265" t="s">
        <v>1814</v>
      </c>
      <c r="C265">
        <v>2021</v>
      </c>
      <c r="D265" t="s">
        <v>451</v>
      </c>
      <c r="E265" t="s">
        <v>683</v>
      </c>
      <c r="F265" t="s">
        <v>46</v>
      </c>
      <c r="G265" t="s">
        <v>684</v>
      </c>
      <c r="H265" t="s">
        <v>86</v>
      </c>
      <c r="I265" t="s">
        <v>71</v>
      </c>
      <c r="J265" s="1">
        <v>44472</v>
      </c>
      <c r="K265" s="2">
        <v>0.35182870370370373</v>
      </c>
      <c r="L265" s="1">
        <v>44472</v>
      </c>
      <c r="M265" s="2">
        <v>0.51848379629629626</v>
      </c>
      <c r="N265" s="1">
        <v>44472</v>
      </c>
      <c r="O265" s="2">
        <v>0.43931712962962965</v>
      </c>
      <c r="P265">
        <v>126</v>
      </c>
      <c r="Q265">
        <v>-114</v>
      </c>
      <c r="R265" s="3">
        <v>44472.3518287037</v>
      </c>
      <c r="S265" s="3">
        <v>44472.439317129632</v>
      </c>
      <c r="T265" t="s">
        <v>106</v>
      </c>
      <c r="U265" t="s">
        <v>32</v>
      </c>
      <c r="V265" t="s">
        <v>46</v>
      </c>
      <c r="W265" t="s">
        <v>46</v>
      </c>
      <c r="X265" t="s">
        <v>23</v>
      </c>
      <c r="Y265" t="s">
        <v>81</v>
      </c>
      <c r="Z265">
        <v>5</v>
      </c>
      <c r="AA265" t="s">
        <v>3879</v>
      </c>
      <c r="AB265" s="1">
        <v>44472</v>
      </c>
    </row>
    <row r="266" spans="1:28" x14ac:dyDescent="0.25">
      <c r="A266">
        <v>41</v>
      </c>
      <c r="B266" t="s">
        <v>1814</v>
      </c>
      <c r="C266">
        <v>2021</v>
      </c>
      <c r="D266" t="s">
        <v>451</v>
      </c>
      <c r="E266" t="s">
        <v>685</v>
      </c>
      <c r="F266" t="s">
        <v>46</v>
      </c>
      <c r="G266" t="s">
        <v>686</v>
      </c>
      <c r="H266" t="s">
        <v>86</v>
      </c>
      <c r="I266" t="s">
        <v>71</v>
      </c>
      <c r="J266" s="1">
        <v>44472</v>
      </c>
      <c r="K266" s="2">
        <v>0.3535300925925926</v>
      </c>
      <c r="L266" s="1">
        <v>44472</v>
      </c>
      <c r="M266" s="2">
        <v>0.52016203703703701</v>
      </c>
      <c r="N266" s="1">
        <v>44472</v>
      </c>
      <c r="O266" s="2">
        <v>0.44043981481481481</v>
      </c>
      <c r="P266">
        <v>125</v>
      </c>
      <c r="Q266">
        <v>-115</v>
      </c>
      <c r="R266" s="3">
        <v>44472.353530092594</v>
      </c>
      <c r="S266" s="3">
        <v>44472.440439814818</v>
      </c>
      <c r="T266" t="s">
        <v>106</v>
      </c>
      <c r="U266" t="s">
        <v>32</v>
      </c>
      <c r="V266" t="s">
        <v>46</v>
      </c>
      <c r="W266" t="s">
        <v>46</v>
      </c>
      <c r="X266" t="s">
        <v>23</v>
      </c>
      <c r="Y266" t="s">
        <v>81</v>
      </c>
      <c r="Z266">
        <v>6</v>
      </c>
      <c r="AA266" t="s">
        <v>3879</v>
      </c>
      <c r="AB266" s="1">
        <v>44472</v>
      </c>
    </row>
    <row r="267" spans="1:28" x14ac:dyDescent="0.25">
      <c r="A267">
        <v>41</v>
      </c>
      <c r="B267" t="s">
        <v>1814</v>
      </c>
      <c r="C267">
        <v>2021</v>
      </c>
      <c r="D267" t="s">
        <v>451</v>
      </c>
      <c r="E267" t="s">
        <v>687</v>
      </c>
      <c r="F267" t="s">
        <v>18</v>
      </c>
      <c r="G267" t="s">
        <v>636</v>
      </c>
      <c r="H267" t="s">
        <v>70</v>
      </c>
      <c r="I267" t="s">
        <v>71</v>
      </c>
      <c r="J267" s="1">
        <v>44472</v>
      </c>
      <c r="K267" s="2">
        <v>0.35392361111111109</v>
      </c>
      <c r="L267" s="1">
        <v>44472</v>
      </c>
      <c r="M267" s="2">
        <v>0.41637731481481483</v>
      </c>
      <c r="N267" s="1">
        <v>44472</v>
      </c>
      <c r="O267" s="2">
        <v>0.37692129629629628</v>
      </c>
      <c r="P267">
        <v>33</v>
      </c>
      <c r="Q267">
        <v>-57</v>
      </c>
      <c r="R267" s="3">
        <v>44472.35392361111</v>
      </c>
      <c r="S267" s="3">
        <v>44472.376921296294</v>
      </c>
      <c r="T267" t="s">
        <v>103</v>
      </c>
      <c r="U267" t="s">
        <v>27</v>
      </c>
      <c r="V267" t="s">
        <v>19</v>
      </c>
      <c r="W267" t="s">
        <v>20</v>
      </c>
      <c r="X267" t="s">
        <v>23</v>
      </c>
      <c r="Y267" t="s">
        <v>79</v>
      </c>
      <c r="Z267">
        <v>1</v>
      </c>
      <c r="AA267" t="s">
        <v>3879</v>
      </c>
      <c r="AB267" s="1">
        <v>44472</v>
      </c>
    </row>
    <row r="268" spans="1:28" x14ac:dyDescent="0.25">
      <c r="A268">
        <v>41</v>
      </c>
      <c r="B268" t="s">
        <v>1814</v>
      </c>
      <c r="C268">
        <v>2021</v>
      </c>
      <c r="D268" t="s">
        <v>451</v>
      </c>
      <c r="E268" t="s">
        <v>688</v>
      </c>
      <c r="F268" t="s">
        <v>46</v>
      </c>
      <c r="G268" t="s">
        <v>689</v>
      </c>
      <c r="H268" t="s">
        <v>86</v>
      </c>
      <c r="I268" t="s">
        <v>71</v>
      </c>
      <c r="J268" s="1">
        <v>44472</v>
      </c>
      <c r="K268" s="2">
        <v>0.35655092592592591</v>
      </c>
      <c r="L268" s="1">
        <v>44472</v>
      </c>
      <c r="M268" s="2">
        <v>0.52320601851851845</v>
      </c>
      <c r="N268" s="1">
        <v>44472</v>
      </c>
      <c r="O268" s="2">
        <v>0.4654282407407408</v>
      </c>
      <c r="P268">
        <v>157</v>
      </c>
      <c r="Q268">
        <v>-83</v>
      </c>
      <c r="R268" s="3">
        <v>44472.356550925928</v>
      </c>
      <c r="S268" s="3">
        <v>44472.465428240743</v>
      </c>
      <c r="T268" t="s">
        <v>154</v>
      </c>
      <c r="U268" t="s">
        <v>32</v>
      </c>
      <c r="V268" t="s">
        <v>46</v>
      </c>
      <c r="W268" t="s">
        <v>46</v>
      </c>
      <c r="X268" t="s">
        <v>23</v>
      </c>
      <c r="Y268" t="s">
        <v>81</v>
      </c>
      <c r="Z268">
        <v>3</v>
      </c>
      <c r="AA268" t="s">
        <v>3879</v>
      </c>
      <c r="AB268" s="1">
        <v>44472</v>
      </c>
    </row>
    <row r="269" spans="1:28" x14ac:dyDescent="0.25">
      <c r="A269">
        <v>41</v>
      </c>
      <c r="B269" t="s">
        <v>1814</v>
      </c>
      <c r="C269">
        <v>2021</v>
      </c>
      <c r="D269" t="s">
        <v>451</v>
      </c>
      <c r="E269" t="s">
        <v>690</v>
      </c>
      <c r="F269" t="s">
        <v>46</v>
      </c>
      <c r="G269" t="s">
        <v>691</v>
      </c>
      <c r="H269" t="s">
        <v>86</v>
      </c>
      <c r="I269" t="s">
        <v>71</v>
      </c>
      <c r="J269" s="1">
        <v>44472</v>
      </c>
      <c r="K269" s="2">
        <v>0.35781250000000003</v>
      </c>
      <c r="L269" s="1">
        <v>44472</v>
      </c>
      <c r="M269" s="2">
        <v>0.52444444444444438</v>
      </c>
      <c r="N269" s="1">
        <v>44472</v>
      </c>
      <c r="O269" s="2">
        <v>0.46597222222222223</v>
      </c>
      <c r="P269">
        <v>156</v>
      </c>
      <c r="Q269">
        <v>-84</v>
      </c>
      <c r="R269" s="3">
        <v>44472.357812499999</v>
      </c>
      <c r="S269" s="3">
        <v>44472.46597222222</v>
      </c>
      <c r="T269" t="s">
        <v>1847</v>
      </c>
      <c r="U269" t="s">
        <v>32</v>
      </c>
      <c r="V269" t="s">
        <v>46</v>
      </c>
      <c r="W269" t="s">
        <v>46</v>
      </c>
      <c r="X269" t="s">
        <v>23</v>
      </c>
      <c r="Y269" t="s">
        <v>81</v>
      </c>
      <c r="Z269">
        <v>4</v>
      </c>
      <c r="AA269" t="s">
        <v>3879</v>
      </c>
      <c r="AB269" s="1">
        <v>44472</v>
      </c>
    </row>
    <row r="270" spans="1:28" x14ac:dyDescent="0.25">
      <c r="A270">
        <v>41</v>
      </c>
      <c r="B270" t="s">
        <v>1814</v>
      </c>
      <c r="C270">
        <v>2021</v>
      </c>
      <c r="D270" t="s">
        <v>451</v>
      </c>
      <c r="E270" t="s">
        <v>692</v>
      </c>
      <c r="F270" t="s">
        <v>46</v>
      </c>
      <c r="G270" t="s">
        <v>693</v>
      </c>
      <c r="H270" t="s">
        <v>86</v>
      </c>
      <c r="I270" t="s">
        <v>71</v>
      </c>
      <c r="J270" s="1">
        <v>44472</v>
      </c>
      <c r="K270" s="2">
        <v>0.36078703703703702</v>
      </c>
      <c r="L270" s="1">
        <v>44472</v>
      </c>
      <c r="M270" s="2">
        <v>0.52743055555555551</v>
      </c>
      <c r="N270" s="1">
        <v>44472</v>
      </c>
      <c r="O270" s="2">
        <v>0.46651620370370367</v>
      </c>
      <c r="P270">
        <v>152</v>
      </c>
      <c r="Q270">
        <v>-88</v>
      </c>
      <c r="R270" s="3">
        <v>44472.36078703704</v>
      </c>
      <c r="S270" s="3">
        <v>44472.466516203705</v>
      </c>
      <c r="T270" t="s">
        <v>581</v>
      </c>
      <c r="U270" t="s">
        <v>32</v>
      </c>
      <c r="V270" t="s">
        <v>46</v>
      </c>
      <c r="W270" t="s">
        <v>46</v>
      </c>
      <c r="X270" t="s">
        <v>23</v>
      </c>
      <c r="Y270" t="s">
        <v>81</v>
      </c>
      <c r="Z270">
        <v>3</v>
      </c>
      <c r="AA270" t="s">
        <v>3879</v>
      </c>
      <c r="AB270" s="1">
        <v>44472</v>
      </c>
    </row>
    <row r="271" spans="1:28" x14ac:dyDescent="0.25">
      <c r="A271">
        <v>41</v>
      </c>
      <c r="B271" t="s">
        <v>1814</v>
      </c>
      <c r="C271">
        <v>2021</v>
      </c>
      <c r="D271" t="s">
        <v>451</v>
      </c>
      <c r="E271" t="s">
        <v>694</v>
      </c>
      <c r="F271" t="s">
        <v>46</v>
      </c>
      <c r="G271" t="s">
        <v>695</v>
      </c>
      <c r="H271" t="s">
        <v>86</v>
      </c>
      <c r="I271" t="s">
        <v>71</v>
      </c>
      <c r="J271" s="1">
        <v>44472</v>
      </c>
      <c r="K271" s="2">
        <v>0.36188657407407404</v>
      </c>
      <c r="L271" s="1">
        <v>44472</v>
      </c>
      <c r="M271" s="2">
        <v>0.52853009259259254</v>
      </c>
      <c r="N271" s="1">
        <v>44472</v>
      </c>
      <c r="O271" s="2">
        <v>0.48170138888888886</v>
      </c>
      <c r="P271">
        <v>172</v>
      </c>
      <c r="Q271">
        <v>-68</v>
      </c>
      <c r="R271" s="3">
        <v>44472.361886574072</v>
      </c>
      <c r="S271" s="3">
        <v>44472.48170138889</v>
      </c>
      <c r="T271" t="s">
        <v>597</v>
      </c>
      <c r="U271" t="s">
        <v>32</v>
      </c>
      <c r="V271" t="s">
        <v>46</v>
      </c>
      <c r="W271" t="s">
        <v>46</v>
      </c>
      <c r="X271" t="s">
        <v>23</v>
      </c>
      <c r="Y271" t="s">
        <v>81</v>
      </c>
      <c r="Z271">
        <v>3</v>
      </c>
      <c r="AA271" t="s">
        <v>3879</v>
      </c>
      <c r="AB271" s="1">
        <v>44472</v>
      </c>
    </row>
    <row r="272" spans="1:28" x14ac:dyDescent="0.25">
      <c r="A272">
        <v>41</v>
      </c>
      <c r="B272" t="s">
        <v>1814</v>
      </c>
      <c r="C272">
        <v>2021</v>
      </c>
      <c r="D272" t="s">
        <v>451</v>
      </c>
      <c r="E272" t="s">
        <v>696</v>
      </c>
      <c r="F272" t="s">
        <v>46</v>
      </c>
      <c r="G272" t="s">
        <v>697</v>
      </c>
      <c r="H272" t="s">
        <v>86</v>
      </c>
      <c r="I272" t="s">
        <v>71</v>
      </c>
      <c r="J272" s="1">
        <v>44472</v>
      </c>
      <c r="K272" s="2">
        <v>0.37666666666666665</v>
      </c>
      <c r="L272" s="1">
        <v>44472</v>
      </c>
      <c r="M272" s="2">
        <v>0.54328703703703707</v>
      </c>
      <c r="N272" s="1">
        <v>44472</v>
      </c>
      <c r="O272" s="2">
        <v>0.4718518518518518</v>
      </c>
      <c r="P272">
        <v>137</v>
      </c>
      <c r="Q272">
        <v>-103</v>
      </c>
      <c r="R272" s="3">
        <v>44472.376666666663</v>
      </c>
      <c r="S272" s="3">
        <v>44472.471851851849</v>
      </c>
      <c r="T272" t="s">
        <v>1844</v>
      </c>
      <c r="U272" t="s">
        <v>32</v>
      </c>
      <c r="V272" t="s">
        <v>46</v>
      </c>
      <c r="W272" t="s">
        <v>46</v>
      </c>
      <c r="X272" t="s">
        <v>23</v>
      </c>
      <c r="Y272" t="s">
        <v>81</v>
      </c>
      <c r="Z272">
        <v>3</v>
      </c>
      <c r="AA272" t="s">
        <v>3879</v>
      </c>
      <c r="AB272" s="1">
        <v>44472</v>
      </c>
    </row>
    <row r="273" spans="1:28" x14ac:dyDescent="0.25">
      <c r="A273">
        <v>41</v>
      </c>
      <c r="B273" t="s">
        <v>1814</v>
      </c>
      <c r="C273">
        <v>2021</v>
      </c>
      <c r="D273" t="s">
        <v>451</v>
      </c>
      <c r="E273" t="s">
        <v>698</v>
      </c>
      <c r="F273" t="s">
        <v>46</v>
      </c>
      <c r="G273" t="s">
        <v>699</v>
      </c>
      <c r="H273" t="s">
        <v>86</v>
      </c>
      <c r="I273" t="s">
        <v>71</v>
      </c>
      <c r="J273" s="1">
        <v>44472</v>
      </c>
      <c r="K273" s="2">
        <v>0.39003472222222224</v>
      </c>
      <c r="L273" s="1">
        <v>44472</v>
      </c>
      <c r="M273" s="2">
        <v>0.55667824074074079</v>
      </c>
      <c r="N273" s="1">
        <v>44472</v>
      </c>
      <c r="O273" s="2">
        <v>0.49427083333333338</v>
      </c>
      <c r="P273">
        <v>150</v>
      </c>
      <c r="Q273">
        <v>-90</v>
      </c>
      <c r="R273" s="3">
        <v>44472.390034722222</v>
      </c>
      <c r="S273" s="3">
        <v>44472.494270833333</v>
      </c>
      <c r="T273" t="s">
        <v>1848</v>
      </c>
      <c r="U273" t="s">
        <v>32</v>
      </c>
      <c r="V273" t="s">
        <v>46</v>
      </c>
      <c r="W273" t="s">
        <v>46</v>
      </c>
      <c r="X273" t="s">
        <v>23</v>
      </c>
      <c r="Y273" t="s">
        <v>81</v>
      </c>
      <c r="Z273">
        <v>4</v>
      </c>
      <c r="AA273" t="s">
        <v>3879</v>
      </c>
      <c r="AB273" s="1">
        <v>44472</v>
      </c>
    </row>
    <row r="274" spans="1:28" x14ac:dyDescent="0.25">
      <c r="A274">
        <v>41</v>
      </c>
      <c r="B274" t="s">
        <v>1814</v>
      </c>
      <c r="C274">
        <v>2021</v>
      </c>
      <c r="D274" t="s">
        <v>451</v>
      </c>
      <c r="E274" t="s">
        <v>700</v>
      </c>
      <c r="F274" t="s">
        <v>46</v>
      </c>
      <c r="G274" t="s">
        <v>701</v>
      </c>
      <c r="H274" t="s">
        <v>86</v>
      </c>
      <c r="I274" t="s">
        <v>71</v>
      </c>
      <c r="J274" s="1">
        <v>44472</v>
      </c>
      <c r="K274" s="2">
        <v>0.39178240740740744</v>
      </c>
      <c r="L274" s="1">
        <v>44472</v>
      </c>
      <c r="M274" s="2" t="s">
        <v>702</v>
      </c>
      <c r="N274" s="1">
        <v>44472</v>
      </c>
      <c r="O274" s="2">
        <v>0.50047453703703704</v>
      </c>
      <c r="P274">
        <v>156</v>
      </c>
      <c r="Q274">
        <v>-92</v>
      </c>
      <c r="R274" s="3">
        <v>44472.391782407409</v>
      </c>
      <c r="S274" s="3">
        <v>44472.500474537039</v>
      </c>
      <c r="T274" t="s">
        <v>154</v>
      </c>
      <c r="U274" t="s">
        <v>32</v>
      </c>
      <c r="V274" t="s">
        <v>46</v>
      </c>
      <c r="W274" t="s">
        <v>46</v>
      </c>
      <c r="X274" t="s">
        <v>23</v>
      </c>
      <c r="Y274" t="s">
        <v>81</v>
      </c>
      <c r="Z274">
        <v>5</v>
      </c>
      <c r="AA274" t="s">
        <v>3879</v>
      </c>
      <c r="AB274" s="1">
        <v>44472</v>
      </c>
    </row>
    <row r="275" spans="1:28" x14ac:dyDescent="0.25">
      <c r="A275">
        <v>41</v>
      </c>
      <c r="B275" t="s">
        <v>1814</v>
      </c>
      <c r="C275">
        <v>2021</v>
      </c>
      <c r="D275" t="s">
        <v>451</v>
      </c>
      <c r="E275" t="s">
        <v>703</v>
      </c>
      <c r="F275" t="s">
        <v>46</v>
      </c>
      <c r="G275" t="s">
        <v>704</v>
      </c>
      <c r="H275" t="s">
        <v>86</v>
      </c>
      <c r="I275" t="s">
        <v>71</v>
      </c>
      <c r="J275" s="1">
        <v>44472</v>
      </c>
      <c r="K275" s="2">
        <v>0.41055555555555556</v>
      </c>
      <c r="L275" s="1">
        <v>44472</v>
      </c>
      <c r="M275" s="2">
        <v>0.57719907407407411</v>
      </c>
      <c r="N275" s="1">
        <v>44472</v>
      </c>
      <c r="O275" s="2">
        <v>0.48325231481481484</v>
      </c>
      <c r="P275">
        <v>104</v>
      </c>
      <c r="Q275">
        <v>-136</v>
      </c>
      <c r="R275" s="3">
        <v>44472.410555555558</v>
      </c>
      <c r="S275" s="3">
        <v>44472.483252314814</v>
      </c>
      <c r="T275" t="s">
        <v>147</v>
      </c>
      <c r="U275" t="s">
        <v>32</v>
      </c>
      <c r="V275" t="s">
        <v>46</v>
      </c>
      <c r="W275" t="s">
        <v>46</v>
      </c>
      <c r="X275" t="s">
        <v>23</v>
      </c>
      <c r="Y275" t="s">
        <v>81</v>
      </c>
      <c r="Z275">
        <v>2</v>
      </c>
      <c r="AA275" t="s">
        <v>3879</v>
      </c>
      <c r="AB275" s="1">
        <v>44472</v>
      </c>
    </row>
    <row r="276" spans="1:28" x14ac:dyDescent="0.25">
      <c r="A276">
        <v>41</v>
      </c>
      <c r="B276" t="s">
        <v>1814</v>
      </c>
      <c r="C276">
        <v>2021</v>
      </c>
      <c r="D276" t="s">
        <v>451</v>
      </c>
      <c r="E276" t="s">
        <v>705</v>
      </c>
      <c r="F276" t="s">
        <v>46</v>
      </c>
      <c r="G276" t="s">
        <v>706</v>
      </c>
      <c r="H276" t="s">
        <v>86</v>
      </c>
      <c r="I276" t="s">
        <v>71</v>
      </c>
      <c r="J276" s="1">
        <v>44472</v>
      </c>
      <c r="K276" s="2">
        <v>0.41196759259259258</v>
      </c>
      <c r="L276" s="1">
        <v>44472</v>
      </c>
      <c r="M276" s="2" t="s">
        <v>707</v>
      </c>
      <c r="N276" s="1">
        <v>44477</v>
      </c>
      <c r="O276" s="2">
        <v>0.43862268518518516</v>
      </c>
      <c r="P276">
        <v>7238</v>
      </c>
      <c r="Q276">
        <v>6988</v>
      </c>
      <c r="R276" s="3">
        <v>44472.41196759259</v>
      </c>
      <c r="S276" s="3">
        <v>44477.438622685186</v>
      </c>
      <c r="T276" t="s">
        <v>1849</v>
      </c>
      <c r="U276" t="s">
        <v>39</v>
      </c>
      <c r="V276" t="s">
        <v>46</v>
      </c>
      <c r="W276" t="s">
        <v>46</v>
      </c>
      <c r="X276" t="s">
        <v>37</v>
      </c>
      <c r="Y276" t="s">
        <v>81</v>
      </c>
      <c r="Z276">
        <v>7</v>
      </c>
      <c r="AA276" t="s">
        <v>3879</v>
      </c>
      <c r="AB276" s="1">
        <v>44472</v>
      </c>
    </row>
    <row r="277" spans="1:28" x14ac:dyDescent="0.25">
      <c r="A277">
        <v>41</v>
      </c>
      <c r="B277" t="s">
        <v>1814</v>
      </c>
      <c r="C277">
        <v>2021</v>
      </c>
      <c r="D277" t="s">
        <v>451</v>
      </c>
      <c r="E277" t="s">
        <v>708</v>
      </c>
      <c r="F277" t="s">
        <v>46</v>
      </c>
      <c r="G277" t="s">
        <v>709</v>
      </c>
      <c r="H277" t="s">
        <v>86</v>
      </c>
      <c r="I277" t="s">
        <v>71</v>
      </c>
      <c r="J277" s="1">
        <v>44472</v>
      </c>
      <c r="K277" s="2">
        <v>0.41422453703703704</v>
      </c>
      <c r="L277" s="1">
        <v>44472</v>
      </c>
      <c r="M277" s="2">
        <v>0.5808564814814815</v>
      </c>
      <c r="N277" s="1">
        <v>44472</v>
      </c>
      <c r="O277" s="2">
        <v>0.5199421296296296</v>
      </c>
      <c r="P277">
        <v>152</v>
      </c>
      <c r="Q277">
        <v>-88</v>
      </c>
      <c r="R277" s="3">
        <v>44472.414224537039</v>
      </c>
      <c r="S277" s="3">
        <v>44472.519942129627</v>
      </c>
      <c r="T277" t="s">
        <v>581</v>
      </c>
      <c r="U277" t="s">
        <v>32</v>
      </c>
      <c r="V277" t="s">
        <v>46</v>
      </c>
      <c r="W277" t="s">
        <v>46</v>
      </c>
      <c r="X277" t="s">
        <v>23</v>
      </c>
      <c r="Y277" t="s">
        <v>81</v>
      </c>
      <c r="Z277">
        <v>5</v>
      </c>
      <c r="AA277" t="s">
        <v>3879</v>
      </c>
      <c r="AB277" s="1">
        <v>44472</v>
      </c>
    </row>
    <row r="278" spans="1:28" x14ac:dyDescent="0.25">
      <c r="A278">
        <v>41</v>
      </c>
      <c r="B278" t="s">
        <v>1814</v>
      </c>
      <c r="C278">
        <v>2021</v>
      </c>
      <c r="D278" t="s">
        <v>451</v>
      </c>
      <c r="E278" t="s">
        <v>710</v>
      </c>
      <c r="F278" t="s">
        <v>33</v>
      </c>
      <c r="G278" t="s">
        <v>711</v>
      </c>
      <c r="H278" t="s">
        <v>70</v>
      </c>
      <c r="I278" t="s">
        <v>71</v>
      </c>
      <c r="J278" s="1">
        <v>44472</v>
      </c>
      <c r="K278" s="2">
        <v>0.48402777777777778</v>
      </c>
      <c r="L278" s="1">
        <v>44472</v>
      </c>
      <c r="M278" s="2">
        <v>0.54651620370370368</v>
      </c>
      <c r="N278" s="1">
        <v>44472</v>
      </c>
      <c r="O278" s="2">
        <v>0.48877314814814815</v>
      </c>
      <c r="P278">
        <v>6</v>
      </c>
      <c r="Q278">
        <v>-83</v>
      </c>
      <c r="R278" s="3">
        <v>44472.484027777777</v>
      </c>
      <c r="S278" s="3">
        <v>44472.48877314815</v>
      </c>
      <c r="T278" t="s">
        <v>1850</v>
      </c>
      <c r="U278" t="s">
        <v>22</v>
      </c>
      <c r="V278" t="s">
        <v>19</v>
      </c>
      <c r="W278" t="s">
        <v>34</v>
      </c>
      <c r="X278" t="s">
        <v>23</v>
      </c>
      <c r="Y278" t="s">
        <v>80</v>
      </c>
      <c r="Z278">
        <v>1</v>
      </c>
      <c r="AA278" t="s">
        <v>3879</v>
      </c>
      <c r="AB278" s="1">
        <v>44472</v>
      </c>
    </row>
    <row r="279" spans="1:28" x14ac:dyDescent="0.25">
      <c r="A279">
        <v>41</v>
      </c>
      <c r="B279" t="s">
        <v>1814</v>
      </c>
      <c r="C279">
        <v>2021</v>
      </c>
      <c r="D279" t="s">
        <v>451</v>
      </c>
      <c r="E279" t="s">
        <v>712</v>
      </c>
      <c r="F279" t="s">
        <v>33</v>
      </c>
      <c r="G279" t="s">
        <v>711</v>
      </c>
      <c r="H279" t="s">
        <v>87</v>
      </c>
      <c r="I279" t="s">
        <v>71</v>
      </c>
      <c r="J279" s="1">
        <v>44472</v>
      </c>
      <c r="K279" s="2">
        <v>0.48476851851851849</v>
      </c>
      <c r="L279" s="1">
        <v>44476</v>
      </c>
      <c r="M279" s="2">
        <v>0.51250000000000007</v>
      </c>
      <c r="R279" s="3">
        <v>44472.484768518516</v>
      </c>
      <c r="S279" s="3">
        <v>44484.346910763888</v>
      </c>
      <c r="T279" t="s">
        <v>4766</v>
      </c>
      <c r="U279" t="s">
        <v>72</v>
      </c>
      <c r="V279" t="s">
        <v>19</v>
      </c>
      <c r="W279" t="s">
        <v>34</v>
      </c>
      <c r="X279" t="s">
        <v>74</v>
      </c>
      <c r="Y279" t="s">
        <v>80</v>
      </c>
      <c r="Z279">
        <v>1</v>
      </c>
      <c r="AA279" t="s">
        <v>3879</v>
      </c>
      <c r="AB279" s="1">
        <v>44472</v>
      </c>
    </row>
    <row r="280" spans="1:28" x14ac:dyDescent="0.25">
      <c r="A280">
        <v>41</v>
      </c>
      <c r="B280" t="s">
        <v>1814</v>
      </c>
      <c r="C280">
        <v>2021</v>
      </c>
      <c r="D280" t="s">
        <v>451</v>
      </c>
      <c r="E280" t="s">
        <v>713</v>
      </c>
      <c r="F280" t="s">
        <v>33</v>
      </c>
      <c r="G280" t="s">
        <v>714</v>
      </c>
      <c r="H280" t="s">
        <v>70</v>
      </c>
      <c r="I280" t="s">
        <v>71</v>
      </c>
      <c r="J280" s="1">
        <v>44472</v>
      </c>
      <c r="K280" s="2">
        <v>0.53775462962962961</v>
      </c>
      <c r="L280" s="1">
        <v>44472</v>
      </c>
      <c r="M280" s="2">
        <v>0.60023148148148142</v>
      </c>
      <c r="N280" s="1">
        <v>44472</v>
      </c>
      <c r="O280" s="2">
        <v>0.5552083333333333</v>
      </c>
      <c r="P280">
        <v>25</v>
      </c>
      <c r="Q280">
        <v>-65</v>
      </c>
      <c r="R280" s="3">
        <v>44472.537754629629</v>
      </c>
      <c r="S280" s="3">
        <v>44472.555208333331</v>
      </c>
      <c r="T280" t="s">
        <v>113</v>
      </c>
      <c r="U280" t="s">
        <v>22</v>
      </c>
      <c r="V280" t="s">
        <v>19</v>
      </c>
      <c r="W280" t="s">
        <v>34</v>
      </c>
      <c r="X280" t="s">
        <v>23</v>
      </c>
      <c r="Y280" t="s">
        <v>80</v>
      </c>
      <c r="Z280">
        <v>3</v>
      </c>
      <c r="AA280" t="s">
        <v>3879</v>
      </c>
      <c r="AB280" s="1">
        <v>44472</v>
      </c>
    </row>
    <row r="281" spans="1:28" x14ac:dyDescent="0.25">
      <c r="A281">
        <v>41</v>
      </c>
      <c r="B281" t="s">
        <v>1814</v>
      </c>
      <c r="C281">
        <v>2021</v>
      </c>
      <c r="D281" t="s">
        <v>451</v>
      </c>
      <c r="E281" t="s">
        <v>715</v>
      </c>
      <c r="F281" t="s">
        <v>33</v>
      </c>
      <c r="G281" t="s">
        <v>716</v>
      </c>
      <c r="H281" t="s">
        <v>70</v>
      </c>
      <c r="I281" t="s">
        <v>71</v>
      </c>
      <c r="J281" s="1">
        <v>44472</v>
      </c>
      <c r="K281" s="2">
        <v>0.54390046296296302</v>
      </c>
      <c r="L281" s="1">
        <v>44472</v>
      </c>
      <c r="M281" s="2">
        <v>0.60635416666666664</v>
      </c>
      <c r="N281" s="1">
        <v>44472</v>
      </c>
      <c r="O281" s="2">
        <v>0.5444444444444444</v>
      </c>
      <c r="P281">
        <v>1</v>
      </c>
      <c r="Q281">
        <v>-89</v>
      </c>
      <c r="R281" s="3">
        <v>44472.543900462966</v>
      </c>
      <c r="S281" s="3">
        <v>44472.544444444444</v>
      </c>
      <c r="T281" t="s">
        <v>1851</v>
      </c>
      <c r="U281" t="s">
        <v>22</v>
      </c>
      <c r="V281" t="s">
        <v>19</v>
      </c>
      <c r="W281" t="s">
        <v>34</v>
      </c>
      <c r="X281" t="s">
        <v>23</v>
      </c>
      <c r="Y281" t="s">
        <v>80</v>
      </c>
      <c r="Z281">
        <v>1</v>
      </c>
      <c r="AA281" t="s">
        <v>3879</v>
      </c>
      <c r="AB281" s="1">
        <v>44472</v>
      </c>
    </row>
    <row r="282" spans="1:28" x14ac:dyDescent="0.25">
      <c r="A282">
        <v>41</v>
      </c>
      <c r="B282" t="s">
        <v>1814</v>
      </c>
      <c r="C282">
        <v>2021</v>
      </c>
      <c r="D282" t="s">
        <v>451</v>
      </c>
      <c r="E282" t="s">
        <v>717</v>
      </c>
      <c r="F282" t="s">
        <v>24</v>
      </c>
      <c r="G282" t="s">
        <v>323</v>
      </c>
      <c r="H282" t="s">
        <v>70</v>
      </c>
      <c r="I282" t="s">
        <v>71</v>
      </c>
      <c r="J282" s="1">
        <v>44472</v>
      </c>
      <c r="K282" s="2">
        <v>0.57681712962962961</v>
      </c>
      <c r="L282" s="1">
        <v>44472</v>
      </c>
      <c r="M282" s="2">
        <v>0.63929398148148142</v>
      </c>
      <c r="N282" s="1">
        <v>44472</v>
      </c>
      <c r="O282" s="2">
        <v>0.59917824074074078</v>
      </c>
      <c r="P282">
        <v>32</v>
      </c>
      <c r="Q282">
        <v>-58</v>
      </c>
      <c r="R282" s="3">
        <v>44472.576817129629</v>
      </c>
      <c r="S282" s="3">
        <v>44472.599178240744</v>
      </c>
      <c r="T282" t="s">
        <v>1839</v>
      </c>
      <c r="U282" t="s">
        <v>27</v>
      </c>
      <c r="V282" t="s">
        <v>19</v>
      </c>
      <c r="W282" t="s">
        <v>25</v>
      </c>
      <c r="X282" t="s">
        <v>23</v>
      </c>
      <c r="Y282" t="s">
        <v>78</v>
      </c>
      <c r="Z282">
        <v>2</v>
      </c>
      <c r="AA282" t="s">
        <v>3879</v>
      </c>
      <c r="AB282" s="1">
        <v>44472</v>
      </c>
    </row>
    <row r="283" spans="1:28" x14ac:dyDescent="0.25">
      <c r="A283">
        <v>41</v>
      </c>
      <c r="B283" t="s">
        <v>1814</v>
      </c>
      <c r="C283">
        <v>2021</v>
      </c>
      <c r="D283" t="s">
        <v>451</v>
      </c>
      <c r="E283" t="s">
        <v>718</v>
      </c>
      <c r="F283" t="s">
        <v>33</v>
      </c>
      <c r="G283" t="s">
        <v>719</v>
      </c>
      <c r="H283" t="s">
        <v>70</v>
      </c>
      <c r="I283" t="s">
        <v>71</v>
      </c>
      <c r="J283" s="1">
        <v>44472</v>
      </c>
      <c r="K283" s="2">
        <v>0.59527777777777779</v>
      </c>
      <c r="L283" s="1">
        <v>44472</v>
      </c>
      <c r="M283" s="2">
        <v>0.65773148148148153</v>
      </c>
      <c r="N283" s="1">
        <v>44472</v>
      </c>
      <c r="O283" s="2">
        <v>0.59815972222222225</v>
      </c>
      <c r="P283">
        <v>4</v>
      </c>
      <c r="Q283">
        <v>-86</v>
      </c>
      <c r="R283" s="3">
        <v>44472.595277777778</v>
      </c>
      <c r="S283" s="3">
        <v>44472.59815972222</v>
      </c>
      <c r="T283" t="s">
        <v>1852</v>
      </c>
      <c r="U283" t="s">
        <v>22</v>
      </c>
      <c r="V283" t="s">
        <v>19</v>
      </c>
      <c r="W283" t="s">
        <v>34</v>
      </c>
      <c r="X283" t="s">
        <v>23</v>
      </c>
      <c r="Y283" t="s">
        <v>80</v>
      </c>
      <c r="Z283">
        <v>2</v>
      </c>
      <c r="AA283" t="s">
        <v>3879</v>
      </c>
      <c r="AB283" s="1">
        <v>44472</v>
      </c>
    </row>
    <row r="284" spans="1:28" x14ac:dyDescent="0.25">
      <c r="A284">
        <v>41</v>
      </c>
      <c r="B284" t="s">
        <v>1814</v>
      </c>
      <c r="C284">
        <v>2021</v>
      </c>
      <c r="D284" t="s">
        <v>451</v>
      </c>
      <c r="E284" t="s">
        <v>720</v>
      </c>
      <c r="F284" t="s">
        <v>38</v>
      </c>
      <c r="G284" t="s">
        <v>618</v>
      </c>
      <c r="H284" t="s">
        <v>86</v>
      </c>
      <c r="I284" t="s">
        <v>71</v>
      </c>
      <c r="J284" s="1">
        <v>44472</v>
      </c>
      <c r="K284" s="2">
        <v>0.59680555555555559</v>
      </c>
      <c r="L284" s="1">
        <v>44472</v>
      </c>
      <c r="M284" s="2" t="s">
        <v>721</v>
      </c>
      <c r="N284" s="1">
        <v>44472</v>
      </c>
      <c r="O284" s="2">
        <v>0.61252314814814812</v>
      </c>
      <c r="P284">
        <v>23</v>
      </c>
      <c r="Q284">
        <v>-218</v>
      </c>
      <c r="R284" s="3">
        <v>44472.596805555557</v>
      </c>
      <c r="S284" s="3">
        <v>44472.612523148149</v>
      </c>
      <c r="T284" t="s">
        <v>156</v>
      </c>
      <c r="U284" t="s">
        <v>22</v>
      </c>
      <c r="V284" t="s">
        <v>19</v>
      </c>
      <c r="W284" t="s">
        <v>35</v>
      </c>
      <c r="X284" t="s">
        <v>82</v>
      </c>
      <c r="Y284" t="s">
        <v>35</v>
      </c>
      <c r="Z284">
        <v>1</v>
      </c>
      <c r="AA284" t="s">
        <v>3879</v>
      </c>
      <c r="AB284" s="1">
        <v>44472</v>
      </c>
    </row>
    <row r="285" spans="1:28" x14ac:dyDescent="0.25">
      <c r="A285">
        <v>41</v>
      </c>
      <c r="B285" t="s">
        <v>1814</v>
      </c>
      <c r="C285">
        <v>2021</v>
      </c>
      <c r="D285" t="s">
        <v>451</v>
      </c>
      <c r="E285" t="s">
        <v>722</v>
      </c>
      <c r="F285" t="s">
        <v>38</v>
      </c>
      <c r="G285" t="s">
        <v>618</v>
      </c>
      <c r="H285" t="s">
        <v>86</v>
      </c>
      <c r="I285" t="s">
        <v>71</v>
      </c>
      <c r="J285" s="1">
        <v>44472</v>
      </c>
      <c r="K285" s="2">
        <v>0.6036921296296297</v>
      </c>
      <c r="L285" s="1">
        <v>44472</v>
      </c>
      <c r="M285" s="2">
        <v>0.77030092592592592</v>
      </c>
      <c r="N285" s="1">
        <v>44472</v>
      </c>
      <c r="O285" s="2">
        <v>0.61586805555555557</v>
      </c>
      <c r="P285">
        <v>17</v>
      </c>
      <c r="Q285">
        <v>-223</v>
      </c>
      <c r="R285" s="3">
        <v>44472.603692129633</v>
      </c>
      <c r="S285" s="3">
        <v>44472.615868055553</v>
      </c>
      <c r="T285" t="s">
        <v>110</v>
      </c>
      <c r="U285" t="s">
        <v>22</v>
      </c>
      <c r="V285" t="s">
        <v>19</v>
      </c>
      <c r="W285" t="s">
        <v>35</v>
      </c>
      <c r="X285" t="s">
        <v>82</v>
      </c>
      <c r="Y285" t="s">
        <v>35</v>
      </c>
      <c r="Z285">
        <v>1</v>
      </c>
      <c r="AA285" t="s">
        <v>3879</v>
      </c>
      <c r="AB285" s="1">
        <v>44472</v>
      </c>
    </row>
    <row r="286" spans="1:28" x14ac:dyDescent="0.25">
      <c r="A286">
        <v>41</v>
      </c>
      <c r="B286" t="s">
        <v>1814</v>
      </c>
      <c r="C286">
        <v>2021</v>
      </c>
      <c r="D286" t="s">
        <v>451</v>
      </c>
      <c r="E286" t="s">
        <v>723</v>
      </c>
      <c r="F286" t="s">
        <v>18</v>
      </c>
      <c r="G286" t="s">
        <v>724</v>
      </c>
      <c r="H286" t="s">
        <v>70</v>
      </c>
      <c r="I286" t="s">
        <v>71</v>
      </c>
      <c r="J286" s="1">
        <v>44472</v>
      </c>
      <c r="K286" s="2">
        <v>0.69381944444444443</v>
      </c>
      <c r="L286" s="1">
        <v>44472</v>
      </c>
      <c r="M286" s="2">
        <v>0.75629629629629624</v>
      </c>
      <c r="N286" s="1">
        <v>44472</v>
      </c>
      <c r="O286" s="2">
        <v>0.71630787037037036</v>
      </c>
      <c r="P286">
        <v>32</v>
      </c>
      <c r="Q286">
        <v>-58</v>
      </c>
      <c r="R286" s="3">
        <v>44472.693819444445</v>
      </c>
      <c r="S286" s="3">
        <v>44472.716307870367</v>
      </c>
      <c r="T286" t="s">
        <v>1839</v>
      </c>
      <c r="U286" t="s">
        <v>27</v>
      </c>
      <c r="V286" t="s">
        <v>19</v>
      </c>
      <c r="W286" t="s">
        <v>20</v>
      </c>
      <c r="X286" t="s">
        <v>23</v>
      </c>
      <c r="Y286" t="s">
        <v>79</v>
      </c>
      <c r="Z286">
        <v>1</v>
      </c>
      <c r="AA286" t="s">
        <v>3880</v>
      </c>
      <c r="AB286" s="1">
        <v>44472</v>
      </c>
    </row>
    <row r="287" spans="1:28" x14ac:dyDescent="0.25">
      <c r="A287">
        <v>41</v>
      </c>
      <c r="B287" t="s">
        <v>1814</v>
      </c>
      <c r="C287">
        <v>2021</v>
      </c>
      <c r="D287" t="s">
        <v>451</v>
      </c>
      <c r="E287" t="s">
        <v>725</v>
      </c>
      <c r="F287" t="s">
        <v>33</v>
      </c>
      <c r="G287" t="s">
        <v>726</v>
      </c>
      <c r="H287" t="s">
        <v>70</v>
      </c>
      <c r="I287" t="s">
        <v>71</v>
      </c>
      <c r="J287" s="1">
        <v>44472</v>
      </c>
      <c r="K287" s="2">
        <v>0.73438657407407415</v>
      </c>
      <c r="L287" s="1">
        <v>44472</v>
      </c>
      <c r="M287" s="2">
        <v>0.79686342592592585</v>
      </c>
      <c r="N287" s="1">
        <v>44472</v>
      </c>
      <c r="O287" s="2">
        <v>0.76763888888888887</v>
      </c>
      <c r="P287">
        <v>48</v>
      </c>
      <c r="Q287">
        <v>-42</v>
      </c>
      <c r="R287" s="3">
        <v>44472.734386574077</v>
      </c>
      <c r="S287" s="3">
        <v>44472.767638888887</v>
      </c>
      <c r="T287" t="s">
        <v>112</v>
      </c>
      <c r="U287" t="s">
        <v>27</v>
      </c>
      <c r="V287" t="s">
        <v>19</v>
      </c>
      <c r="W287" t="s">
        <v>34</v>
      </c>
      <c r="X287" t="s">
        <v>23</v>
      </c>
      <c r="Y287" t="s">
        <v>80</v>
      </c>
      <c r="Z287">
        <v>5</v>
      </c>
      <c r="AA287" t="s">
        <v>3880</v>
      </c>
      <c r="AB287" s="1">
        <v>44472</v>
      </c>
    </row>
    <row r="288" spans="1:28" x14ac:dyDescent="0.25">
      <c r="A288">
        <v>41</v>
      </c>
      <c r="B288" t="s">
        <v>1814</v>
      </c>
      <c r="C288">
        <v>2021</v>
      </c>
      <c r="D288" t="s">
        <v>451</v>
      </c>
      <c r="E288" t="s">
        <v>727</v>
      </c>
      <c r="F288" t="s">
        <v>18</v>
      </c>
      <c r="G288" t="s">
        <v>728</v>
      </c>
      <c r="H288" t="s">
        <v>70</v>
      </c>
      <c r="I288" t="s">
        <v>71</v>
      </c>
      <c r="J288" s="1">
        <v>44472</v>
      </c>
      <c r="K288" s="2">
        <v>0.78702546296296294</v>
      </c>
      <c r="L288" s="1">
        <v>44472</v>
      </c>
      <c r="M288" s="2" t="s">
        <v>729</v>
      </c>
      <c r="N288" s="1">
        <v>44472</v>
      </c>
      <c r="O288" s="2">
        <v>0.82003472222222218</v>
      </c>
      <c r="P288">
        <v>47</v>
      </c>
      <c r="Q288">
        <v>-63</v>
      </c>
      <c r="R288" s="3">
        <v>44472.78702546296</v>
      </c>
      <c r="S288" s="3">
        <v>44472.820034722223</v>
      </c>
      <c r="T288" t="s">
        <v>112</v>
      </c>
      <c r="U288" t="s">
        <v>27</v>
      </c>
      <c r="V288" t="s">
        <v>19</v>
      </c>
      <c r="W288" t="s">
        <v>20</v>
      </c>
      <c r="X288" t="s">
        <v>23</v>
      </c>
      <c r="Y288" t="s">
        <v>79</v>
      </c>
      <c r="Z288">
        <v>4</v>
      </c>
      <c r="AA288" t="s">
        <v>3880</v>
      </c>
      <c r="AB288" s="1">
        <v>44472</v>
      </c>
    </row>
    <row r="289" spans="1:28" x14ac:dyDescent="0.25">
      <c r="A289">
        <v>41</v>
      </c>
      <c r="B289" t="s">
        <v>1814</v>
      </c>
      <c r="C289">
        <v>2021</v>
      </c>
      <c r="D289" t="s">
        <v>451</v>
      </c>
      <c r="E289" t="s">
        <v>730</v>
      </c>
      <c r="F289" t="s">
        <v>33</v>
      </c>
      <c r="G289" t="s">
        <v>726</v>
      </c>
      <c r="H289" t="s">
        <v>70</v>
      </c>
      <c r="I289" t="s">
        <v>71</v>
      </c>
      <c r="J289" s="1">
        <v>44472</v>
      </c>
      <c r="K289" s="2">
        <v>0.80892361111111111</v>
      </c>
      <c r="L289" s="1">
        <v>44472</v>
      </c>
      <c r="M289" s="2" t="s">
        <v>731</v>
      </c>
      <c r="N289" s="1">
        <v>44472</v>
      </c>
      <c r="O289" s="2">
        <v>0.85810185185185184</v>
      </c>
      <c r="P289">
        <v>71</v>
      </c>
      <c r="Q289">
        <v>-21</v>
      </c>
      <c r="R289" s="3">
        <v>44472.808923611112</v>
      </c>
      <c r="S289" s="3">
        <v>44472.858101851853</v>
      </c>
      <c r="T289" t="s">
        <v>1853</v>
      </c>
      <c r="U289" t="s">
        <v>30</v>
      </c>
      <c r="V289" t="s">
        <v>19</v>
      </c>
      <c r="W289" t="s">
        <v>34</v>
      </c>
      <c r="X289" t="s">
        <v>23</v>
      </c>
      <c r="Y289" t="s">
        <v>80</v>
      </c>
      <c r="Z289">
        <v>6</v>
      </c>
      <c r="AA289" t="s">
        <v>3880</v>
      </c>
      <c r="AB289" s="1">
        <v>44472</v>
      </c>
    </row>
    <row r="290" spans="1:28" x14ac:dyDescent="0.25">
      <c r="A290">
        <v>41</v>
      </c>
      <c r="B290" t="s">
        <v>1814</v>
      </c>
      <c r="C290">
        <v>2021</v>
      </c>
      <c r="D290" t="s">
        <v>451</v>
      </c>
      <c r="E290" t="s">
        <v>732</v>
      </c>
      <c r="F290" t="s">
        <v>24</v>
      </c>
      <c r="G290" t="s">
        <v>733</v>
      </c>
      <c r="H290" t="s">
        <v>87</v>
      </c>
      <c r="I290" t="s">
        <v>71</v>
      </c>
      <c r="J290" s="1">
        <v>44472</v>
      </c>
      <c r="K290" s="2">
        <v>0.81795138888888896</v>
      </c>
      <c r="L290" s="1">
        <v>44476</v>
      </c>
      <c r="M290" s="2">
        <v>0.84570601851851857</v>
      </c>
      <c r="N290" s="1">
        <v>44475</v>
      </c>
      <c r="O290" s="2">
        <v>0.41820601851851852</v>
      </c>
      <c r="P290">
        <v>3745</v>
      </c>
      <c r="Q290">
        <v>-2055</v>
      </c>
      <c r="R290" s="3">
        <v>44472.81795138889</v>
      </c>
      <c r="S290" s="3">
        <v>44475.418206018519</v>
      </c>
      <c r="T290" t="s">
        <v>1854</v>
      </c>
      <c r="U290" t="s">
        <v>39</v>
      </c>
      <c r="V290" t="s">
        <v>19</v>
      </c>
      <c r="W290" t="s">
        <v>25</v>
      </c>
      <c r="X290" t="s">
        <v>37</v>
      </c>
      <c r="Y290" t="s">
        <v>78</v>
      </c>
      <c r="Z290">
        <v>3</v>
      </c>
      <c r="AA290" t="s">
        <v>3880</v>
      </c>
      <c r="AB290" s="1">
        <v>44472</v>
      </c>
    </row>
    <row r="291" spans="1:28" x14ac:dyDescent="0.25">
      <c r="A291">
        <v>41</v>
      </c>
      <c r="B291" t="s">
        <v>1814</v>
      </c>
      <c r="C291">
        <v>2021</v>
      </c>
      <c r="D291" t="s">
        <v>451</v>
      </c>
      <c r="E291" t="s">
        <v>734</v>
      </c>
      <c r="F291" t="s">
        <v>24</v>
      </c>
      <c r="G291" t="s">
        <v>179</v>
      </c>
      <c r="H291" t="s">
        <v>90</v>
      </c>
      <c r="I291" t="s">
        <v>71</v>
      </c>
      <c r="J291" s="1">
        <v>44472</v>
      </c>
      <c r="K291" s="2">
        <v>0.8345717592592593</v>
      </c>
      <c r="L291" s="1">
        <v>44472</v>
      </c>
      <c r="M291" s="2">
        <v>0.85539351851851853</v>
      </c>
      <c r="N291" s="1">
        <v>44472</v>
      </c>
      <c r="O291" s="2">
        <v>0.83839120370370368</v>
      </c>
      <c r="P291">
        <v>6</v>
      </c>
      <c r="Q291">
        <v>-24</v>
      </c>
      <c r="R291" s="3">
        <v>44472.83457175926</v>
      </c>
      <c r="S291" s="3">
        <v>44472.838391203702</v>
      </c>
      <c r="T291" t="s">
        <v>105</v>
      </c>
      <c r="U291" t="s">
        <v>22</v>
      </c>
      <c r="V291" t="s">
        <v>19</v>
      </c>
      <c r="W291" t="s">
        <v>73</v>
      </c>
      <c r="X291" t="s">
        <v>23</v>
      </c>
      <c r="Y291" t="s">
        <v>77</v>
      </c>
      <c r="Z291">
        <v>1</v>
      </c>
      <c r="AA291" t="s">
        <v>3883</v>
      </c>
      <c r="AB291" s="1">
        <v>44472</v>
      </c>
    </row>
    <row r="292" spans="1:28" x14ac:dyDescent="0.25">
      <c r="A292">
        <v>41</v>
      </c>
      <c r="B292" t="s">
        <v>1814</v>
      </c>
      <c r="C292">
        <v>2021</v>
      </c>
      <c r="D292" t="s">
        <v>451</v>
      </c>
      <c r="E292" t="s">
        <v>735</v>
      </c>
      <c r="F292" t="s">
        <v>24</v>
      </c>
      <c r="G292" t="s">
        <v>177</v>
      </c>
      <c r="H292" t="s">
        <v>90</v>
      </c>
      <c r="I292" t="s">
        <v>71</v>
      </c>
      <c r="J292" s="1">
        <v>44472</v>
      </c>
      <c r="K292" s="2">
        <v>0.83672453703703698</v>
      </c>
      <c r="L292" s="1">
        <v>44472</v>
      </c>
      <c r="M292" s="2">
        <v>0.85749999999999993</v>
      </c>
      <c r="N292" s="1">
        <v>44472</v>
      </c>
      <c r="O292" s="2">
        <v>0.84023148148148152</v>
      </c>
      <c r="P292">
        <v>5</v>
      </c>
      <c r="Q292">
        <v>-25</v>
      </c>
      <c r="R292" s="3">
        <v>44472.836724537039</v>
      </c>
      <c r="S292" s="3">
        <v>44472.840231481481</v>
      </c>
      <c r="T292" t="s">
        <v>105</v>
      </c>
      <c r="U292" t="s">
        <v>22</v>
      </c>
      <c r="V292" t="s">
        <v>19</v>
      </c>
      <c r="W292" t="s">
        <v>73</v>
      </c>
      <c r="X292" t="s">
        <v>23</v>
      </c>
      <c r="Y292" t="s">
        <v>77</v>
      </c>
      <c r="Z292">
        <v>1</v>
      </c>
      <c r="AA292" t="s">
        <v>3883</v>
      </c>
      <c r="AB292" s="1">
        <v>44472</v>
      </c>
    </row>
    <row r="293" spans="1:28" x14ac:dyDescent="0.25">
      <c r="A293">
        <v>41</v>
      </c>
      <c r="B293" t="s">
        <v>1814</v>
      </c>
      <c r="C293">
        <v>2021</v>
      </c>
      <c r="D293" t="s">
        <v>451</v>
      </c>
      <c r="E293" t="s">
        <v>736</v>
      </c>
      <c r="F293" t="s">
        <v>24</v>
      </c>
      <c r="G293" t="s">
        <v>185</v>
      </c>
      <c r="H293" t="s">
        <v>90</v>
      </c>
      <c r="I293" t="s">
        <v>71</v>
      </c>
      <c r="J293" s="1">
        <v>44472</v>
      </c>
      <c r="K293" s="2">
        <v>0.83751157407407406</v>
      </c>
      <c r="L293" s="1">
        <v>44472</v>
      </c>
      <c r="M293" s="2">
        <v>0.85832175925925924</v>
      </c>
      <c r="N293" s="1">
        <v>44472</v>
      </c>
      <c r="O293" s="2">
        <v>0.85521990740740739</v>
      </c>
      <c r="P293">
        <v>25</v>
      </c>
      <c r="Q293">
        <v>-4</v>
      </c>
      <c r="R293" s="3">
        <v>44472.837511574071</v>
      </c>
      <c r="S293" s="3">
        <v>44472.855219907404</v>
      </c>
      <c r="T293" t="s">
        <v>113</v>
      </c>
      <c r="U293" t="s">
        <v>22</v>
      </c>
      <c r="V293" t="s">
        <v>19</v>
      </c>
      <c r="W293" t="s">
        <v>73</v>
      </c>
      <c r="X293" t="s">
        <v>23</v>
      </c>
      <c r="Y293" t="s">
        <v>77</v>
      </c>
      <c r="Z293">
        <v>1</v>
      </c>
      <c r="AA293" t="s">
        <v>3883</v>
      </c>
      <c r="AB293" s="1">
        <v>44472</v>
      </c>
    </row>
    <row r="294" spans="1:28" x14ac:dyDescent="0.25">
      <c r="A294">
        <v>41</v>
      </c>
      <c r="B294" t="s">
        <v>1814</v>
      </c>
      <c r="C294">
        <v>2021</v>
      </c>
      <c r="D294" t="s">
        <v>451</v>
      </c>
      <c r="E294" t="s">
        <v>737</v>
      </c>
      <c r="F294" t="s">
        <v>33</v>
      </c>
      <c r="G294" t="s">
        <v>260</v>
      </c>
      <c r="H294" t="s">
        <v>70</v>
      </c>
      <c r="I294" t="s">
        <v>71</v>
      </c>
      <c r="J294" s="1">
        <v>44472</v>
      </c>
      <c r="K294" s="2">
        <v>0.85128472222222218</v>
      </c>
      <c r="L294" s="1">
        <v>44472</v>
      </c>
      <c r="M294" s="2">
        <v>0.91374999999999995</v>
      </c>
      <c r="N294" s="1">
        <v>44472</v>
      </c>
      <c r="O294" s="2">
        <v>0.85168981481481476</v>
      </c>
      <c r="P294">
        <v>1</v>
      </c>
      <c r="Q294">
        <v>-89</v>
      </c>
      <c r="R294" s="3">
        <v>44472.851284722223</v>
      </c>
      <c r="S294" s="3">
        <v>44472.851689814815</v>
      </c>
      <c r="T294" t="s">
        <v>1851</v>
      </c>
      <c r="U294" t="s">
        <v>22</v>
      </c>
      <c r="V294" t="s">
        <v>19</v>
      </c>
      <c r="W294" t="s">
        <v>34</v>
      </c>
      <c r="X294" t="s">
        <v>23</v>
      </c>
      <c r="Y294" t="s">
        <v>80</v>
      </c>
      <c r="Z294">
        <v>1</v>
      </c>
      <c r="AA294" t="s">
        <v>3883</v>
      </c>
      <c r="AB294" s="1">
        <v>44472</v>
      </c>
    </row>
    <row r="295" spans="1:28" x14ac:dyDescent="0.25">
      <c r="A295">
        <v>41</v>
      </c>
      <c r="B295" t="s">
        <v>1814</v>
      </c>
      <c r="C295">
        <v>2021</v>
      </c>
      <c r="D295" t="s">
        <v>451</v>
      </c>
      <c r="E295" t="s">
        <v>738</v>
      </c>
      <c r="F295" t="s">
        <v>33</v>
      </c>
      <c r="G295" t="s">
        <v>260</v>
      </c>
      <c r="H295" t="s">
        <v>70</v>
      </c>
      <c r="I295" t="s">
        <v>71</v>
      </c>
      <c r="J295" s="1">
        <v>44472</v>
      </c>
      <c r="K295" s="2">
        <v>0.85409722222222229</v>
      </c>
      <c r="L295" s="1">
        <v>44472</v>
      </c>
      <c r="M295" s="2">
        <v>0.9165740740740741</v>
      </c>
      <c r="N295" s="1">
        <v>44472</v>
      </c>
      <c r="O295" s="2">
        <v>0.88984953703703706</v>
      </c>
      <c r="P295">
        <v>52</v>
      </c>
      <c r="Q295">
        <v>-38</v>
      </c>
      <c r="R295" s="3">
        <v>44472.854097222225</v>
      </c>
      <c r="S295" s="3">
        <v>44472.889849537038</v>
      </c>
      <c r="T295" t="s">
        <v>1855</v>
      </c>
      <c r="U295" t="s">
        <v>27</v>
      </c>
      <c r="V295" t="s">
        <v>19</v>
      </c>
      <c r="W295" t="s">
        <v>34</v>
      </c>
      <c r="X295" t="s">
        <v>23</v>
      </c>
      <c r="Y295" t="s">
        <v>80</v>
      </c>
      <c r="Z295">
        <v>5</v>
      </c>
      <c r="AA295" t="s">
        <v>3883</v>
      </c>
      <c r="AB295" s="1">
        <v>44472</v>
      </c>
    </row>
    <row r="296" spans="1:28" x14ac:dyDescent="0.25">
      <c r="A296">
        <v>41</v>
      </c>
      <c r="B296" t="s">
        <v>1814</v>
      </c>
      <c r="C296">
        <v>2021</v>
      </c>
      <c r="D296" t="s">
        <v>451</v>
      </c>
      <c r="E296" t="s">
        <v>739</v>
      </c>
      <c r="F296" t="s">
        <v>33</v>
      </c>
      <c r="G296" t="s">
        <v>740</v>
      </c>
      <c r="H296" t="s">
        <v>70</v>
      </c>
      <c r="I296" t="s">
        <v>71</v>
      </c>
      <c r="J296" s="1">
        <v>44472</v>
      </c>
      <c r="K296" s="2">
        <v>0.91393518518518524</v>
      </c>
      <c r="L296" s="1">
        <v>44472</v>
      </c>
      <c r="M296" s="2">
        <v>0.97637731481481482</v>
      </c>
      <c r="N296" s="1">
        <v>44472</v>
      </c>
      <c r="O296" s="2">
        <v>0.91475694444444444</v>
      </c>
      <c r="P296">
        <v>1</v>
      </c>
      <c r="Q296">
        <v>-88</v>
      </c>
      <c r="R296" s="3">
        <v>44472.913935185185</v>
      </c>
      <c r="S296" s="3">
        <v>44472.914756944447</v>
      </c>
      <c r="T296" t="s">
        <v>1856</v>
      </c>
      <c r="U296" t="s">
        <v>22</v>
      </c>
      <c r="V296" t="s">
        <v>19</v>
      </c>
      <c r="W296" t="s">
        <v>34</v>
      </c>
      <c r="X296" t="s">
        <v>23</v>
      </c>
      <c r="Y296" t="s">
        <v>80</v>
      </c>
      <c r="Z296">
        <v>1</v>
      </c>
      <c r="AA296" t="s">
        <v>3883</v>
      </c>
      <c r="AB296" s="1">
        <v>44472</v>
      </c>
    </row>
    <row r="297" spans="1:28" x14ac:dyDescent="0.25">
      <c r="A297">
        <v>41</v>
      </c>
      <c r="B297" t="s">
        <v>1814</v>
      </c>
      <c r="C297">
        <v>2021</v>
      </c>
      <c r="D297" t="s">
        <v>451</v>
      </c>
      <c r="E297" t="s">
        <v>741</v>
      </c>
      <c r="F297" t="s">
        <v>24</v>
      </c>
      <c r="G297" t="s">
        <v>726</v>
      </c>
      <c r="H297" t="s">
        <v>70</v>
      </c>
      <c r="I297" t="s">
        <v>71</v>
      </c>
      <c r="J297" s="1">
        <v>44472</v>
      </c>
      <c r="K297" s="2">
        <v>0.9340046296296296</v>
      </c>
      <c r="L297" s="1">
        <v>44472</v>
      </c>
      <c r="M297" s="2">
        <v>0.99624999999999997</v>
      </c>
      <c r="N297" s="1">
        <v>44472</v>
      </c>
      <c r="O297" s="2">
        <v>0.94837962962962974</v>
      </c>
      <c r="P297">
        <v>21</v>
      </c>
      <c r="Q297">
        <v>-69</v>
      </c>
      <c r="R297" s="3">
        <v>44472.934004629627</v>
      </c>
      <c r="S297" s="3">
        <v>44472.948379629626</v>
      </c>
      <c r="T297" t="s">
        <v>120</v>
      </c>
      <c r="U297" t="s">
        <v>22</v>
      </c>
      <c r="V297" t="s">
        <v>19</v>
      </c>
      <c r="W297" t="s">
        <v>25</v>
      </c>
      <c r="X297" t="s">
        <v>23</v>
      </c>
      <c r="Y297" t="s">
        <v>78</v>
      </c>
      <c r="Z297">
        <v>1</v>
      </c>
      <c r="AA297" t="s">
        <v>3883</v>
      </c>
      <c r="AB297" s="1">
        <v>44472</v>
      </c>
    </row>
    <row r="298" spans="1:28" x14ac:dyDescent="0.25">
      <c r="A298">
        <v>41</v>
      </c>
      <c r="B298" t="s">
        <v>1814</v>
      </c>
      <c r="C298">
        <v>2021</v>
      </c>
      <c r="D298" t="s">
        <v>451</v>
      </c>
      <c r="E298" t="s">
        <v>742</v>
      </c>
      <c r="F298" t="s">
        <v>33</v>
      </c>
      <c r="G298" t="s">
        <v>743</v>
      </c>
      <c r="H298" t="s">
        <v>90</v>
      </c>
      <c r="I298" t="s">
        <v>71</v>
      </c>
      <c r="J298" s="1">
        <v>44472</v>
      </c>
      <c r="K298" s="2">
        <v>0.97962962962962974</v>
      </c>
      <c r="L298" s="1">
        <v>44473</v>
      </c>
      <c r="M298" s="2">
        <v>2.7777777777777778E-4</v>
      </c>
      <c r="N298" s="1">
        <v>44472</v>
      </c>
      <c r="O298" s="2">
        <v>0.98440972222222223</v>
      </c>
      <c r="P298">
        <v>7</v>
      </c>
      <c r="Q298">
        <v>-23</v>
      </c>
      <c r="R298" s="3">
        <v>44472.979629629626</v>
      </c>
      <c r="S298" s="3">
        <v>44472.984409722223</v>
      </c>
      <c r="T298" t="s">
        <v>1850</v>
      </c>
      <c r="U298" t="s">
        <v>22</v>
      </c>
      <c r="V298" t="s">
        <v>19</v>
      </c>
      <c r="W298" t="s">
        <v>73</v>
      </c>
      <c r="X298" t="s">
        <v>23</v>
      </c>
      <c r="Y298" t="s">
        <v>77</v>
      </c>
      <c r="Z298">
        <v>1</v>
      </c>
      <c r="AA298" t="s">
        <v>3883</v>
      </c>
      <c r="AB298" s="1">
        <v>44472</v>
      </c>
    </row>
    <row r="299" spans="1:28" x14ac:dyDescent="0.25">
      <c r="A299">
        <v>41</v>
      </c>
      <c r="B299" t="s">
        <v>1814</v>
      </c>
      <c r="C299">
        <v>2021</v>
      </c>
      <c r="D299" t="s">
        <v>451</v>
      </c>
      <c r="E299" t="s">
        <v>744</v>
      </c>
      <c r="F299" t="s">
        <v>33</v>
      </c>
      <c r="G299" t="s">
        <v>743</v>
      </c>
      <c r="H299" t="s">
        <v>70</v>
      </c>
      <c r="I299" t="s">
        <v>71</v>
      </c>
      <c r="J299" s="1">
        <v>44472</v>
      </c>
      <c r="K299" s="2">
        <v>0.9800578703703704</v>
      </c>
      <c r="L299" s="1">
        <v>44473</v>
      </c>
      <c r="M299" s="2">
        <v>4.2534722222222217E-2</v>
      </c>
      <c r="N299" s="1">
        <v>44473</v>
      </c>
      <c r="O299" s="2">
        <v>3.8773148148148143E-3</v>
      </c>
      <c r="P299">
        <v>34</v>
      </c>
      <c r="Q299">
        <v>-56</v>
      </c>
      <c r="R299" s="3">
        <v>44472.980057870373</v>
      </c>
      <c r="S299" s="3">
        <v>44473.003877314812</v>
      </c>
      <c r="T299" t="s">
        <v>1857</v>
      </c>
      <c r="U299" t="s">
        <v>27</v>
      </c>
      <c r="V299" t="s">
        <v>19</v>
      </c>
      <c r="W299" t="s">
        <v>34</v>
      </c>
      <c r="X299" t="s">
        <v>23</v>
      </c>
      <c r="Y299" t="s">
        <v>80</v>
      </c>
      <c r="Z299">
        <v>5</v>
      </c>
      <c r="AA299" t="s">
        <v>3883</v>
      </c>
      <c r="AB299" s="1">
        <v>44472</v>
      </c>
    </row>
    <row r="300" spans="1:28" x14ac:dyDescent="0.25">
      <c r="A300">
        <v>41</v>
      </c>
      <c r="B300" t="s">
        <v>1815</v>
      </c>
      <c r="C300">
        <v>2021</v>
      </c>
      <c r="D300" t="s">
        <v>451</v>
      </c>
      <c r="E300" t="s">
        <v>745</v>
      </c>
      <c r="F300" t="s">
        <v>46</v>
      </c>
      <c r="G300" t="s">
        <v>746</v>
      </c>
      <c r="H300" t="s">
        <v>86</v>
      </c>
      <c r="I300" t="s">
        <v>71</v>
      </c>
      <c r="J300" s="1">
        <v>44473</v>
      </c>
      <c r="K300" s="2">
        <v>0.25559027777777776</v>
      </c>
      <c r="L300" s="1">
        <v>44473</v>
      </c>
      <c r="M300" s="2">
        <v>0.42224537037037035</v>
      </c>
      <c r="N300" s="1">
        <v>44476</v>
      </c>
      <c r="O300" s="2">
        <v>0.58732638888888888</v>
      </c>
      <c r="P300">
        <v>4797</v>
      </c>
      <c r="Q300">
        <v>4557</v>
      </c>
      <c r="R300" s="3">
        <v>44473.255590277775</v>
      </c>
      <c r="S300" s="3">
        <v>44476.587326388886</v>
      </c>
      <c r="T300" t="s">
        <v>1858</v>
      </c>
      <c r="U300" t="s">
        <v>39</v>
      </c>
      <c r="V300" t="s">
        <v>46</v>
      </c>
      <c r="W300" t="s">
        <v>46</v>
      </c>
      <c r="X300" t="s">
        <v>37</v>
      </c>
      <c r="Y300" t="s">
        <v>81</v>
      </c>
      <c r="Z300">
        <v>4</v>
      </c>
      <c r="AA300" t="s">
        <v>3879</v>
      </c>
      <c r="AB300" s="1">
        <v>44473</v>
      </c>
    </row>
    <row r="301" spans="1:28" x14ac:dyDescent="0.25">
      <c r="A301">
        <v>41</v>
      </c>
      <c r="B301" t="s">
        <v>1815</v>
      </c>
      <c r="C301">
        <v>2021</v>
      </c>
      <c r="D301" t="s">
        <v>451</v>
      </c>
      <c r="E301" t="s">
        <v>747</v>
      </c>
      <c r="F301" t="s">
        <v>24</v>
      </c>
      <c r="G301" t="s">
        <v>202</v>
      </c>
      <c r="H301" t="s">
        <v>90</v>
      </c>
      <c r="I301" t="s">
        <v>71</v>
      </c>
      <c r="J301" s="1">
        <v>44473</v>
      </c>
      <c r="K301" s="2">
        <v>0.26071759259259258</v>
      </c>
      <c r="L301" s="1">
        <v>44473</v>
      </c>
      <c r="M301" s="2">
        <v>0.28153935185185186</v>
      </c>
      <c r="N301" s="1">
        <v>44473</v>
      </c>
      <c r="O301" s="2">
        <v>0.27347222222222223</v>
      </c>
      <c r="P301">
        <v>18</v>
      </c>
      <c r="Q301">
        <v>-12</v>
      </c>
      <c r="R301" s="3">
        <v>44473.260717592595</v>
      </c>
      <c r="S301" s="3">
        <v>44473.273472222223</v>
      </c>
      <c r="T301" t="s">
        <v>1859</v>
      </c>
      <c r="U301" t="s">
        <v>22</v>
      </c>
      <c r="V301" t="s">
        <v>19</v>
      </c>
      <c r="W301" t="s">
        <v>73</v>
      </c>
      <c r="X301" t="s">
        <v>23</v>
      </c>
      <c r="Y301" t="s">
        <v>77</v>
      </c>
      <c r="Z301">
        <v>2</v>
      </c>
      <c r="AA301" t="s">
        <v>3879</v>
      </c>
      <c r="AB301" s="1">
        <v>44473</v>
      </c>
    </row>
    <row r="302" spans="1:28" x14ac:dyDescent="0.25">
      <c r="A302">
        <v>41</v>
      </c>
      <c r="B302" t="s">
        <v>1815</v>
      </c>
      <c r="C302">
        <v>2021</v>
      </c>
      <c r="D302" t="s">
        <v>451</v>
      </c>
      <c r="E302" t="s">
        <v>748</v>
      </c>
      <c r="F302" t="s">
        <v>24</v>
      </c>
      <c r="G302" t="s">
        <v>726</v>
      </c>
      <c r="H302" t="s">
        <v>90</v>
      </c>
      <c r="I302" t="s">
        <v>71</v>
      </c>
      <c r="J302" s="1">
        <v>44473</v>
      </c>
      <c r="K302" s="2">
        <v>0.26135416666666667</v>
      </c>
      <c r="L302" s="1">
        <v>44473</v>
      </c>
      <c r="M302" s="2">
        <v>0.28202546296296299</v>
      </c>
      <c r="N302" s="1">
        <v>44473</v>
      </c>
      <c r="O302" s="2">
        <v>0.28212962962962962</v>
      </c>
      <c r="P302">
        <v>30</v>
      </c>
      <c r="Q302">
        <v>0</v>
      </c>
      <c r="R302" s="3">
        <v>44473.261354166665</v>
      </c>
      <c r="S302" s="3">
        <v>44473.282129629632</v>
      </c>
      <c r="T302" t="s">
        <v>144</v>
      </c>
      <c r="U302" t="s">
        <v>22</v>
      </c>
      <c r="V302" t="s">
        <v>19</v>
      </c>
      <c r="W302" t="s">
        <v>73</v>
      </c>
      <c r="X302" t="s">
        <v>23</v>
      </c>
      <c r="Y302" t="s">
        <v>77</v>
      </c>
      <c r="Z302">
        <v>1</v>
      </c>
      <c r="AA302" t="s">
        <v>3879</v>
      </c>
      <c r="AB302" s="1">
        <v>44473</v>
      </c>
    </row>
    <row r="303" spans="1:28" x14ac:dyDescent="0.25">
      <c r="A303">
        <v>41</v>
      </c>
      <c r="B303" t="s">
        <v>1815</v>
      </c>
      <c r="C303">
        <v>2021</v>
      </c>
      <c r="D303" t="s">
        <v>451</v>
      </c>
      <c r="E303" t="s">
        <v>749</v>
      </c>
      <c r="F303" t="s">
        <v>24</v>
      </c>
      <c r="G303" t="s">
        <v>202</v>
      </c>
      <c r="H303" t="s">
        <v>70</v>
      </c>
      <c r="I303" t="s">
        <v>71</v>
      </c>
      <c r="J303" s="1">
        <v>44473</v>
      </c>
      <c r="K303" s="2">
        <v>0.26296296296296295</v>
      </c>
      <c r="L303" s="1">
        <v>44473</v>
      </c>
      <c r="M303" s="2">
        <v>0.32542824074074073</v>
      </c>
      <c r="N303" s="1">
        <v>44473</v>
      </c>
      <c r="O303" s="2">
        <v>0.30071759259259262</v>
      </c>
      <c r="P303">
        <v>55</v>
      </c>
      <c r="Q303">
        <v>-35</v>
      </c>
      <c r="R303" s="3">
        <v>44473.262962962966</v>
      </c>
      <c r="S303" s="3">
        <v>44473.300717592596</v>
      </c>
      <c r="T303" t="s">
        <v>1860</v>
      </c>
      <c r="U303" t="s">
        <v>27</v>
      </c>
      <c r="V303" t="s">
        <v>19</v>
      </c>
      <c r="W303" t="s">
        <v>25</v>
      </c>
      <c r="X303" t="s">
        <v>23</v>
      </c>
      <c r="Y303" t="s">
        <v>78</v>
      </c>
      <c r="Z303">
        <v>4</v>
      </c>
      <c r="AA303" t="s">
        <v>3879</v>
      </c>
      <c r="AB303" s="1">
        <v>44473</v>
      </c>
    </row>
    <row r="304" spans="1:28" x14ac:dyDescent="0.25">
      <c r="A304">
        <v>41</v>
      </c>
      <c r="B304" t="s">
        <v>1815</v>
      </c>
      <c r="C304">
        <v>2021</v>
      </c>
      <c r="D304" t="s">
        <v>451</v>
      </c>
      <c r="E304" t="s">
        <v>750</v>
      </c>
      <c r="F304" t="s">
        <v>24</v>
      </c>
      <c r="G304" t="s">
        <v>726</v>
      </c>
      <c r="H304" t="s">
        <v>70</v>
      </c>
      <c r="I304" t="s">
        <v>71</v>
      </c>
      <c r="J304" s="1">
        <v>44473</v>
      </c>
      <c r="K304" s="2">
        <v>0.2635763888888889</v>
      </c>
      <c r="L304" s="1">
        <v>44473</v>
      </c>
      <c r="M304" s="2">
        <v>0.32604166666666667</v>
      </c>
      <c r="N304" s="1">
        <v>44473</v>
      </c>
      <c r="O304" s="2">
        <v>0.30162037037037037</v>
      </c>
      <c r="P304">
        <v>55</v>
      </c>
      <c r="Q304">
        <v>-35</v>
      </c>
      <c r="R304" s="3">
        <v>44473.26357638889</v>
      </c>
      <c r="S304" s="3">
        <v>44473.301620370374</v>
      </c>
      <c r="T304" t="s">
        <v>1860</v>
      </c>
      <c r="U304" t="s">
        <v>27</v>
      </c>
      <c r="V304" t="s">
        <v>19</v>
      </c>
      <c r="W304" t="s">
        <v>25</v>
      </c>
      <c r="X304" t="s">
        <v>23</v>
      </c>
      <c r="Y304" t="s">
        <v>78</v>
      </c>
      <c r="Z304">
        <v>3</v>
      </c>
      <c r="AA304" t="s">
        <v>3879</v>
      </c>
      <c r="AB304" s="1">
        <v>44473</v>
      </c>
    </row>
    <row r="305" spans="1:28" x14ac:dyDescent="0.25">
      <c r="A305">
        <v>41</v>
      </c>
      <c r="B305" t="s">
        <v>1815</v>
      </c>
      <c r="C305">
        <v>2021</v>
      </c>
      <c r="D305" t="s">
        <v>451</v>
      </c>
      <c r="E305" t="s">
        <v>751</v>
      </c>
      <c r="F305" t="s">
        <v>24</v>
      </c>
      <c r="G305" t="s">
        <v>174</v>
      </c>
      <c r="H305" t="s">
        <v>70</v>
      </c>
      <c r="I305" t="s">
        <v>71</v>
      </c>
      <c r="J305" s="1">
        <v>44473</v>
      </c>
      <c r="K305" s="2">
        <v>0.26430555555555557</v>
      </c>
      <c r="L305" s="1">
        <v>44473</v>
      </c>
      <c r="M305" s="2">
        <v>0.32677083333333334</v>
      </c>
      <c r="N305" s="1">
        <v>44473</v>
      </c>
      <c r="O305" s="2">
        <v>0.3034722222222222</v>
      </c>
      <c r="P305">
        <v>57</v>
      </c>
      <c r="Q305">
        <v>-33</v>
      </c>
      <c r="R305" s="3">
        <v>44473.264305555553</v>
      </c>
      <c r="S305" s="3">
        <v>44473.303472222222</v>
      </c>
      <c r="T305" t="s">
        <v>123</v>
      </c>
      <c r="U305" t="s">
        <v>27</v>
      </c>
      <c r="V305" t="s">
        <v>19</v>
      </c>
      <c r="W305" t="s">
        <v>25</v>
      </c>
      <c r="X305" t="s">
        <v>23</v>
      </c>
      <c r="Y305" t="s">
        <v>78</v>
      </c>
      <c r="Z305">
        <v>3</v>
      </c>
      <c r="AA305" t="s">
        <v>3879</v>
      </c>
      <c r="AB305" s="1">
        <v>44473</v>
      </c>
    </row>
    <row r="306" spans="1:28" x14ac:dyDescent="0.25">
      <c r="A306">
        <v>41</v>
      </c>
      <c r="B306" t="s">
        <v>1815</v>
      </c>
      <c r="C306">
        <v>2021</v>
      </c>
      <c r="D306" t="s">
        <v>451</v>
      </c>
      <c r="E306" t="s">
        <v>752</v>
      </c>
      <c r="F306" t="s">
        <v>24</v>
      </c>
      <c r="G306" t="s">
        <v>349</v>
      </c>
      <c r="H306" t="s">
        <v>70</v>
      </c>
      <c r="I306" t="s">
        <v>71</v>
      </c>
      <c r="J306" s="1">
        <v>44473</v>
      </c>
      <c r="K306" s="2">
        <v>0.26511574074074074</v>
      </c>
      <c r="L306" s="1">
        <v>44473</v>
      </c>
      <c r="M306" s="2">
        <v>0.3275925925925926</v>
      </c>
      <c r="N306" s="1">
        <v>44473</v>
      </c>
      <c r="O306" s="2">
        <v>0.30569444444444444</v>
      </c>
      <c r="P306">
        <v>59</v>
      </c>
      <c r="Q306">
        <v>-31</v>
      </c>
      <c r="R306" s="3">
        <v>44473.265115740738</v>
      </c>
      <c r="S306" s="3">
        <v>44473.305694444447</v>
      </c>
      <c r="T306" t="s">
        <v>146</v>
      </c>
      <c r="U306" t="s">
        <v>27</v>
      </c>
      <c r="V306" t="s">
        <v>19</v>
      </c>
      <c r="W306" t="s">
        <v>25</v>
      </c>
      <c r="X306" t="s">
        <v>23</v>
      </c>
      <c r="Y306" t="s">
        <v>78</v>
      </c>
      <c r="Z306">
        <v>2</v>
      </c>
      <c r="AA306" t="s">
        <v>3879</v>
      </c>
      <c r="AB306" s="1">
        <v>44473</v>
      </c>
    </row>
    <row r="307" spans="1:28" x14ac:dyDescent="0.25">
      <c r="A307">
        <v>41</v>
      </c>
      <c r="B307" t="s">
        <v>1815</v>
      </c>
      <c r="C307">
        <v>2021</v>
      </c>
      <c r="D307" t="s">
        <v>451</v>
      </c>
      <c r="E307" t="s">
        <v>753</v>
      </c>
      <c r="F307" t="s">
        <v>24</v>
      </c>
      <c r="G307" t="s">
        <v>197</v>
      </c>
      <c r="H307" t="s">
        <v>87</v>
      </c>
      <c r="I307" t="s">
        <v>71</v>
      </c>
      <c r="J307" s="1">
        <v>44473</v>
      </c>
      <c r="K307" s="2">
        <v>0.26675925925925925</v>
      </c>
      <c r="L307" s="1">
        <v>44477</v>
      </c>
      <c r="M307" s="2">
        <v>0.29449074074074072</v>
      </c>
      <c r="R307" s="3">
        <v>44473.266759259262</v>
      </c>
      <c r="S307" s="3">
        <v>44484.346910763888</v>
      </c>
      <c r="T307" t="s">
        <v>4767</v>
      </c>
      <c r="U307" t="s">
        <v>72</v>
      </c>
      <c r="V307" t="s">
        <v>19</v>
      </c>
      <c r="W307" t="s">
        <v>25</v>
      </c>
      <c r="X307" t="s">
        <v>74</v>
      </c>
      <c r="Y307" t="s">
        <v>78</v>
      </c>
      <c r="Z307">
        <v>5</v>
      </c>
      <c r="AA307" t="s">
        <v>3879</v>
      </c>
      <c r="AB307" s="1">
        <v>44473</v>
      </c>
    </row>
    <row r="308" spans="1:28" x14ac:dyDescent="0.25">
      <c r="A308">
        <v>41</v>
      </c>
      <c r="B308" t="s">
        <v>1815</v>
      </c>
      <c r="C308">
        <v>2021</v>
      </c>
      <c r="D308" t="s">
        <v>451</v>
      </c>
      <c r="E308" t="s">
        <v>754</v>
      </c>
      <c r="F308" t="s">
        <v>24</v>
      </c>
      <c r="G308" t="s">
        <v>177</v>
      </c>
      <c r="H308" t="s">
        <v>90</v>
      </c>
      <c r="I308" t="s">
        <v>71</v>
      </c>
      <c r="J308" s="1">
        <v>44473</v>
      </c>
      <c r="K308" s="2">
        <v>0.28456018518518517</v>
      </c>
      <c r="L308" s="1">
        <v>44473</v>
      </c>
      <c r="M308" s="2">
        <v>0.30537037037037035</v>
      </c>
      <c r="N308" s="1">
        <v>44473</v>
      </c>
      <c r="O308" s="2">
        <v>0.29281249999999998</v>
      </c>
      <c r="P308">
        <v>12</v>
      </c>
      <c r="Q308">
        <v>-18</v>
      </c>
      <c r="R308" s="3">
        <v>44473.284560185188</v>
      </c>
      <c r="S308" s="3">
        <v>44473.292812500003</v>
      </c>
      <c r="T308" t="s">
        <v>1861</v>
      </c>
      <c r="U308" t="s">
        <v>22</v>
      </c>
      <c r="V308" t="s">
        <v>19</v>
      </c>
      <c r="W308" t="s">
        <v>73</v>
      </c>
      <c r="X308" t="s">
        <v>23</v>
      </c>
      <c r="Y308" t="s">
        <v>77</v>
      </c>
      <c r="Z308">
        <v>1</v>
      </c>
      <c r="AA308" t="s">
        <v>3879</v>
      </c>
      <c r="AB308" s="1">
        <v>44473</v>
      </c>
    </row>
    <row r="309" spans="1:28" x14ac:dyDescent="0.25">
      <c r="A309">
        <v>41</v>
      </c>
      <c r="B309" t="s">
        <v>1815</v>
      </c>
      <c r="C309">
        <v>2021</v>
      </c>
      <c r="D309" t="s">
        <v>451</v>
      </c>
      <c r="E309" t="s">
        <v>755</v>
      </c>
      <c r="F309" t="s">
        <v>24</v>
      </c>
      <c r="G309" t="s">
        <v>179</v>
      </c>
      <c r="H309" t="s">
        <v>90</v>
      </c>
      <c r="I309" t="s">
        <v>71</v>
      </c>
      <c r="J309" s="1">
        <v>44473</v>
      </c>
      <c r="K309" s="2">
        <v>0.28518518518518515</v>
      </c>
      <c r="L309" s="1">
        <v>44473</v>
      </c>
      <c r="N309" s="1">
        <v>44473</v>
      </c>
      <c r="O309" s="2">
        <v>0.29157407407407404</v>
      </c>
      <c r="P309">
        <v>9</v>
      </c>
      <c r="Q309">
        <v>419</v>
      </c>
      <c r="R309" s="3">
        <v>44473.285185185188</v>
      </c>
      <c r="S309" s="3">
        <v>44473.291574074072</v>
      </c>
      <c r="T309" t="s">
        <v>109</v>
      </c>
      <c r="U309" t="s">
        <v>22</v>
      </c>
      <c r="V309" t="s">
        <v>19</v>
      </c>
      <c r="W309" t="s">
        <v>73</v>
      </c>
      <c r="X309" t="s">
        <v>23</v>
      </c>
      <c r="Y309" t="s">
        <v>77</v>
      </c>
      <c r="Z309">
        <v>1</v>
      </c>
      <c r="AA309" t="s">
        <v>3879</v>
      </c>
      <c r="AB309" s="1">
        <v>44473</v>
      </c>
    </row>
    <row r="310" spans="1:28" x14ac:dyDescent="0.25">
      <c r="A310">
        <v>41</v>
      </c>
      <c r="B310" t="s">
        <v>1815</v>
      </c>
      <c r="C310">
        <v>2021</v>
      </c>
      <c r="D310" t="s">
        <v>451</v>
      </c>
      <c r="E310" t="s">
        <v>756</v>
      </c>
      <c r="F310" t="s">
        <v>24</v>
      </c>
      <c r="G310" t="s">
        <v>185</v>
      </c>
      <c r="H310" t="s">
        <v>90</v>
      </c>
      <c r="I310" t="s">
        <v>71</v>
      </c>
      <c r="J310" s="1">
        <v>44473</v>
      </c>
      <c r="K310" s="2">
        <v>0.28846064814814815</v>
      </c>
      <c r="L310" s="1">
        <v>44473</v>
      </c>
      <c r="M310" s="2">
        <v>0.30928240740740742</v>
      </c>
      <c r="N310" s="1">
        <v>44473</v>
      </c>
      <c r="O310" s="2">
        <v>0.2895949074074074</v>
      </c>
      <c r="P310">
        <v>2</v>
      </c>
      <c r="Q310">
        <v>-28</v>
      </c>
      <c r="R310" s="3">
        <v>44473.288460648146</v>
      </c>
      <c r="S310" s="3">
        <v>44473.289594907408</v>
      </c>
      <c r="T310" t="s">
        <v>1856</v>
      </c>
      <c r="U310" t="s">
        <v>22</v>
      </c>
      <c r="V310" t="s">
        <v>19</v>
      </c>
      <c r="W310" t="s">
        <v>73</v>
      </c>
      <c r="X310" t="s">
        <v>23</v>
      </c>
      <c r="Y310" t="s">
        <v>77</v>
      </c>
      <c r="Z310">
        <v>1</v>
      </c>
      <c r="AA310" t="s">
        <v>3879</v>
      </c>
      <c r="AB310" s="1">
        <v>44473</v>
      </c>
    </row>
    <row r="311" spans="1:28" x14ac:dyDescent="0.25">
      <c r="A311">
        <v>41</v>
      </c>
      <c r="B311" t="s">
        <v>1815</v>
      </c>
      <c r="C311">
        <v>2021</v>
      </c>
      <c r="D311" t="s">
        <v>451</v>
      </c>
      <c r="E311" t="s">
        <v>757</v>
      </c>
      <c r="F311" t="s">
        <v>46</v>
      </c>
      <c r="G311" t="s">
        <v>758</v>
      </c>
      <c r="H311" t="s">
        <v>86</v>
      </c>
      <c r="I311" t="s">
        <v>71</v>
      </c>
      <c r="J311" s="1">
        <v>44473</v>
      </c>
      <c r="K311" s="2">
        <v>0.2895949074074074</v>
      </c>
      <c r="L311" s="1">
        <v>44473</v>
      </c>
      <c r="M311" s="2">
        <v>0.45624999999999999</v>
      </c>
      <c r="N311" s="1">
        <v>44473</v>
      </c>
      <c r="O311" s="2">
        <v>0.40453703703703708</v>
      </c>
      <c r="P311">
        <v>165</v>
      </c>
      <c r="Q311">
        <v>-75</v>
      </c>
      <c r="R311" s="3">
        <v>44473.289594907408</v>
      </c>
      <c r="S311" s="3">
        <v>44473.404537037037</v>
      </c>
      <c r="T311" t="s">
        <v>587</v>
      </c>
      <c r="U311" t="s">
        <v>32</v>
      </c>
      <c r="V311" t="s">
        <v>46</v>
      </c>
      <c r="W311" t="s">
        <v>46</v>
      </c>
      <c r="X311" t="s">
        <v>23</v>
      </c>
      <c r="Y311" t="s">
        <v>81</v>
      </c>
      <c r="Z311">
        <v>3</v>
      </c>
      <c r="AA311" t="s">
        <v>3879</v>
      </c>
      <c r="AB311" s="1">
        <v>44473</v>
      </c>
    </row>
    <row r="312" spans="1:28" x14ac:dyDescent="0.25">
      <c r="A312">
        <v>41</v>
      </c>
      <c r="B312" t="s">
        <v>1815</v>
      </c>
      <c r="C312">
        <v>2021</v>
      </c>
      <c r="D312" t="s">
        <v>451</v>
      </c>
      <c r="E312" t="s">
        <v>759</v>
      </c>
      <c r="F312" t="s">
        <v>46</v>
      </c>
      <c r="G312" t="s">
        <v>760</v>
      </c>
      <c r="H312" t="s">
        <v>86</v>
      </c>
      <c r="I312" t="s">
        <v>71</v>
      </c>
      <c r="J312" s="1">
        <v>44473</v>
      </c>
      <c r="K312" s="2">
        <v>0.29077546296296297</v>
      </c>
      <c r="L312" s="1">
        <v>44473</v>
      </c>
      <c r="M312" s="2">
        <v>0.45740740740740743</v>
      </c>
      <c r="N312" s="1">
        <v>44473</v>
      </c>
      <c r="O312" s="2">
        <v>0.40825231481481478</v>
      </c>
      <c r="P312">
        <v>169</v>
      </c>
      <c r="Q312">
        <v>-71</v>
      </c>
      <c r="R312" s="3">
        <v>44473.290775462963</v>
      </c>
      <c r="S312" s="3">
        <v>44473.408252314817</v>
      </c>
      <c r="T312" t="s">
        <v>586</v>
      </c>
      <c r="U312" t="s">
        <v>32</v>
      </c>
      <c r="V312" t="s">
        <v>46</v>
      </c>
      <c r="W312" t="s">
        <v>46</v>
      </c>
      <c r="X312" t="s">
        <v>23</v>
      </c>
      <c r="Y312" t="s">
        <v>81</v>
      </c>
      <c r="Z312">
        <v>2</v>
      </c>
      <c r="AA312" t="s">
        <v>3879</v>
      </c>
      <c r="AB312" s="1">
        <v>44473</v>
      </c>
    </row>
    <row r="313" spans="1:28" x14ac:dyDescent="0.25">
      <c r="A313">
        <v>41</v>
      </c>
      <c r="B313" t="s">
        <v>1815</v>
      </c>
      <c r="C313">
        <v>2021</v>
      </c>
      <c r="D313" t="s">
        <v>451</v>
      </c>
      <c r="E313" t="s">
        <v>761</v>
      </c>
      <c r="F313" t="s">
        <v>24</v>
      </c>
      <c r="G313" t="s">
        <v>194</v>
      </c>
      <c r="H313" t="s">
        <v>70</v>
      </c>
      <c r="I313" t="s">
        <v>71</v>
      </c>
      <c r="J313" s="1">
        <v>44473</v>
      </c>
      <c r="K313" s="2">
        <v>0.29167824074074072</v>
      </c>
      <c r="L313" s="1">
        <v>44473</v>
      </c>
      <c r="M313" s="2">
        <v>0.35413194444444446</v>
      </c>
      <c r="N313" s="1">
        <v>44473</v>
      </c>
      <c r="O313" s="2">
        <v>0.32702546296296298</v>
      </c>
      <c r="P313">
        <v>50</v>
      </c>
      <c r="Q313">
        <v>-39</v>
      </c>
      <c r="R313" s="3">
        <v>44473.291678240741</v>
      </c>
      <c r="S313" s="3">
        <v>44473.327025462961</v>
      </c>
      <c r="T313" t="s">
        <v>1862</v>
      </c>
      <c r="U313" t="s">
        <v>27</v>
      </c>
      <c r="V313" t="s">
        <v>19</v>
      </c>
      <c r="W313" t="s">
        <v>25</v>
      </c>
      <c r="X313" t="s">
        <v>23</v>
      </c>
      <c r="Y313" t="s">
        <v>78</v>
      </c>
      <c r="Z313">
        <v>3</v>
      </c>
      <c r="AA313" t="s">
        <v>3879</v>
      </c>
      <c r="AB313" s="1">
        <v>44473</v>
      </c>
    </row>
    <row r="314" spans="1:28" x14ac:dyDescent="0.25">
      <c r="A314">
        <v>41</v>
      </c>
      <c r="B314" t="s">
        <v>1815</v>
      </c>
      <c r="C314">
        <v>2021</v>
      </c>
      <c r="D314" t="s">
        <v>451</v>
      </c>
      <c r="E314" t="s">
        <v>762</v>
      </c>
      <c r="F314" t="s">
        <v>24</v>
      </c>
      <c r="G314" t="s">
        <v>176</v>
      </c>
      <c r="H314" t="s">
        <v>70</v>
      </c>
      <c r="I314" t="s">
        <v>71</v>
      </c>
      <c r="J314" s="1">
        <v>44473</v>
      </c>
      <c r="K314" s="2">
        <v>0.29306712962962961</v>
      </c>
      <c r="L314" s="1">
        <v>44473</v>
      </c>
      <c r="M314" s="2">
        <v>0.35554398148148153</v>
      </c>
      <c r="N314" s="1">
        <v>44473</v>
      </c>
      <c r="O314" s="2">
        <v>0.32870370370370372</v>
      </c>
      <c r="P314">
        <v>51</v>
      </c>
      <c r="Q314">
        <v>-38</v>
      </c>
      <c r="R314" s="3">
        <v>44473.293067129627</v>
      </c>
      <c r="S314" s="3">
        <v>44473.328703703701</v>
      </c>
      <c r="T314" t="s">
        <v>1855</v>
      </c>
      <c r="U314" t="s">
        <v>27</v>
      </c>
      <c r="V314" t="s">
        <v>19</v>
      </c>
      <c r="W314" t="s">
        <v>25</v>
      </c>
      <c r="X314" t="s">
        <v>23</v>
      </c>
      <c r="Y314" t="s">
        <v>78</v>
      </c>
      <c r="Z314">
        <v>3</v>
      </c>
      <c r="AA314" t="s">
        <v>3879</v>
      </c>
      <c r="AB314" s="1">
        <v>44473</v>
      </c>
    </row>
    <row r="315" spans="1:28" x14ac:dyDescent="0.25">
      <c r="A315">
        <v>41</v>
      </c>
      <c r="B315" t="s">
        <v>1815</v>
      </c>
      <c r="C315">
        <v>2021</v>
      </c>
      <c r="D315" t="s">
        <v>451</v>
      </c>
      <c r="E315" t="s">
        <v>763</v>
      </c>
      <c r="F315" t="s">
        <v>24</v>
      </c>
      <c r="G315" t="s">
        <v>726</v>
      </c>
      <c r="H315" t="s">
        <v>87</v>
      </c>
      <c r="I315" t="s">
        <v>71</v>
      </c>
      <c r="J315" s="1">
        <v>44473</v>
      </c>
      <c r="K315" s="2">
        <v>0.29353009259259261</v>
      </c>
      <c r="L315" s="1">
        <v>44477</v>
      </c>
      <c r="M315" s="2">
        <v>0.32127314814814817</v>
      </c>
      <c r="N315" s="1">
        <v>44476</v>
      </c>
      <c r="O315" s="2">
        <v>0.58987268518518521</v>
      </c>
      <c r="P315">
        <v>4747</v>
      </c>
      <c r="Q315">
        <v>-1053</v>
      </c>
      <c r="R315" s="3">
        <v>44473.293530092589</v>
      </c>
      <c r="S315" s="3">
        <v>44476.589872685188</v>
      </c>
      <c r="T315" t="s">
        <v>1863</v>
      </c>
      <c r="U315" t="s">
        <v>39</v>
      </c>
      <c r="V315" t="s">
        <v>19</v>
      </c>
      <c r="W315" t="s">
        <v>25</v>
      </c>
      <c r="X315" t="s">
        <v>37</v>
      </c>
      <c r="Y315" t="s">
        <v>78</v>
      </c>
      <c r="Z315">
        <v>1</v>
      </c>
      <c r="AA315" t="s">
        <v>3879</v>
      </c>
      <c r="AB315" s="1">
        <v>44473</v>
      </c>
    </row>
    <row r="316" spans="1:28" x14ac:dyDescent="0.25">
      <c r="A316">
        <v>41</v>
      </c>
      <c r="B316" t="s">
        <v>1815</v>
      </c>
      <c r="C316">
        <v>2021</v>
      </c>
      <c r="D316" t="s">
        <v>451</v>
      </c>
      <c r="E316" t="s">
        <v>764</v>
      </c>
      <c r="F316" t="s">
        <v>24</v>
      </c>
      <c r="G316" t="s">
        <v>177</v>
      </c>
      <c r="H316" t="s">
        <v>70</v>
      </c>
      <c r="I316" t="s">
        <v>71</v>
      </c>
      <c r="J316" s="1">
        <v>44473</v>
      </c>
      <c r="K316" s="2">
        <v>0.29804398148148148</v>
      </c>
      <c r="L316" s="1">
        <v>44473</v>
      </c>
      <c r="M316" s="2">
        <v>0.36050925925925931</v>
      </c>
      <c r="N316" s="1">
        <v>44473</v>
      </c>
      <c r="O316" s="2">
        <v>0.32990740740740737</v>
      </c>
      <c r="P316">
        <v>46</v>
      </c>
      <c r="Q316">
        <v>-44</v>
      </c>
      <c r="R316" s="3">
        <v>44473.298043981478</v>
      </c>
      <c r="S316" s="3">
        <v>44473.329907407409</v>
      </c>
      <c r="T316" t="s">
        <v>129</v>
      </c>
      <c r="U316" t="s">
        <v>27</v>
      </c>
      <c r="V316" t="s">
        <v>19</v>
      </c>
      <c r="W316" t="s">
        <v>25</v>
      </c>
      <c r="X316" t="s">
        <v>23</v>
      </c>
      <c r="Y316" t="s">
        <v>78</v>
      </c>
      <c r="Z316">
        <v>3</v>
      </c>
      <c r="AA316" t="s">
        <v>3879</v>
      </c>
      <c r="AB316" s="1">
        <v>44473</v>
      </c>
    </row>
    <row r="317" spans="1:28" x14ac:dyDescent="0.25">
      <c r="A317">
        <v>41</v>
      </c>
      <c r="B317" t="s">
        <v>1815</v>
      </c>
      <c r="C317">
        <v>2021</v>
      </c>
      <c r="D317" t="s">
        <v>451</v>
      </c>
      <c r="E317" t="s">
        <v>765</v>
      </c>
      <c r="F317" t="s">
        <v>24</v>
      </c>
      <c r="G317" t="s">
        <v>179</v>
      </c>
      <c r="H317" t="s">
        <v>70</v>
      </c>
      <c r="I317" t="s">
        <v>71</v>
      </c>
      <c r="J317" s="1">
        <v>44473</v>
      </c>
      <c r="K317" s="2">
        <v>0.29887731481481483</v>
      </c>
      <c r="L317" s="1">
        <v>44473</v>
      </c>
      <c r="M317" s="2">
        <v>0.36135416666666664</v>
      </c>
      <c r="N317" s="1">
        <v>44473</v>
      </c>
      <c r="O317" s="2">
        <v>0.33234953703703701</v>
      </c>
      <c r="P317">
        <v>48</v>
      </c>
      <c r="Q317">
        <v>-42</v>
      </c>
      <c r="R317" s="3">
        <v>44473.298877314817</v>
      </c>
      <c r="S317" s="3">
        <v>44473.332349537035</v>
      </c>
      <c r="T317" t="s">
        <v>101</v>
      </c>
      <c r="U317" t="s">
        <v>27</v>
      </c>
      <c r="V317" t="s">
        <v>19</v>
      </c>
      <c r="W317" t="s">
        <v>25</v>
      </c>
      <c r="X317" t="s">
        <v>23</v>
      </c>
      <c r="Y317" t="s">
        <v>78</v>
      </c>
      <c r="Z317">
        <v>3</v>
      </c>
      <c r="AA317" t="s">
        <v>3879</v>
      </c>
      <c r="AB317" s="1">
        <v>44473</v>
      </c>
    </row>
    <row r="318" spans="1:28" x14ac:dyDescent="0.25">
      <c r="A318">
        <v>41</v>
      </c>
      <c r="B318" t="s">
        <v>1815</v>
      </c>
      <c r="C318">
        <v>2021</v>
      </c>
      <c r="D318" t="s">
        <v>451</v>
      </c>
      <c r="E318" t="s">
        <v>766</v>
      </c>
      <c r="F318" t="s">
        <v>24</v>
      </c>
      <c r="G318" t="s">
        <v>185</v>
      </c>
      <c r="H318" t="s">
        <v>70</v>
      </c>
      <c r="I318" t="s">
        <v>71</v>
      </c>
      <c r="J318" s="1">
        <v>44473</v>
      </c>
      <c r="K318" s="2">
        <v>0.29951388888888891</v>
      </c>
      <c r="L318" s="1">
        <v>44473</v>
      </c>
      <c r="M318" s="2">
        <v>0.36199074074074072</v>
      </c>
      <c r="N318" s="1">
        <v>44473</v>
      </c>
      <c r="O318" s="2">
        <v>0.33324074074074073</v>
      </c>
      <c r="P318">
        <v>48</v>
      </c>
      <c r="Q318">
        <v>-42</v>
      </c>
      <c r="R318" s="3">
        <v>44473.299513888887</v>
      </c>
      <c r="S318" s="3">
        <v>44473.333240740743</v>
      </c>
      <c r="T318" t="s">
        <v>101</v>
      </c>
      <c r="U318" t="s">
        <v>27</v>
      </c>
      <c r="V318" t="s">
        <v>19</v>
      </c>
      <c r="W318" t="s">
        <v>25</v>
      </c>
      <c r="X318" t="s">
        <v>23</v>
      </c>
      <c r="Y318" t="s">
        <v>78</v>
      </c>
      <c r="Z318">
        <v>3</v>
      </c>
      <c r="AA318" t="s">
        <v>3879</v>
      </c>
      <c r="AB318" s="1">
        <v>44473</v>
      </c>
    </row>
    <row r="319" spans="1:28" x14ac:dyDescent="0.25">
      <c r="A319">
        <v>41</v>
      </c>
      <c r="B319" t="s">
        <v>1815</v>
      </c>
      <c r="C319">
        <v>2021</v>
      </c>
      <c r="D319" t="s">
        <v>451</v>
      </c>
      <c r="E319" t="s">
        <v>767</v>
      </c>
      <c r="F319" t="s">
        <v>24</v>
      </c>
      <c r="G319" t="s">
        <v>204</v>
      </c>
      <c r="H319" t="s">
        <v>70</v>
      </c>
      <c r="I319" t="s">
        <v>71</v>
      </c>
      <c r="J319" s="1">
        <v>44473</v>
      </c>
      <c r="K319" s="2">
        <v>0.30298611111111112</v>
      </c>
      <c r="L319" s="1">
        <v>44473</v>
      </c>
      <c r="M319" s="2">
        <v>0.36546296296296293</v>
      </c>
      <c r="N319" s="1">
        <v>44473</v>
      </c>
      <c r="O319" s="2">
        <v>0.33415509259259263</v>
      </c>
      <c r="P319">
        <v>45</v>
      </c>
      <c r="Q319">
        <v>-45</v>
      </c>
      <c r="R319" s="3">
        <v>44473.302986111114</v>
      </c>
      <c r="S319" s="3">
        <v>44473.334155092591</v>
      </c>
      <c r="T319" t="s">
        <v>142</v>
      </c>
      <c r="U319" t="s">
        <v>27</v>
      </c>
      <c r="V319" t="s">
        <v>19</v>
      </c>
      <c r="W319" t="s">
        <v>25</v>
      </c>
      <c r="X319" t="s">
        <v>23</v>
      </c>
      <c r="Y319" t="s">
        <v>78</v>
      </c>
      <c r="Z319">
        <v>4</v>
      </c>
      <c r="AA319" t="s">
        <v>3879</v>
      </c>
      <c r="AB319" s="1">
        <v>44473</v>
      </c>
    </row>
    <row r="320" spans="1:28" x14ac:dyDescent="0.25">
      <c r="A320">
        <v>41</v>
      </c>
      <c r="B320" t="s">
        <v>1815</v>
      </c>
      <c r="C320">
        <v>2021</v>
      </c>
      <c r="D320" t="s">
        <v>451</v>
      </c>
      <c r="E320" t="s">
        <v>768</v>
      </c>
      <c r="F320" t="s">
        <v>24</v>
      </c>
      <c r="G320" t="s">
        <v>177</v>
      </c>
      <c r="H320" t="s">
        <v>87</v>
      </c>
      <c r="I320" t="s">
        <v>71</v>
      </c>
      <c r="J320" s="1">
        <v>44473</v>
      </c>
      <c r="K320" s="2">
        <v>0.30966435185185187</v>
      </c>
      <c r="L320" s="1">
        <v>44477</v>
      </c>
      <c r="M320" s="2">
        <v>0.33740740740740738</v>
      </c>
      <c r="N320" s="1">
        <v>44476</v>
      </c>
      <c r="O320" s="2">
        <v>0.58869212962962958</v>
      </c>
      <c r="P320">
        <v>4722</v>
      </c>
      <c r="Q320">
        <v>-1078</v>
      </c>
      <c r="R320" s="3">
        <v>44473.309664351851</v>
      </c>
      <c r="S320" s="3">
        <v>44476.588692129626</v>
      </c>
      <c r="T320" t="s">
        <v>1864</v>
      </c>
      <c r="U320" t="s">
        <v>39</v>
      </c>
      <c r="V320" t="s">
        <v>19</v>
      </c>
      <c r="W320" t="s">
        <v>25</v>
      </c>
      <c r="X320" t="s">
        <v>37</v>
      </c>
      <c r="Y320" t="s">
        <v>78</v>
      </c>
      <c r="Z320">
        <v>1</v>
      </c>
      <c r="AA320" t="s">
        <v>3879</v>
      </c>
      <c r="AB320" s="1">
        <v>44473</v>
      </c>
    </row>
    <row r="321" spans="1:28" x14ac:dyDescent="0.25">
      <c r="A321">
        <v>41</v>
      </c>
      <c r="B321" t="s">
        <v>1815</v>
      </c>
      <c r="C321">
        <v>2021</v>
      </c>
      <c r="D321" t="s">
        <v>451</v>
      </c>
      <c r="E321" t="s">
        <v>769</v>
      </c>
      <c r="F321" t="s">
        <v>24</v>
      </c>
      <c r="G321" t="s">
        <v>185</v>
      </c>
      <c r="H321" t="s">
        <v>87</v>
      </c>
      <c r="I321" t="s">
        <v>71</v>
      </c>
      <c r="J321" s="1">
        <v>44473</v>
      </c>
      <c r="K321" s="2">
        <v>0.31041666666666667</v>
      </c>
      <c r="L321" s="1">
        <v>44477</v>
      </c>
      <c r="M321" s="2">
        <v>0.33817129629629633</v>
      </c>
      <c r="N321" s="1">
        <v>44476</v>
      </c>
      <c r="O321" s="2">
        <v>0.58540509259259255</v>
      </c>
      <c r="P321">
        <v>4715</v>
      </c>
      <c r="Q321">
        <v>-1084</v>
      </c>
      <c r="R321" s="3">
        <v>44473.310416666667</v>
      </c>
      <c r="S321" s="3">
        <v>44476.585405092592</v>
      </c>
      <c r="T321" t="s">
        <v>1865</v>
      </c>
      <c r="U321" t="s">
        <v>39</v>
      </c>
      <c r="V321" t="s">
        <v>19</v>
      </c>
      <c r="W321" t="s">
        <v>25</v>
      </c>
      <c r="X321" t="s">
        <v>37</v>
      </c>
      <c r="Y321" t="s">
        <v>78</v>
      </c>
      <c r="Z321">
        <v>1</v>
      </c>
      <c r="AA321" t="s">
        <v>3879</v>
      </c>
      <c r="AB321" s="1">
        <v>44473</v>
      </c>
    </row>
    <row r="322" spans="1:28" x14ac:dyDescent="0.25">
      <c r="A322">
        <v>41</v>
      </c>
      <c r="B322" t="s">
        <v>1815</v>
      </c>
      <c r="C322">
        <v>2021</v>
      </c>
      <c r="D322" t="s">
        <v>451</v>
      </c>
      <c r="E322" t="s">
        <v>770</v>
      </c>
      <c r="F322" t="s">
        <v>48</v>
      </c>
      <c r="G322" t="s">
        <v>771</v>
      </c>
      <c r="H322" t="s">
        <v>86</v>
      </c>
      <c r="I322" t="s">
        <v>71</v>
      </c>
      <c r="J322" s="1">
        <v>44473</v>
      </c>
      <c r="K322" s="2">
        <v>0.3210763888888889</v>
      </c>
      <c r="L322" s="1">
        <v>44473</v>
      </c>
      <c r="M322" s="2">
        <v>0.48770833333333335</v>
      </c>
      <c r="N322" s="1">
        <v>44473</v>
      </c>
      <c r="O322" s="2">
        <v>0.35966435185185186</v>
      </c>
      <c r="P322">
        <v>55</v>
      </c>
      <c r="Q322">
        <v>-185</v>
      </c>
      <c r="R322" s="3">
        <v>44473.321076388886</v>
      </c>
      <c r="S322" s="3">
        <v>44473.359664351854</v>
      </c>
      <c r="T322" t="s">
        <v>601</v>
      </c>
      <c r="U322" t="s">
        <v>27</v>
      </c>
      <c r="V322" t="s">
        <v>48</v>
      </c>
      <c r="W322" t="s">
        <v>48</v>
      </c>
      <c r="X322" t="s">
        <v>23</v>
      </c>
      <c r="Y322" t="s">
        <v>81</v>
      </c>
      <c r="Z322">
        <v>1</v>
      </c>
      <c r="AA322" t="s">
        <v>3879</v>
      </c>
      <c r="AB322" s="1">
        <v>44473</v>
      </c>
    </row>
    <row r="323" spans="1:28" x14ac:dyDescent="0.25">
      <c r="A323">
        <v>41</v>
      </c>
      <c r="B323" t="s">
        <v>1815</v>
      </c>
      <c r="C323">
        <v>2021</v>
      </c>
      <c r="D323" t="s">
        <v>451</v>
      </c>
      <c r="E323" t="s">
        <v>772</v>
      </c>
      <c r="F323" t="s">
        <v>48</v>
      </c>
      <c r="G323" t="s">
        <v>773</v>
      </c>
      <c r="H323" t="s">
        <v>86</v>
      </c>
      <c r="I323" t="s">
        <v>71</v>
      </c>
      <c r="J323" s="1">
        <v>44473</v>
      </c>
      <c r="K323" s="2">
        <v>0.32232638888888893</v>
      </c>
      <c r="L323" s="1">
        <v>44473</v>
      </c>
      <c r="M323" s="2">
        <v>0.48894675925925929</v>
      </c>
      <c r="N323" s="1">
        <v>44473</v>
      </c>
      <c r="O323" s="2">
        <v>0.3601273148148148</v>
      </c>
      <c r="P323">
        <v>54</v>
      </c>
      <c r="Q323">
        <v>-186</v>
      </c>
      <c r="R323" s="3">
        <v>44473.322326388887</v>
      </c>
      <c r="S323" s="3">
        <v>44473.360127314816</v>
      </c>
      <c r="T323" t="s">
        <v>1860</v>
      </c>
      <c r="U323" t="s">
        <v>27</v>
      </c>
      <c r="V323" t="s">
        <v>48</v>
      </c>
      <c r="W323" t="s">
        <v>48</v>
      </c>
      <c r="X323" t="s">
        <v>23</v>
      </c>
      <c r="Y323" t="s">
        <v>81</v>
      </c>
      <c r="Z323">
        <v>1</v>
      </c>
      <c r="AA323" t="s">
        <v>3879</v>
      </c>
      <c r="AB323" s="1">
        <v>44473</v>
      </c>
    </row>
    <row r="324" spans="1:28" x14ac:dyDescent="0.25">
      <c r="A324">
        <v>41</v>
      </c>
      <c r="B324" t="s">
        <v>1815</v>
      </c>
      <c r="C324">
        <v>2021</v>
      </c>
      <c r="D324" t="s">
        <v>451</v>
      </c>
      <c r="E324" t="s">
        <v>774</v>
      </c>
      <c r="F324" t="s">
        <v>46</v>
      </c>
      <c r="G324" t="s">
        <v>775</v>
      </c>
      <c r="H324" t="s">
        <v>86</v>
      </c>
      <c r="I324" t="s">
        <v>71</v>
      </c>
      <c r="J324" s="1">
        <v>44473</v>
      </c>
      <c r="K324" s="2">
        <v>0.32704861111111111</v>
      </c>
      <c r="L324" s="1">
        <v>44473</v>
      </c>
      <c r="M324" s="2">
        <v>0.4937037037037037</v>
      </c>
      <c r="N324" s="1">
        <v>44473</v>
      </c>
      <c r="O324" s="2">
        <v>0.43087962962962961</v>
      </c>
      <c r="P324">
        <v>150</v>
      </c>
      <c r="Q324">
        <v>-90</v>
      </c>
      <c r="R324" s="3">
        <v>44473.327048611114</v>
      </c>
      <c r="S324" s="3">
        <v>44473.430879629632</v>
      </c>
      <c r="T324" t="s">
        <v>594</v>
      </c>
      <c r="U324" t="s">
        <v>32</v>
      </c>
      <c r="V324" t="s">
        <v>46</v>
      </c>
      <c r="W324" t="s">
        <v>46</v>
      </c>
      <c r="X324" t="s">
        <v>23</v>
      </c>
      <c r="Y324" t="s">
        <v>81</v>
      </c>
      <c r="Z324">
        <v>4</v>
      </c>
      <c r="AA324" t="s">
        <v>3879</v>
      </c>
      <c r="AB324" s="1">
        <v>44473</v>
      </c>
    </row>
    <row r="325" spans="1:28" x14ac:dyDescent="0.25">
      <c r="A325">
        <v>41</v>
      </c>
      <c r="B325" t="s">
        <v>1815</v>
      </c>
      <c r="C325">
        <v>2021</v>
      </c>
      <c r="D325" t="s">
        <v>451</v>
      </c>
      <c r="E325" t="s">
        <v>776</v>
      </c>
      <c r="F325" t="s">
        <v>46</v>
      </c>
      <c r="G325" t="s">
        <v>777</v>
      </c>
      <c r="H325" t="s">
        <v>86</v>
      </c>
      <c r="I325" t="s">
        <v>71</v>
      </c>
      <c r="J325" s="1">
        <v>44473</v>
      </c>
      <c r="K325" s="2">
        <v>0.33688657407407407</v>
      </c>
      <c r="L325" s="1">
        <v>44473</v>
      </c>
      <c r="M325" s="2">
        <v>0.50354166666666667</v>
      </c>
      <c r="N325" s="1">
        <v>44473</v>
      </c>
      <c r="O325" s="2">
        <v>0.4317361111111111</v>
      </c>
      <c r="P325">
        <v>136</v>
      </c>
      <c r="Q325">
        <v>-104</v>
      </c>
      <c r="R325" s="3">
        <v>44473.336886574078</v>
      </c>
      <c r="S325" s="3">
        <v>44473.43173611111</v>
      </c>
      <c r="T325" t="s">
        <v>1866</v>
      </c>
      <c r="U325" t="s">
        <v>32</v>
      </c>
      <c r="V325" t="s">
        <v>46</v>
      </c>
      <c r="W325" t="s">
        <v>46</v>
      </c>
      <c r="X325" t="s">
        <v>23</v>
      </c>
      <c r="Y325" t="s">
        <v>81</v>
      </c>
      <c r="Z325">
        <v>4</v>
      </c>
      <c r="AA325" t="s">
        <v>3879</v>
      </c>
      <c r="AB325" s="1">
        <v>44473</v>
      </c>
    </row>
    <row r="326" spans="1:28" x14ac:dyDescent="0.25">
      <c r="A326">
        <v>41</v>
      </c>
      <c r="B326" t="s">
        <v>1815</v>
      </c>
      <c r="C326">
        <v>2021</v>
      </c>
      <c r="D326" t="s">
        <v>451</v>
      </c>
      <c r="E326" t="s">
        <v>778</v>
      </c>
      <c r="F326" t="s">
        <v>46</v>
      </c>
      <c r="G326" t="s">
        <v>779</v>
      </c>
      <c r="H326" t="s">
        <v>86</v>
      </c>
      <c r="I326" t="s">
        <v>71</v>
      </c>
      <c r="J326" s="1">
        <v>44473</v>
      </c>
      <c r="K326" s="2">
        <v>0.33978009259259262</v>
      </c>
      <c r="L326" s="1">
        <v>44473</v>
      </c>
      <c r="M326" s="2">
        <v>0.50643518518518515</v>
      </c>
      <c r="N326" s="1">
        <v>44473</v>
      </c>
      <c r="O326" s="2">
        <v>0.48355324074074074</v>
      </c>
      <c r="P326">
        <v>207</v>
      </c>
      <c r="Q326">
        <v>-33</v>
      </c>
      <c r="R326" s="3">
        <v>44473.339780092596</v>
      </c>
      <c r="S326" s="3">
        <v>44473.483553240738</v>
      </c>
      <c r="T326" t="s">
        <v>1867</v>
      </c>
      <c r="U326" t="s">
        <v>32</v>
      </c>
      <c r="V326" t="s">
        <v>46</v>
      </c>
      <c r="W326" t="s">
        <v>46</v>
      </c>
      <c r="X326" t="s">
        <v>23</v>
      </c>
      <c r="Y326" t="s">
        <v>81</v>
      </c>
      <c r="Z326">
        <v>7</v>
      </c>
      <c r="AA326" t="s">
        <v>3879</v>
      </c>
      <c r="AB326" s="1">
        <v>44473</v>
      </c>
    </row>
    <row r="327" spans="1:28" x14ac:dyDescent="0.25">
      <c r="A327">
        <v>41</v>
      </c>
      <c r="B327" t="s">
        <v>1815</v>
      </c>
      <c r="C327">
        <v>2021</v>
      </c>
      <c r="D327" t="s">
        <v>451</v>
      </c>
      <c r="E327" t="s">
        <v>780</v>
      </c>
      <c r="F327" t="s">
        <v>24</v>
      </c>
      <c r="G327" t="s">
        <v>349</v>
      </c>
      <c r="H327" t="s">
        <v>70</v>
      </c>
      <c r="I327" t="s">
        <v>71</v>
      </c>
      <c r="J327" s="1">
        <v>44473</v>
      </c>
      <c r="K327" s="2">
        <v>0.34167824074074077</v>
      </c>
      <c r="L327" s="1">
        <v>44473</v>
      </c>
      <c r="M327" s="2">
        <v>0.40416666666666662</v>
      </c>
      <c r="N327" s="1">
        <v>44473</v>
      </c>
      <c r="O327" s="2">
        <v>0.40896990740740741</v>
      </c>
      <c r="P327">
        <v>96</v>
      </c>
      <c r="Q327">
        <v>6</v>
      </c>
      <c r="R327" s="3">
        <v>44473.341678240744</v>
      </c>
      <c r="S327" s="3">
        <v>44473.40896990741</v>
      </c>
      <c r="T327" t="s">
        <v>1868</v>
      </c>
      <c r="U327" t="s">
        <v>32</v>
      </c>
      <c r="V327" t="s">
        <v>19</v>
      </c>
      <c r="W327" t="s">
        <v>25</v>
      </c>
      <c r="X327" t="s">
        <v>37</v>
      </c>
      <c r="Y327" t="s">
        <v>78</v>
      </c>
      <c r="Z327">
        <v>1</v>
      </c>
      <c r="AA327" t="s">
        <v>3879</v>
      </c>
      <c r="AB327" s="1">
        <v>44473</v>
      </c>
    </row>
    <row r="328" spans="1:28" x14ac:dyDescent="0.25">
      <c r="A328">
        <v>41</v>
      </c>
      <c r="B328" t="s">
        <v>1815</v>
      </c>
      <c r="C328">
        <v>2021</v>
      </c>
      <c r="D328" t="s">
        <v>451</v>
      </c>
      <c r="E328" t="s">
        <v>781</v>
      </c>
      <c r="F328" t="s">
        <v>46</v>
      </c>
      <c r="G328" t="s">
        <v>782</v>
      </c>
      <c r="H328" t="s">
        <v>86</v>
      </c>
      <c r="I328" t="s">
        <v>71</v>
      </c>
      <c r="J328" s="1">
        <v>44473</v>
      </c>
      <c r="K328" s="2">
        <v>0.34700231481481486</v>
      </c>
      <c r="L328" s="1">
        <v>44473</v>
      </c>
      <c r="M328" s="2">
        <v>0.51363425925925921</v>
      </c>
      <c r="N328" s="1">
        <v>44473</v>
      </c>
      <c r="O328" s="2">
        <v>0.46189814814814811</v>
      </c>
      <c r="P328">
        <v>166</v>
      </c>
      <c r="Q328">
        <v>-74</v>
      </c>
      <c r="R328" s="3">
        <v>44473.347002314818</v>
      </c>
      <c r="S328" s="3">
        <v>44473.461898148147</v>
      </c>
      <c r="T328" t="s">
        <v>587</v>
      </c>
      <c r="U328" t="s">
        <v>32</v>
      </c>
      <c r="V328" t="s">
        <v>46</v>
      </c>
      <c r="W328" t="s">
        <v>46</v>
      </c>
      <c r="X328" t="s">
        <v>23</v>
      </c>
      <c r="Y328" t="s">
        <v>81</v>
      </c>
      <c r="Z328">
        <v>2</v>
      </c>
      <c r="AA328" t="s">
        <v>3879</v>
      </c>
      <c r="AB328" s="1">
        <v>44473</v>
      </c>
    </row>
    <row r="329" spans="1:28" x14ac:dyDescent="0.25">
      <c r="A329">
        <v>41</v>
      </c>
      <c r="B329" t="s">
        <v>1815</v>
      </c>
      <c r="C329">
        <v>2021</v>
      </c>
      <c r="D329" t="s">
        <v>451</v>
      </c>
      <c r="E329" t="s">
        <v>783</v>
      </c>
      <c r="F329" t="s">
        <v>46</v>
      </c>
      <c r="G329" t="s">
        <v>784</v>
      </c>
      <c r="H329" t="s">
        <v>86</v>
      </c>
      <c r="I329" t="s">
        <v>71</v>
      </c>
      <c r="J329" s="1">
        <v>44473</v>
      </c>
      <c r="K329" s="2">
        <v>0.36907407407407411</v>
      </c>
      <c r="L329" s="1">
        <v>44473</v>
      </c>
      <c r="M329" s="2">
        <v>0.53570601851851851</v>
      </c>
      <c r="N329" s="1">
        <v>44473</v>
      </c>
      <c r="O329" s="2">
        <v>0.48456018518518523</v>
      </c>
      <c r="P329">
        <v>166</v>
      </c>
      <c r="Q329">
        <v>-74</v>
      </c>
      <c r="R329" s="3">
        <v>44473.369074074071</v>
      </c>
      <c r="S329" s="3">
        <v>44473.484560185185</v>
      </c>
      <c r="T329" t="s">
        <v>565</v>
      </c>
      <c r="U329" t="s">
        <v>32</v>
      </c>
      <c r="V329" t="s">
        <v>46</v>
      </c>
      <c r="W329" t="s">
        <v>46</v>
      </c>
      <c r="X329" t="s">
        <v>23</v>
      </c>
      <c r="Y329" t="s">
        <v>81</v>
      </c>
      <c r="Z329">
        <v>3</v>
      </c>
      <c r="AA329" t="s">
        <v>3879</v>
      </c>
      <c r="AB329" s="1">
        <v>44473</v>
      </c>
    </row>
    <row r="330" spans="1:28" x14ac:dyDescent="0.25">
      <c r="A330">
        <v>41</v>
      </c>
      <c r="B330" t="s">
        <v>1815</v>
      </c>
      <c r="C330">
        <v>2021</v>
      </c>
      <c r="D330" t="s">
        <v>451</v>
      </c>
      <c r="E330" t="s">
        <v>785</v>
      </c>
      <c r="F330" t="s">
        <v>46</v>
      </c>
      <c r="G330" t="s">
        <v>786</v>
      </c>
      <c r="H330" t="s">
        <v>86</v>
      </c>
      <c r="I330" t="s">
        <v>71</v>
      </c>
      <c r="J330" s="1">
        <v>44473</v>
      </c>
      <c r="K330" s="2">
        <v>0.37134259259259261</v>
      </c>
      <c r="L330" s="1">
        <v>44473</v>
      </c>
      <c r="M330" s="2">
        <v>0.53798611111111116</v>
      </c>
      <c r="N330" s="1">
        <v>44473</v>
      </c>
      <c r="O330" s="2">
        <v>0.46734953703703702</v>
      </c>
      <c r="P330">
        <v>138</v>
      </c>
      <c r="Q330">
        <v>-102</v>
      </c>
      <c r="R330" s="3">
        <v>44473.371342592596</v>
      </c>
      <c r="S330" s="3">
        <v>44473.467349537037</v>
      </c>
      <c r="T330" t="s">
        <v>1869</v>
      </c>
      <c r="U330" t="s">
        <v>32</v>
      </c>
      <c r="V330" t="s">
        <v>46</v>
      </c>
      <c r="W330" t="s">
        <v>46</v>
      </c>
      <c r="X330" t="s">
        <v>23</v>
      </c>
      <c r="Y330" t="s">
        <v>81</v>
      </c>
      <c r="Z330">
        <v>3</v>
      </c>
      <c r="AA330" t="s">
        <v>3879</v>
      </c>
      <c r="AB330" s="1">
        <v>44473</v>
      </c>
    </row>
    <row r="331" spans="1:28" x14ac:dyDescent="0.25">
      <c r="A331">
        <v>41</v>
      </c>
      <c r="B331" t="s">
        <v>1815</v>
      </c>
      <c r="C331">
        <v>2021</v>
      </c>
      <c r="D331" t="s">
        <v>451</v>
      </c>
      <c r="E331" t="s">
        <v>787</v>
      </c>
      <c r="F331" t="s">
        <v>33</v>
      </c>
      <c r="G331" t="s">
        <v>323</v>
      </c>
      <c r="H331" t="s">
        <v>70</v>
      </c>
      <c r="I331" t="s">
        <v>71</v>
      </c>
      <c r="J331" s="1">
        <v>44473</v>
      </c>
      <c r="K331" s="2">
        <v>0.37665509259259261</v>
      </c>
      <c r="L331" s="1">
        <v>44473</v>
      </c>
      <c r="M331" s="2">
        <v>0.43912037037037038</v>
      </c>
      <c r="N331" s="1">
        <v>44476</v>
      </c>
      <c r="O331" s="2">
        <v>0.58928240740740734</v>
      </c>
      <c r="P331">
        <v>4626</v>
      </c>
      <c r="Q331">
        <v>4536</v>
      </c>
      <c r="R331" s="3">
        <v>44473.376655092594</v>
      </c>
      <c r="S331" s="3">
        <v>44476.589282407411</v>
      </c>
      <c r="T331" t="s">
        <v>1870</v>
      </c>
      <c r="U331" t="s">
        <v>39</v>
      </c>
      <c r="V331" t="s">
        <v>19</v>
      </c>
      <c r="W331" t="s">
        <v>34</v>
      </c>
      <c r="X331" t="s">
        <v>37</v>
      </c>
      <c r="Y331" t="s">
        <v>80</v>
      </c>
      <c r="Z331">
        <v>4</v>
      </c>
      <c r="AA331" t="s">
        <v>3879</v>
      </c>
      <c r="AB331" s="1">
        <v>44473</v>
      </c>
    </row>
    <row r="332" spans="1:28" x14ac:dyDescent="0.25">
      <c r="A332">
        <v>41</v>
      </c>
      <c r="B332" t="s">
        <v>1815</v>
      </c>
      <c r="C332">
        <v>2021</v>
      </c>
      <c r="D332" t="s">
        <v>451</v>
      </c>
      <c r="E332" t="s">
        <v>788</v>
      </c>
      <c r="F332" t="s">
        <v>46</v>
      </c>
      <c r="G332" t="s">
        <v>789</v>
      </c>
      <c r="H332" t="s">
        <v>86</v>
      </c>
      <c r="I332" t="s">
        <v>71</v>
      </c>
      <c r="J332" s="1">
        <v>44473</v>
      </c>
      <c r="K332" s="2">
        <v>0.39081018518518523</v>
      </c>
      <c r="L332" s="1">
        <v>44473</v>
      </c>
      <c r="M332" s="2">
        <v>0.55746527777777777</v>
      </c>
      <c r="N332" s="1">
        <v>44473</v>
      </c>
      <c r="O332" s="2">
        <v>0.52145833333333336</v>
      </c>
      <c r="P332">
        <v>188</v>
      </c>
      <c r="Q332">
        <v>-52</v>
      </c>
      <c r="R332" s="3">
        <v>44473.390810185185</v>
      </c>
      <c r="S332" s="3">
        <v>44473.521458333336</v>
      </c>
      <c r="T332" t="s">
        <v>1871</v>
      </c>
      <c r="U332" t="s">
        <v>32</v>
      </c>
      <c r="V332" t="s">
        <v>46</v>
      </c>
      <c r="W332" t="s">
        <v>46</v>
      </c>
      <c r="X332" t="s">
        <v>23</v>
      </c>
      <c r="Y332" t="s">
        <v>81</v>
      </c>
      <c r="Z332">
        <v>3</v>
      </c>
      <c r="AA332" t="s">
        <v>3879</v>
      </c>
      <c r="AB332" s="1">
        <v>44473</v>
      </c>
    </row>
    <row r="333" spans="1:28" x14ac:dyDescent="0.25">
      <c r="A333">
        <v>41</v>
      </c>
      <c r="B333" t="s">
        <v>1815</v>
      </c>
      <c r="C333">
        <v>2021</v>
      </c>
      <c r="D333" t="s">
        <v>451</v>
      </c>
      <c r="E333" t="s">
        <v>790</v>
      </c>
      <c r="F333" t="s">
        <v>46</v>
      </c>
      <c r="G333" t="s">
        <v>791</v>
      </c>
      <c r="H333" t="s">
        <v>86</v>
      </c>
      <c r="I333" t="s">
        <v>71</v>
      </c>
      <c r="J333" s="1">
        <v>44473</v>
      </c>
      <c r="K333" s="2">
        <v>0.40128472222222222</v>
      </c>
      <c r="L333" s="1">
        <v>44473</v>
      </c>
      <c r="M333" s="2" t="s">
        <v>792</v>
      </c>
      <c r="N333" s="1">
        <v>44473</v>
      </c>
      <c r="O333" s="2">
        <v>0.56755787037037042</v>
      </c>
      <c r="P333">
        <v>240</v>
      </c>
      <c r="Q333">
        <v>-2</v>
      </c>
      <c r="R333" s="3">
        <v>44473.401284722226</v>
      </c>
      <c r="S333" s="3">
        <v>44473.567557870374</v>
      </c>
      <c r="T333" t="s">
        <v>1872</v>
      </c>
      <c r="U333" t="s">
        <v>32</v>
      </c>
      <c r="V333" t="s">
        <v>46</v>
      </c>
      <c r="W333" t="s">
        <v>46</v>
      </c>
      <c r="X333" t="s">
        <v>23</v>
      </c>
      <c r="Y333" t="s">
        <v>81</v>
      </c>
      <c r="Z333">
        <v>2</v>
      </c>
      <c r="AA333" t="s">
        <v>3879</v>
      </c>
      <c r="AB333" s="1">
        <v>44473</v>
      </c>
    </row>
    <row r="334" spans="1:28" x14ac:dyDescent="0.25">
      <c r="A334">
        <v>41</v>
      </c>
      <c r="B334" t="s">
        <v>1815</v>
      </c>
      <c r="C334">
        <v>2021</v>
      </c>
      <c r="D334" t="s">
        <v>451</v>
      </c>
      <c r="E334" t="s">
        <v>793</v>
      </c>
      <c r="F334" t="s">
        <v>46</v>
      </c>
      <c r="G334" t="s">
        <v>794</v>
      </c>
      <c r="H334" t="s">
        <v>86</v>
      </c>
      <c r="I334" t="s">
        <v>71</v>
      </c>
      <c r="J334" s="1">
        <v>44473</v>
      </c>
      <c r="K334" s="2">
        <v>0.40158564814814812</v>
      </c>
      <c r="L334" s="1">
        <v>44473</v>
      </c>
      <c r="M334" s="2">
        <v>0.56824074074074071</v>
      </c>
      <c r="N334" s="1">
        <v>44473</v>
      </c>
      <c r="O334" s="2">
        <v>0.46863425925925922</v>
      </c>
      <c r="P334">
        <v>96</v>
      </c>
      <c r="Q334">
        <v>-144</v>
      </c>
      <c r="R334" s="3">
        <v>44473.401585648149</v>
      </c>
      <c r="S334" s="3">
        <v>44473.468634259261</v>
      </c>
      <c r="T334" t="s">
        <v>1868</v>
      </c>
      <c r="U334" t="s">
        <v>32</v>
      </c>
      <c r="V334" t="s">
        <v>46</v>
      </c>
      <c r="W334" t="s">
        <v>46</v>
      </c>
      <c r="X334" t="s">
        <v>23</v>
      </c>
      <c r="Y334" t="s">
        <v>81</v>
      </c>
      <c r="Z334">
        <v>2</v>
      </c>
      <c r="AA334" t="s">
        <v>3879</v>
      </c>
      <c r="AB334" s="1">
        <v>44473</v>
      </c>
    </row>
    <row r="335" spans="1:28" x14ac:dyDescent="0.25">
      <c r="A335">
        <v>41</v>
      </c>
      <c r="B335" t="s">
        <v>1815</v>
      </c>
      <c r="C335">
        <v>2021</v>
      </c>
      <c r="D335" t="s">
        <v>451</v>
      </c>
      <c r="E335" t="s">
        <v>795</v>
      </c>
      <c r="F335" t="s">
        <v>46</v>
      </c>
      <c r="G335" t="s">
        <v>796</v>
      </c>
      <c r="H335" t="s">
        <v>86</v>
      </c>
      <c r="I335" t="s">
        <v>71</v>
      </c>
      <c r="J335" s="1">
        <v>44473</v>
      </c>
      <c r="K335" s="2">
        <v>0.40368055555555554</v>
      </c>
      <c r="L335" s="1">
        <v>44473</v>
      </c>
      <c r="M335" s="2">
        <v>0.57033564814814819</v>
      </c>
      <c r="N335" s="1">
        <v>44473</v>
      </c>
      <c r="O335" s="2">
        <v>0.52266203703703706</v>
      </c>
      <c r="P335">
        <v>171</v>
      </c>
      <c r="Q335">
        <v>-69</v>
      </c>
      <c r="R335" s="3">
        <v>44473.403680555559</v>
      </c>
      <c r="S335" s="3">
        <v>44473.522662037038</v>
      </c>
      <c r="T335" t="s">
        <v>1840</v>
      </c>
      <c r="U335" t="s">
        <v>32</v>
      </c>
      <c r="V335" t="s">
        <v>46</v>
      </c>
      <c r="W335" t="s">
        <v>46</v>
      </c>
      <c r="X335" t="s">
        <v>23</v>
      </c>
      <c r="Y335" t="s">
        <v>81</v>
      </c>
      <c r="Z335">
        <v>4</v>
      </c>
      <c r="AA335" t="s">
        <v>3879</v>
      </c>
      <c r="AB335" s="1">
        <v>44473</v>
      </c>
    </row>
    <row r="336" spans="1:28" x14ac:dyDescent="0.25">
      <c r="A336">
        <v>41</v>
      </c>
      <c r="B336" t="s">
        <v>1815</v>
      </c>
      <c r="C336">
        <v>2021</v>
      </c>
      <c r="D336" t="s">
        <v>451</v>
      </c>
      <c r="E336" t="s">
        <v>797</v>
      </c>
      <c r="F336" t="s">
        <v>46</v>
      </c>
      <c r="G336" t="s">
        <v>798</v>
      </c>
      <c r="H336" t="s">
        <v>86</v>
      </c>
      <c r="I336" t="s">
        <v>71</v>
      </c>
      <c r="J336" s="1">
        <v>44473</v>
      </c>
      <c r="K336" s="2">
        <v>0.40415509259259258</v>
      </c>
      <c r="L336" s="1">
        <v>44473</v>
      </c>
      <c r="M336" s="2">
        <v>0.57079861111111108</v>
      </c>
      <c r="N336" s="1">
        <v>44473</v>
      </c>
      <c r="O336" s="2">
        <v>0.48692129629629632</v>
      </c>
      <c r="P336">
        <v>120</v>
      </c>
      <c r="Q336">
        <v>-120</v>
      </c>
      <c r="R336" s="3">
        <v>44473.40415509259</v>
      </c>
      <c r="S336" s="3">
        <v>44473.486921296295</v>
      </c>
      <c r="T336" t="s">
        <v>573</v>
      </c>
      <c r="U336" t="s">
        <v>32</v>
      </c>
      <c r="V336" t="s">
        <v>46</v>
      </c>
      <c r="W336" t="s">
        <v>46</v>
      </c>
      <c r="X336" t="s">
        <v>23</v>
      </c>
      <c r="Y336" t="s">
        <v>81</v>
      </c>
      <c r="Z336">
        <v>3</v>
      </c>
      <c r="AA336" t="s">
        <v>3879</v>
      </c>
      <c r="AB336" s="1">
        <v>44473</v>
      </c>
    </row>
    <row r="337" spans="1:28" x14ac:dyDescent="0.25">
      <c r="A337">
        <v>41</v>
      </c>
      <c r="B337" t="s">
        <v>1815</v>
      </c>
      <c r="C337">
        <v>2021</v>
      </c>
      <c r="D337" t="s">
        <v>451</v>
      </c>
      <c r="E337" t="s">
        <v>799</v>
      </c>
      <c r="F337" t="s">
        <v>50</v>
      </c>
      <c r="G337" t="s">
        <v>798</v>
      </c>
      <c r="H337" t="s">
        <v>86</v>
      </c>
      <c r="I337" t="s">
        <v>71</v>
      </c>
      <c r="J337" s="1">
        <v>44473</v>
      </c>
      <c r="K337" s="2">
        <v>0.40709490740740745</v>
      </c>
      <c r="L337" s="1">
        <v>44473</v>
      </c>
      <c r="M337" s="2">
        <v>0.57372685185185179</v>
      </c>
      <c r="N337" s="1">
        <v>44473</v>
      </c>
      <c r="O337" s="2">
        <v>0.42935185185185182</v>
      </c>
      <c r="P337">
        <v>32</v>
      </c>
      <c r="Q337">
        <v>-208</v>
      </c>
      <c r="R337" s="3">
        <v>44473.407094907408</v>
      </c>
      <c r="S337" s="3">
        <v>44473.429351851853</v>
      </c>
      <c r="T337" t="s">
        <v>1839</v>
      </c>
      <c r="U337" t="s">
        <v>27</v>
      </c>
      <c r="V337" t="s">
        <v>51</v>
      </c>
      <c r="W337" t="s">
        <v>52</v>
      </c>
      <c r="X337" t="s">
        <v>23</v>
      </c>
      <c r="Y337" t="s">
        <v>81</v>
      </c>
      <c r="Z337">
        <v>1</v>
      </c>
      <c r="AA337" t="s">
        <v>3879</v>
      </c>
      <c r="AB337" s="1">
        <v>44473</v>
      </c>
    </row>
    <row r="338" spans="1:28" x14ac:dyDescent="0.25">
      <c r="A338">
        <v>41</v>
      </c>
      <c r="B338" t="s">
        <v>1815</v>
      </c>
      <c r="C338">
        <v>2021</v>
      </c>
      <c r="D338" t="s">
        <v>451</v>
      </c>
      <c r="E338" t="s">
        <v>800</v>
      </c>
      <c r="F338" t="s">
        <v>46</v>
      </c>
      <c r="G338" t="s">
        <v>801</v>
      </c>
      <c r="H338" t="s">
        <v>86</v>
      </c>
      <c r="I338" t="s">
        <v>71</v>
      </c>
      <c r="J338" s="1">
        <v>44473</v>
      </c>
      <c r="K338" s="2">
        <v>0.4093518518518518</v>
      </c>
      <c r="L338" s="1">
        <v>44473</v>
      </c>
      <c r="M338" s="2">
        <v>0.57600694444444445</v>
      </c>
      <c r="N338" s="1">
        <v>44473</v>
      </c>
      <c r="O338" s="2">
        <v>0.59467592592592589</v>
      </c>
      <c r="P338">
        <v>267</v>
      </c>
      <c r="Q338">
        <v>27</v>
      </c>
      <c r="R338" s="3">
        <v>44473.409351851849</v>
      </c>
      <c r="S338" s="3">
        <v>44473.594675925924</v>
      </c>
      <c r="T338" t="s">
        <v>1873</v>
      </c>
      <c r="U338" t="s">
        <v>36</v>
      </c>
      <c r="V338" t="s">
        <v>46</v>
      </c>
      <c r="W338" t="s">
        <v>46</v>
      </c>
      <c r="X338" t="s">
        <v>37</v>
      </c>
      <c r="Y338" t="s">
        <v>81</v>
      </c>
      <c r="Z338">
        <v>5</v>
      </c>
      <c r="AA338" t="s">
        <v>3879</v>
      </c>
      <c r="AB338" s="1">
        <v>44473</v>
      </c>
    </row>
    <row r="339" spans="1:28" x14ac:dyDescent="0.25">
      <c r="A339">
        <v>41</v>
      </c>
      <c r="B339" t="s">
        <v>1815</v>
      </c>
      <c r="C339">
        <v>2021</v>
      </c>
      <c r="D339" t="s">
        <v>451</v>
      </c>
      <c r="E339" t="s">
        <v>802</v>
      </c>
      <c r="F339" t="s">
        <v>40</v>
      </c>
      <c r="G339" t="s">
        <v>803</v>
      </c>
      <c r="H339" t="s">
        <v>86</v>
      </c>
      <c r="I339" t="s">
        <v>71</v>
      </c>
      <c r="J339" s="1">
        <v>44473</v>
      </c>
      <c r="K339" s="2">
        <v>0.40980324074074076</v>
      </c>
      <c r="L339" s="1">
        <v>44473</v>
      </c>
      <c r="M339" s="2" t="s">
        <v>804</v>
      </c>
      <c r="N339" s="1">
        <v>44473</v>
      </c>
      <c r="O339" s="2">
        <v>0.46334490740740741</v>
      </c>
      <c r="P339">
        <v>77</v>
      </c>
      <c r="Q339">
        <v>-163</v>
      </c>
      <c r="R339" s="3">
        <v>44473.409803240742</v>
      </c>
      <c r="S339" s="3">
        <v>44473.46334490741</v>
      </c>
      <c r="T339" t="s">
        <v>115</v>
      </c>
      <c r="U339" t="s">
        <v>30</v>
      </c>
      <c r="V339" t="s">
        <v>40</v>
      </c>
      <c r="W339" t="s">
        <v>40</v>
      </c>
      <c r="X339" t="s">
        <v>23</v>
      </c>
      <c r="Y339" t="s">
        <v>81</v>
      </c>
      <c r="Z339">
        <v>4</v>
      </c>
      <c r="AA339" t="s">
        <v>3879</v>
      </c>
      <c r="AB339" s="1">
        <v>44473</v>
      </c>
    </row>
    <row r="340" spans="1:28" x14ac:dyDescent="0.25">
      <c r="A340">
        <v>41</v>
      </c>
      <c r="B340" t="s">
        <v>1815</v>
      </c>
      <c r="C340">
        <v>2021</v>
      </c>
      <c r="D340" t="s">
        <v>451</v>
      </c>
      <c r="E340" t="s">
        <v>805</v>
      </c>
      <c r="F340" t="s">
        <v>48</v>
      </c>
      <c r="G340" t="s">
        <v>806</v>
      </c>
      <c r="H340" t="s">
        <v>86</v>
      </c>
      <c r="I340" t="s">
        <v>71</v>
      </c>
      <c r="J340" s="1">
        <v>44473</v>
      </c>
      <c r="K340" s="2">
        <v>0.41957175925925921</v>
      </c>
      <c r="L340" s="1">
        <v>44473</v>
      </c>
      <c r="M340" s="2">
        <v>0.58621527777777771</v>
      </c>
      <c r="N340" s="1">
        <v>44473</v>
      </c>
      <c r="O340" s="2">
        <v>0.65883101851851855</v>
      </c>
      <c r="P340">
        <v>344</v>
      </c>
      <c r="Q340">
        <v>104</v>
      </c>
      <c r="R340" s="3">
        <v>44473.419571759259</v>
      </c>
      <c r="S340" s="3">
        <v>44473.658831018518</v>
      </c>
      <c r="T340" t="s">
        <v>1874</v>
      </c>
      <c r="U340" t="s">
        <v>36</v>
      </c>
      <c r="V340" t="s">
        <v>48</v>
      </c>
      <c r="W340" t="s">
        <v>48</v>
      </c>
      <c r="X340" t="s">
        <v>37</v>
      </c>
      <c r="Y340" t="s">
        <v>81</v>
      </c>
      <c r="Z340">
        <v>11</v>
      </c>
      <c r="AA340" t="s">
        <v>3879</v>
      </c>
      <c r="AB340" s="1">
        <v>44473</v>
      </c>
    </row>
    <row r="341" spans="1:28" x14ac:dyDescent="0.25">
      <c r="A341">
        <v>41</v>
      </c>
      <c r="B341" t="s">
        <v>1815</v>
      </c>
      <c r="C341">
        <v>2021</v>
      </c>
      <c r="D341" t="s">
        <v>451</v>
      </c>
      <c r="E341" t="s">
        <v>807</v>
      </c>
      <c r="F341" t="s">
        <v>46</v>
      </c>
      <c r="G341" t="s">
        <v>808</v>
      </c>
      <c r="H341" t="s">
        <v>86</v>
      </c>
      <c r="I341" t="s">
        <v>71</v>
      </c>
      <c r="J341" s="1">
        <v>44473</v>
      </c>
      <c r="K341" s="2">
        <v>0.42379629629629628</v>
      </c>
      <c r="L341" s="1">
        <v>44473</v>
      </c>
      <c r="M341" s="2">
        <v>0.59045138888888882</v>
      </c>
      <c r="N341" s="1">
        <v>44473</v>
      </c>
      <c r="O341" s="2">
        <v>0.66236111111111107</v>
      </c>
      <c r="P341">
        <v>343</v>
      </c>
      <c r="Q341">
        <v>103</v>
      </c>
      <c r="R341" s="3">
        <v>44473.423796296294</v>
      </c>
      <c r="S341" s="3">
        <v>44473.662361111114</v>
      </c>
      <c r="T341" t="s">
        <v>1875</v>
      </c>
      <c r="U341" t="s">
        <v>36</v>
      </c>
      <c r="V341" t="s">
        <v>46</v>
      </c>
      <c r="W341" t="s">
        <v>46</v>
      </c>
      <c r="X341" t="s">
        <v>37</v>
      </c>
      <c r="Y341" t="s">
        <v>81</v>
      </c>
      <c r="Z341">
        <v>11</v>
      </c>
      <c r="AA341" t="s">
        <v>3879</v>
      </c>
      <c r="AB341" s="1">
        <v>44473</v>
      </c>
    </row>
    <row r="342" spans="1:28" x14ac:dyDescent="0.25">
      <c r="A342">
        <v>41</v>
      </c>
      <c r="B342" t="s">
        <v>1815</v>
      </c>
      <c r="C342">
        <v>2021</v>
      </c>
      <c r="D342" t="s">
        <v>451</v>
      </c>
      <c r="E342" t="s">
        <v>809</v>
      </c>
      <c r="F342" t="s">
        <v>28</v>
      </c>
      <c r="G342" t="s">
        <v>810</v>
      </c>
      <c r="H342" t="s">
        <v>86</v>
      </c>
      <c r="I342" t="s">
        <v>71</v>
      </c>
      <c r="J342" s="1">
        <v>44473</v>
      </c>
      <c r="K342" s="2">
        <v>0.4372800925925926</v>
      </c>
      <c r="L342" s="1">
        <v>44473</v>
      </c>
      <c r="M342" s="2">
        <v>0.60393518518518519</v>
      </c>
      <c r="N342" s="1">
        <v>44473</v>
      </c>
      <c r="O342" s="2">
        <v>0.59668981481481487</v>
      </c>
      <c r="P342">
        <v>230</v>
      </c>
      <c r="Q342">
        <v>-10</v>
      </c>
      <c r="R342" s="3">
        <v>44473.437280092592</v>
      </c>
      <c r="S342" s="3">
        <v>44473.596689814818</v>
      </c>
      <c r="T342" t="s">
        <v>1876</v>
      </c>
      <c r="U342" t="s">
        <v>32</v>
      </c>
      <c r="V342" t="s">
        <v>19</v>
      </c>
      <c r="W342" t="s">
        <v>29</v>
      </c>
      <c r="X342" t="s">
        <v>23</v>
      </c>
      <c r="Y342" t="s">
        <v>81</v>
      </c>
      <c r="Z342">
        <v>5</v>
      </c>
      <c r="AA342" t="s">
        <v>3879</v>
      </c>
      <c r="AB342" s="1">
        <v>44473</v>
      </c>
    </row>
    <row r="343" spans="1:28" x14ac:dyDescent="0.25">
      <c r="A343">
        <v>41</v>
      </c>
      <c r="B343" t="s">
        <v>1815</v>
      </c>
      <c r="C343">
        <v>2021</v>
      </c>
      <c r="D343" t="s">
        <v>451</v>
      </c>
      <c r="E343" t="s">
        <v>811</v>
      </c>
      <c r="F343" t="s">
        <v>46</v>
      </c>
      <c r="G343" t="s">
        <v>812</v>
      </c>
      <c r="H343" t="s">
        <v>86</v>
      </c>
      <c r="I343" t="s">
        <v>71</v>
      </c>
      <c r="J343" s="1">
        <v>44473</v>
      </c>
      <c r="K343" s="2">
        <v>0.43915509259259261</v>
      </c>
      <c r="L343" s="1">
        <v>44473</v>
      </c>
      <c r="M343" s="2">
        <v>0.60581018518518526</v>
      </c>
      <c r="N343" s="1">
        <v>44473</v>
      </c>
      <c r="O343" s="2">
        <v>0.62583333333333335</v>
      </c>
      <c r="P343">
        <v>269</v>
      </c>
      <c r="Q343">
        <v>29</v>
      </c>
      <c r="R343" s="3">
        <v>44473.439155092594</v>
      </c>
      <c r="S343" s="3">
        <v>44473.625833333332</v>
      </c>
      <c r="T343" t="s">
        <v>1877</v>
      </c>
      <c r="U343" t="s">
        <v>36</v>
      </c>
      <c r="V343" t="s">
        <v>46</v>
      </c>
      <c r="W343" t="s">
        <v>46</v>
      </c>
      <c r="X343" t="s">
        <v>37</v>
      </c>
      <c r="Y343" t="s">
        <v>81</v>
      </c>
      <c r="Z343">
        <v>3</v>
      </c>
      <c r="AA343" t="s">
        <v>3879</v>
      </c>
      <c r="AB343" s="1">
        <v>44473</v>
      </c>
    </row>
    <row r="344" spans="1:28" x14ac:dyDescent="0.25">
      <c r="A344">
        <v>41</v>
      </c>
      <c r="B344" t="s">
        <v>1815</v>
      </c>
      <c r="C344">
        <v>2021</v>
      </c>
      <c r="D344" t="s">
        <v>451</v>
      </c>
      <c r="E344" t="s">
        <v>813</v>
      </c>
      <c r="F344" t="s">
        <v>33</v>
      </c>
      <c r="G344" t="s">
        <v>814</v>
      </c>
      <c r="H344" t="s">
        <v>70</v>
      </c>
      <c r="I344" t="s">
        <v>71</v>
      </c>
      <c r="J344" s="1">
        <v>44473</v>
      </c>
      <c r="K344" s="2">
        <v>0.44035879629629626</v>
      </c>
      <c r="L344" s="1">
        <v>44473</v>
      </c>
      <c r="M344" s="2" t="s">
        <v>815</v>
      </c>
      <c r="N344" s="1">
        <v>44473</v>
      </c>
      <c r="O344" s="2">
        <v>0.44888888888888889</v>
      </c>
      <c r="P344">
        <v>12</v>
      </c>
      <c r="Q344">
        <v>-89</v>
      </c>
      <c r="R344" s="3">
        <v>44473.440358796295</v>
      </c>
      <c r="S344" s="3">
        <v>44473.448888888888</v>
      </c>
      <c r="T344" t="s">
        <v>1878</v>
      </c>
      <c r="U344" t="s">
        <v>22</v>
      </c>
      <c r="V344" t="s">
        <v>19</v>
      </c>
      <c r="W344" t="s">
        <v>34</v>
      </c>
      <c r="X344" t="s">
        <v>23</v>
      </c>
      <c r="Y344" t="s">
        <v>80</v>
      </c>
      <c r="Z344">
        <v>1</v>
      </c>
      <c r="AA344" t="s">
        <v>3879</v>
      </c>
      <c r="AB344" s="1">
        <v>44473</v>
      </c>
    </row>
    <row r="345" spans="1:28" x14ac:dyDescent="0.25">
      <c r="A345">
        <v>41</v>
      </c>
      <c r="B345" t="s">
        <v>1815</v>
      </c>
      <c r="C345">
        <v>2021</v>
      </c>
      <c r="D345" t="s">
        <v>451</v>
      </c>
      <c r="E345" t="s">
        <v>816</v>
      </c>
      <c r="F345" t="s">
        <v>18</v>
      </c>
      <c r="G345" t="s">
        <v>817</v>
      </c>
      <c r="H345" t="s">
        <v>70</v>
      </c>
      <c r="I345" t="s">
        <v>71</v>
      </c>
      <c r="J345" s="1">
        <v>44473</v>
      </c>
      <c r="K345" s="2">
        <v>0.44417824074074069</v>
      </c>
      <c r="L345" s="1">
        <v>44473</v>
      </c>
      <c r="M345" s="2">
        <v>0.50664351851851852</v>
      </c>
      <c r="N345" s="1">
        <v>44473</v>
      </c>
      <c r="O345" s="2">
        <v>0.47636574074074073</v>
      </c>
      <c r="P345">
        <v>46</v>
      </c>
      <c r="Q345">
        <v>-44</v>
      </c>
      <c r="R345" s="3">
        <v>44473.444178240738</v>
      </c>
      <c r="S345" s="3">
        <v>44473.476365740738</v>
      </c>
      <c r="T345" t="s">
        <v>119</v>
      </c>
      <c r="U345" t="s">
        <v>27</v>
      </c>
      <c r="V345" t="s">
        <v>19</v>
      </c>
      <c r="W345" t="s">
        <v>20</v>
      </c>
      <c r="X345" t="s">
        <v>23</v>
      </c>
      <c r="Y345" t="s">
        <v>79</v>
      </c>
      <c r="Z345">
        <v>5</v>
      </c>
      <c r="AA345" t="s">
        <v>3879</v>
      </c>
      <c r="AB345" s="1">
        <v>44473</v>
      </c>
    </row>
    <row r="346" spans="1:28" x14ac:dyDescent="0.25">
      <c r="A346">
        <v>41</v>
      </c>
      <c r="B346" t="s">
        <v>1815</v>
      </c>
      <c r="C346">
        <v>2021</v>
      </c>
      <c r="D346" t="s">
        <v>451</v>
      </c>
      <c r="E346" t="s">
        <v>818</v>
      </c>
      <c r="F346" t="s">
        <v>50</v>
      </c>
      <c r="G346" t="s">
        <v>819</v>
      </c>
      <c r="H346" t="s">
        <v>86</v>
      </c>
      <c r="I346" t="s">
        <v>71</v>
      </c>
      <c r="J346" s="1">
        <v>44473</v>
      </c>
      <c r="K346" s="2">
        <v>0.44460648148148146</v>
      </c>
      <c r="L346" s="1">
        <v>44473</v>
      </c>
      <c r="M346" s="2">
        <v>0.61115740740740743</v>
      </c>
      <c r="N346" s="1">
        <v>44473</v>
      </c>
      <c r="O346" s="2">
        <v>0.67369212962962965</v>
      </c>
      <c r="P346">
        <v>330</v>
      </c>
      <c r="Q346">
        <v>90</v>
      </c>
      <c r="R346" s="3">
        <v>44473.444606481484</v>
      </c>
      <c r="S346" s="3">
        <v>44473.673692129632</v>
      </c>
      <c r="T346" t="s">
        <v>1879</v>
      </c>
      <c r="U346" t="s">
        <v>36</v>
      </c>
      <c r="V346" t="s">
        <v>51</v>
      </c>
      <c r="W346" t="s">
        <v>52</v>
      </c>
      <c r="X346" t="s">
        <v>37</v>
      </c>
      <c r="Y346" t="s">
        <v>81</v>
      </c>
      <c r="Z346">
        <v>1</v>
      </c>
      <c r="AA346" t="s">
        <v>3879</v>
      </c>
      <c r="AB346" s="1">
        <v>44473</v>
      </c>
    </row>
    <row r="347" spans="1:28" x14ac:dyDescent="0.25">
      <c r="A347">
        <v>41</v>
      </c>
      <c r="B347" t="s">
        <v>1815</v>
      </c>
      <c r="C347">
        <v>2021</v>
      </c>
      <c r="D347" t="s">
        <v>451</v>
      </c>
      <c r="E347" t="s">
        <v>820</v>
      </c>
      <c r="F347" t="s">
        <v>50</v>
      </c>
      <c r="G347" t="s">
        <v>819</v>
      </c>
      <c r="H347" t="s">
        <v>87</v>
      </c>
      <c r="I347" t="s">
        <v>71</v>
      </c>
      <c r="J347" s="1">
        <v>44473</v>
      </c>
      <c r="K347" s="2">
        <v>0.4462268518518519</v>
      </c>
      <c r="L347" s="1">
        <v>44477</v>
      </c>
      <c r="M347" s="2">
        <v>0.47394675925925928</v>
      </c>
      <c r="R347" s="3">
        <v>44473.446226851855</v>
      </c>
      <c r="S347" s="3">
        <v>44484.346910763888</v>
      </c>
      <c r="T347" t="s">
        <v>4768</v>
      </c>
      <c r="U347" t="s">
        <v>72</v>
      </c>
      <c r="V347" t="s">
        <v>51</v>
      </c>
      <c r="W347" t="s">
        <v>52</v>
      </c>
      <c r="X347" t="s">
        <v>74</v>
      </c>
      <c r="Y347" t="s">
        <v>81</v>
      </c>
      <c r="Z347">
        <v>1</v>
      </c>
      <c r="AA347" t="s">
        <v>3879</v>
      </c>
      <c r="AB347" s="1">
        <v>44473</v>
      </c>
    </row>
    <row r="348" spans="1:28" x14ac:dyDescent="0.25">
      <c r="A348">
        <v>41</v>
      </c>
      <c r="B348" t="s">
        <v>1815</v>
      </c>
      <c r="C348">
        <v>2021</v>
      </c>
      <c r="D348" t="s">
        <v>451</v>
      </c>
      <c r="E348" t="s">
        <v>821</v>
      </c>
      <c r="F348" t="s">
        <v>50</v>
      </c>
      <c r="G348" t="s">
        <v>822</v>
      </c>
      <c r="H348" t="s">
        <v>86</v>
      </c>
      <c r="I348" t="s">
        <v>71</v>
      </c>
      <c r="J348" s="1">
        <v>44473</v>
      </c>
      <c r="K348" s="2">
        <v>0.44884259259259257</v>
      </c>
      <c r="L348" s="1">
        <v>44473</v>
      </c>
      <c r="M348" s="2">
        <v>0.61546296296296299</v>
      </c>
      <c r="N348" s="1">
        <v>44473</v>
      </c>
      <c r="O348" s="2">
        <v>0.67440972222222229</v>
      </c>
      <c r="P348">
        <v>325</v>
      </c>
      <c r="Q348">
        <v>85</v>
      </c>
      <c r="R348" s="3">
        <v>44473.448842592596</v>
      </c>
      <c r="S348" s="3">
        <v>44473.674409722225</v>
      </c>
      <c r="T348" t="s">
        <v>1880</v>
      </c>
      <c r="U348" t="s">
        <v>36</v>
      </c>
      <c r="V348" t="s">
        <v>51</v>
      </c>
      <c r="W348" t="s">
        <v>52</v>
      </c>
      <c r="X348" t="s">
        <v>37</v>
      </c>
      <c r="Y348" t="s">
        <v>81</v>
      </c>
      <c r="Z348">
        <v>1</v>
      </c>
      <c r="AA348" t="s">
        <v>3879</v>
      </c>
      <c r="AB348" s="1">
        <v>44473</v>
      </c>
    </row>
    <row r="349" spans="1:28" x14ac:dyDescent="0.25">
      <c r="A349">
        <v>41</v>
      </c>
      <c r="B349" t="s">
        <v>1815</v>
      </c>
      <c r="C349">
        <v>2021</v>
      </c>
      <c r="D349" t="s">
        <v>451</v>
      </c>
      <c r="E349" t="s">
        <v>823</v>
      </c>
      <c r="F349" t="s">
        <v>24</v>
      </c>
      <c r="G349" t="s">
        <v>194</v>
      </c>
      <c r="H349" t="s">
        <v>87</v>
      </c>
      <c r="I349" t="s">
        <v>71</v>
      </c>
      <c r="J349" s="1">
        <v>44473</v>
      </c>
      <c r="K349" s="2">
        <v>0.44937500000000002</v>
      </c>
      <c r="L349" s="1">
        <v>44477</v>
      </c>
      <c r="M349" s="2">
        <v>0.47711805555555559</v>
      </c>
      <c r="N349" s="1">
        <v>44475</v>
      </c>
      <c r="O349" s="2">
        <v>0.41741898148148149</v>
      </c>
      <c r="P349">
        <v>2834</v>
      </c>
      <c r="Q349">
        <v>-2966</v>
      </c>
      <c r="R349" s="3">
        <v>44473.449374999997</v>
      </c>
      <c r="S349" s="3">
        <v>44475.41741898148</v>
      </c>
      <c r="T349" t="s">
        <v>1881</v>
      </c>
      <c r="U349" t="s">
        <v>39</v>
      </c>
      <c r="V349" t="s">
        <v>19</v>
      </c>
      <c r="W349" t="s">
        <v>25</v>
      </c>
      <c r="X349" t="s">
        <v>37</v>
      </c>
      <c r="Y349" t="s">
        <v>78</v>
      </c>
      <c r="Z349">
        <v>1</v>
      </c>
      <c r="AA349" t="s">
        <v>3879</v>
      </c>
      <c r="AB349" s="1">
        <v>44473</v>
      </c>
    </row>
    <row r="350" spans="1:28" x14ac:dyDescent="0.25">
      <c r="A350">
        <v>41</v>
      </c>
      <c r="B350" t="s">
        <v>1815</v>
      </c>
      <c r="C350">
        <v>2021</v>
      </c>
      <c r="D350" t="s">
        <v>451</v>
      </c>
      <c r="E350" t="s">
        <v>824</v>
      </c>
      <c r="F350" t="s">
        <v>50</v>
      </c>
      <c r="G350" t="s">
        <v>822</v>
      </c>
      <c r="H350" t="s">
        <v>87</v>
      </c>
      <c r="I350" t="s">
        <v>71</v>
      </c>
      <c r="J350" s="1">
        <v>44473</v>
      </c>
      <c r="K350" s="2">
        <v>0.44978009259259261</v>
      </c>
      <c r="L350" s="1">
        <v>44477</v>
      </c>
      <c r="M350" s="2">
        <v>0.47753472222222221</v>
      </c>
      <c r="R350" s="3">
        <v>44473.449780092589</v>
      </c>
      <c r="S350" s="3">
        <v>44484.346910763888</v>
      </c>
      <c r="T350" t="s">
        <v>4769</v>
      </c>
      <c r="U350" t="s">
        <v>72</v>
      </c>
      <c r="V350" t="s">
        <v>51</v>
      </c>
      <c r="W350" t="s">
        <v>52</v>
      </c>
      <c r="X350" t="s">
        <v>74</v>
      </c>
      <c r="Y350" t="s">
        <v>81</v>
      </c>
      <c r="Z350">
        <v>1</v>
      </c>
      <c r="AA350" t="s">
        <v>3879</v>
      </c>
      <c r="AB350" s="1">
        <v>44473</v>
      </c>
    </row>
    <row r="351" spans="1:28" x14ac:dyDescent="0.25">
      <c r="A351">
        <v>41</v>
      </c>
      <c r="B351" t="s">
        <v>1815</v>
      </c>
      <c r="C351">
        <v>2021</v>
      </c>
      <c r="D351" t="s">
        <v>451</v>
      </c>
      <c r="E351" t="s">
        <v>825</v>
      </c>
      <c r="F351" t="s">
        <v>48</v>
      </c>
      <c r="G351" t="s">
        <v>826</v>
      </c>
      <c r="H351" t="s">
        <v>86</v>
      </c>
      <c r="I351" t="s">
        <v>71</v>
      </c>
      <c r="J351" s="1">
        <v>44473</v>
      </c>
      <c r="K351" s="2">
        <v>0.47214120370370366</v>
      </c>
      <c r="L351" s="1">
        <v>44473</v>
      </c>
      <c r="M351" s="2">
        <v>0.63877314814814812</v>
      </c>
      <c r="N351" s="1">
        <v>44473</v>
      </c>
      <c r="O351" s="2">
        <v>0.67546296296296304</v>
      </c>
      <c r="P351">
        <v>293</v>
      </c>
      <c r="Q351">
        <v>53</v>
      </c>
      <c r="R351" s="3">
        <v>44473.472141203703</v>
      </c>
      <c r="S351" s="3">
        <v>44473.675462962965</v>
      </c>
      <c r="T351" t="s">
        <v>1882</v>
      </c>
      <c r="U351" t="s">
        <v>36</v>
      </c>
      <c r="V351" t="s">
        <v>48</v>
      </c>
      <c r="W351" t="s">
        <v>48</v>
      </c>
      <c r="X351" t="s">
        <v>37</v>
      </c>
      <c r="Y351" t="s">
        <v>81</v>
      </c>
      <c r="Z351">
        <v>1</v>
      </c>
      <c r="AA351" t="s">
        <v>3879</v>
      </c>
      <c r="AB351" s="1">
        <v>44473</v>
      </c>
    </row>
    <row r="352" spans="1:28" x14ac:dyDescent="0.25">
      <c r="A352">
        <v>41</v>
      </c>
      <c r="B352" t="s">
        <v>1815</v>
      </c>
      <c r="C352">
        <v>2021</v>
      </c>
      <c r="D352" t="s">
        <v>451</v>
      </c>
      <c r="E352" t="s">
        <v>827</v>
      </c>
      <c r="F352" t="s">
        <v>24</v>
      </c>
      <c r="G352" t="s">
        <v>323</v>
      </c>
      <c r="H352" t="s">
        <v>87</v>
      </c>
      <c r="I352" t="s">
        <v>71</v>
      </c>
      <c r="J352" s="1">
        <v>44473</v>
      </c>
      <c r="K352" s="2">
        <v>0.47467592592592595</v>
      </c>
      <c r="L352" s="1">
        <v>44477</v>
      </c>
      <c r="M352" s="2">
        <v>0.50241898148148145</v>
      </c>
      <c r="R352" s="3">
        <v>44473.474675925929</v>
      </c>
      <c r="S352" s="3">
        <v>44484.346910763888</v>
      </c>
      <c r="T352" t="s">
        <v>4770</v>
      </c>
      <c r="U352" t="s">
        <v>72</v>
      </c>
      <c r="V352" t="s">
        <v>19</v>
      </c>
      <c r="W352" t="s">
        <v>25</v>
      </c>
      <c r="X352" t="s">
        <v>74</v>
      </c>
      <c r="Y352" t="s">
        <v>78</v>
      </c>
      <c r="Z352">
        <v>1</v>
      </c>
      <c r="AA352" t="s">
        <v>3879</v>
      </c>
      <c r="AB352" s="1">
        <v>44473</v>
      </c>
    </row>
    <row r="353" spans="1:28" x14ac:dyDescent="0.25">
      <c r="A353">
        <v>41</v>
      </c>
      <c r="B353" t="s">
        <v>1815</v>
      </c>
      <c r="C353">
        <v>2021</v>
      </c>
      <c r="D353" t="s">
        <v>451</v>
      </c>
      <c r="E353" t="s">
        <v>828</v>
      </c>
      <c r="F353" t="s">
        <v>33</v>
      </c>
      <c r="G353" t="s">
        <v>829</v>
      </c>
      <c r="H353" t="s">
        <v>70</v>
      </c>
      <c r="I353" t="s">
        <v>71</v>
      </c>
      <c r="J353" s="1">
        <v>44473</v>
      </c>
      <c r="K353" s="2">
        <v>0.48696759259259265</v>
      </c>
      <c r="L353" s="1">
        <v>44473</v>
      </c>
      <c r="M353" s="2">
        <v>0.54945601851851855</v>
      </c>
      <c r="N353" s="1">
        <v>44473</v>
      </c>
      <c r="O353" s="2">
        <v>0.5600694444444444</v>
      </c>
      <c r="P353">
        <v>105</v>
      </c>
      <c r="Q353">
        <v>15</v>
      </c>
      <c r="R353" s="3">
        <v>44473.486967592595</v>
      </c>
      <c r="S353" s="3">
        <v>44473.560069444444</v>
      </c>
      <c r="T353" t="s">
        <v>137</v>
      </c>
      <c r="U353" t="s">
        <v>32</v>
      </c>
      <c r="V353" t="s">
        <v>19</v>
      </c>
      <c r="W353" t="s">
        <v>34</v>
      </c>
      <c r="X353" t="s">
        <v>37</v>
      </c>
      <c r="Y353" t="s">
        <v>80</v>
      </c>
      <c r="Z353">
        <v>5</v>
      </c>
      <c r="AA353" t="s">
        <v>3879</v>
      </c>
      <c r="AB353" s="1">
        <v>44473</v>
      </c>
    </row>
    <row r="354" spans="1:28" x14ac:dyDescent="0.25">
      <c r="A354">
        <v>41</v>
      </c>
      <c r="B354" t="s">
        <v>1815</v>
      </c>
      <c r="C354">
        <v>2021</v>
      </c>
      <c r="D354" t="s">
        <v>451</v>
      </c>
      <c r="E354" t="s">
        <v>830</v>
      </c>
      <c r="F354" t="s">
        <v>48</v>
      </c>
      <c r="G354" t="s">
        <v>831</v>
      </c>
      <c r="H354" t="s">
        <v>86</v>
      </c>
      <c r="I354" t="s">
        <v>71</v>
      </c>
      <c r="J354" s="1">
        <v>44473</v>
      </c>
      <c r="K354" s="2">
        <v>0.5138194444444445</v>
      </c>
      <c r="L354" s="1">
        <v>44473</v>
      </c>
      <c r="M354" s="2">
        <v>0.68046296296296294</v>
      </c>
      <c r="N354" s="1">
        <v>44473</v>
      </c>
      <c r="O354" s="2">
        <v>0.58462962962962961</v>
      </c>
      <c r="P354">
        <v>102</v>
      </c>
      <c r="Q354">
        <v>-138</v>
      </c>
      <c r="R354" s="3">
        <v>44473.513819444444</v>
      </c>
      <c r="S354" s="3">
        <v>44473.584629629629</v>
      </c>
      <c r="T354" t="s">
        <v>1883</v>
      </c>
      <c r="U354" t="s">
        <v>32</v>
      </c>
      <c r="V354" t="s">
        <v>48</v>
      </c>
      <c r="W354" t="s">
        <v>48</v>
      </c>
      <c r="X354" t="s">
        <v>23</v>
      </c>
      <c r="Y354" t="s">
        <v>81</v>
      </c>
      <c r="Z354">
        <v>1</v>
      </c>
      <c r="AA354" t="s">
        <v>3879</v>
      </c>
      <c r="AB354" s="1">
        <v>44473</v>
      </c>
    </row>
    <row r="355" spans="1:28" x14ac:dyDescent="0.25">
      <c r="A355">
        <v>41</v>
      </c>
      <c r="B355" t="s">
        <v>1815</v>
      </c>
      <c r="C355">
        <v>2021</v>
      </c>
      <c r="D355" t="s">
        <v>451</v>
      </c>
      <c r="E355" t="s">
        <v>832</v>
      </c>
      <c r="F355" t="s">
        <v>24</v>
      </c>
      <c r="G355" t="s">
        <v>833</v>
      </c>
      <c r="H355" t="s">
        <v>87</v>
      </c>
      <c r="I355" t="s">
        <v>71</v>
      </c>
      <c r="J355" s="1">
        <v>44473</v>
      </c>
      <c r="K355" s="2">
        <v>0.53901620370370373</v>
      </c>
      <c r="L355" s="1">
        <v>44477</v>
      </c>
      <c r="M355" s="2">
        <v>0.56674768518518526</v>
      </c>
      <c r="R355" s="3">
        <v>44473.5390162037</v>
      </c>
      <c r="S355" s="3">
        <v>44484.346910763888</v>
      </c>
      <c r="T355" t="s">
        <v>4771</v>
      </c>
      <c r="U355" t="s">
        <v>72</v>
      </c>
      <c r="V355" t="s">
        <v>19</v>
      </c>
      <c r="W355" t="s">
        <v>25</v>
      </c>
      <c r="X355" t="s">
        <v>74</v>
      </c>
      <c r="Y355" t="s">
        <v>78</v>
      </c>
      <c r="Z355">
        <v>1</v>
      </c>
      <c r="AA355" t="s">
        <v>3879</v>
      </c>
      <c r="AB355" s="1">
        <v>44473</v>
      </c>
    </row>
    <row r="356" spans="1:28" x14ac:dyDescent="0.25">
      <c r="A356">
        <v>41</v>
      </c>
      <c r="B356" t="s">
        <v>1815</v>
      </c>
      <c r="C356">
        <v>2021</v>
      </c>
      <c r="D356" t="s">
        <v>451</v>
      </c>
      <c r="E356" t="s">
        <v>834</v>
      </c>
      <c r="F356" t="s">
        <v>24</v>
      </c>
      <c r="G356" t="s">
        <v>835</v>
      </c>
      <c r="H356" t="s">
        <v>87</v>
      </c>
      <c r="I356" t="s">
        <v>71</v>
      </c>
      <c r="J356" s="1">
        <v>44473</v>
      </c>
      <c r="K356" s="2">
        <v>0.54106481481481483</v>
      </c>
      <c r="L356" s="1">
        <v>44477</v>
      </c>
      <c r="M356" s="2">
        <v>0.56879629629629636</v>
      </c>
      <c r="R356" s="3">
        <v>44473.541064814817</v>
      </c>
      <c r="S356" s="3">
        <v>44484.346910763888</v>
      </c>
      <c r="T356" t="s">
        <v>4772</v>
      </c>
      <c r="U356" t="s">
        <v>72</v>
      </c>
      <c r="V356" t="s">
        <v>19</v>
      </c>
      <c r="W356" t="s">
        <v>25</v>
      </c>
      <c r="X356" t="s">
        <v>74</v>
      </c>
      <c r="Y356" t="s">
        <v>78</v>
      </c>
      <c r="Z356">
        <v>1</v>
      </c>
      <c r="AA356" t="s">
        <v>3879</v>
      </c>
      <c r="AB356" s="1">
        <v>44473</v>
      </c>
    </row>
    <row r="357" spans="1:28" x14ac:dyDescent="0.25">
      <c r="A357">
        <v>41</v>
      </c>
      <c r="B357" t="s">
        <v>1815</v>
      </c>
      <c r="C357">
        <v>2021</v>
      </c>
      <c r="D357" t="s">
        <v>451</v>
      </c>
      <c r="E357" t="s">
        <v>836</v>
      </c>
      <c r="F357" t="s">
        <v>50</v>
      </c>
      <c r="G357" t="s">
        <v>837</v>
      </c>
      <c r="H357" t="s">
        <v>86</v>
      </c>
      <c r="I357" t="s">
        <v>71</v>
      </c>
      <c r="J357" s="1">
        <v>44473</v>
      </c>
      <c r="K357" s="2">
        <v>0.54778935185185185</v>
      </c>
      <c r="L357" s="1">
        <v>44473</v>
      </c>
      <c r="M357" s="2">
        <v>0.71442129629629625</v>
      </c>
      <c r="N357" s="1">
        <v>44473</v>
      </c>
      <c r="O357" s="2">
        <v>0.58532407407407405</v>
      </c>
      <c r="P357">
        <v>54</v>
      </c>
      <c r="Q357">
        <v>-186</v>
      </c>
      <c r="R357" s="3">
        <v>44473.547789351855</v>
      </c>
      <c r="S357" s="3">
        <v>44473.585324074076</v>
      </c>
      <c r="T357" t="s">
        <v>1860</v>
      </c>
      <c r="U357" t="s">
        <v>27</v>
      </c>
      <c r="V357" t="s">
        <v>51</v>
      </c>
      <c r="W357" t="s">
        <v>52</v>
      </c>
      <c r="X357" t="s">
        <v>23</v>
      </c>
      <c r="Y357" t="s">
        <v>81</v>
      </c>
      <c r="Z357">
        <v>1</v>
      </c>
      <c r="AA357" t="s">
        <v>3879</v>
      </c>
      <c r="AB357" s="1">
        <v>44473</v>
      </c>
    </row>
    <row r="358" spans="1:28" x14ac:dyDescent="0.25">
      <c r="A358">
        <v>41</v>
      </c>
      <c r="B358" t="s">
        <v>1815</v>
      </c>
      <c r="C358">
        <v>2021</v>
      </c>
      <c r="D358" t="s">
        <v>451</v>
      </c>
      <c r="E358" t="s">
        <v>838</v>
      </c>
      <c r="F358" t="s">
        <v>33</v>
      </c>
      <c r="G358" t="s">
        <v>839</v>
      </c>
      <c r="H358" t="s">
        <v>70</v>
      </c>
      <c r="I358" t="s">
        <v>71</v>
      </c>
      <c r="J358" s="1">
        <v>44473</v>
      </c>
      <c r="K358" s="2">
        <v>0.55237268518518523</v>
      </c>
      <c r="L358" s="1">
        <v>44473</v>
      </c>
      <c r="M358" s="2">
        <v>0.61483796296296289</v>
      </c>
      <c r="N358" s="1">
        <v>44473</v>
      </c>
      <c r="O358" s="2">
        <v>0.57545138888888892</v>
      </c>
      <c r="P358">
        <v>33</v>
      </c>
      <c r="Q358">
        <v>-57</v>
      </c>
      <c r="R358" s="3">
        <v>44473.552372685182</v>
      </c>
      <c r="S358" s="3">
        <v>44473.57545138889</v>
      </c>
      <c r="T358" t="s">
        <v>103</v>
      </c>
      <c r="U358" t="s">
        <v>27</v>
      </c>
      <c r="V358" t="s">
        <v>19</v>
      </c>
      <c r="W358" t="s">
        <v>34</v>
      </c>
      <c r="X358" t="s">
        <v>23</v>
      </c>
      <c r="Y358" t="s">
        <v>80</v>
      </c>
      <c r="Z358">
        <v>3</v>
      </c>
      <c r="AA358" t="s">
        <v>3879</v>
      </c>
      <c r="AB358" s="1">
        <v>44473</v>
      </c>
    </row>
    <row r="359" spans="1:28" x14ac:dyDescent="0.25">
      <c r="A359">
        <v>41</v>
      </c>
      <c r="B359" t="s">
        <v>1815</v>
      </c>
      <c r="C359">
        <v>2021</v>
      </c>
      <c r="D359" t="s">
        <v>451</v>
      </c>
      <c r="E359" t="s">
        <v>840</v>
      </c>
      <c r="F359" t="s">
        <v>50</v>
      </c>
      <c r="G359" t="s">
        <v>841</v>
      </c>
      <c r="H359" t="s">
        <v>86</v>
      </c>
      <c r="I359" t="s">
        <v>71</v>
      </c>
      <c r="J359" s="1">
        <v>44473</v>
      </c>
      <c r="K359" s="2">
        <v>0.5546875</v>
      </c>
      <c r="L359" s="1">
        <v>44473</v>
      </c>
      <c r="M359" s="2">
        <v>0.72131944444444451</v>
      </c>
      <c r="N359" s="1">
        <v>44473</v>
      </c>
      <c r="O359" s="2">
        <v>0.58873842592592596</v>
      </c>
      <c r="P359">
        <v>49</v>
      </c>
      <c r="Q359">
        <v>-191</v>
      </c>
      <c r="R359" s="3">
        <v>44473.5546875</v>
      </c>
      <c r="S359" s="3">
        <v>44473.588738425926</v>
      </c>
      <c r="T359" t="s">
        <v>1884</v>
      </c>
      <c r="U359" t="s">
        <v>27</v>
      </c>
      <c r="V359" t="s">
        <v>51</v>
      </c>
      <c r="W359" t="s">
        <v>52</v>
      </c>
      <c r="X359" t="s">
        <v>23</v>
      </c>
      <c r="Y359" t="s">
        <v>81</v>
      </c>
      <c r="Z359">
        <v>1</v>
      </c>
      <c r="AA359" t="s">
        <v>3879</v>
      </c>
      <c r="AB359" s="1">
        <v>44473</v>
      </c>
    </row>
    <row r="360" spans="1:28" x14ac:dyDescent="0.25">
      <c r="A360">
        <v>41</v>
      </c>
      <c r="B360" t="s">
        <v>1815</v>
      </c>
      <c r="C360">
        <v>2021</v>
      </c>
      <c r="D360" t="s">
        <v>451</v>
      </c>
      <c r="E360" t="s">
        <v>842</v>
      </c>
      <c r="F360" t="s">
        <v>50</v>
      </c>
      <c r="G360" t="s">
        <v>843</v>
      </c>
      <c r="H360" t="s">
        <v>86</v>
      </c>
      <c r="I360" t="s">
        <v>71</v>
      </c>
      <c r="J360" s="1">
        <v>44473</v>
      </c>
      <c r="K360" s="2">
        <v>0.56076388888888895</v>
      </c>
      <c r="L360" s="1">
        <v>44473</v>
      </c>
      <c r="M360" s="2">
        <v>0.72700231481481481</v>
      </c>
      <c r="N360" s="1">
        <v>44473</v>
      </c>
      <c r="O360" s="2">
        <v>0.58967592592592599</v>
      </c>
      <c r="P360">
        <v>42</v>
      </c>
      <c r="Q360">
        <v>-197</v>
      </c>
      <c r="R360" s="3">
        <v>44473.560763888891</v>
      </c>
      <c r="S360" s="3">
        <v>44473.589675925927</v>
      </c>
      <c r="T360" t="s">
        <v>1830</v>
      </c>
      <c r="U360" t="s">
        <v>27</v>
      </c>
      <c r="V360" t="s">
        <v>51</v>
      </c>
      <c r="W360" t="s">
        <v>52</v>
      </c>
      <c r="X360" t="s">
        <v>23</v>
      </c>
      <c r="Y360" t="s">
        <v>81</v>
      </c>
      <c r="Z360">
        <v>1</v>
      </c>
      <c r="AA360" t="s">
        <v>3879</v>
      </c>
      <c r="AB360" s="1">
        <v>44473</v>
      </c>
    </row>
    <row r="361" spans="1:28" x14ac:dyDescent="0.25">
      <c r="A361">
        <v>41</v>
      </c>
      <c r="B361" t="s">
        <v>1815</v>
      </c>
      <c r="C361">
        <v>2021</v>
      </c>
      <c r="D361" t="s">
        <v>451</v>
      </c>
      <c r="E361" t="s">
        <v>844</v>
      </c>
      <c r="F361" t="s">
        <v>24</v>
      </c>
      <c r="G361" t="s">
        <v>179</v>
      </c>
      <c r="H361" t="s">
        <v>87</v>
      </c>
      <c r="I361" t="s">
        <v>71</v>
      </c>
      <c r="J361" s="1">
        <v>44473</v>
      </c>
      <c r="K361" s="2">
        <v>0.5791898148148148</v>
      </c>
      <c r="L361" s="1">
        <v>44477</v>
      </c>
      <c r="M361" s="2">
        <v>0.60693287037037036</v>
      </c>
      <c r="N361" s="1">
        <v>44475</v>
      </c>
      <c r="O361" s="2">
        <v>0.41559027777777779</v>
      </c>
      <c r="P361">
        <v>2644</v>
      </c>
      <c r="Q361">
        <v>-3155</v>
      </c>
      <c r="R361" s="3">
        <v>44473.579189814816</v>
      </c>
      <c r="S361" s="3">
        <v>44475.415590277778</v>
      </c>
      <c r="T361" t="s">
        <v>1885</v>
      </c>
      <c r="U361" t="s">
        <v>39</v>
      </c>
      <c r="V361" t="s">
        <v>19</v>
      </c>
      <c r="W361" t="s">
        <v>25</v>
      </c>
      <c r="X361" t="s">
        <v>37</v>
      </c>
      <c r="Y361" t="s">
        <v>78</v>
      </c>
      <c r="Z361">
        <v>1</v>
      </c>
      <c r="AA361" t="s">
        <v>3879</v>
      </c>
      <c r="AB361" s="1">
        <v>44473</v>
      </c>
    </row>
    <row r="362" spans="1:28" x14ac:dyDescent="0.25">
      <c r="A362">
        <v>41</v>
      </c>
      <c r="B362" t="s">
        <v>1815</v>
      </c>
      <c r="C362">
        <v>2021</v>
      </c>
      <c r="D362" t="s">
        <v>451</v>
      </c>
      <c r="E362" t="s">
        <v>845</v>
      </c>
      <c r="F362" t="s">
        <v>33</v>
      </c>
      <c r="G362" t="s">
        <v>846</v>
      </c>
      <c r="H362" t="s">
        <v>70</v>
      </c>
      <c r="I362" t="s">
        <v>71</v>
      </c>
      <c r="J362" s="1">
        <v>44473</v>
      </c>
      <c r="K362" s="2">
        <v>0.58969907407407407</v>
      </c>
      <c r="L362" s="1">
        <v>44473</v>
      </c>
      <c r="M362" s="2">
        <v>0.65217592592592599</v>
      </c>
      <c r="N362" s="1">
        <v>44473</v>
      </c>
      <c r="O362" s="2">
        <v>0.6207407407407407</v>
      </c>
      <c r="P362">
        <v>44</v>
      </c>
      <c r="Q362">
        <v>-46</v>
      </c>
      <c r="R362" s="3">
        <v>44473.589699074073</v>
      </c>
      <c r="S362" s="3">
        <v>44473.620740740742</v>
      </c>
      <c r="T362" t="s">
        <v>142</v>
      </c>
      <c r="U362" t="s">
        <v>27</v>
      </c>
      <c r="V362" t="s">
        <v>19</v>
      </c>
      <c r="W362" t="s">
        <v>34</v>
      </c>
      <c r="X362" t="s">
        <v>23</v>
      </c>
      <c r="Y362" t="s">
        <v>80</v>
      </c>
      <c r="Z362">
        <v>5</v>
      </c>
      <c r="AA362" t="s">
        <v>3879</v>
      </c>
      <c r="AB362" s="1">
        <v>44473</v>
      </c>
    </row>
    <row r="363" spans="1:28" x14ac:dyDescent="0.25">
      <c r="A363">
        <v>41</v>
      </c>
      <c r="B363" t="s">
        <v>1815</v>
      </c>
      <c r="C363">
        <v>2021</v>
      </c>
      <c r="D363" t="s">
        <v>451</v>
      </c>
      <c r="E363" t="s">
        <v>847</v>
      </c>
      <c r="F363" t="s">
        <v>18</v>
      </c>
      <c r="G363" t="s">
        <v>848</v>
      </c>
      <c r="H363" t="s">
        <v>70</v>
      </c>
      <c r="I363" t="s">
        <v>71</v>
      </c>
      <c r="J363" s="1">
        <v>44473</v>
      </c>
      <c r="K363" s="2">
        <v>0.59070601851851856</v>
      </c>
      <c r="L363" s="1">
        <v>44473</v>
      </c>
      <c r="M363" s="2">
        <v>0.65317129629629633</v>
      </c>
      <c r="N363" s="1">
        <v>44473</v>
      </c>
      <c r="O363" s="2">
        <v>0.62204861111111109</v>
      </c>
      <c r="P363">
        <v>45</v>
      </c>
      <c r="Q363">
        <v>-45</v>
      </c>
      <c r="R363" s="3">
        <v>44473.59070601852</v>
      </c>
      <c r="S363" s="3">
        <v>44473.622048611112</v>
      </c>
      <c r="T363" t="s">
        <v>129</v>
      </c>
      <c r="U363" t="s">
        <v>27</v>
      </c>
      <c r="V363" t="s">
        <v>19</v>
      </c>
      <c r="W363" t="s">
        <v>20</v>
      </c>
      <c r="X363" t="s">
        <v>23</v>
      </c>
      <c r="Y363" t="s">
        <v>79</v>
      </c>
      <c r="Z363">
        <v>2</v>
      </c>
      <c r="AA363" t="s">
        <v>3879</v>
      </c>
      <c r="AB363" s="1">
        <v>44473</v>
      </c>
    </row>
    <row r="364" spans="1:28" x14ac:dyDescent="0.25">
      <c r="A364">
        <v>41</v>
      </c>
      <c r="B364" t="s">
        <v>1815</v>
      </c>
      <c r="C364">
        <v>2021</v>
      </c>
      <c r="D364" t="s">
        <v>451</v>
      </c>
      <c r="E364" t="s">
        <v>849</v>
      </c>
      <c r="F364" t="s">
        <v>46</v>
      </c>
      <c r="G364" t="s">
        <v>190</v>
      </c>
      <c r="H364" t="s">
        <v>86</v>
      </c>
      <c r="I364" t="s">
        <v>71</v>
      </c>
      <c r="J364" s="1">
        <v>44473</v>
      </c>
      <c r="K364" s="2">
        <v>0.60942129629629627</v>
      </c>
      <c r="L364" s="1">
        <v>44473</v>
      </c>
      <c r="M364" s="2">
        <v>0.77603009259259259</v>
      </c>
      <c r="N364" s="1">
        <v>44476</v>
      </c>
      <c r="O364" s="2">
        <v>0.59024305555555556</v>
      </c>
      <c r="P364">
        <v>4292</v>
      </c>
      <c r="Q364">
        <v>4052</v>
      </c>
      <c r="R364" s="3">
        <v>44473.6094212963</v>
      </c>
      <c r="S364" s="3">
        <v>44476.590243055558</v>
      </c>
      <c r="T364" t="s">
        <v>1886</v>
      </c>
      <c r="U364" t="s">
        <v>39</v>
      </c>
      <c r="V364" t="s">
        <v>46</v>
      </c>
      <c r="W364" t="s">
        <v>46</v>
      </c>
      <c r="X364" t="s">
        <v>37</v>
      </c>
      <c r="Y364" t="s">
        <v>81</v>
      </c>
      <c r="Z364">
        <v>1</v>
      </c>
      <c r="AA364" t="s">
        <v>3880</v>
      </c>
      <c r="AB364" s="1">
        <v>44473</v>
      </c>
    </row>
    <row r="365" spans="1:28" x14ac:dyDescent="0.25">
      <c r="A365">
        <v>41</v>
      </c>
      <c r="B365" t="s">
        <v>1815</v>
      </c>
      <c r="C365">
        <v>2021</v>
      </c>
      <c r="D365" t="s">
        <v>451</v>
      </c>
      <c r="E365" t="s">
        <v>850</v>
      </c>
      <c r="F365" t="s">
        <v>46</v>
      </c>
      <c r="G365" t="s">
        <v>851</v>
      </c>
      <c r="H365" t="s">
        <v>87</v>
      </c>
      <c r="I365" t="s">
        <v>71</v>
      </c>
      <c r="J365" s="1">
        <v>44473</v>
      </c>
      <c r="K365" s="2">
        <v>0.61533564814814812</v>
      </c>
      <c r="L365" s="1">
        <v>44477</v>
      </c>
      <c r="M365" s="2">
        <v>0.64309027777777772</v>
      </c>
      <c r="R365" s="3">
        <v>44473.615335648145</v>
      </c>
      <c r="S365" s="3">
        <v>44484.346910763888</v>
      </c>
      <c r="T365" t="s">
        <v>4773</v>
      </c>
      <c r="U365" t="s">
        <v>72</v>
      </c>
      <c r="V365" t="s">
        <v>46</v>
      </c>
      <c r="W365" t="s">
        <v>46</v>
      </c>
      <c r="X365" t="s">
        <v>74</v>
      </c>
      <c r="Y365" t="s">
        <v>81</v>
      </c>
      <c r="Z365">
        <v>1</v>
      </c>
      <c r="AA365" t="s">
        <v>3880</v>
      </c>
      <c r="AB365" s="1">
        <v>44473</v>
      </c>
    </row>
    <row r="366" spans="1:28" x14ac:dyDescent="0.25">
      <c r="A366">
        <v>41</v>
      </c>
      <c r="B366" t="s">
        <v>1815</v>
      </c>
      <c r="C366">
        <v>2021</v>
      </c>
      <c r="D366" t="s">
        <v>451</v>
      </c>
      <c r="E366" t="s">
        <v>852</v>
      </c>
      <c r="F366" t="s">
        <v>24</v>
      </c>
      <c r="G366" t="s">
        <v>853</v>
      </c>
      <c r="H366" t="s">
        <v>87</v>
      </c>
      <c r="I366" t="s">
        <v>71</v>
      </c>
      <c r="J366" s="1">
        <v>44473</v>
      </c>
      <c r="K366" s="2">
        <v>0.61769675925925926</v>
      </c>
      <c r="L366" s="1">
        <v>44477</v>
      </c>
      <c r="M366" s="2">
        <v>0.64543981481481483</v>
      </c>
      <c r="R366" s="3">
        <v>44473.617696759262</v>
      </c>
      <c r="S366" s="3">
        <v>44484.346910763888</v>
      </c>
      <c r="T366" t="s">
        <v>4774</v>
      </c>
      <c r="U366" t="s">
        <v>72</v>
      </c>
      <c r="V366" t="s">
        <v>19</v>
      </c>
      <c r="W366" t="s">
        <v>25</v>
      </c>
      <c r="X366" t="s">
        <v>74</v>
      </c>
      <c r="Y366" t="s">
        <v>78</v>
      </c>
      <c r="Z366">
        <v>1</v>
      </c>
      <c r="AA366" t="s">
        <v>3880</v>
      </c>
      <c r="AB366" s="1">
        <v>44473</v>
      </c>
    </row>
    <row r="367" spans="1:28" x14ac:dyDescent="0.25">
      <c r="A367">
        <v>41</v>
      </c>
      <c r="B367" t="s">
        <v>1815</v>
      </c>
      <c r="C367">
        <v>2021</v>
      </c>
      <c r="D367" t="s">
        <v>451</v>
      </c>
      <c r="E367" t="s">
        <v>854</v>
      </c>
      <c r="F367" t="s">
        <v>24</v>
      </c>
      <c r="G367" t="s">
        <v>853</v>
      </c>
      <c r="H367" t="s">
        <v>87</v>
      </c>
      <c r="I367" t="s">
        <v>71</v>
      </c>
      <c r="J367" s="1">
        <v>44473</v>
      </c>
      <c r="K367" s="2">
        <v>0.62438657407407405</v>
      </c>
      <c r="L367" s="1">
        <v>44477</v>
      </c>
      <c r="M367" s="2" t="s">
        <v>855</v>
      </c>
      <c r="R367" s="3">
        <v>44473.624386574076</v>
      </c>
      <c r="S367" s="3">
        <v>44484.346910763888</v>
      </c>
      <c r="T367" t="s">
        <v>4775</v>
      </c>
      <c r="U367" t="s">
        <v>72</v>
      </c>
      <c r="V367" t="s">
        <v>19</v>
      </c>
      <c r="W367" t="s">
        <v>25</v>
      </c>
      <c r="X367" t="s">
        <v>74</v>
      </c>
      <c r="Y367" t="s">
        <v>78</v>
      </c>
      <c r="Z367">
        <v>1</v>
      </c>
      <c r="AA367" t="s">
        <v>3880</v>
      </c>
      <c r="AB367" s="1">
        <v>44473</v>
      </c>
    </row>
    <row r="368" spans="1:28" x14ac:dyDescent="0.25">
      <c r="A368">
        <v>41</v>
      </c>
      <c r="B368" t="s">
        <v>1815</v>
      </c>
      <c r="C368">
        <v>2021</v>
      </c>
      <c r="D368" t="s">
        <v>451</v>
      </c>
      <c r="E368" t="s">
        <v>856</v>
      </c>
      <c r="F368" t="s">
        <v>48</v>
      </c>
      <c r="G368" t="s">
        <v>857</v>
      </c>
      <c r="H368" t="s">
        <v>86</v>
      </c>
      <c r="I368" t="s">
        <v>71</v>
      </c>
      <c r="J368" s="1">
        <v>44473</v>
      </c>
      <c r="K368" s="2">
        <v>0.63430555555555557</v>
      </c>
      <c r="L368" s="1">
        <v>44473</v>
      </c>
      <c r="M368" s="2">
        <v>0.80094907407407412</v>
      </c>
      <c r="N368" s="1">
        <v>44473</v>
      </c>
      <c r="O368" s="2">
        <v>0.65814814814814815</v>
      </c>
      <c r="P368">
        <v>34</v>
      </c>
      <c r="Q368">
        <v>-206</v>
      </c>
      <c r="R368" s="3">
        <v>44473.634305555555</v>
      </c>
      <c r="S368" s="3">
        <v>44473.658148148148</v>
      </c>
      <c r="T368" t="s">
        <v>1857</v>
      </c>
      <c r="U368" t="s">
        <v>27</v>
      </c>
      <c r="V368" t="s">
        <v>48</v>
      </c>
      <c r="W368" t="s">
        <v>48</v>
      </c>
      <c r="X368" t="s">
        <v>23</v>
      </c>
      <c r="Y368" t="s">
        <v>81</v>
      </c>
      <c r="Z368">
        <v>1</v>
      </c>
      <c r="AA368" t="s">
        <v>3880</v>
      </c>
      <c r="AB368" s="1">
        <v>44473</v>
      </c>
    </row>
    <row r="369" spans="1:28" x14ac:dyDescent="0.25">
      <c r="A369">
        <v>41</v>
      </c>
      <c r="B369" t="s">
        <v>1815</v>
      </c>
      <c r="C369">
        <v>2021</v>
      </c>
      <c r="D369" t="s">
        <v>451</v>
      </c>
      <c r="E369" t="s">
        <v>858</v>
      </c>
      <c r="F369" t="s">
        <v>18</v>
      </c>
      <c r="G369" t="s">
        <v>859</v>
      </c>
      <c r="H369" t="s">
        <v>70</v>
      </c>
      <c r="I369" t="s">
        <v>71</v>
      </c>
      <c r="J369" s="1">
        <v>44473</v>
      </c>
      <c r="K369" s="2">
        <v>0.64792824074074074</v>
      </c>
      <c r="L369" s="1">
        <v>44473</v>
      </c>
      <c r="M369" s="2">
        <v>0.71038194444444447</v>
      </c>
      <c r="N369" s="1">
        <v>44473</v>
      </c>
      <c r="O369" s="2">
        <v>0.66719907407407408</v>
      </c>
      <c r="P369">
        <v>27</v>
      </c>
      <c r="Q369">
        <v>-62</v>
      </c>
      <c r="R369" s="3">
        <v>44473.647928240738</v>
      </c>
      <c r="S369" s="3">
        <v>44473.667199074072</v>
      </c>
      <c r="T369" t="s">
        <v>125</v>
      </c>
      <c r="U369" t="s">
        <v>22</v>
      </c>
      <c r="V369" t="s">
        <v>19</v>
      </c>
      <c r="W369" t="s">
        <v>20</v>
      </c>
      <c r="X369" t="s">
        <v>23</v>
      </c>
      <c r="Y369" t="s">
        <v>79</v>
      </c>
      <c r="Z369">
        <v>2</v>
      </c>
      <c r="AA369" t="s">
        <v>3880</v>
      </c>
      <c r="AB369" s="1">
        <v>44473</v>
      </c>
    </row>
    <row r="370" spans="1:28" x14ac:dyDescent="0.25">
      <c r="A370">
        <v>41</v>
      </c>
      <c r="B370" t="s">
        <v>1815</v>
      </c>
      <c r="C370">
        <v>2021</v>
      </c>
      <c r="D370" t="s">
        <v>451</v>
      </c>
      <c r="E370" t="s">
        <v>860</v>
      </c>
      <c r="F370" t="s">
        <v>24</v>
      </c>
      <c r="G370" t="s">
        <v>174</v>
      </c>
      <c r="H370" t="s">
        <v>70</v>
      </c>
      <c r="I370" t="s">
        <v>71</v>
      </c>
      <c r="J370" s="1">
        <v>44473</v>
      </c>
      <c r="K370" s="2">
        <v>0.6893055555555555</v>
      </c>
      <c r="L370" s="1">
        <v>44473</v>
      </c>
      <c r="M370" s="2">
        <v>0.75175925925925924</v>
      </c>
      <c r="N370" s="1">
        <v>44473</v>
      </c>
      <c r="O370" s="2">
        <v>0.73055555555555562</v>
      </c>
      <c r="P370">
        <v>60</v>
      </c>
      <c r="Q370">
        <v>-30</v>
      </c>
      <c r="R370" s="3">
        <v>44473.689305555556</v>
      </c>
      <c r="S370" s="3">
        <v>44473.730555555558</v>
      </c>
      <c r="T370" t="s">
        <v>1887</v>
      </c>
      <c r="U370" t="s">
        <v>27</v>
      </c>
      <c r="V370" t="s">
        <v>19</v>
      </c>
      <c r="W370" t="s">
        <v>25</v>
      </c>
      <c r="X370" t="s">
        <v>23</v>
      </c>
      <c r="Y370" t="s">
        <v>78</v>
      </c>
      <c r="Z370">
        <v>1</v>
      </c>
      <c r="AA370" t="s">
        <v>3880</v>
      </c>
      <c r="AB370" s="1">
        <v>44473</v>
      </c>
    </row>
    <row r="371" spans="1:28" x14ac:dyDescent="0.25">
      <c r="A371">
        <v>41</v>
      </c>
      <c r="B371" t="s">
        <v>1815</v>
      </c>
      <c r="C371">
        <v>2021</v>
      </c>
      <c r="D371" t="s">
        <v>451</v>
      </c>
      <c r="E371" t="s">
        <v>861</v>
      </c>
      <c r="F371" t="s">
        <v>18</v>
      </c>
      <c r="G371" t="s">
        <v>859</v>
      </c>
      <c r="H371" t="s">
        <v>70</v>
      </c>
      <c r="I371" t="s">
        <v>71</v>
      </c>
      <c r="J371" s="1">
        <v>44473</v>
      </c>
      <c r="K371" s="2">
        <v>0.69274305555555549</v>
      </c>
      <c r="L371" s="1">
        <v>44473</v>
      </c>
      <c r="M371" s="2">
        <v>0.75521990740740741</v>
      </c>
      <c r="N371" s="1">
        <v>44473</v>
      </c>
      <c r="O371" s="2">
        <v>0.71912037037037047</v>
      </c>
      <c r="P371">
        <v>38</v>
      </c>
      <c r="Q371">
        <v>-52</v>
      </c>
      <c r="R371" s="3">
        <v>44473.692743055559</v>
      </c>
      <c r="S371" s="3">
        <v>44473.71912037037</v>
      </c>
      <c r="T371" t="s">
        <v>1829</v>
      </c>
      <c r="U371" t="s">
        <v>27</v>
      </c>
      <c r="V371" t="s">
        <v>19</v>
      </c>
      <c r="W371" t="s">
        <v>20</v>
      </c>
      <c r="X371" t="s">
        <v>23</v>
      </c>
      <c r="Y371" t="s">
        <v>79</v>
      </c>
      <c r="Z371">
        <v>1</v>
      </c>
      <c r="AA371" t="s">
        <v>3880</v>
      </c>
      <c r="AB371" s="1">
        <v>44473</v>
      </c>
    </row>
    <row r="372" spans="1:28" x14ac:dyDescent="0.25">
      <c r="A372">
        <v>41</v>
      </c>
      <c r="B372" t="s">
        <v>1815</v>
      </c>
      <c r="C372">
        <v>2021</v>
      </c>
      <c r="D372" t="s">
        <v>451</v>
      </c>
      <c r="E372" t="s">
        <v>862</v>
      </c>
      <c r="F372" t="s">
        <v>24</v>
      </c>
      <c r="G372" t="s">
        <v>260</v>
      </c>
      <c r="H372" t="s">
        <v>87</v>
      </c>
      <c r="I372" t="s">
        <v>71</v>
      </c>
      <c r="J372" s="1">
        <v>44473</v>
      </c>
      <c r="K372" s="2">
        <v>0.69559027777777782</v>
      </c>
      <c r="L372" s="1">
        <v>44477</v>
      </c>
      <c r="M372" s="2">
        <v>0.72328703703703701</v>
      </c>
      <c r="N372" s="1">
        <v>44476</v>
      </c>
      <c r="O372" s="2">
        <v>0.58827546296296296</v>
      </c>
      <c r="P372">
        <v>4166</v>
      </c>
      <c r="Q372">
        <v>-1634</v>
      </c>
      <c r="R372" s="3">
        <v>44473.695590277777</v>
      </c>
      <c r="S372" s="3">
        <v>44476.588275462964</v>
      </c>
      <c r="T372" t="s">
        <v>1888</v>
      </c>
      <c r="U372" t="s">
        <v>39</v>
      </c>
      <c r="V372" t="s">
        <v>19</v>
      </c>
      <c r="W372" t="s">
        <v>25</v>
      </c>
      <c r="X372" t="s">
        <v>37</v>
      </c>
      <c r="Y372" t="s">
        <v>78</v>
      </c>
      <c r="Z372">
        <v>1</v>
      </c>
      <c r="AA372" t="s">
        <v>3880</v>
      </c>
      <c r="AB372" s="1">
        <v>44473</v>
      </c>
    </row>
    <row r="373" spans="1:28" x14ac:dyDescent="0.25">
      <c r="A373">
        <v>41</v>
      </c>
      <c r="B373" t="s">
        <v>1815</v>
      </c>
      <c r="C373">
        <v>2021</v>
      </c>
      <c r="D373" t="s">
        <v>451</v>
      </c>
      <c r="E373" t="s">
        <v>863</v>
      </c>
      <c r="F373" t="s">
        <v>24</v>
      </c>
      <c r="G373" t="s">
        <v>864</v>
      </c>
      <c r="H373" t="s">
        <v>70</v>
      </c>
      <c r="I373" t="s">
        <v>71</v>
      </c>
      <c r="J373" s="1">
        <v>44473</v>
      </c>
      <c r="K373" s="2">
        <v>0.70130787037037035</v>
      </c>
      <c r="L373" s="1">
        <v>44473</v>
      </c>
      <c r="M373" s="2">
        <v>0.76374999999999993</v>
      </c>
      <c r="N373" s="1">
        <v>44473</v>
      </c>
      <c r="O373" s="2">
        <v>0.72393518518518529</v>
      </c>
      <c r="P373">
        <v>33</v>
      </c>
      <c r="Q373">
        <v>-57</v>
      </c>
      <c r="R373" s="3">
        <v>44473.701307870368</v>
      </c>
      <c r="S373" s="3">
        <v>44473.723935185182</v>
      </c>
      <c r="T373" t="s">
        <v>1839</v>
      </c>
      <c r="U373" t="s">
        <v>27</v>
      </c>
      <c r="V373" t="s">
        <v>19</v>
      </c>
      <c r="W373" t="s">
        <v>25</v>
      </c>
      <c r="X373" t="s">
        <v>23</v>
      </c>
      <c r="Y373" t="s">
        <v>78</v>
      </c>
      <c r="Z373">
        <v>1</v>
      </c>
      <c r="AA373" t="s">
        <v>3880</v>
      </c>
      <c r="AB373" s="1">
        <v>44473</v>
      </c>
    </row>
    <row r="374" spans="1:28" x14ac:dyDescent="0.25">
      <c r="A374">
        <v>41</v>
      </c>
      <c r="B374" t="s">
        <v>1815</v>
      </c>
      <c r="C374">
        <v>2021</v>
      </c>
      <c r="D374" t="s">
        <v>451</v>
      </c>
      <c r="E374" t="s">
        <v>865</v>
      </c>
      <c r="F374" t="s">
        <v>33</v>
      </c>
      <c r="G374" t="s">
        <v>866</v>
      </c>
      <c r="H374" t="s">
        <v>70</v>
      </c>
      <c r="I374" t="s">
        <v>71</v>
      </c>
      <c r="J374" s="1">
        <v>44473</v>
      </c>
      <c r="K374" s="2">
        <v>0.71081018518518524</v>
      </c>
      <c r="L374" s="1">
        <v>44473</v>
      </c>
      <c r="M374" s="2">
        <v>0.77328703703703694</v>
      </c>
      <c r="N374" s="1">
        <v>44473</v>
      </c>
      <c r="O374" s="2">
        <v>0.7289930555555556</v>
      </c>
      <c r="P374">
        <v>26</v>
      </c>
      <c r="Q374">
        <v>-64</v>
      </c>
      <c r="R374" s="3">
        <v>44473.710810185185</v>
      </c>
      <c r="S374" s="3">
        <v>44473.728993055556</v>
      </c>
      <c r="T374" t="s">
        <v>1831</v>
      </c>
      <c r="U374" t="s">
        <v>22</v>
      </c>
      <c r="V374" t="s">
        <v>19</v>
      </c>
      <c r="W374" t="s">
        <v>34</v>
      </c>
      <c r="X374" t="s">
        <v>23</v>
      </c>
      <c r="Y374" t="s">
        <v>80</v>
      </c>
      <c r="Z374">
        <v>5</v>
      </c>
      <c r="AA374" t="s">
        <v>3880</v>
      </c>
      <c r="AB374" s="1">
        <v>44473</v>
      </c>
    </row>
    <row r="375" spans="1:28" x14ac:dyDescent="0.25">
      <c r="A375">
        <v>41</v>
      </c>
      <c r="B375" t="s">
        <v>1815</v>
      </c>
      <c r="C375">
        <v>2021</v>
      </c>
      <c r="D375" t="s">
        <v>451</v>
      </c>
      <c r="E375" t="s">
        <v>867</v>
      </c>
      <c r="F375" t="s">
        <v>33</v>
      </c>
      <c r="G375" t="s">
        <v>868</v>
      </c>
      <c r="H375" t="s">
        <v>70</v>
      </c>
      <c r="I375" t="s">
        <v>71</v>
      </c>
      <c r="J375" s="1">
        <v>44473</v>
      </c>
      <c r="K375" s="2">
        <v>0.7443981481481482</v>
      </c>
      <c r="L375" s="1">
        <v>44473</v>
      </c>
      <c r="M375" s="2">
        <v>0.80685185185185182</v>
      </c>
      <c r="N375" s="1">
        <v>44473</v>
      </c>
      <c r="O375" s="2">
        <v>0.74530092592592589</v>
      </c>
      <c r="P375">
        <v>2</v>
      </c>
      <c r="Q375">
        <v>-88</v>
      </c>
      <c r="R375" s="3">
        <v>44473.744398148148</v>
      </c>
      <c r="S375" s="3">
        <v>44473.745300925926</v>
      </c>
      <c r="T375" t="s">
        <v>1856</v>
      </c>
      <c r="U375" t="s">
        <v>22</v>
      </c>
      <c r="V375" t="s">
        <v>19</v>
      </c>
      <c r="W375" t="s">
        <v>34</v>
      </c>
      <c r="X375" t="s">
        <v>23</v>
      </c>
      <c r="Y375" t="s">
        <v>80</v>
      </c>
      <c r="Z375">
        <v>1</v>
      </c>
      <c r="AA375" t="s">
        <v>3880</v>
      </c>
      <c r="AB375" s="1">
        <v>44473</v>
      </c>
    </row>
    <row r="376" spans="1:28" x14ac:dyDescent="0.25">
      <c r="A376">
        <v>41</v>
      </c>
      <c r="B376" t="s">
        <v>1815</v>
      </c>
      <c r="C376">
        <v>2021</v>
      </c>
      <c r="D376" t="s">
        <v>451</v>
      </c>
      <c r="E376" t="s">
        <v>869</v>
      </c>
      <c r="F376" t="s">
        <v>18</v>
      </c>
      <c r="G376" t="s">
        <v>870</v>
      </c>
      <c r="H376" t="s">
        <v>70</v>
      </c>
      <c r="I376" t="s">
        <v>71</v>
      </c>
      <c r="J376" s="1">
        <v>44473</v>
      </c>
      <c r="K376" s="2">
        <v>0.74783564814814818</v>
      </c>
      <c r="L376" s="1">
        <v>44475</v>
      </c>
      <c r="M376" s="2">
        <v>0.74780092592592595</v>
      </c>
      <c r="N376" s="1">
        <v>44473</v>
      </c>
      <c r="O376" s="2">
        <v>0.83795138888888887</v>
      </c>
      <c r="P376">
        <v>130</v>
      </c>
      <c r="Q376">
        <v>-2750</v>
      </c>
      <c r="R376" s="3">
        <v>44473.747835648152</v>
      </c>
      <c r="S376" s="3">
        <v>44473.837951388887</v>
      </c>
      <c r="T376" t="s">
        <v>1889</v>
      </c>
      <c r="U376" t="s">
        <v>32</v>
      </c>
      <c r="V376" t="s">
        <v>19</v>
      </c>
      <c r="W376" t="s">
        <v>20</v>
      </c>
      <c r="X376" t="s">
        <v>37</v>
      </c>
      <c r="Y376" t="s">
        <v>79</v>
      </c>
      <c r="Z376">
        <v>3</v>
      </c>
      <c r="AA376" t="s">
        <v>3880</v>
      </c>
      <c r="AB376" s="1">
        <v>44473</v>
      </c>
    </row>
    <row r="377" spans="1:28" x14ac:dyDescent="0.25">
      <c r="A377">
        <v>41</v>
      </c>
      <c r="B377" t="s">
        <v>1815</v>
      </c>
      <c r="C377">
        <v>2021</v>
      </c>
      <c r="D377" t="s">
        <v>451</v>
      </c>
      <c r="E377" t="s">
        <v>871</v>
      </c>
      <c r="F377" t="s">
        <v>33</v>
      </c>
      <c r="G377" t="s">
        <v>868</v>
      </c>
      <c r="H377" t="s">
        <v>70</v>
      </c>
      <c r="I377" t="s">
        <v>71</v>
      </c>
      <c r="J377" s="1">
        <v>44473</v>
      </c>
      <c r="K377" s="2">
        <v>0.74858796296296293</v>
      </c>
      <c r="L377" s="1">
        <v>44473</v>
      </c>
      <c r="M377" s="2">
        <v>0.81103009259259251</v>
      </c>
      <c r="N377" s="1">
        <v>44473</v>
      </c>
      <c r="O377" s="2">
        <v>0.81263888888888891</v>
      </c>
      <c r="P377">
        <v>93</v>
      </c>
      <c r="Q377">
        <v>3</v>
      </c>
      <c r="R377" s="3">
        <v>44473.74858796296</v>
      </c>
      <c r="S377" s="3">
        <v>44473.812638888892</v>
      </c>
      <c r="T377" t="s">
        <v>153</v>
      </c>
      <c r="U377" t="s">
        <v>32</v>
      </c>
      <c r="V377" t="s">
        <v>19</v>
      </c>
      <c r="W377" t="s">
        <v>34</v>
      </c>
      <c r="X377" t="s">
        <v>37</v>
      </c>
      <c r="Y377" t="s">
        <v>80</v>
      </c>
      <c r="Z377">
        <v>12</v>
      </c>
      <c r="AA377" t="s">
        <v>3880</v>
      </c>
      <c r="AB377" s="1">
        <v>44473</v>
      </c>
    </row>
    <row r="378" spans="1:28" x14ac:dyDescent="0.25">
      <c r="A378">
        <v>41</v>
      </c>
      <c r="B378" t="s">
        <v>1815</v>
      </c>
      <c r="C378">
        <v>2021</v>
      </c>
      <c r="D378" t="s">
        <v>451</v>
      </c>
      <c r="E378" t="s">
        <v>872</v>
      </c>
      <c r="F378" t="s">
        <v>18</v>
      </c>
      <c r="G378" t="s">
        <v>873</v>
      </c>
      <c r="H378" t="s">
        <v>70</v>
      </c>
      <c r="I378" t="s">
        <v>71</v>
      </c>
      <c r="J378" s="1">
        <v>44473</v>
      </c>
      <c r="K378" s="2">
        <v>0.7575115740740741</v>
      </c>
      <c r="L378" s="1">
        <v>44473</v>
      </c>
      <c r="M378" s="2" t="s">
        <v>874</v>
      </c>
      <c r="N378" s="1">
        <v>44473</v>
      </c>
      <c r="O378" s="2">
        <v>0.81800925925925927</v>
      </c>
      <c r="P378">
        <v>87</v>
      </c>
      <c r="Q378">
        <v>-29</v>
      </c>
      <c r="R378" s="3">
        <v>44473.757511574076</v>
      </c>
      <c r="S378" s="3">
        <v>44473.818009259259</v>
      </c>
      <c r="T378" t="s">
        <v>165</v>
      </c>
      <c r="U378" t="s">
        <v>30</v>
      </c>
      <c r="V378" t="s">
        <v>19</v>
      </c>
      <c r="W378" t="s">
        <v>20</v>
      </c>
      <c r="X378" t="s">
        <v>23</v>
      </c>
      <c r="Y378" t="s">
        <v>79</v>
      </c>
      <c r="Z378">
        <v>3</v>
      </c>
      <c r="AA378" t="s">
        <v>3880</v>
      </c>
      <c r="AB378" s="1">
        <v>44473</v>
      </c>
    </row>
    <row r="379" spans="1:28" x14ac:dyDescent="0.25">
      <c r="A379">
        <v>41</v>
      </c>
      <c r="B379" t="s">
        <v>1815</v>
      </c>
      <c r="C379">
        <v>2021</v>
      </c>
      <c r="D379" t="s">
        <v>451</v>
      </c>
      <c r="E379" t="s">
        <v>875</v>
      </c>
      <c r="F379" t="s">
        <v>46</v>
      </c>
      <c r="G379" t="s">
        <v>876</v>
      </c>
      <c r="H379" t="s">
        <v>87</v>
      </c>
      <c r="I379" t="s">
        <v>71</v>
      </c>
      <c r="J379" s="1">
        <v>44473</v>
      </c>
      <c r="K379" s="2">
        <v>0.82221064814814815</v>
      </c>
      <c r="L379" s="1">
        <v>44477</v>
      </c>
      <c r="M379" s="2">
        <v>0.84996527777777775</v>
      </c>
      <c r="N379" s="1">
        <v>44476</v>
      </c>
      <c r="O379" s="2">
        <v>0.58780092592592592</v>
      </c>
      <c r="P379">
        <v>3983</v>
      </c>
      <c r="Q379">
        <v>-1817</v>
      </c>
      <c r="R379" s="3">
        <v>44473.822210648148</v>
      </c>
      <c r="S379" s="3">
        <v>44476.587800925925</v>
      </c>
      <c r="T379" t="s">
        <v>1890</v>
      </c>
      <c r="U379" t="s">
        <v>39</v>
      </c>
      <c r="V379" t="s">
        <v>46</v>
      </c>
      <c r="W379" t="s">
        <v>46</v>
      </c>
      <c r="X379" t="s">
        <v>37</v>
      </c>
      <c r="Y379" t="s">
        <v>81</v>
      </c>
      <c r="Z379">
        <v>2</v>
      </c>
      <c r="AA379" t="s">
        <v>3880</v>
      </c>
      <c r="AB379" s="1">
        <v>44473</v>
      </c>
    </row>
    <row r="380" spans="1:28" x14ac:dyDescent="0.25">
      <c r="A380">
        <v>41</v>
      </c>
      <c r="B380" t="s">
        <v>1815</v>
      </c>
      <c r="C380">
        <v>2021</v>
      </c>
      <c r="D380" t="s">
        <v>451</v>
      </c>
      <c r="E380" t="s">
        <v>877</v>
      </c>
      <c r="F380" t="s">
        <v>46</v>
      </c>
      <c r="G380" t="s">
        <v>695</v>
      </c>
      <c r="H380" t="s">
        <v>86</v>
      </c>
      <c r="I380" t="s">
        <v>71</v>
      </c>
      <c r="J380" s="1">
        <v>44473</v>
      </c>
      <c r="K380" s="2">
        <v>0.83206018518518521</v>
      </c>
      <c r="L380" s="1">
        <v>44473</v>
      </c>
      <c r="M380" s="2">
        <v>0.99870370370370365</v>
      </c>
      <c r="N380" s="1">
        <v>44473</v>
      </c>
      <c r="O380" s="2">
        <v>0.87079861111111112</v>
      </c>
      <c r="P380">
        <v>55</v>
      </c>
      <c r="Q380">
        <v>-185</v>
      </c>
      <c r="R380" s="3">
        <v>44473.832060185188</v>
      </c>
      <c r="S380" s="3">
        <v>44473.870798611111</v>
      </c>
      <c r="T380" t="s">
        <v>601</v>
      </c>
      <c r="U380" t="s">
        <v>27</v>
      </c>
      <c r="V380" t="s">
        <v>46</v>
      </c>
      <c r="W380" t="s">
        <v>46</v>
      </c>
      <c r="X380" t="s">
        <v>23</v>
      </c>
      <c r="Y380" t="s">
        <v>81</v>
      </c>
      <c r="Z380">
        <v>3</v>
      </c>
      <c r="AA380" t="s">
        <v>3880</v>
      </c>
      <c r="AB380" s="1">
        <v>44473</v>
      </c>
    </row>
    <row r="381" spans="1:28" x14ac:dyDescent="0.25">
      <c r="A381">
        <v>41</v>
      </c>
      <c r="B381" t="s">
        <v>1815</v>
      </c>
      <c r="C381">
        <v>2021</v>
      </c>
      <c r="D381" t="s">
        <v>451</v>
      </c>
      <c r="E381" t="s">
        <v>878</v>
      </c>
      <c r="F381" t="s">
        <v>46</v>
      </c>
      <c r="G381" t="s">
        <v>879</v>
      </c>
      <c r="H381" t="s">
        <v>87</v>
      </c>
      <c r="I381" t="s">
        <v>71</v>
      </c>
      <c r="J381" s="1">
        <v>44473</v>
      </c>
      <c r="K381" s="2">
        <v>0.83354166666666663</v>
      </c>
      <c r="L381" s="1">
        <v>44477</v>
      </c>
      <c r="M381" s="2">
        <v>0.86129629629629623</v>
      </c>
      <c r="R381" s="3">
        <v>44473.833541666667</v>
      </c>
      <c r="S381" s="3">
        <v>44484.346910763888</v>
      </c>
      <c r="T381" t="s">
        <v>4776</v>
      </c>
      <c r="U381" t="s">
        <v>72</v>
      </c>
      <c r="V381" t="s">
        <v>46</v>
      </c>
      <c r="W381" t="s">
        <v>46</v>
      </c>
      <c r="X381" t="s">
        <v>74</v>
      </c>
      <c r="Y381" t="s">
        <v>81</v>
      </c>
      <c r="Z381">
        <v>1</v>
      </c>
      <c r="AA381" t="s">
        <v>3883</v>
      </c>
      <c r="AB381" s="1">
        <v>44473</v>
      </c>
    </row>
    <row r="382" spans="1:28" x14ac:dyDescent="0.25">
      <c r="A382">
        <v>41</v>
      </c>
      <c r="B382" t="s">
        <v>1815</v>
      </c>
      <c r="C382">
        <v>2021</v>
      </c>
      <c r="D382" t="s">
        <v>451</v>
      </c>
      <c r="E382" t="s">
        <v>880</v>
      </c>
      <c r="F382" t="s">
        <v>33</v>
      </c>
      <c r="G382" t="s">
        <v>881</v>
      </c>
      <c r="H382" t="s">
        <v>70</v>
      </c>
      <c r="I382" t="s">
        <v>71</v>
      </c>
      <c r="J382" s="1">
        <v>44473</v>
      </c>
      <c r="K382" s="2">
        <v>0.84500000000000008</v>
      </c>
      <c r="L382" s="1">
        <v>44473</v>
      </c>
      <c r="M382" s="2">
        <v>0.84496527777777775</v>
      </c>
      <c r="N382" s="1">
        <v>44473</v>
      </c>
      <c r="O382" s="2">
        <v>0.87512731481481476</v>
      </c>
      <c r="P382">
        <v>44</v>
      </c>
      <c r="Q382">
        <v>44</v>
      </c>
      <c r="R382" s="3">
        <v>44473.845000000001</v>
      </c>
      <c r="S382" s="3">
        <v>44473.875127314815</v>
      </c>
      <c r="T382" t="s">
        <v>610</v>
      </c>
      <c r="U382" t="s">
        <v>27</v>
      </c>
      <c r="V382" t="s">
        <v>19</v>
      </c>
      <c r="W382" t="s">
        <v>34</v>
      </c>
      <c r="X382" t="s">
        <v>23</v>
      </c>
      <c r="Y382" t="s">
        <v>80</v>
      </c>
      <c r="Z382">
        <v>5</v>
      </c>
      <c r="AA382" t="s">
        <v>3883</v>
      </c>
      <c r="AB382" s="1">
        <v>44473</v>
      </c>
    </row>
    <row r="383" spans="1:28" x14ac:dyDescent="0.25">
      <c r="A383">
        <v>41</v>
      </c>
      <c r="B383" t="s">
        <v>1815</v>
      </c>
      <c r="C383">
        <v>2021</v>
      </c>
      <c r="D383" t="s">
        <v>451</v>
      </c>
      <c r="E383" t="s">
        <v>882</v>
      </c>
      <c r="F383" t="s">
        <v>24</v>
      </c>
      <c r="G383" t="s">
        <v>323</v>
      </c>
      <c r="H383" t="s">
        <v>87</v>
      </c>
      <c r="I383" t="s">
        <v>71</v>
      </c>
      <c r="J383" s="1">
        <v>44473</v>
      </c>
      <c r="K383" s="2">
        <v>0.88883101851851853</v>
      </c>
      <c r="L383" s="1">
        <v>44477</v>
      </c>
      <c r="M383" s="2">
        <v>0.9164930555555556</v>
      </c>
      <c r="R383" s="3">
        <v>44473.888831018521</v>
      </c>
      <c r="S383" s="3">
        <v>44484.346910763888</v>
      </c>
      <c r="T383" t="s">
        <v>4777</v>
      </c>
      <c r="U383" t="s">
        <v>72</v>
      </c>
      <c r="V383" t="s">
        <v>19</v>
      </c>
      <c r="W383" t="s">
        <v>25</v>
      </c>
      <c r="X383" t="s">
        <v>74</v>
      </c>
      <c r="Y383" t="s">
        <v>78</v>
      </c>
      <c r="Z383">
        <v>2</v>
      </c>
      <c r="AA383" t="s">
        <v>3883</v>
      </c>
      <c r="AB383" s="1">
        <v>44473</v>
      </c>
    </row>
    <row r="384" spans="1:28" x14ac:dyDescent="0.25">
      <c r="A384">
        <v>41</v>
      </c>
      <c r="B384" t="s">
        <v>1815</v>
      </c>
      <c r="C384">
        <v>2021</v>
      </c>
      <c r="D384" t="s">
        <v>451</v>
      </c>
      <c r="E384" t="s">
        <v>883</v>
      </c>
      <c r="F384" t="s">
        <v>24</v>
      </c>
      <c r="G384" t="s">
        <v>202</v>
      </c>
      <c r="H384" t="s">
        <v>90</v>
      </c>
      <c r="I384" t="s">
        <v>71</v>
      </c>
      <c r="J384" s="1">
        <v>44473</v>
      </c>
      <c r="K384" s="2">
        <v>0.91383101851851845</v>
      </c>
      <c r="L384" s="1">
        <v>44473</v>
      </c>
      <c r="M384" s="2">
        <v>0.93459490740740747</v>
      </c>
      <c r="N384" s="1">
        <v>44473</v>
      </c>
      <c r="O384" s="2">
        <v>0.91513888888888895</v>
      </c>
      <c r="P384">
        <v>2</v>
      </c>
      <c r="Q384">
        <v>-28</v>
      </c>
      <c r="R384" s="3">
        <v>44473.913831018515</v>
      </c>
      <c r="S384" s="3">
        <v>44473.915138888886</v>
      </c>
      <c r="T384" t="s">
        <v>1856</v>
      </c>
      <c r="U384" t="s">
        <v>22</v>
      </c>
      <c r="V384" t="s">
        <v>19</v>
      </c>
      <c r="W384" t="s">
        <v>73</v>
      </c>
      <c r="X384" t="s">
        <v>23</v>
      </c>
      <c r="Y384" t="s">
        <v>77</v>
      </c>
      <c r="Z384">
        <v>1</v>
      </c>
      <c r="AA384" t="s">
        <v>3883</v>
      </c>
      <c r="AB384" s="1">
        <v>44473</v>
      </c>
    </row>
    <row r="385" spans="1:28" x14ac:dyDescent="0.25">
      <c r="A385">
        <v>41</v>
      </c>
      <c r="B385" t="s">
        <v>1815</v>
      </c>
      <c r="C385">
        <v>2021</v>
      </c>
      <c r="D385" t="s">
        <v>451</v>
      </c>
      <c r="E385" t="s">
        <v>884</v>
      </c>
      <c r="F385" t="s">
        <v>24</v>
      </c>
      <c r="G385" t="s">
        <v>177</v>
      </c>
      <c r="H385" t="s">
        <v>90</v>
      </c>
      <c r="I385" t="s">
        <v>71</v>
      </c>
      <c r="J385" s="1">
        <v>44473</v>
      </c>
      <c r="K385" s="2">
        <v>0.9415162037037037</v>
      </c>
      <c r="L385" s="1">
        <v>44473</v>
      </c>
      <c r="M385" s="2">
        <v>0.96233796296296292</v>
      </c>
      <c r="N385" s="1">
        <v>44473</v>
      </c>
      <c r="O385" s="2">
        <v>0.94237268518518524</v>
      </c>
      <c r="P385">
        <v>2</v>
      </c>
      <c r="Q385">
        <v>-28</v>
      </c>
      <c r="R385" s="3">
        <v>44473.941516203704</v>
      </c>
      <c r="S385" s="3">
        <v>44473.942372685182</v>
      </c>
      <c r="T385" t="s">
        <v>1856</v>
      </c>
      <c r="U385" t="s">
        <v>22</v>
      </c>
      <c r="V385" t="s">
        <v>19</v>
      </c>
      <c r="W385" t="s">
        <v>73</v>
      </c>
      <c r="X385" t="s">
        <v>23</v>
      </c>
      <c r="Y385" t="s">
        <v>77</v>
      </c>
      <c r="Z385">
        <v>1</v>
      </c>
      <c r="AA385" t="s">
        <v>3883</v>
      </c>
      <c r="AB385" s="1">
        <v>44473</v>
      </c>
    </row>
    <row r="386" spans="1:28" x14ac:dyDescent="0.25">
      <c r="A386">
        <v>41</v>
      </c>
      <c r="B386" t="s">
        <v>1815</v>
      </c>
      <c r="C386">
        <v>2021</v>
      </c>
      <c r="D386" t="s">
        <v>451</v>
      </c>
      <c r="E386" t="s">
        <v>885</v>
      </c>
      <c r="F386" t="s">
        <v>24</v>
      </c>
      <c r="G386" t="s">
        <v>179</v>
      </c>
      <c r="H386" t="s">
        <v>90</v>
      </c>
      <c r="I386" t="s">
        <v>71</v>
      </c>
      <c r="J386" s="1">
        <v>44473</v>
      </c>
      <c r="K386" s="2">
        <v>0.9418981481481481</v>
      </c>
      <c r="L386" s="1">
        <v>44473</v>
      </c>
      <c r="M386" s="2">
        <v>0.96271990740740743</v>
      </c>
      <c r="N386" s="1">
        <v>44473</v>
      </c>
      <c r="O386" s="2">
        <v>0.94341435185185185</v>
      </c>
      <c r="P386">
        <v>2</v>
      </c>
      <c r="Q386">
        <v>-28</v>
      </c>
      <c r="R386" s="3">
        <v>44473.94189814815</v>
      </c>
      <c r="S386" s="3">
        <v>44473.943414351852</v>
      </c>
      <c r="T386" t="s">
        <v>1891</v>
      </c>
      <c r="U386" t="s">
        <v>22</v>
      </c>
      <c r="V386" t="s">
        <v>19</v>
      </c>
      <c r="W386" t="s">
        <v>73</v>
      </c>
      <c r="X386" t="s">
        <v>23</v>
      </c>
      <c r="Y386" t="s">
        <v>77</v>
      </c>
      <c r="Z386">
        <v>1</v>
      </c>
      <c r="AA386" t="s">
        <v>3883</v>
      </c>
      <c r="AB386" s="1">
        <v>44473</v>
      </c>
    </row>
    <row r="387" spans="1:28" x14ac:dyDescent="0.25">
      <c r="A387">
        <v>41</v>
      </c>
      <c r="B387" t="s">
        <v>1815</v>
      </c>
      <c r="C387">
        <v>2021</v>
      </c>
      <c r="D387" t="s">
        <v>451</v>
      </c>
      <c r="E387" t="s">
        <v>886</v>
      </c>
      <c r="F387" t="s">
        <v>24</v>
      </c>
      <c r="G387" t="s">
        <v>185</v>
      </c>
      <c r="H387" t="s">
        <v>90</v>
      </c>
      <c r="I387" t="s">
        <v>71</v>
      </c>
      <c r="J387" s="1">
        <v>44473</v>
      </c>
      <c r="K387" s="2">
        <v>0.96295138888888887</v>
      </c>
      <c r="L387" s="1">
        <v>44473</v>
      </c>
      <c r="M387" s="2">
        <v>0.98376157407407405</v>
      </c>
      <c r="N387" s="1">
        <v>44473</v>
      </c>
      <c r="O387" s="2">
        <v>0.96373842592592596</v>
      </c>
      <c r="P387">
        <v>1</v>
      </c>
      <c r="Q387">
        <v>-29</v>
      </c>
      <c r="R387" s="3">
        <v>44473.962951388887</v>
      </c>
      <c r="S387" s="3">
        <v>44473.963738425926</v>
      </c>
      <c r="T387" t="s">
        <v>1856</v>
      </c>
      <c r="U387" t="s">
        <v>22</v>
      </c>
      <c r="V387" t="s">
        <v>19</v>
      </c>
      <c r="W387" t="s">
        <v>73</v>
      </c>
      <c r="X387" t="s">
        <v>23</v>
      </c>
      <c r="Y387" t="s">
        <v>77</v>
      </c>
      <c r="Z387">
        <v>1</v>
      </c>
      <c r="AA387" t="s">
        <v>3883</v>
      </c>
      <c r="AB387" s="1">
        <v>44473</v>
      </c>
    </row>
    <row r="388" spans="1:28" x14ac:dyDescent="0.25">
      <c r="A388">
        <v>41</v>
      </c>
      <c r="B388" t="s">
        <v>1815</v>
      </c>
      <c r="C388">
        <v>2021</v>
      </c>
      <c r="D388" t="s">
        <v>451</v>
      </c>
      <c r="E388" t="s">
        <v>887</v>
      </c>
      <c r="F388" t="s">
        <v>33</v>
      </c>
      <c r="G388" t="s">
        <v>888</v>
      </c>
      <c r="H388" t="s">
        <v>90</v>
      </c>
      <c r="I388" t="s">
        <v>71</v>
      </c>
      <c r="J388" s="1">
        <v>44473</v>
      </c>
      <c r="K388" s="2">
        <v>0.9984143518518519</v>
      </c>
      <c r="L388" s="1">
        <v>44474</v>
      </c>
      <c r="M388" s="2">
        <v>1.9212962962962963E-2</v>
      </c>
      <c r="N388" s="1">
        <v>44474</v>
      </c>
      <c r="O388" s="2">
        <v>1.8518518518518518E-4</v>
      </c>
      <c r="P388">
        <v>3</v>
      </c>
      <c r="Q388">
        <v>-27</v>
      </c>
      <c r="R388" s="3">
        <v>44473.998414351852</v>
      </c>
      <c r="S388" s="3">
        <v>44474.000185185185</v>
      </c>
      <c r="T388" t="s">
        <v>1891</v>
      </c>
      <c r="U388" t="s">
        <v>22</v>
      </c>
      <c r="V388" t="s">
        <v>19</v>
      </c>
      <c r="W388" t="s">
        <v>73</v>
      </c>
      <c r="X388" t="s">
        <v>23</v>
      </c>
      <c r="Y388" t="s">
        <v>77</v>
      </c>
      <c r="Z388">
        <v>1</v>
      </c>
      <c r="AA388" t="s">
        <v>3883</v>
      </c>
      <c r="AB388" s="1">
        <v>44473</v>
      </c>
    </row>
    <row r="389" spans="1:28" x14ac:dyDescent="0.25">
      <c r="A389">
        <v>41</v>
      </c>
      <c r="B389" t="s">
        <v>1815</v>
      </c>
      <c r="C389">
        <v>2021</v>
      </c>
      <c r="D389" t="s">
        <v>451</v>
      </c>
      <c r="E389" t="s">
        <v>889</v>
      </c>
      <c r="F389" t="s">
        <v>33</v>
      </c>
      <c r="G389" t="s">
        <v>888</v>
      </c>
      <c r="H389" t="s">
        <v>70</v>
      </c>
      <c r="I389" t="s">
        <v>71</v>
      </c>
      <c r="J389" s="1">
        <v>44473</v>
      </c>
      <c r="K389" s="2">
        <v>0.99915509259259261</v>
      </c>
      <c r="L389" s="1">
        <v>44474</v>
      </c>
      <c r="M389" s="2">
        <v>6.1643518518518514E-2</v>
      </c>
      <c r="N389" s="1">
        <v>44474</v>
      </c>
      <c r="O389" s="2">
        <v>6.0729166666666667E-2</v>
      </c>
      <c r="P389">
        <v>89</v>
      </c>
      <c r="Q389">
        <v>-1</v>
      </c>
      <c r="R389" s="3">
        <v>44473.999155092592</v>
      </c>
      <c r="S389" s="3">
        <v>44474.060729166667</v>
      </c>
      <c r="T389" t="s">
        <v>1892</v>
      </c>
      <c r="U389" t="s">
        <v>30</v>
      </c>
      <c r="V389" t="s">
        <v>19</v>
      </c>
      <c r="W389" t="s">
        <v>34</v>
      </c>
      <c r="X389" t="s">
        <v>23</v>
      </c>
      <c r="Y389" t="s">
        <v>80</v>
      </c>
      <c r="Z389">
        <v>10</v>
      </c>
      <c r="AA389" t="s">
        <v>3883</v>
      </c>
      <c r="AB389" s="1">
        <v>44473</v>
      </c>
    </row>
    <row r="390" spans="1:28" x14ac:dyDescent="0.25">
      <c r="A390">
        <v>41</v>
      </c>
      <c r="B390" t="s">
        <v>1815</v>
      </c>
      <c r="C390">
        <v>2021</v>
      </c>
      <c r="D390" t="s">
        <v>451</v>
      </c>
      <c r="E390" t="s">
        <v>890</v>
      </c>
      <c r="F390" t="s">
        <v>33</v>
      </c>
      <c r="G390" t="s">
        <v>888</v>
      </c>
      <c r="H390" t="s">
        <v>87</v>
      </c>
      <c r="I390" t="s">
        <v>71</v>
      </c>
      <c r="J390" s="1">
        <v>44473</v>
      </c>
      <c r="K390" s="2">
        <v>0.99945601851851851</v>
      </c>
      <c r="L390" s="1">
        <v>44478</v>
      </c>
      <c r="M390" s="2">
        <v>2.7210648148148147E-2</v>
      </c>
      <c r="R390" s="3">
        <v>44473.999456018515</v>
      </c>
      <c r="S390" s="3">
        <v>44484.346910763888</v>
      </c>
      <c r="T390" t="s">
        <v>4778</v>
      </c>
      <c r="U390" t="s">
        <v>72</v>
      </c>
      <c r="V390" t="s">
        <v>19</v>
      </c>
      <c r="W390" t="s">
        <v>34</v>
      </c>
      <c r="X390" t="s">
        <v>74</v>
      </c>
      <c r="Y390" t="s">
        <v>80</v>
      </c>
      <c r="Z390">
        <v>1</v>
      </c>
      <c r="AA390" t="s">
        <v>3883</v>
      </c>
      <c r="AB390" s="1">
        <v>44473</v>
      </c>
    </row>
    <row r="391" spans="1:28" x14ac:dyDescent="0.25">
      <c r="A391">
        <v>41</v>
      </c>
      <c r="B391" t="s">
        <v>1816</v>
      </c>
      <c r="C391">
        <v>2021</v>
      </c>
      <c r="D391" t="s">
        <v>451</v>
      </c>
      <c r="E391" t="s">
        <v>891</v>
      </c>
      <c r="F391" t="s">
        <v>33</v>
      </c>
      <c r="G391" t="s">
        <v>892</v>
      </c>
      <c r="H391" t="s">
        <v>90</v>
      </c>
      <c r="I391" t="s">
        <v>71</v>
      </c>
      <c r="J391" s="1">
        <v>44474</v>
      </c>
      <c r="K391" s="2">
        <v>0.10269675925925925</v>
      </c>
      <c r="L391" s="1">
        <v>44474</v>
      </c>
      <c r="M391" s="2">
        <v>0.12351851851851851</v>
      </c>
      <c r="N391" s="1">
        <v>44474</v>
      </c>
      <c r="O391" s="2">
        <v>0.10910879629629629</v>
      </c>
      <c r="P391">
        <v>10</v>
      </c>
      <c r="Q391">
        <v>-20</v>
      </c>
      <c r="R391" s="3">
        <v>44474.102696759262</v>
      </c>
      <c r="S391" s="3">
        <v>44474.1091087963</v>
      </c>
      <c r="T391" t="s">
        <v>109</v>
      </c>
      <c r="U391" t="s">
        <v>22</v>
      </c>
      <c r="V391" t="s">
        <v>19</v>
      </c>
      <c r="W391" t="s">
        <v>73</v>
      </c>
      <c r="X391" t="s">
        <v>23</v>
      </c>
      <c r="Y391" t="s">
        <v>77</v>
      </c>
      <c r="Z391">
        <v>1</v>
      </c>
      <c r="AA391" t="s">
        <v>3883</v>
      </c>
      <c r="AB391" s="1">
        <v>44473</v>
      </c>
    </row>
    <row r="392" spans="1:28" x14ac:dyDescent="0.25">
      <c r="A392">
        <v>41</v>
      </c>
      <c r="B392" t="s">
        <v>1816</v>
      </c>
      <c r="C392">
        <v>2021</v>
      </c>
      <c r="D392" t="s">
        <v>451</v>
      </c>
      <c r="E392" t="s">
        <v>893</v>
      </c>
      <c r="F392" t="s">
        <v>33</v>
      </c>
      <c r="G392" t="s">
        <v>892</v>
      </c>
      <c r="H392" t="s">
        <v>70</v>
      </c>
      <c r="I392" t="s">
        <v>71</v>
      </c>
      <c r="J392" s="1">
        <v>44474</v>
      </c>
      <c r="K392" s="2">
        <v>0.10398148148148149</v>
      </c>
      <c r="L392" s="1">
        <v>44474</v>
      </c>
      <c r="M392" s="2">
        <v>0.16646990740740741</v>
      </c>
      <c r="N392" s="1">
        <v>44474</v>
      </c>
      <c r="O392" s="2">
        <v>0.15192129629629628</v>
      </c>
      <c r="P392">
        <v>69</v>
      </c>
      <c r="Q392">
        <v>-21</v>
      </c>
      <c r="R392" s="3">
        <v>44474.103981481479</v>
      </c>
      <c r="S392" s="3">
        <v>44474.151921296296</v>
      </c>
      <c r="T392" t="s">
        <v>107</v>
      </c>
      <c r="U392" t="s">
        <v>30</v>
      </c>
      <c r="V392" t="s">
        <v>19</v>
      </c>
      <c r="W392" t="s">
        <v>34</v>
      </c>
      <c r="X392" t="s">
        <v>23</v>
      </c>
      <c r="Y392" t="s">
        <v>80</v>
      </c>
      <c r="Z392">
        <v>10</v>
      </c>
      <c r="AA392" t="s">
        <v>3883</v>
      </c>
      <c r="AB392" s="1">
        <v>44473</v>
      </c>
    </row>
    <row r="393" spans="1:28" x14ac:dyDescent="0.25">
      <c r="A393">
        <v>41</v>
      </c>
      <c r="B393" t="s">
        <v>1816</v>
      </c>
      <c r="C393">
        <v>2021</v>
      </c>
      <c r="D393" t="s">
        <v>451</v>
      </c>
      <c r="E393" t="s">
        <v>894</v>
      </c>
      <c r="F393" t="s">
        <v>24</v>
      </c>
      <c r="G393" t="s">
        <v>892</v>
      </c>
      <c r="H393" t="s">
        <v>87</v>
      </c>
      <c r="I393" t="s">
        <v>71</v>
      </c>
      <c r="J393" s="1">
        <v>44474</v>
      </c>
      <c r="K393" s="2">
        <v>0.10434027777777777</v>
      </c>
      <c r="L393" s="1">
        <v>44478</v>
      </c>
      <c r="M393" s="2">
        <v>0.13207175925925926</v>
      </c>
      <c r="R393" s="3">
        <v>44474.10434027778</v>
      </c>
      <c r="S393" s="3">
        <v>44484.346910763888</v>
      </c>
      <c r="T393" t="s">
        <v>4779</v>
      </c>
      <c r="U393" t="s">
        <v>72</v>
      </c>
      <c r="V393" t="s">
        <v>19</v>
      </c>
      <c r="W393" t="s">
        <v>25</v>
      </c>
      <c r="X393" t="s">
        <v>74</v>
      </c>
      <c r="Y393" t="s">
        <v>78</v>
      </c>
      <c r="Z393">
        <v>1</v>
      </c>
      <c r="AA393" t="s">
        <v>3883</v>
      </c>
      <c r="AB393" s="1">
        <v>44473</v>
      </c>
    </row>
    <row r="394" spans="1:28" x14ac:dyDescent="0.25">
      <c r="A394">
        <v>41</v>
      </c>
      <c r="B394" t="s">
        <v>1816</v>
      </c>
      <c r="C394">
        <v>2021</v>
      </c>
      <c r="D394" t="s">
        <v>451</v>
      </c>
      <c r="E394" t="s">
        <v>895</v>
      </c>
      <c r="F394" t="s">
        <v>24</v>
      </c>
      <c r="G394" t="s">
        <v>888</v>
      </c>
      <c r="H394" t="s">
        <v>87</v>
      </c>
      <c r="I394" t="s">
        <v>71</v>
      </c>
      <c r="J394" s="1">
        <v>44474</v>
      </c>
      <c r="K394" s="2">
        <v>0.18207175925925925</v>
      </c>
      <c r="L394" s="1">
        <v>44478</v>
      </c>
      <c r="M394" s="2">
        <v>0.20981481481481482</v>
      </c>
      <c r="N394" s="1">
        <v>44477</v>
      </c>
      <c r="O394" s="2">
        <v>0.40432870370370372</v>
      </c>
      <c r="P394">
        <v>4640</v>
      </c>
      <c r="Q394">
        <v>-1160</v>
      </c>
      <c r="R394" s="3">
        <v>44474.182071759256</v>
      </c>
      <c r="S394" s="3">
        <v>44477.404328703706</v>
      </c>
      <c r="T394" t="s">
        <v>1893</v>
      </c>
      <c r="U394" t="s">
        <v>39</v>
      </c>
      <c r="V394" t="s">
        <v>19</v>
      </c>
      <c r="W394" t="s">
        <v>25</v>
      </c>
      <c r="X394" t="s">
        <v>37</v>
      </c>
      <c r="Y394" t="s">
        <v>78</v>
      </c>
      <c r="Z394">
        <v>2</v>
      </c>
      <c r="AA394" t="s">
        <v>3883</v>
      </c>
      <c r="AB394" s="1">
        <v>44473</v>
      </c>
    </row>
    <row r="395" spans="1:28" x14ac:dyDescent="0.25">
      <c r="A395">
        <v>41</v>
      </c>
      <c r="B395" t="s">
        <v>1816</v>
      </c>
      <c r="C395">
        <v>2021</v>
      </c>
      <c r="D395" t="s">
        <v>451</v>
      </c>
      <c r="E395" t="s">
        <v>896</v>
      </c>
      <c r="F395" t="s">
        <v>24</v>
      </c>
      <c r="G395" t="s">
        <v>888</v>
      </c>
      <c r="H395" t="s">
        <v>90</v>
      </c>
      <c r="I395" t="s">
        <v>71</v>
      </c>
      <c r="J395" s="1">
        <v>44474</v>
      </c>
      <c r="K395" s="2">
        <v>0.20988425925925924</v>
      </c>
      <c r="L395" s="1">
        <v>44474</v>
      </c>
      <c r="M395" s="2">
        <v>0.23069444444444445</v>
      </c>
      <c r="N395" s="1">
        <v>44474</v>
      </c>
      <c r="O395" s="2">
        <v>0.21092592592592593</v>
      </c>
      <c r="P395">
        <v>1</v>
      </c>
      <c r="Q395">
        <v>-29</v>
      </c>
      <c r="R395" s="3">
        <v>44474.20988425926</v>
      </c>
      <c r="S395" s="3">
        <v>44474.210925925923</v>
      </c>
      <c r="T395" t="s">
        <v>1856</v>
      </c>
      <c r="U395" t="s">
        <v>22</v>
      </c>
      <c r="V395" t="s">
        <v>19</v>
      </c>
      <c r="W395" t="s">
        <v>73</v>
      </c>
      <c r="X395" t="s">
        <v>23</v>
      </c>
      <c r="Y395" t="s">
        <v>77</v>
      </c>
      <c r="Z395">
        <v>1</v>
      </c>
      <c r="AA395" t="s">
        <v>3883</v>
      </c>
      <c r="AB395" s="1">
        <v>44473</v>
      </c>
    </row>
    <row r="396" spans="1:28" x14ac:dyDescent="0.25">
      <c r="A396">
        <v>41</v>
      </c>
      <c r="B396" t="s">
        <v>1816</v>
      </c>
      <c r="C396">
        <v>2021</v>
      </c>
      <c r="D396" t="s">
        <v>451</v>
      </c>
      <c r="E396" t="s">
        <v>897</v>
      </c>
      <c r="F396" t="s">
        <v>24</v>
      </c>
      <c r="G396" t="s">
        <v>888</v>
      </c>
      <c r="H396" t="s">
        <v>70</v>
      </c>
      <c r="I396" t="s">
        <v>71</v>
      </c>
      <c r="J396" s="1">
        <v>44474</v>
      </c>
      <c r="K396" s="2">
        <v>0.21032407407407408</v>
      </c>
      <c r="L396" s="1">
        <v>44474</v>
      </c>
      <c r="M396" s="2">
        <v>0.27281250000000001</v>
      </c>
      <c r="N396" s="1">
        <v>44474</v>
      </c>
      <c r="O396" s="2">
        <v>0.22833333333333336</v>
      </c>
      <c r="P396">
        <v>26</v>
      </c>
      <c r="Q396">
        <v>-64</v>
      </c>
      <c r="R396" s="3">
        <v>44474.210324074076</v>
      </c>
      <c r="S396" s="3">
        <v>44474.228333333333</v>
      </c>
      <c r="T396" t="s">
        <v>113</v>
      </c>
      <c r="U396" t="s">
        <v>22</v>
      </c>
      <c r="V396" t="s">
        <v>19</v>
      </c>
      <c r="W396" t="s">
        <v>25</v>
      </c>
      <c r="X396" t="s">
        <v>23</v>
      </c>
      <c r="Y396" t="s">
        <v>78</v>
      </c>
      <c r="Z396">
        <v>1</v>
      </c>
      <c r="AA396" t="s">
        <v>3883</v>
      </c>
      <c r="AB396" s="1">
        <v>44473</v>
      </c>
    </row>
    <row r="397" spans="1:28" x14ac:dyDescent="0.25">
      <c r="A397">
        <v>41</v>
      </c>
      <c r="B397" t="s">
        <v>1816</v>
      </c>
      <c r="C397">
        <v>2021</v>
      </c>
      <c r="D397" t="s">
        <v>451</v>
      </c>
      <c r="E397" t="s">
        <v>898</v>
      </c>
      <c r="F397" t="s">
        <v>24</v>
      </c>
      <c r="G397" t="s">
        <v>177</v>
      </c>
      <c r="H397" t="s">
        <v>90</v>
      </c>
      <c r="I397" t="s">
        <v>71</v>
      </c>
      <c r="J397" s="1">
        <v>44474</v>
      </c>
      <c r="K397" s="2">
        <v>0.28436342592592595</v>
      </c>
      <c r="L397" s="1">
        <v>44474</v>
      </c>
      <c r="M397" s="2">
        <v>0.30517361111111113</v>
      </c>
      <c r="N397" s="1">
        <v>44474</v>
      </c>
      <c r="O397" s="2">
        <v>0.30304398148148148</v>
      </c>
      <c r="P397">
        <v>27</v>
      </c>
      <c r="Q397">
        <v>-3</v>
      </c>
      <c r="R397" s="3">
        <v>44474.284363425926</v>
      </c>
      <c r="S397" s="3">
        <v>44474.303043981483</v>
      </c>
      <c r="T397" t="s">
        <v>1831</v>
      </c>
      <c r="U397" t="s">
        <v>22</v>
      </c>
      <c r="V397" t="s">
        <v>19</v>
      </c>
      <c r="W397" t="s">
        <v>73</v>
      </c>
      <c r="X397" t="s">
        <v>23</v>
      </c>
      <c r="Y397" t="s">
        <v>77</v>
      </c>
      <c r="Z397">
        <v>1</v>
      </c>
      <c r="AA397" t="s">
        <v>3879</v>
      </c>
      <c r="AB397" s="1">
        <v>44474</v>
      </c>
    </row>
    <row r="398" spans="1:28" x14ac:dyDescent="0.25">
      <c r="A398">
        <v>41</v>
      </c>
      <c r="B398" t="s">
        <v>1816</v>
      </c>
      <c r="C398">
        <v>2021</v>
      </c>
      <c r="D398" t="s">
        <v>451</v>
      </c>
      <c r="E398" t="s">
        <v>899</v>
      </c>
      <c r="F398" t="s">
        <v>24</v>
      </c>
      <c r="G398" t="s">
        <v>179</v>
      </c>
      <c r="H398" t="s">
        <v>90</v>
      </c>
      <c r="I398" t="s">
        <v>71</v>
      </c>
      <c r="J398" s="1">
        <v>44474</v>
      </c>
      <c r="K398" s="2">
        <v>0.28486111111111112</v>
      </c>
      <c r="L398" s="1">
        <v>44474</v>
      </c>
      <c r="M398" s="2">
        <v>0.3056712962962963</v>
      </c>
      <c r="N398" s="1">
        <v>44474</v>
      </c>
      <c r="O398" s="2">
        <v>0.30380787037037038</v>
      </c>
      <c r="P398">
        <v>27</v>
      </c>
      <c r="Q398">
        <v>-3</v>
      </c>
      <c r="R398" s="3">
        <v>44474.284861111111</v>
      </c>
      <c r="S398" s="3">
        <v>44474.303807870368</v>
      </c>
      <c r="T398" t="s">
        <v>125</v>
      </c>
      <c r="U398" t="s">
        <v>22</v>
      </c>
      <c r="V398" t="s">
        <v>19</v>
      </c>
      <c r="W398" t="s">
        <v>73</v>
      </c>
      <c r="X398" t="s">
        <v>23</v>
      </c>
      <c r="Y398" t="s">
        <v>77</v>
      </c>
      <c r="Z398">
        <v>1</v>
      </c>
      <c r="AA398" t="s">
        <v>3879</v>
      </c>
      <c r="AB398" s="1">
        <v>44474</v>
      </c>
    </row>
    <row r="399" spans="1:28" x14ac:dyDescent="0.25">
      <c r="A399">
        <v>41</v>
      </c>
      <c r="B399" t="s">
        <v>1816</v>
      </c>
      <c r="C399">
        <v>2021</v>
      </c>
      <c r="D399" t="s">
        <v>451</v>
      </c>
      <c r="E399" t="s">
        <v>900</v>
      </c>
      <c r="F399" t="s">
        <v>24</v>
      </c>
      <c r="G399" t="s">
        <v>185</v>
      </c>
      <c r="H399" t="s">
        <v>90</v>
      </c>
      <c r="I399" t="s">
        <v>71</v>
      </c>
      <c r="J399" s="1">
        <v>44474</v>
      </c>
      <c r="K399" s="2">
        <v>0.28561342592592592</v>
      </c>
      <c r="L399" s="1">
        <v>44474</v>
      </c>
      <c r="M399" s="2">
        <v>0.30641203703703707</v>
      </c>
      <c r="N399" s="1">
        <v>44474</v>
      </c>
      <c r="O399" s="2">
        <v>0.30409722222222219</v>
      </c>
      <c r="P399">
        <v>26</v>
      </c>
      <c r="Q399">
        <v>-4</v>
      </c>
      <c r="R399" s="3">
        <v>44474.285613425927</v>
      </c>
      <c r="S399" s="3">
        <v>44474.304097222222</v>
      </c>
      <c r="T399" t="s">
        <v>1831</v>
      </c>
      <c r="U399" t="s">
        <v>22</v>
      </c>
      <c r="V399" t="s">
        <v>19</v>
      </c>
      <c r="W399" t="s">
        <v>73</v>
      </c>
      <c r="X399" t="s">
        <v>23</v>
      </c>
      <c r="Y399" t="s">
        <v>77</v>
      </c>
      <c r="Z399">
        <v>1</v>
      </c>
      <c r="AA399" t="s">
        <v>3879</v>
      </c>
      <c r="AB399" s="1">
        <v>44474</v>
      </c>
    </row>
    <row r="400" spans="1:28" x14ac:dyDescent="0.25">
      <c r="A400">
        <v>41</v>
      </c>
      <c r="B400" t="s">
        <v>1816</v>
      </c>
      <c r="C400">
        <v>2021</v>
      </c>
      <c r="D400" t="s">
        <v>451</v>
      </c>
      <c r="E400" t="s">
        <v>901</v>
      </c>
      <c r="F400" t="s">
        <v>24</v>
      </c>
      <c r="G400" t="s">
        <v>888</v>
      </c>
      <c r="H400" t="s">
        <v>90</v>
      </c>
      <c r="I400" t="s">
        <v>71</v>
      </c>
      <c r="J400" s="1">
        <v>44474</v>
      </c>
      <c r="K400" s="2">
        <v>0.2877662037037037</v>
      </c>
      <c r="L400" s="1">
        <v>44474</v>
      </c>
      <c r="M400" s="2">
        <v>0.30857638888888889</v>
      </c>
      <c r="N400" s="1">
        <v>44474</v>
      </c>
      <c r="O400" s="2">
        <v>0.30439814814814814</v>
      </c>
      <c r="P400">
        <v>24</v>
      </c>
      <c r="Q400">
        <v>-6</v>
      </c>
      <c r="R400" s="3">
        <v>44474.287766203706</v>
      </c>
      <c r="S400" s="3">
        <v>44474.304398148146</v>
      </c>
      <c r="T400" t="s">
        <v>1894</v>
      </c>
      <c r="U400" t="s">
        <v>22</v>
      </c>
      <c r="V400" t="s">
        <v>19</v>
      </c>
      <c r="W400" t="s">
        <v>73</v>
      </c>
      <c r="X400" t="s">
        <v>23</v>
      </c>
      <c r="Y400" t="s">
        <v>77</v>
      </c>
      <c r="Z400">
        <v>1</v>
      </c>
      <c r="AA400" t="s">
        <v>3879</v>
      </c>
      <c r="AB400" s="1">
        <v>44474</v>
      </c>
    </row>
    <row r="401" spans="1:28" x14ac:dyDescent="0.25">
      <c r="A401">
        <v>41</v>
      </c>
      <c r="B401" t="s">
        <v>1816</v>
      </c>
      <c r="C401">
        <v>2021</v>
      </c>
      <c r="D401" t="s">
        <v>451</v>
      </c>
      <c r="E401" t="s">
        <v>902</v>
      </c>
      <c r="F401" t="s">
        <v>24</v>
      </c>
      <c r="G401" t="s">
        <v>202</v>
      </c>
      <c r="H401" t="s">
        <v>90</v>
      </c>
      <c r="I401" t="s">
        <v>71</v>
      </c>
      <c r="J401" s="1">
        <v>44474</v>
      </c>
      <c r="K401" s="2">
        <v>0.28854166666666664</v>
      </c>
      <c r="L401" s="1">
        <v>44474</v>
      </c>
      <c r="M401" s="2">
        <v>0.30936342592592592</v>
      </c>
      <c r="N401" s="1">
        <v>44474</v>
      </c>
      <c r="O401" s="2">
        <v>0.30473379629629632</v>
      </c>
      <c r="P401">
        <v>23</v>
      </c>
      <c r="Q401">
        <v>-7</v>
      </c>
      <c r="R401" s="3">
        <v>44474.288541666669</v>
      </c>
      <c r="S401" s="3">
        <v>44474.3047337963</v>
      </c>
      <c r="T401" t="s">
        <v>1894</v>
      </c>
      <c r="U401" t="s">
        <v>22</v>
      </c>
      <c r="V401" t="s">
        <v>19</v>
      </c>
      <c r="W401" t="s">
        <v>73</v>
      </c>
      <c r="X401" t="s">
        <v>23</v>
      </c>
      <c r="Y401" t="s">
        <v>77</v>
      </c>
      <c r="Z401">
        <v>1</v>
      </c>
      <c r="AA401" t="s">
        <v>3879</v>
      </c>
      <c r="AB401" s="1">
        <v>44474</v>
      </c>
    </row>
    <row r="402" spans="1:28" x14ac:dyDescent="0.25">
      <c r="A402">
        <v>41</v>
      </c>
      <c r="B402" t="s">
        <v>1816</v>
      </c>
      <c r="C402">
        <v>2021</v>
      </c>
      <c r="D402" t="s">
        <v>451</v>
      </c>
      <c r="E402" t="s">
        <v>903</v>
      </c>
      <c r="F402" t="s">
        <v>24</v>
      </c>
      <c r="G402" t="s">
        <v>888</v>
      </c>
      <c r="H402" t="s">
        <v>70</v>
      </c>
      <c r="I402" t="s">
        <v>71</v>
      </c>
      <c r="J402" s="1">
        <v>44474</v>
      </c>
      <c r="K402" s="2">
        <v>0.28953703703703704</v>
      </c>
      <c r="L402" s="1">
        <v>44474</v>
      </c>
      <c r="M402" s="2">
        <v>0.3520138888888889</v>
      </c>
      <c r="N402" s="1">
        <v>44474</v>
      </c>
      <c r="O402" s="2">
        <v>0.34988425925925926</v>
      </c>
      <c r="P402">
        <v>87</v>
      </c>
      <c r="Q402">
        <v>-3</v>
      </c>
      <c r="R402" s="3">
        <v>44474.289537037039</v>
      </c>
      <c r="S402" s="3">
        <v>44474.34988425926</v>
      </c>
      <c r="T402" t="s">
        <v>166</v>
      </c>
      <c r="U402" t="s">
        <v>30</v>
      </c>
      <c r="V402" t="s">
        <v>19</v>
      </c>
      <c r="W402" t="s">
        <v>25</v>
      </c>
      <c r="X402" t="s">
        <v>23</v>
      </c>
      <c r="Y402" t="s">
        <v>78</v>
      </c>
      <c r="Z402">
        <v>1</v>
      </c>
      <c r="AA402" t="s">
        <v>3879</v>
      </c>
      <c r="AB402" s="1">
        <v>44474</v>
      </c>
    </row>
    <row r="403" spans="1:28" x14ac:dyDescent="0.25">
      <c r="A403">
        <v>41</v>
      </c>
      <c r="B403" t="s">
        <v>1816</v>
      </c>
      <c r="C403">
        <v>2021</v>
      </c>
      <c r="D403" t="s">
        <v>451</v>
      </c>
      <c r="E403" t="s">
        <v>904</v>
      </c>
      <c r="F403" t="s">
        <v>24</v>
      </c>
      <c r="G403" t="s">
        <v>174</v>
      </c>
      <c r="H403" t="s">
        <v>70</v>
      </c>
      <c r="I403" t="s">
        <v>71</v>
      </c>
      <c r="J403" s="1">
        <v>44474</v>
      </c>
      <c r="K403" s="2">
        <v>0.29006944444444444</v>
      </c>
      <c r="L403" s="1">
        <v>44474</v>
      </c>
      <c r="M403" s="2">
        <v>0.35254629629629625</v>
      </c>
      <c r="N403" s="1">
        <v>44474</v>
      </c>
      <c r="O403" s="2">
        <v>0.34009259259259261</v>
      </c>
      <c r="P403">
        <v>72</v>
      </c>
      <c r="Q403">
        <v>-18</v>
      </c>
      <c r="R403" s="3">
        <v>44474.290069444447</v>
      </c>
      <c r="S403" s="3">
        <v>44474.340092592596</v>
      </c>
      <c r="T403" t="s">
        <v>159</v>
      </c>
      <c r="U403" t="s">
        <v>30</v>
      </c>
      <c r="V403" t="s">
        <v>19</v>
      </c>
      <c r="W403" t="s">
        <v>25</v>
      </c>
      <c r="X403" t="s">
        <v>23</v>
      </c>
      <c r="Y403" t="s">
        <v>78</v>
      </c>
      <c r="Z403">
        <v>3</v>
      </c>
      <c r="AA403" t="s">
        <v>3879</v>
      </c>
      <c r="AB403" s="1">
        <v>44474</v>
      </c>
    </row>
    <row r="404" spans="1:28" x14ac:dyDescent="0.25">
      <c r="A404">
        <v>41</v>
      </c>
      <c r="B404" t="s">
        <v>1816</v>
      </c>
      <c r="C404">
        <v>2021</v>
      </c>
      <c r="D404" t="s">
        <v>451</v>
      </c>
      <c r="E404" t="s">
        <v>905</v>
      </c>
      <c r="F404" t="s">
        <v>46</v>
      </c>
      <c r="G404" t="s">
        <v>906</v>
      </c>
      <c r="H404" t="s">
        <v>86</v>
      </c>
      <c r="I404" t="s">
        <v>71</v>
      </c>
      <c r="J404" s="1">
        <v>44474</v>
      </c>
      <c r="K404" s="2">
        <v>0.29083333333333333</v>
      </c>
      <c r="L404" s="1">
        <v>44474</v>
      </c>
      <c r="M404" s="2">
        <v>0.45746527777777773</v>
      </c>
      <c r="N404" s="1">
        <v>44474</v>
      </c>
      <c r="O404" s="2">
        <v>0.39065972222222217</v>
      </c>
      <c r="P404">
        <v>144</v>
      </c>
      <c r="Q404">
        <v>-96</v>
      </c>
      <c r="R404" s="3">
        <v>44474.290833333333</v>
      </c>
      <c r="S404" s="3">
        <v>44474.390659722223</v>
      </c>
      <c r="T404" t="s">
        <v>158</v>
      </c>
      <c r="U404" t="s">
        <v>32</v>
      </c>
      <c r="V404" t="s">
        <v>46</v>
      </c>
      <c r="W404" t="s">
        <v>46</v>
      </c>
      <c r="X404" t="s">
        <v>23</v>
      </c>
      <c r="Y404" t="s">
        <v>81</v>
      </c>
      <c r="Z404">
        <v>6</v>
      </c>
      <c r="AA404" t="s">
        <v>3879</v>
      </c>
      <c r="AB404" s="1">
        <v>44474</v>
      </c>
    </row>
    <row r="405" spans="1:28" x14ac:dyDescent="0.25">
      <c r="A405">
        <v>41</v>
      </c>
      <c r="B405" t="s">
        <v>1816</v>
      </c>
      <c r="C405">
        <v>2021</v>
      </c>
      <c r="D405" t="s">
        <v>451</v>
      </c>
      <c r="E405" t="s">
        <v>907</v>
      </c>
      <c r="F405" t="s">
        <v>24</v>
      </c>
      <c r="G405" t="s">
        <v>200</v>
      </c>
      <c r="H405" t="s">
        <v>70</v>
      </c>
      <c r="I405" t="s">
        <v>71</v>
      </c>
      <c r="J405" s="1">
        <v>44474</v>
      </c>
      <c r="K405" s="2">
        <v>0.29091435185185183</v>
      </c>
      <c r="L405" s="1">
        <v>44474</v>
      </c>
      <c r="M405" s="2">
        <v>0.35339120370370369</v>
      </c>
      <c r="N405" s="1">
        <v>44474</v>
      </c>
      <c r="O405" s="2">
        <v>0.34096064814814814</v>
      </c>
      <c r="P405">
        <v>72</v>
      </c>
      <c r="Q405">
        <v>-18</v>
      </c>
      <c r="R405" s="3">
        <v>44474.290914351855</v>
      </c>
      <c r="S405" s="3">
        <v>44474.340960648151</v>
      </c>
      <c r="T405" t="s">
        <v>159</v>
      </c>
      <c r="U405" t="s">
        <v>30</v>
      </c>
      <c r="V405" t="s">
        <v>19</v>
      </c>
      <c r="W405" t="s">
        <v>25</v>
      </c>
      <c r="X405" t="s">
        <v>23</v>
      </c>
      <c r="Y405" t="s">
        <v>78</v>
      </c>
      <c r="Z405">
        <v>2</v>
      </c>
      <c r="AA405" t="s">
        <v>3879</v>
      </c>
      <c r="AB405" s="1">
        <v>44474</v>
      </c>
    </row>
    <row r="406" spans="1:28" x14ac:dyDescent="0.25">
      <c r="A406">
        <v>41</v>
      </c>
      <c r="B406" t="s">
        <v>1816</v>
      </c>
      <c r="C406">
        <v>2021</v>
      </c>
      <c r="D406" t="s">
        <v>451</v>
      </c>
      <c r="E406" t="s">
        <v>908</v>
      </c>
      <c r="F406" t="s">
        <v>24</v>
      </c>
      <c r="G406" t="s">
        <v>726</v>
      </c>
      <c r="H406" t="s">
        <v>87</v>
      </c>
      <c r="I406" t="s">
        <v>71</v>
      </c>
      <c r="J406" s="1">
        <v>44474</v>
      </c>
      <c r="K406" s="2">
        <v>0.29204861111111108</v>
      </c>
      <c r="L406" s="1">
        <v>44478</v>
      </c>
      <c r="M406" s="2">
        <v>0.31976851851851851</v>
      </c>
      <c r="R406" s="3">
        <v>44474.292048611111</v>
      </c>
      <c r="S406" s="3">
        <v>44484.346910763888</v>
      </c>
      <c r="T406" t="s">
        <v>4780</v>
      </c>
      <c r="U406" t="s">
        <v>72</v>
      </c>
      <c r="V406" t="s">
        <v>19</v>
      </c>
      <c r="W406" t="s">
        <v>25</v>
      </c>
      <c r="X406" t="s">
        <v>74</v>
      </c>
      <c r="Y406" t="s">
        <v>78</v>
      </c>
      <c r="Z406">
        <v>1</v>
      </c>
      <c r="AA406" t="s">
        <v>3879</v>
      </c>
      <c r="AB406" s="1">
        <v>44474</v>
      </c>
    </row>
    <row r="407" spans="1:28" x14ac:dyDescent="0.25">
      <c r="A407">
        <v>41</v>
      </c>
      <c r="B407" t="s">
        <v>1816</v>
      </c>
      <c r="C407">
        <v>2021</v>
      </c>
      <c r="D407" t="s">
        <v>451</v>
      </c>
      <c r="E407" t="s">
        <v>909</v>
      </c>
      <c r="F407" t="s">
        <v>24</v>
      </c>
      <c r="G407" t="s">
        <v>726</v>
      </c>
      <c r="H407" t="s">
        <v>70</v>
      </c>
      <c r="I407" t="s">
        <v>71</v>
      </c>
      <c r="J407" s="1">
        <v>44474</v>
      </c>
      <c r="K407" s="2">
        <v>0.29249999999999998</v>
      </c>
      <c r="L407" s="1">
        <v>44474</v>
      </c>
      <c r="M407" s="2">
        <v>0.35498842592592594</v>
      </c>
      <c r="N407" s="1">
        <v>44474</v>
      </c>
      <c r="O407" s="2">
        <v>0.34214120370370371</v>
      </c>
      <c r="P407">
        <v>71</v>
      </c>
      <c r="Q407">
        <v>-19</v>
      </c>
      <c r="R407" s="3">
        <v>44474.292500000003</v>
      </c>
      <c r="S407" s="3">
        <v>44474.342141203706</v>
      </c>
      <c r="T407" t="s">
        <v>130</v>
      </c>
      <c r="U407" t="s">
        <v>30</v>
      </c>
      <c r="V407" t="s">
        <v>19</v>
      </c>
      <c r="W407" t="s">
        <v>25</v>
      </c>
      <c r="X407" t="s">
        <v>23</v>
      </c>
      <c r="Y407" t="s">
        <v>78</v>
      </c>
      <c r="Z407">
        <v>3</v>
      </c>
      <c r="AA407" t="s">
        <v>3879</v>
      </c>
      <c r="AB407" s="1">
        <v>44474</v>
      </c>
    </row>
    <row r="408" spans="1:28" x14ac:dyDescent="0.25">
      <c r="A408">
        <v>41</v>
      </c>
      <c r="B408" t="s">
        <v>1816</v>
      </c>
      <c r="C408">
        <v>2021</v>
      </c>
      <c r="D408" t="s">
        <v>451</v>
      </c>
      <c r="E408" t="s">
        <v>910</v>
      </c>
      <c r="F408" t="s">
        <v>24</v>
      </c>
      <c r="G408" t="s">
        <v>295</v>
      </c>
      <c r="H408" t="s">
        <v>70</v>
      </c>
      <c r="I408" t="s">
        <v>71</v>
      </c>
      <c r="J408" s="1">
        <v>44474</v>
      </c>
      <c r="K408" s="2">
        <v>0.29310185185185184</v>
      </c>
      <c r="L408" s="1">
        <v>44474</v>
      </c>
      <c r="M408" s="2">
        <v>0.3555787037037037</v>
      </c>
      <c r="N408" s="1">
        <v>44474</v>
      </c>
      <c r="O408" s="2">
        <v>0.32474537037037038</v>
      </c>
      <c r="P408">
        <v>45</v>
      </c>
      <c r="Q408">
        <v>-45</v>
      </c>
      <c r="R408" s="3">
        <v>44474.29310185185</v>
      </c>
      <c r="S408" s="3">
        <v>44474.324745370373</v>
      </c>
      <c r="T408" t="s">
        <v>129</v>
      </c>
      <c r="U408" t="s">
        <v>27</v>
      </c>
      <c r="V408" t="s">
        <v>19</v>
      </c>
      <c r="W408" t="s">
        <v>25</v>
      </c>
      <c r="X408" t="s">
        <v>23</v>
      </c>
      <c r="Y408" t="s">
        <v>78</v>
      </c>
      <c r="Z408">
        <v>1</v>
      </c>
      <c r="AA408" t="s">
        <v>3879</v>
      </c>
      <c r="AB408" s="1">
        <v>44474</v>
      </c>
    </row>
    <row r="409" spans="1:28" x14ac:dyDescent="0.25">
      <c r="A409">
        <v>41</v>
      </c>
      <c r="B409" t="s">
        <v>1816</v>
      </c>
      <c r="C409">
        <v>2021</v>
      </c>
      <c r="D409" t="s">
        <v>451</v>
      </c>
      <c r="E409" t="s">
        <v>911</v>
      </c>
      <c r="F409" t="s">
        <v>24</v>
      </c>
      <c r="G409" t="s">
        <v>197</v>
      </c>
      <c r="H409" t="s">
        <v>70</v>
      </c>
      <c r="I409" t="s">
        <v>71</v>
      </c>
      <c r="J409" s="1">
        <v>44474</v>
      </c>
      <c r="K409" s="2">
        <v>0.29358796296296297</v>
      </c>
      <c r="L409" s="1">
        <v>44474</v>
      </c>
      <c r="M409" s="2">
        <v>0.35606481481481483</v>
      </c>
      <c r="N409" s="1">
        <v>44474</v>
      </c>
      <c r="O409" s="2">
        <v>0.35113425925925923</v>
      </c>
      <c r="P409">
        <v>83</v>
      </c>
      <c r="Q409">
        <v>-7</v>
      </c>
      <c r="R409" s="3">
        <v>44474.293587962966</v>
      </c>
      <c r="S409" s="3">
        <v>44474.351134259261</v>
      </c>
      <c r="T409" t="s">
        <v>167</v>
      </c>
      <c r="U409" t="s">
        <v>30</v>
      </c>
      <c r="V409" t="s">
        <v>19</v>
      </c>
      <c r="W409" t="s">
        <v>25</v>
      </c>
      <c r="X409" t="s">
        <v>23</v>
      </c>
      <c r="Y409" t="s">
        <v>78</v>
      </c>
      <c r="Z409">
        <v>2</v>
      </c>
      <c r="AA409" t="s">
        <v>3879</v>
      </c>
      <c r="AB409" s="1">
        <v>44474</v>
      </c>
    </row>
    <row r="410" spans="1:28" x14ac:dyDescent="0.25">
      <c r="A410">
        <v>41</v>
      </c>
      <c r="B410" t="s">
        <v>1816</v>
      </c>
      <c r="C410">
        <v>2021</v>
      </c>
      <c r="D410" t="s">
        <v>451</v>
      </c>
      <c r="E410" t="s">
        <v>912</v>
      </c>
      <c r="F410" t="s">
        <v>24</v>
      </c>
      <c r="G410" t="s">
        <v>636</v>
      </c>
      <c r="H410" t="s">
        <v>70</v>
      </c>
      <c r="I410" t="s">
        <v>71</v>
      </c>
      <c r="J410" s="1">
        <v>44474</v>
      </c>
      <c r="K410" s="2">
        <v>0.2940625</v>
      </c>
      <c r="L410" s="1">
        <v>44474</v>
      </c>
      <c r="M410" s="2">
        <v>0.35653935185185182</v>
      </c>
      <c r="N410" s="1">
        <v>44474</v>
      </c>
      <c r="O410" s="2">
        <v>0.32571759259259259</v>
      </c>
      <c r="P410">
        <v>46</v>
      </c>
      <c r="Q410">
        <v>-44</v>
      </c>
      <c r="R410" s="3">
        <v>44474.294062499997</v>
      </c>
      <c r="S410" s="3">
        <v>44474.32571759259</v>
      </c>
      <c r="T410" t="s">
        <v>129</v>
      </c>
      <c r="U410" t="s">
        <v>27</v>
      </c>
      <c r="V410" t="s">
        <v>19</v>
      </c>
      <c r="W410" t="s">
        <v>25</v>
      </c>
      <c r="X410" t="s">
        <v>23</v>
      </c>
      <c r="Y410" t="s">
        <v>78</v>
      </c>
      <c r="Z410">
        <v>1</v>
      </c>
      <c r="AA410" t="s">
        <v>3879</v>
      </c>
      <c r="AB410" s="1">
        <v>44474</v>
      </c>
    </row>
    <row r="411" spans="1:28" x14ac:dyDescent="0.25">
      <c r="A411">
        <v>41</v>
      </c>
      <c r="B411" t="s">
        <v>1816</v>
      </c>
      <c r="C411">
        <v>2021</v>
      </c>
      <c r="D411" t="s">
        <v>451</v>
      </c>
      <c r="E411" t="s">
        <v>913</v>
      </c>
      <c r="F411" t="s">
        <v>24</v>
      </c>
      <c r="G411" t="s">
        <v>202</v>
      </c>
      <c r="H411" t="s">
        <v>70</v>
      </c>
      <c r="I411" t="s">
        <v>71</v>
      </c>
      <c r="J411" s="1">
        <v>44474</v>
      </c>
      <c r="K411" s="2">
        <v>0.29515046296296293</v>
      </c>
      <c r="L411" s="1">
        <v>44474</v>
      </c>
      <c r="M411" s="2">
        <v>0.3576388888888889</v>
      </c>
      <c r="N411" s="1">
        <v>44474</v>
      </c>
      <c r="O411" s="2">
        <v>0.34773148148148153</v>
      </c>
      <c r="P411">
        <v>75</v>
      </c>
      <c r="Q411">
        <v>-15</v>
      </c>
      <c r="R411" s="3">
        <v>44474.29515046296</v>
      </c>
      <c r="S411" s="3">
        <v>44474.347731481481</v>
      </c>
      <c r="T411" t="s">
        <v>124</v>
      </c>
      <c r="U411" t="s">
        <v>30</v>
      </c>
      <c r="V411" t="s">
        <v>19</v>
      </c>
      <c r="W411" t="s">
        <v>25</v>
      </c>
      <c r="X411" t="s">
        <v>23</v>
      </c>
      <c r="Y411" t="s">
        <v>78</v>
      </c>
      <c r="Z411">
        <v>4</v>
      </c>
      <c r="AA411" t="s">
        <v>3879</v>
      </c>
      <c r="AB411" s="1">
        <v>44474</v>
      </c>
    </row>
    <row r="412" spans="1:28" x14ac:dyDescent="0.25">
      <c r="A412">
        <v>41</v>
      </c>
      <c r="B412" t="s">
        <v>1816</v>
      </c>
      <c r="C412">
        <v>2021</v>
      </c>
      <c r="D412" t="s">
        <v>451</v>
      </c>
      <c r="E412" t="s">
        <v>914</v>
      </c>
      <c r="F412" t="s">
        <v>24</v>
      </c>
      <c r="G412" t="s">
        <v>185</v>
      </c>
      <c r="H412" t="s">
        <v>70</v>
      </c>
      <c r="I412" t="s">
        <v>71</v>
      </c>
      <c r="J412" s="1">
        <v>44474</v>
      </c>
      <c r="K412" s="2">
        <v>0.29593750000000002</v>
      </c>
      <c r="L412" s="1">
        <v>44474</v>
      </c>
      <c r="M412" s="2">
        <v>0.35840277777777779</v>
      </c>
      <c r="N412" s="1">
        <v>44474</v>
      </c>
      <c r="O412" s="2">
        <v>0.3449652777777778</v>
      </c>
      <c r="P412">
        <v>70</v>
      </c>
      <c r="Q412">
        <v>-20</v>
      </c>
      <c r="R412" s="3">
        <v>44474.295937499999</v>
      </c>
      <c r="S412" s="3">
        <v>44474.344965277778</v>
      </c>
      <c r="T412" t="s">
        <v>1853</v>
      </c>
      <c r="U412" t="s">
        <v>30</v>
      </c>
      <c r="V412" t="s">
        <v>19</v>
      </c>
      <c r="W412" t="s">
        <v>25</v>
      </c>
      <c r="X412" t="s">
        <v>23</v>
      </c>
      <c r="Y412" t="s">
        <v>78</v>
      </c>
      <c r="Z412">
        <v>3</v>
      </c>
      <c r="AA412" t="s">
        <v>3879</v>
      </c>
      <c r="AB412" s="1">
        <v>44474</v>
      </c>
    </row>
    <row r="413" spans="1:28" x14ac:dyDescent="0.25">
      <c r="A413">
        <v>41</v>
      </c>
      <c r="B413" t="s">
        <v>1816</v>
      </c>
      <c r="C413">
        <v>2021</v>
      </c>
      <c r="D413" t="s">
        <v>451</v>
      </c>
      <c r="E413" t="s">
        <v>915</v>
      </c>
      <c r="F413" t="s">
        <v>24</v>
      </c>
      <c r="G413" t="s">
        <v>179</v>
      </c>
      <c r="H413" t="s">
        <v>70</v>
      </c>
      <c r="I413" t="s">
        <v>71</v>
      </c>
      <c r="J413" s="1">
        <v>44474</v>
      </c>
      <c r="K413" s="2">
        <v>0.29645833333333332</v>
      </c>
      <c r="L413" s="1">
        <v>44474</v>
      </c>
      <c r="M413" s="2">
        <v>0.35893518518518519</v>
      </c>
      <c r="N413" s="1">
        <v>44474</v>
      </c>
      <c r="O413" s="2">
        <v>0.34385416666666663</v>
      </c>
      <c r="P413">
        <v>69</v>
      </c>
      <c r="Q413">
        <v>-21</v>
      </c>
      <c r="R413" s="3">
        <v>44474.296458333331</v>
      </c>
      <c r="S413" s="3">
        <v>44474.343854166669</v>
      </c>
      <c r="T413" t="s">
        <v>1841</v>
      </c>
      <c r="U413" t="s">
        <v>30</v>
      </c>
      <c r="V413" t="s">
        <v>19</v>
      </c>
      <c r="W413" t="s">
        <v>25</v>
      </c>
      <c r="X413" t="s">
        <v>23</v>
      </c>
      <c r="Y413" t="s">
        <v>78</v>
      </c>
      <c r="Z413">
        <v>3</v>
      </c>
      <c r="AA413" t="s">
        <v>3879</v>
      </c>
      <c r="AB413" s="1">
        <v>44474</v>
      </c>
    </row>
    <row r="414" spans="1:28" x14ac:dyDescent="0.25">
      <c r="A414">
        <v>41</v>
      </c>
      <c r="B414" t="s">
        <v>1816</v>
      </c>
      <c r="C414">
        <v>2021</v>
      </c>
      <c r="D414" t="s">
        <v>451</v>
      </c>
      <c r="E414" t="s">
        <v>916</v>
      </c>
      <c r="F414" t="s">
        <v>24</v>
      </c>
      <c r="G414" t="s">
        <v>177</v>
      </c>
      <c r="H414" t="s">
        <v>70</v>
      </c>
      <c r="I414" t="s">
        <v>71</v>
      </c>
      <c r="J414" s="1">
        <v>44474</v>
      </c>
      <c r="K414" s="2">
        <v>0.29700231481481482</v>
      </c>
      <c r="L414" s="1">
        <v>44474</v>
      </c>
      <c r="M414" s="2">
        <v>0.35947916666666663</v>
      </c>
      <c r="N414" s="1">
        <v>44474</v>
      </c>
      <c r="O414" s="2">
        <v>0.34574074074074074</v>
      </c>
      <c r="P414">
        <v>70</v>
      </c>
      <c r="Q414">
        <v>-20</v>
      </c>
      <c r="R414" s="3">
        <v>44474.297002314815</v>
      </c>
      <c r="S414" s="3">
        <v>44474.34574074074</v>
      </c>
      <c r="T414" t="s">
        <v>1853</v>
      </c>
      <c r="U414" t="s">
        <v>30</v>
      </c>
      <c r="V414" t="s">
        <v>19</v>
      </c>
      <c r="W414" t="s">
        <v>25</v>
      </c>
      <c r="X414" t="s">
        <v>23</v>
      </c>
      <c r="Y414" t="s">
        <v>78</v>
      </c>
      <c r="Z414">
        <v>3</v>
      </c>
      <c r="AA414" t="s">
        <v>3879</v>
      </c>
      <c r="AB414" s="1">
        <v>44474</v>
      </c>
    </row>
    <row r="415" spans="1:28" x14ac:dyDescent="0.25">
      <c r="A415">
        <v>41</v>
      </c>
      <c r="B415" t="s">
        <v>1816</v>
      </c>
      <c r="C415">
        <v>2021</v>
      </c>
      <c r="D415" t="s">
        <v>451</v>
      </c>
      <c r="E415" t="s">
        <v>917</v>
      </c>
      <c r="F415" t="s">
        <v>46</v>
      </c>
      <c r="G415" t="s">
        <v>918</v>
      </c>
      <c r="H415" t="s">
        <v>86</v>
      </c>
      <c r="I415" t="s">
        <v>71</v>
      </c>
      <c r="J415" s="1">
        <v>44474</v>
      </c>
      <c r="K415" s="2">
        <v>0.29741898148148149</v>
      </c>
      <c r="L415" s="1">
        <v>44474</v>
      </c>
      <c r="M415" s="2">
        <v>0.46405092592592595</v>
      </c>
      <c r="N415" s="1">
        <v>44474</v>
      </c>
      <c r="O415" s="2">
        <v>0.39218749999999997</v>
      </c>
      <c r="P415">
        <v>136</v>
      </c>
      <c r="Q415">
        <v>-104</v>
      </c>
      <c r="R415" s="3">
        <v>44474.297418981485</v>
      </c>
      <c r="S415" s="3">
        <v>44474.392187500001</v>
      </c>
      <c r="T415" t="s">
        <v>1866</v>
      </c>
      <c r="U415" t="s">
        <v>32</v>
      </c>
      <c r="V415" t="s">
        <v>46</v>
      </c>
      <c r="W415" t="s">
        <v>46</v>
      </c>
      <c r="X415" t="s">
        <v>23</v>
      </c>
      <c r="Y415" t="s">
        <v>81</v>
      </c>
      <c r="Z415">
        <v>3</v>
      </c>
      <c r="AA415" t="s">
        <v>3879</v>
      </c>
      <c r="AB415" s="1">
        <v>44474</v>
      </c>
    </row>
    <row r="416" spans="1:28" x14ac:dyDescent="0.25">
      <c r="A416">
        <v>41</v>
      </c>
      <c r="B416" t="s">
        <v>1816</v>
      </c>
      <c r="C416">
        <v>2021</v>
      </c>
      <c r="D416" t="s">
        <v>451</v>
      </c>
      <c r="E416" t="s">
        <v>919</v>
      </c>
      <c r="F416" t="s">
        <v>24</v>
      </c>
      <c r="G416" t="s">
        <v>839</v>
      </c>
      <c r="H416" t="s">
        <v>87</v>
      </c>
      <c r="I416" t="s">
        <v>529</v>
      </c>
      <c r="J416" s="1">
        <v>44474</v>
      </c>
      <c r="K416" s="2">
        <v>0.30482638888888886</v>
      </c>
      <c r="L416" s="1">
        <v>44478</v>
      </c>
      <c r="M416" s="2" t="s">
        <v>920</v>
      </c>
      <c r="R416" s="3">
        <v>44474.304826388892</v>
      </c>
      <c r="S416" s="3">
        <v>44484.346910763888</v>
      </c>
      <c r="T416" t="s">
        <v>4781</v>
      </c>
      <c r="U416" t="s">
        <v>72</v>
      </c>
      <c r="V416" t="s">
        <v>19</v>
      </c>
      <c r="W416" t="s">
        <v>25</v>
      </c>
      <c r="X416" t="s">
        <v>74</v>
      </c>
      <c r="Y416" t="s">
        <v>78</v>
      </c>
      <c r="Z416">
        <v>1</v>
      </c>
      <c r="AA416" t="s">
        <v>3879</v>
      </c>
      <c r="AB416" s="1">
        <v>44474</v>
      </c>
    </row>
    <row r="417" spans="1:28" x14ac:dyDescent="0.25">
      <c r="A417">
        <v>41</v>
      </c>
      <c r="B417" t="s">
        <v>1816</v>
      </c>
      <c r="C417">
        <v>2021</v>
      </c>
      <c r="D417" t="s">
        <v>451</v>
      </c>
      <c r="E417" t="s">
        <v>921</v>
      </c>
      <c r="F417" t="s">
        <v>24</v>
      </c>
      <c r="G417" t="s">
        <v>922</v>
      </c>
      <c r="H417" t="s">
        <v>70</v>
      </c>
      <c r="I417" t="s">
        <v>71</v>
      </c>
      <c r="J417" s="1">
        <v>44474</v>
      </c>
      <c r="K417" s="2">
        <v>0.30841435185185184</v>
      </c>
      <c r="L417" s="1">
        <v>44474</v>
      </c>
      <c r="M417" s="2">
        <v>0.37087962962962967</v>
      </c>
      <c r="N417" s="1">
        <v>44474</v>
      </c>
      <c r="O417" s="2">
        <v>0.35218750000000004</v>
      </c>
      <c r="P417">
        <v>63</v>
      </c>
      <c r="Q417">
        <v>-27</v>
      </c>
      <c r="R417" s="3">
        <v>44474.30841435185</v>
      </c>
      <c r="S417" s="3">
        <v>44474.352187500001</v>
      </c>
      <c r="T417" t="s">
        <v>1895</v>
      </c>
      <c r="U417" t="s">
        <v>30</v>
      </c>
      <c r="V417" t="s">
        <v>19</v>
      </c>
      <c r="W417" t="s">
        <v>25</v>
      </c>
      <c r="X417" t="s">
        <v>23</v>
      </c>
      <c r="Y417" t="s">
        <v>78</v>
      </c>
      <c r="Z417">
        <v>3</v>
      </c>
      <c r="AA417" t="s">
        <v>3879</v>
      </c>
      <c r="AB417" s="1">
        <v>44474</v>
      </c>
    </row>
    <row r="418" spans="1:28" x14ac:dyDescent="0.25">
      <c r="A418">
        <v>41</v>
      </c>
      <c r="B418" t="s">
        <v>1816</v>
      </c>
      <c r="C418">
        <v>2021</v>
      </c>
      <c r="D418" t="s">
        <v>451</v>
      </c>
      <c r="E418" t="s">
        <v>923</v>
      </c>
      <c r="F418" t="s">
        <v>24</v>
      </c>
      <c r="G418" t="s">
        <v>839</v>
      </c>
      <c r="H418" t="s">
        <v>70</v>
      </c>
      <c r="I418" t="s">
        <v>71</v>
      </c>
      <c r="J418" s="1">
        <v>44474</v>
      </c>
      <c r="K418" s="2">
        <v>0.31722222222222224</v>
      </c>
      <c r="L418" s="1">
        <v>44474</v>
      </c>
      <c r="M418" s="2">
        <v>0.37969907407407405</v>
      </c>
      <c r="N418" s="1">
        <v>44474</v>
      </c>
      <c r="O418" s="2">
        <v>0.35484953703703703</v>
      </c>
      <c r="P418">
        <v>54</v>
      </c>
      <c r="Q418">
        <v>-36</v>
      </c>
      <c r="R418" s="3">
        <v>44474.31722222222</v>
      </c>
      <c r="S418" s="3">
        <v>44474.354849537034</v>
      </c>
      <c r="T418" t="s">
        <v>1860</v>
      </c>
      <c r="U418" t="s">
        <v>27</v>
      </c>
      <c r="V418" t="s">
        <v>19</v>
      </c>
      <c r="W418" t="s">
        <v>25</v>
      </c>
      <c r="X418" t="s">
        <v>23</v>
      </c>
      <c r="Y418" t="s">
        <v>78</v>
      </c>
      <c r="Z418">
        <v>1</v>
      </c>
      <c r="AA418" t="s">
        <v>3879</v>
      </c>
      <c r="AB418" s="1">
        <v>44474</v>
      </c>
    </row>
    <row r="419" spans="1:28" x14ac:dyDescent="0.25">
      <c r="A419">
        <v>41</v>
      </c>
      <c r="B419" t="s">
        <v>1816</v>
      </c>
      <c r="C419">
        <v>2021</v>
      </c>
      <c r="D419" t="s">
        <v>451</v>
      </c>
      <c r="E419" t="s">
        <v>924</v>
      </c>
      <c r="F419" t="s">
        <v>46</v>
      </c>
      <c r="G419" t="s">
        <v>925</v>
      </c>
      <c r="H419" t="s">
        <v>86</v>
      </c>
      <c r="I419" t="s">
        <v>71</v>
      </c>
      <c r="J419" s="1">
        <v>44474</v>
      </c>
      <c r="K419" s="2">
        <v>0.32146990740740738</v>
      </c>
      <c r="L419" s="1">
        <v>44474</v>
      </c>
      <c r="M419" s="2">
        <v>0.48812499999999998</v>
      </c>
      <c r="N419" s="1">
        <v>44474</v>
      </c>
      <c r="O419" s="2">
        <v>0.41616898148148151</v>
      </c>
      <c r="P419">
        <v>137</v>
      </c>
      <c r="Q419">
        <v>-103</v>
      </c>
      <c r="R419" s="3">
        <v>44474.321469907409</v>
      </c>
      <c r="S419" s="3">
        <v>44474.416168981479</v>
      </c>
      <c r="T419" t="s">
        <v>1866</v>
      </c>
      <c r="U419" t="s">
        <v>32</v>
      </c>
      <c r="V419" t="s">
        <v>46</v>
      </c>
      <c r="W419" t="s">
        <v>46</v>
      </c>
      <c r="X419" t="s">
        <v>23</v>
      </c>
      <c r="Y419" t="s">
        <v>81</v>
      </c>
      <c r="Z419">
        <v>4</v>
      </c>
      <c r="AA419" t="s">
        <v>3879</v>
      </c>
      <c r="AB419" s="1">
        <v>44474</v>
      </c>
    </row>
    <row r="420" spans="1:28" x14ac:dyDescent="0.25">
      <c r="A420">
        <v>41</v>
      </c>
      <c r="B420" t="s">
        <v>1816</v>
      </c>
      <c r="C420">
        <v>2021</v>
      </c>
      <c r="D420" t="s">
        <v>451</v>
      </c>
      <c r="E420" t="s">
        <v>926</v>
      </c>
      <c r="F420" t="s">
        <v>46</v>
      </c>
      <c r="G420" t="s">
        <v>927</v>
      </c>
      <c r="H420" t="s">
        <v>86</v>
      </c>
      <c r="I420" t="s">
        <v>71</v>
      </c>
      <c r="J420" s="1">
        <v>44474</v>
      </c>
      <c r="K420" s="2">
        <v>0.33555555555555555</v>
      </c>
      <c r="L420" s="1">
        <v>44474</v>
      </c>
      <c r="M420" s="2">
        <v>0.50218750000000001</v>
      </c>
      <c r="N420" s="1">
        <v>44477</v>
      </c>
      <c r="O420" s="2">
        <v>0.40474537037037034</v>
      </c>
      <c r="P420">
        <v>4419</v>
      </c>
      <c r="Q420">
        <v>4179</v>
      </c>
      <c r="R420" s="3">
        <v>44474.335555555554</v>
      </c>
      <c r="S420" s="3">
        <v>44477.404745370368</v>
      </c>
      <c r="T420" t="s">
        <v>1896</v>
      </c>
      <c r="U420" t="s">
        <v>39</v>
      </c>
      <c r="V420" t="s">
        <v>46</v>
      </c>
      <c r="W420" t="s">
        <v>46</v>
      </c>
      <c r="X420" t="s">
        <v>37</v>
      </c>
      <c r="Y420" t="s">
        <v>81</v>
      </c>
      <c r="Z420">
        <v>2</v>
      </c>
      <c r="AA420" t="s">
        <v>3879</v>
      </c>
      <c r="AB420" s="1">
        <v>44474</v>
      </c>
    </row>
    <row r="421" spans="1:28" x14ac:dyDescent="0.25">
      <c r="A421">
        <v>41</v>
      </c>
      <c r="B421" t="s">
        <v>1816</v>
      </c>
      <c r="C421">
        <v>2021</v>
      </c>
      <c r="D421" t="s">
        <v>451</v>
      </c>
      <c r="E421" t="s">
        <v>928</v>
      </c>
      <c r="F421" t="s">
        <v>46</v>
      </c>
      <c r="G421" t="s">
        <v>929</v>
      </c>
      <c r="H421" t="s">
        <v>86</v>
      </c>
      <c r="I421" t="s">
        <v>71</v>
      </c>
      <c r="J421" s="1">
        <v>44474</v>
      </c>
      <c r="K421" s="2">
        <v>0.34553240740740737</v>
      </c>
      <c r="L421" s="1">
        <v>44474</v>
      </c>
      <c r="M421" s="2">
        <v>0.51218750000000002</v>
      </c>
      <c r="N421" s="1">
        <v>44474</v>
      </c>
      <c r="O421" s="2">
        <v>0.50883101851851853</v>
      </c>
      <c r="P421">
        <v>235</v>
      </c>
      <c r="Q421">
        <v>-5</v>
      </c>
      <c r="R421" s="3">
        <v>44474.345532407409</v>
      </c>
      <c r="S421" s="3">
        <v>44474.508831018517</v>
      </c>
      <c r="T421" t="s">
        <v>193</v>
      </c>
      <c r="U421" t="s">
        <v>32</v>
      </c>
      <c r="V421" t="s">
        <v>46</v>
      </c>
      <c r="W421" t="s">
        <v>46</v>
      </c>
      <c r="X421" t="s">
        <v>23</v>
      </c>
      <c r="Y421" t="s">
        <v>81</v>
      </c>
      <c r="Z421">
        <v>11</v>
      </c>
      <c r="AA421" t="s">
        <v>3879</v>
      </c>
      <c r="AB421" s="1">
        <v>44474</v>
      </c>
    </row>
    <row r="422" spans="1:28" x14ac:dyDescent="0.25">
      <c r="A422">
        <v>41</v>
      </c>
      <c r="B422" t="s">
        <v>1816</v>
      </c>
      <c r="C422">
        <v>2021</v>
      </c>
      <c r="D422" t="s">
        <v>451</v>
      </c>
      <c r="E422" t="s">
        <v>930</v>
      </c>
      <c r="F422" t="s">
        <v>46</v>
      </c>
      <c r="G422" t="s">
        <v>931</v>
      </c>
      <c r="H422" t="s">
        <v>86</v>
      </c>
      <c r="I422" t="s">
        <v>71</v>
      </c>
      <c r="J422" s="1">
        <v>44474</v>
      </c>
      <c r="K422" s="2">
        <v>0.35023148148148148</v>
      </c>
      <c r="L422" s="1">
        <v>44474</v>
      </c>
      <c r="M422" s="2">
        <v>0.51689814814814816</v>
      </c>
      <c r="N422" s="1">
        <v>44474</v>
      </c>
      <c r="O422" s="2">
        <v>0.48818287037037034</v>
      </c>
      <c r="P422">
        <v>198</v>
      </c>
      <c r="Q422">
        <v>-42</v>
      </c>
      <c r="R422" s="3">
        <v>44474.350231481483</v>
      </c>
      <c r="S422" s="3">
        <v>44474.488182870373</v>
      </c>
      <c r="T422" t="s">
        <v>1897</v>
      </c>
      <c r="U422" t="s">
        <v>32</v>
      </c>
      <c r="V422" t="s">
        <v>46</v>
      </c>
      <c r="W422" t="s">
        <v>46</v>
      </c>
      <c r="X422" t="s">
        <v>23</v>
      </c>
      <c r="Y422" t="s">
        <v>81</v>
      </c>
      <c r="Z422">
        <v>3</v>
      </c>
      <c r="AA422" t="s">
        <v>3879</v>
      </c>
      <c r="AB422" s="1">
        <v>44474</v>
      </c>
    </row>
    <row r="423" spans="1:28" x14ac:dyDescent="0.25">
      <c r="A423">
        <v>41</v>
      </c>
      <c r="B423" t="s">
        <v>1816</v>
      </c>
      <c r="C423">
        <v>2021</v>
      </c>
      <c r="D423" t="s">
        <v>451</v>
      </c>
      <c r="E423" t="s">
        <v>932</v>
      </c>
      <c r="F423" t="s">
        <v>50</v>
      </c>
      <c r="G423" t="s">
        <v>933</v>
      </c>
      <c r="H423" t="s">
        <v>86</v>
      </c>
      <c r="I423" t="s">
        <v>71</v>
      </c>
      <c r="J423" s="1">
        <v>44474</v>
      </c>
      <c r="K423" s="2">
        <v>0.35254629629629625</v>
      </c>
      <c r="L423" s="1">
        <v>44474</v>
      </c>
      <c r="M423" s="2">
        <v>0.51916666666666667</v>
      </c>
      <c r="N423" s="1">
        <v>44474</v>
      </c>
      <c r="O423" s="2">
        <v>0.75843749999999999</v>
      </c>
      <c r="P423">
        <v>585</v>
      </c>
      <c r="Q423">
        <v>345</v>
      </c>
      <c r="R423" s="3">
        <v>44474.352546296293</v>
      </c>
      <c r="S423" s="3">
        <v>44474.758437500001</v>
      </c>
      <c r="T423" t="s">
        <v>1898</v>
      </c>
      <c r="U423" t="s">
        <v>36</v>
      </c>
      <c r="V423" t="s">
        <v>51</v>
      </c>
      <c r="W423" t="s">
        <v>52</v>
      </c>
      <c r="X423" t="s">
        <v>37</v>
      </c>
      <c r="Y423" t="s">
        <v>81</v>
      </c>
      <c r="Z423">
        <v>1</v>
      </c>
      <c r="AA423" t="s">
        <v>3879</v>
      </c>
      <c r="AB423" s="1">
        <v>44474</v>
      </c>
    </row>
    <row r="424" spans="1:28" x14ac:dyDescent="0.25">
      <c r="A424">
        <v>41</v>
      </c>
      <c r="B424" t="s">
        <v>1816</v>
      </c>
      <c r="C424">
        <v>2021</v>
      </c>
      <c r="D424" t="s">
        <v>451</v>
      </c>
      <c r="E424" t="s">
        <v>934</v>
      </c>
      <c r="F424" t="s">
        <v>46</v>
      </c>
      <c r="G424" t="s">
        <v>935</v>
      </c>
      <c r="H424" t="s">
        <v>86</v>
      </c>
      <c r="I424" t="s">
        <v>71</v>
      </c>
      <c r="J424" s="1">
        <v>44474</v>
      </c>
      <c r="K424" s="2">
        <v>0.3616435185185185</v>
      </c>
      <c r="L424" s="1">
        <v>44474</v>
      </c>
      <c r="M424" s="2">
        <v>0.52829861111111109</v>
      </c>
      <c r="N424" s="1">
        <v>44474</v>
      </c>
      <c r="O424" s="2">
        <v>0.53318287037037038</v>
      </c>
      <c r="P424">
        <v>247</v>
      </c>
      <c r="Q424">
        <v>7</v>
      </c>
      <c r="R424" s="3">
        <v>44474.361643518518</v>
      </c>
      <c r="S424" s="3">
        <v>44474.533182870371</v>
      </c>
      <c r="T424" t="s">
        <v>1899</v>
      </c>
      <c r="U424" t="s">
        <v>36</v>
      </c>
      <c r="V424" t="s">
        <v>46</v>
      </c>
      <c r="W424" t="s">
        <v>46</v>
      </c>
      <c r="X424" t="s">
        <v>37</v>
      </c>
      <c r="Y424" t="s">
        <v>81</v>
      </c>
      <c r="Z424">
        <v>6</v>
      </c>
      <c r="AA424" t="s">
        <v>3879</v>
      </c>
      <c r="AB424" s="1">
        <v>44474</v>
      </c>
    </row>
    <row r="425" spans="1:28" x14ac:dyDescent="0.25">
      <c r="A425">
        <v>41</v>
      </c>
      <c r="B425" t="s">
        <v>1816</v>
      </c>
      <c r="C425">
        <v>2021</v>
      </c>
      <c r="D425" t="s">
        <v>451</v>
      </c>
      <c r="E425" t="s">
        <v>936</v>
      </c>
      <c r="F425" t="s">
        <v>48</v>
      </c>
      <c r="G425" t="s">
        <v>937</v>
      </c>
      <c r="H425" t="s">
        <v>86</v>
      </c>
      <c r="I425" t="s">
        <v>71</v>
      </c>
      <c r="J425" s="1">
        <v>44474</v>
      </c>
      <c r="K425" s="2">
        <v>0.3694560185185185</v>
      </c>
      <c r="L425" s="1">
        <v>44474</v>
      </c>
      <c r="M425" s="2">
        <v>0.53606481481481483</v>
      </c>
      <c r="N425" s="1">
        <v>44474</v>
      </c>
      <c r="O425" s="2">
        <v>0.39800925925925923</v>
      </c>
      <c r="P425">
        <v>41</v>
      </c>
      <c r="Q425">
        <v>-198</v>
      </c>
      <c r="R425" s="3">
        <v>44474.369456018518</v>
      </c>
      <c r="S425" s="3">
        <v>44474.398009259261</v>
      </c>
      <c r="T425" t="s">
        <v>1830</v>
      </c>
      <c r="U425" t="s">
        <v>27</v>
      </c>
      <c r="V425" t="s">
        <v>48</v>
      </c>
      <c r="W425" t="s">
        <v>48</v>
      </c>
      <c r="X425" t="s">
        <v>23</v>
      </c>
      <c r="Y425" t="s">
        <v>81</v>
      </c>
      <c r="Z425">
        <v>1</v>
      </c>
      <c r="AA425" t="s">
        <v>3879</v>
      </c>
      <c r="AB425" s="1">
        <v>44474</v>
      </c>
    </row>
    <row r="426" spans="1:28" x14ac:dyDescent="0.25">
      <c r="A426">
        <v>41</v>
      </c>
      <c r="B426" t="s">
        <v>1816</v>
      </c>
      <c r="C426">
        <v>2021</v>
      </c>
      <c r="D426" t="s">
        <v>451</v>
      </c>
      <c r="E426" t="s">
        <v>938</v>
      </c>
      <c r="F426" t="s">
        <v>48</v>
      </c>
      <c r="G426" t="s">
        <v>939</v>
      </c>
      <c r="H426" t="s">
        <v>86</v>
      </c>
      <c r="I426" t="s">
        <v>71</v>
      </c>
      <c r="J426" s="1">
        <v>44474</v>
      </c>
      <c r="K426" s="2">
        <v>0.37048611111111113</v>
      </c>
      <c r="L426" s="1">
        <v>44474</v>
      </c>
      <c r="M426" s="2" t="s">
        <v>940</v>
      </c>
      <c r="N426" s="1">
        <v>44474</v>
      </c>
      <c r="O426" s="2">
        <v>0.39824074074074073</v>
      </c>
      <c r="P426">
        <v>40</v>
      </c>
      <c r="Q426">
        <v>-387</v>
      </c>
      <c r="R426" s="3">
        <v>44474.370486111111</v>
      </c>
      <c r="S426" s="3">
        <v>44474.398240740738</v>
      </c>
      <c r="T426" t="s">
        <v>1900</v>
      </c>
      <c r="U426" t="s">
        <v>27</v>
      </c>
      <c r="V426" t="s">
        <v>48</v>
      </c>
      <c r="W426" t="s">
        <v>48</v>
      </c>
      <c r="X426" t="s">
        <v>23</v>
      </c>
      <c r="Y426" t="s">
        <v>81</v>
      </c>
      <c r="Z426">
        <v>1</v>
      </c>
      <c r="AA426" t="s">
        <v>3879</v>
      </c>
      <c r="AB426" s="1">
        <v>44474</v>
      </c>
    </row>
    <row r="427" spans="1:28" x14ac:dyDescent="0.25">
      <c r="A427">
        <v>41</v>
      </c>
      <c r="B427" t="s">
        <v>1816</v>
      </c>
      <c r="C427">
        <v>2021</v>
      </c>
      <c r="D427" t="s">
        <v>451</v>
      </c>
      <c r="E427" t="s">
        <v>941</v>
      </c>
      <c r="F427" t="s">
        <v>24</v>
      </c>
      <c r="G427" t="s">
        <v>323</v>
      </c>
      <c r="H427" t="s">
        <v>70</v>
      </c>
      <c r="I427" t="s">
        <v>71</v>
      </c>
      <c r="J427" s="1">
        <v>44474</v>
      </c>
      <c r="K427" s="2">
        <v>0.37119212962962966</v>
      </c>
      <c r="L427" s="1">
        <v>44474</v>
      </c>
      <c r="M427" s="2">
        <v>0.43365740740740738</v>
      </c>
      <c r="N427" s="1">
        <v>44474</v>
      </c>
      <c r="O427" s="2">
        <v>0.42880787037037038</v>
      </c>
      <c r="P427">
        <v>83</v>
      </c>
      <c r="Q427">
        <v>-7</v>
      </c>
      <c r="R427" s="3">
        <v>44474.371192129627</v>
      </c>
      <c r="S427" s="3">
        <v>44474.428807870368</v>
      </c>
      <c r="T427" t="s">
        <v>167</v>
      </c>
      <c r="U427" t="s">
        <v>30</v>
      </c>
      <c r="V427" t="s">
        <v>19</v>
      </c>
      <c r="W427" t="s">
        <v>25</v>
      </c>
      <c r="X427" t="s">
        <v>23</v>
      </c>
      <c r="Y427" t="s">
        <v>78</v>
      </c>
      <c r="Z427">
        <v>8</v>
      </c>
      <c r="AA427" t="s">
        <v>3879</v>
      </c>
      <c r="AB427" s="1">
        <v>44474</v>
      </c>
    </row>
    <row r="428" spans="1:28" x14ac:dyDescent="0.25">
      <c r="A428">
        <v>41</v>
      </c>
      <c r="B428" t="s">
        <v>1816</v>
      </c>
      <c r="C428">
        <v>2021</v>
      </c>
      <c r="D428" t="s">
        <v>451</v>
      </c>
      <c r="E428" t="s">
        <v>942</v>
      </c>
      <c r="F428" t="s">
        <v>48</v>
      </c>
      <c r="G428" t="s">
        <v>943</v>
      </c>
      <c r="I428" t="s">
        <v>71</v>
      </c>
      <c r="J428" s="1">
        <v>44474</v>
      </c>
      <c r="K428" s="2">
        <v>0.37156250000000002</v>
      </c>
      <c r="L428" s="1">
        <v>44474</v>
      </c>
      <c r="M428" s="2" t="s">
        <v>944</v>
      </c>
      <c r="N428" s="1">
        <v>44474</v>
      </c>
      <c r="O428" s="2">
        <v>0.39923611111111112</v>
      </c>
      <c r="P428">
        <v>39</v>
      </c>
      <c r="Q428">
        <v>0</v>
      </c>
      <c r="R428" s="3">
        <v>44474.371562499997</v>
      </c>
      <c r="S428" s="3">
        <v>44474.399236111109</v>
      </c>
      <c r="T428" t="s">
        <v>1900</v>
      </c>
      <c r="U428" t="s">
        <v>27</v>
      </c>
      <c r="V428" t="s">
        <v>48</v>
      </c>
      <c r="W428" t="s">
        <v>48</v>
      </c>
      <c r="X428" t="s">
        <v>23</v>
      </c>
      <c r="Y428" t="s">
        <v>81</v>
      </c>
      <c r="Z428">
        <v>1</v>
      </c>
      <c r="AA428" t="s">
        <v>3879</v>
      </c>
      <c r="AB428" s="1">
        <v>44474</v>
      </c>
    </row>
    <row r="429" spans="1:28" x14ac:dyDescent="0.25">
      <c r="A429">
        <v>41</v>
      </c>
      <c r="B429" t="s">
        <v>1816</v>
      </c>
      <c r="C429">
        <v>2021</v>
      </c>
      <c r="D429" t="s">
        <v>451</v>
      </c>
      <c r="E429" t="s">
        <v>945</v>
      </c>
      <c r="F429" t="s">
        <v>46</v>
      </c>
      <c r="G429" t="s">
        <v>946</v>
      </c>
      <c r="H429" t="s">
        <v>86</v>
      </c>
      <c r="I429" t="s">
        <v>71</v>
      </c>
      <c r="J429" s="1">
        <v>44474</v>
      </c>
      <c r="K429" s="2">
        <v>0.37332175925925926</v>
      </c>
      <c r="L429" s="1">
        <v>44474</v>
      </c>
      <c r="M429" s="2">
        <v>0.53997685185185185</v>
      </c>
      <c r="N429" s="1">
        <v>44477</v>
      </c>
      <c r="O429" s="2">
        <v>0.43765046296296295</v>
      </c>
      <c r="P429">
        <v>4413</v>
      </c>
      <c r="Q429">
        <v>4173</v>
      </c>
      <c r="R429" s="3">
        <v>44474.37332175926</v>
      </c>
      <c r="S429" s="3">
        <v>44477.437650462962</v>
      </c>
      <c r="T429" t="s">
        <v>1901</v>
      </c>
      <c r="U429" t="s">
        <v>39</v>
      </c>
      <c r="V429" t="s">
        <v>46</v>
      </c>
      <c r="W429" t="s">
        <v>46</v>
      </c>
      <c r="X429" t="s">
        <v>37</v>
      </c>
      <c r="Y429" t="s">
        <v>81</v>
      </c>
      <c r="Z429">
        <v>4</v>
      </c>
      <c r="AA429" t="s">
        <v>3879</v>
      </c>
      <c r="AB429" s="1">
        <v>44474</v>
      </c>
    </row>
    <row r="430" spans="1:28" x14ac:dyDescent="0.25">
      <c r="A430">
        <v>41</v>
      </c>
      <c r="B430" t="s">
        <v>1816</v>
      </c>
      <c r="C430">
        <v>2021</v>
      </c>
      <c r="D430" t="s">
        <v>451</v>
      </c>
      <c r="E430" t="s">
        <v>947</v>
      </c>
      <c r="F430" t="s">
        <v>46</v>
      </c>
      <c r="G430" t="s">
        <v>948</v>
      </c>
      <c r="H430" t="s">
        <v>86</v>
      </c>
      <c r="I430" t="s">
        <v>71</v>
      </c>
      <c r="J430" s="1">
        <v>44474</v>
      </c>
      <c r="K430" s="2">
        <v>0.37623842592592593</v>
      </c>
      <c r="L430" s="1">
        <v>44474</v>
      </c>
      <c r="M430" s="2">
        <v>0.54289351851851853</v>
      </c>
      <c r="N430" s="1">
        <v>44474</v>
      </c>
      <c r="O430" s="2">
        <v>0.51643518518518516</v>
      </c>
      <c r="P430">
        <v>202</v>
      </c>
      <c r="Q430">
        <v>-38</v>
      </c>
      <c r="R430" s="3">
        <v>44474.376238425924</v>
      </c>
      <c r="S430" s="3">
        <v>44474.516435185185</v>
      </c>
      <c r="T430" t="s">
        <v>1902</v>
      </c>
      <c r="U430" t="s">
        <v>32</v>
      </c>
      <c r="V430" t="s">
        <v>46</v>
      </c>
      <c r="W430" t="s">
        <v>46</v>
      </c>
      <c r="X430" t="s">
        <v>23</v>
      </c>
      <c r="Y430" t="s">
        <v>81</v>
      </c>
      <c r="Z430">
        <v>4</v>
      </c>
      <c r="AA430" t="s">
        <v>3879</v>
      </c>
      <c r="AB430" s="1">
        <v>44474</v>
      </c>
    </row>
    <row r="431" spans="1:28" x14ac:dyDescent="0.25">
      <c r="A431">
        <v>41</v>
      </c>
      <c r="B431" t="s">
        <v>1816</v>
      </c>
      <c r="C431">
        <v>2021</v>
      </c>
      <c r="D431" t="s">
        <v>451</v>
      </c>
      <c r="E431" t="s">
        <v>949</v>
      </c>
      <c r="F431" t="s">
        <v>48</v>
      </c>
      <c r="G431" t="s">
        <v>950</v>
      </c>
      <c r="H431" t="s">
        <v>86</v>
      </c>
      <c r="I431" t="s">
        <v>71</v>
      </c>
      <c r="J431" s="1">
        <v>44474</v>
      </c>
      <c r="K431" s="2">
        <v>0.37956018518518514</v>
      </c>
      <c r="L431" s="1">
        <v>44474</v>
      </c>
      <c r="M431" s="2" t="s">
        <v>951</v>
      </c>
      <c r="N431" s="1">
        <v>44474</v>
      </c>
      <c r="O431" s="2">
        <v>0.39945601851851853</v>
      </c>
      <c r="P431">
        <v>29</v>
      </c>
      <c r="Q431">
        <v>-250</v>
      </c>
      <c r="R431" s="3">
        <v>44474.379560185182</v>
      </c>
      <c r="S431" s="3">
        <v>44474.399456018517</v>
      </c>
      <c r="T431" t="s">
        <v>1903</v>
      </c>
      <c r="U431" t="s">
        <v>22</v>
      </c>
      <c r="V431" t="s">
        <v>48</v>
      </c>
      <c r="W431" t="s">
        <v>48</v>
      </c>
      <c r="X431" t="s">
        <v>23</v>
      </c>
      <c r="Y431" t="s">
        <v>81</v>
      </c>
      <c r="Z431">
        <v>1</v>
      </c>
      <c r="AA431" t="s">
        <v>3879</v>
      </c>
      <c r="AB431" s="1">
        <v>44474</v>
      </c>
    </row>
    <row r="432" spans="1:28" x14ac:dyDescent="0.25">
      <c r="A432">
        <v>41</v>
      </c>
      <c r="B432" t="s">
        <v>1816</v>
      </c>
      <c r="C432">
        <v>2021</v>
      </c>
      <c r="D432" t="s">
        <v>451</v>
      </c>
      <c r="E432" t="s">
        <v>952</v>
      </c>
      <c r="F432" t="s">
        <v>46</v>
      </c>
      <c r="G432" t="s">
        <v>953</v>
      </c>
      <c r="H432" t="s">
        <v>86</v>
      </c>
      <c r="I432" t="s">
        <v>71</v>
      </c>
      <c r="J432" s="1">
        <v>44474</v>
      </c>
      <c r="K432" s="2">
        <v>0.38026620370370368</v>
      </c>
      <c r="L432" s="1">
        <v>44474</v>
      </c>
      <c r="M432" s="2">
        <v>0.54692129629629627</v>
      </c>
      <c r="N432" s="1">
        <v>44474</v>
      </c>
      <c r="O432" s="2">
        <v>0.46232638888888888</v>
      </c>
      <c r="P432">
        <v>118</v>
      </c>
      <c r="Q432">
        <v>-122</v>
      </c>
      <c r="R432" s="3">
        <v>44474.380266203705</v>
      </c>
      <c r="S432" s="3">
        <v>44474.462326388886</v>
      </c>
      <c r="T432" t="s">
        <v>574</v>
      </c>
      <c r="U432" t="s">
        <v>32</v>
      </c>
      <c r="V432" t="s">
        <v>46</v>
      </c>
      <c r="W432" t="s">
        <v>46</v>
      </c>
      <c r="X432" t="s">
        <v>23</v>
      </c>
      <c r="Y432" t="s">
        <v>81</v>
      </c>
      <c r="Z432">
        <v>3</v>
      </c>
      <c r="AA432" t="s">
        <v>3879</v>
      </c>
      <c r="AB432" s="1">
        <v>44474</v>
      </c>
    </row>
    <row r="433" spans="1:28" x14ac:dyDescent="0.25">
      <c r="A433">
        <v>41</v>
      </c>
      <c r="B433" t="s">
        <v>1816</v>
      </c>
      <c r="C433">
        <v>2021</v>
      </c>
      <c r="D433" t="s">
        <v>451</v>
      </c>
      <c r="E433" t="s">
        <v>954</v>
      </c>
      <c r="F433" t="s">
        <v>46</v>
      </c>
      <c r="G433" t="s">
        <v>955</v>
      </c>
      <c r="H433" t="s">
        <v>86</v>
      </c>
      <c r="I433" t="s">
        <v>71</v>
      </c>
      <c r="J433" s="1">
        <v>44474</v>
      </c>
      <c r="K433" s="2">
        <v>0.38341435185185185</v>
      </c>
      <c r="L433" s="1">
        <v>44474</v>
      </c>
      <c r="M433" s="2">
        <v>0.55003472222222227</v>
      </c>
      <c r="N433" s="1">
        <v>44474</v>
      </c>
      <c r="O433" s="2">
        <v>0.43972222222222218</v>
      </c>
      <c r="P433">
        <v>81</v>
      </c>
      <c r="Q433">
        <v>-159</v>
      </c>
      <c r="R433" s="3">
        <v>44474.383414351854</v>
      </c>
      <c r="S433" s="3">
        <v>44474.439722222225</v>
      </c>
      <c r="T433" t="s">
        <v>133</v>
      </c>
      <c r="U433" t="s">
        <v>30</v>
      </c>
      <c r="V433" t="s">
        <v>46</v>
      </c>
      <c r="W433" t="s">
        <v>46</v>
      </c>
      <c r="X433" t="s">
        <v>23</v>
      </c>
      <c r="Y433" t="s">
        <v>81</v>
      </c>
      <c r="Z433">
        <v>1</v>
      </c>
      <c r="AA433" t="s">
        <v>3879</v>
      </c>
      <c r="AB433" s="1">
        <v>44474</v>
      </c>
    </row>
    <row r="434" spans="1:28" x14ac:dyDescent="0.25">
      <c r="A434">
        <v>41</v>
      </c>
      <c r="B434" t="s">
        <v>1816</v>
      </c>
      <c r="C434">
        <v>2021</v>
      </c>
      <c r="D434" t="s">
        <v>451</v>
      </c>
      <c r="E434" t="s">
        <v>956</v>
      </c>
      <c r="F434" t="s">
        <v>33</v>
      </c>
      <c r="G434" t="s">
        <v>957</v>
      </c>
      <c r="H434" t="s">
        <v>70</v>
      </c>
      <c r="I434" t="s">
        <v>71</v>
      </c>
      <c r="J434" s="1">
        <v>44474</v>
      </c>
      <c r="K434" s="2">
        <v>0.38381944444444444</v>
      </c>
      <c r="L434" s="1">
        <v>44474</v>
      </c>
      <c r="M434" s="2">
        <v>0.44626157407407407</v>
      </c>
      <c r="N434" s="1">
        <v>44474</v>
      </c>
      <c r="O434" s="2">
        <v>0.41402777777777783</v>
      </c>
      <c r="P434">
        <v>44</v>
      </c>
      <c r="Q434">
        <v>-46</v>
      </c>
      <c r="R434" s="3">
        <v>44474.383819444447</v>
      </c>
      <c r="S434" s="3">
        <v>44474.414027777777</v>
      </c>
      <c r="T434" t="s">
        <v>610</v>
      </c>
      <c r="U434" t="s">
        <v>27</v>
      </c>
      <c r="V434" t="s">
        <v>19</v>
      </c>
      <c r="W434" t="s">
        <v>34</v>
      </c>
      <c r="X434" t="s">
        <v>23</v>
      </c>
      <c r="Y434" t="s">
        <v>80</v>
      </c>
      <c r="Z434">
        <v>5</v>
      </c>
      <c r="AA434" t="s">
        <v>3879</v>
      </c>
      <c r="AB434" s="1">
        <v>44474</v>
      </c>
    </row>
    <row r="435" spans="1:28" x14ac:dyDescent="0.25">
      <c r="A435">
        <v>41</v>
      </c>
      <c r="B435" t="s">
        <v>1816</v>
      </c>
      <c r="C435">
        <v>2021</v>
      </c>
      <c r="D435" t="s">
        <v>451</v>
      </c>
      <c r="E435" t="s">
        <v>958</v>
      </c>
      <c r="F435" t="s">
        <v>48</v>
      </c>
      <c r="G435" t="s">
        <v>959</v>
      </c>
      <c r="H435" t="s">
        <v>86</v>
      </c>
      <c r="I435" t="s">
        <v>71</v>
      </c>
      <c r="J435" s="1">
        <v>44474</v>
      </c>
      <c r="K435" s="2">
        <v>0.38443287037037038</v>
      </c>
      <c r="L435" s="1">
        <v>44474</v>
      </c>
      <c r="M435" s="2">
        <v>0.55107638888888888</v>
      </c>
      <c r="N435" s="1">
        <v>44474</v>
      </c>
      <c r="O435" s="2">
        <v>0.46516203703703707</v>
      </c>
      <c r="P435">
        <v>116</v>
      </c>
      <c r="Q435">
        <v>-124</v>
      </c>
      <c r="R435" s="3">
        <v>44474.384432870371</v>
      </c>
      <c r="S435" s="3">
        <v>44474.465162037035</v>
      </c>
      <c r="T435" t="s">
        <v>599</v>
      </c>
      <c r="U435" t="s">
        <v>32</v>
      </c>
      <c r="V435" t="s">
        <v>48</v>
      </c>
      <c r="W435" t="s">
        <v>48</v>
      </c>
      <c r="X435" t="s">
        <v>23</v>
      </c>
      <c r="Y435" t="s">
        <v>81</v>
      </c>
      <c r="Z435">
        <v>3</v>
      </c>
      <c r="AA435" t="s">
        <v>3879</v>
      </c>
      <c r="AB435" s="1">
        <v>44474</v>
      </c>
    </row>
    <row r="436" spans="1:28" x14ac:dyDescent="0.25">
      <c r="A436">
        <v>41</v>
      </c>
      <c r="B436" t="s">
        <v>1816</v>
      </c>
      <c r="C436">
        <v>2021</v>
      </c>
      <c r="D436" t="s">
        <v>451</v>
      </c>
      <c r="E436" t="s">
        <v>960</v>
      </c>
      <c r="F436" t="s">
        <v>46</v>
      </c>
      <c r="G436" t="s">
        <v>961</v>
      </c>
      <c r="H436" t="s">
        <v>86</v>
      </c>
      <c r="I436" t="s">
        <v>71</v>
      </c>
      <c r="J436" s="1">
        <v>44474</v>
      </c>
      <c r="K436" s="2">
        <v>0.38645833333333335</v>
      </c>
      <c r="L436" s="1">
        <v>44474</v>
      </c>
      <c r="M436" s="2">
        <v>0.55307870370370371</v>
      </c>
      <c r="N436" s="1">
        <v>44474</v>
      </c>
      <c r="O436" s="2">
        <v>0.48226851851851849</v>
      </c>
      <c r="P436">
        <v>138</v>
      </c>
      <c r="Q436">
        <v>-102</v>
      </c>
      <c r="R436" s="3">
        <v>44474.386458333334</v>
      </c>
      <c r="S436" s="3">
        <v>44474.482268518521</v>
      </c>
      <c r="T436" t="s">
        <v>1844</v>
      </c>
      <c r="U436" t="s">
        <v>32</v>
      </c>
      <c r="V436" t="s">
        <v>46</v>
      </c>
      <c r="W436" t="s">
        <v>46</v>
      </c>
      <c r="X436" t="s">
        <v>23</v>
      </c>
      <c r="Y436" t="s">
        <v>81</v>
      </c>
      <c r="Z436">
        <v>5</v>
      </c>
      <c r="AA436" t="s">
        <v>3879</v>
      </c>
      <c r="AB436" s="1">
        <v>44474</v>
      </c>
    </row>
    <row r="437" spans="1:28" x14ac:dyDescent="0.25">
      <c r="A437">
        <v>41</v>
      </c>
      <c r="B437" t="s">
        <v>1816</v>
      </c>
      <c r="C437">
        <v>2021</v>
      </c>
      <c r="D437" t="s">
        <v>451</v>
      </c>
      <c r="E437" t="s">
        <v>962</v>
      </c>
      <c r="F437" t="s">
        <v>48</v>
      </c>
      <c r="G437" t="s">
        <v>963</v>
      </c>
      <c r="H437" t="s">
        <v>86</v>
      </c>
      <c r="I437" t="s">
        <v>71</v>
      </c>
      <c r="J437" s="1">
        <v>44474</v>
      </c>
      <c r="K437" s="2">
        <v>0.38814814814814813</v>
      </c>
      <c r="L437" s="1">
        <v>44474</v>
      </c>
      <c r="M437" s="2">
        <v>0.55480324074074072</v>
      </c>
      <c r="N437" s="1">
        <v>44474</v>
      </c>
      <c r="O437" s="2">
        <v>0.44187500000000002</v>
      </c>
      <c r="P437">
        <v>78</v>
      </c>
      <c r="Q437">
        <v>-162</v>
      </c>
      <c r="R437" s="3">
        <v>44474.388148148151</v>
      </c>
      <c r="S437" s="3">
        <v>44474.441874999997</v>
      </c>
      <c r="T437" t="s">
        <v>115</v>
      </c>
      <c r="U437" t="s">
        <v>30</v>
      </c>
      <c r="V437" t="s">
        <v>48</v>
      </c>
      <c r="W437" t="s">
        <v>48</v>
      </c>
      <c r="X437" t="s">
        <v>23</v>
      </c>
      <c r="Y437" t="s">
        <v>81</v>
      </c>
      <c r="Z437">
        <v>3</v>
      </c>
      <c r="AA437" t="s">
        <v>3879</v>
      </c>
      <c r="AB437" s="1">
        <v>44474</v>
      </c>
    </row>
    <row r="438" spans="1:28" x14ac:dyDescent="0.25">
      <c r="A438">
        <v>41</v>
      </c>
      <c r="B438" t="s">
        <v>1816</v>
      </c>
      <c r="C438">
        <v>2021</v>
      </c>
      <c r="D438" t="s">
        <v>451</v>
      </c>
      <c r="E438" t="s">
        <v>964</v>
      </c>
      <c r="F438" t="s">
        <v>46</v>
      </c>
      <c r="G438" t="s">
        <v>965</v>
      </c>
      <c r="H438" t="s">
        <v>86</v>
      </c>
      <c r="I438" t="s">
        <v>71</v>
      </c>
      <c r="J438" s="1">
        <v>44474</v>
      </c>
      <c r="K438" s="2">
        <v>0.38878472222222221</v>
      </c>
      <c r="L438" s="1">
        <v>44474</v>
      </c>
      <c r="M438" s="2">
        <v>0.55543981481481486</v>
      </c>
      <c r="N438" s="1">
        <v>44474</v>
      </c>
      <c r="O438" s="2">
        <v>0.44310185185185186</v>
      </c>
      <c r="P438">
        <v>79</v>
      </c>
      <c r="Q438">
        <v>-161</v>
      </c>
      <c r="R438" s="3">
        <v>44474.388784722221</v>
      </c>
      <c r="S438" s="3">
        <v>44474.443101851852</v>
      </c>
      <c r="T438" t="s">
        <v>99</v>
      </c>
      <c r="U438" t="s">
        <v>30</v>
      </c>
      <c r="V438" t="s">
        <v>46</v>
      </c>
      <c r="W438" t="s">
        <v>46</v>
      </c>
      <c r="X438" t="s">
        <v>23</v>
      </c>
      <c r="Y438" t="s">
        <v>81</v>
      </c>
      <c r="Z438">
        <v>2</v>
      </c>
      <c r="AA438" t="s">
        <v>3879</v>
      </c>
      <c r="AB438" s="1">
        <v>44474</v>
      </c>
    </row>
    <row r="439" spans="1:28" x14ac:dyDescent="0.25">
      <c r="A439">
        <v>41</v>
      </c>
      <c r="B439" t="s">
        <v>1816</v>
      </c>
      <c r="C439">
        <v>2021</v>
      </c>
      <c r="D439" t="s">
        <v>451</v>
      </c>
      <c r="E439" t="s">
        <v>966</v>
      </c>
      <c r="F439" t="s">
        <v>46</v>
      </c>
      <c r="G439" t="s">
        <v>967</v>
      </c>
      <c r="H439" t="s">
        <v>86</v>
      </c>
      <c r="I439" t="s">
        <v>71</v>
      </c>
      <c r="J439" s="1">
        <v>44474</v>
      </c>
      <c r="K439" s="2">
        <v>0.38920138888888883</v>
      </c>
      <c r="L439" s="1">
        <v>44474</v>
      </c>
      <c r="M439" s="2">
        <v>0.55583333333333329</v>
      </c>
      <c r="N439" s="1">
        <v>44474</v>
      </c>
      <c r="O439" s="2">
        <v>0.51874999999999993</v>
      </c>
      <c r="P439">
        <v>187</v>
      </c>
      <c r="Q439">
        <v>-53</v>
      </c>
      <c r="R439" s="3">
        <v>44474.389201388891</v>
      </c>
      <c r="S439" s="3">
        <v>44474.518750000003</v>
      </c>
      <c r="T439" t="s">
        <v>609</v>
      </c>
      <c r="U439" t="s">
        <v>32</v>
      </c>
      <c r="V439" t="s">
        <v>46</v>
      </c>
      <c r="W439" t="s">
        <v>46</v>
      </c>
      <c r="X439" t="s">
        <v>23</v>
      </c>
      <c r="Y439" t="s">
        <v>81</v>
      </c>
      <c r="Z439">
        <v>2</v>
      </c>
      <c r="AA439" t="s">
        <v>3879</v>
      </c>
      <c r="AB439" s="1">
        <v>44474</v>
      </c>
    </row>
    <row r="440" spans="1:28" x14ac:dyDescent="0.25">
      <c r="A440">
        <v>41</v>
      </c>
      <c r="B440" t="s">
        <v>1816</v>
      </c>
      <c r="C440">
        <v>2021</v>
      </c>
      <c r="D440" t="s">
        <v>451</v>
      </c>
      <c r="E440" t="s">
        <v>968</v>
      </c>
      <c r="F440" t="s">
        <v>46</v>
      </c>
      <c r="G440" t="s">
        <v>969</v>
      </c>
      <c r="H440" t="s">
        <v>86</v>
      </c>
      <c r="I440" t="s">
        <v>71</v>
      </c>
      <c r="J440" s="1">
        <v>44474</v>
      </c>
      <c r="K440" s="2">
        <v>0.39234953703703707</v>
      </c>
      <c r="L440" s="1">
        <v>44474</v>
      </c>
      <c r="M440" s="2">
        <v>0.5590046296296296</v>
      </c>
      <c r="N440" s="1">
        <v>44474</v>
      </c>
      <c r="O440" s="2">
        <v>0.52101851851851855</v>
      </c>
      <c r="P440">
        <v>186</v>
      </c>
      <c r="Q440">
        <v>-54</v>
      </c>
      <c r="R440" s="3">
        <v>44474.39234953704</v>
      </c>
      <c r="S440" s="3">
        <v>44474.521018518521</v>
      </c>
      <c r="T440" t="s">
        <v>591</v>
      </c>
      <c r="U440" t="s">
        <v>32</v>
      </c>
      <c r="V440" t="s">
        <v>46</v>
      </c>
      <c r="W440" t="s">
        <v>46</v>
      </c>
      <c r="X440" t="s">
        <v>23</v>
      </c>
      <c r="Y440" t="s">
        <v>81</v>
      </c>
      <c r="Z440">
        <v>6</v>
      </c>
      <c r="AA440" t="s">
        <v>3879</v>
      </c>
      <c r="AB440" s="1">
        <v>44474</v>
      </c>
    </row>
    <row r="441" spans="1:28" x14ac:dyDescent="0.25">
      <c r="A441">
        <v>41</v>
      </c>
      <c r="B441" t="s">
        <v>1816</v>
      </c>
      <c r="C441">
        <v>2021</v>
      </c>
      <c r="D441" t="s">
        <v>451</v>
      </c>
      <c r="E441" t="s">
        <v>970</v>
      </c>
      <c r="F441" t="s">
        <v>46</v>
      </c>
      <c r="G441" t="s">
        <v>971</v>
      </c>
      <c r="H441" t="s">
        <v>86</v>
      </c>
      <c r="I441" t="s">
        <v>71</v>
      </c>
      <c r="J441" s="1">
        <v>44474</v>
      </c>
      <c r="K441" s="2">
        <v>0.39954861111111112</v>
      </c>
      <c r="L441" s="1">
        <v>44474</v>
      </c>
      <c r="M441" s="2">
        <v>0.56619212962962961</v>
      </c>
      <c r="N441" s="1">
        <v>44474</v>
      </c>
      <c r="O441" s="2">
        <v>0.46809027777777779</v>
      </c>
      <c r="P441">
        <v>99</v>
      </c>
      <c r="Q441">
        <v>-141</v>
      </c>
      <c r="R441" s="3">
        <v>44474.399548611109</v>
      </c>
      <c r="S441" s="3">
        <v>44474.468090277776</v>
      </c>
      <c r="T441" t="s">
        <v>1832</v>
      </c>
      <c r="U441" t="s">
        <v>32</v>
      </c>
      <c r="V441" t="s">
        <v>46</v>
      </c>
      <c r="W441" t="s">
        <v>46</v>
      </c>
      <c r="X441" t="s">
        <v>23</v>
      </c>
      <c r="Y441" t="s">
        <v>81</v>
      </c>
      <c r="Z441">
        <v>4</v>
      </c>
      <c r="AA441" t="s">
        <v>3879</v>
      </c>
      <c r="AB441" s="1">
        <v>44474</v>
      </c>
    </row>
    <row r="442" spans="1:28" x14ac:dyDescent="0.25">
      <c r="A442">
        <v>41</v>
      </c>
      <c r="B442" t="s">
        <v>1816</v>
      </c>
      <c r="C442">
        <v>2021</v>
      </c>
      <c r="D442" t="s">
        <v>451</v>
      </c>
      <c r="E442" t="s">
        <v>972</v>
      </c>
      <c r="F442" t="s">
        <v>46</v>
      </c>
      <c r="G442" t="s">
        <v>973</v>
      </c>
      <c r="H442" t="s">
        <v>86</v>
      </c>
      <c r="I442" t="s">
        <v>71</v>
      </c>
      <c r="J442" s="1">
        <v>44474</v>
      </c>
      <c r="K442" s="2">
        <v>0.40054398148148151</v>
      </c>
      <c r="L442" s="1">
        <v>44474</v>
      </c>
      <c r="M442" s="2">
        <v>0.56719907407407411</v>
      </c>
      <c r="N442" s="1">
        <v>44474</v>
      </c>
      <c r="O442" s="2">
        <v>0.47674768518518523</v>
      </c>
      <c r="P442">
        <v>110</v>
      </c>
      <c r="Q442">
        <v>-130</v>
      </c>
      <c r="R442" s="3">
        <v>44474.400543981479</v>
      </c>
      <c r="S442" s="3">
        <v>44474.476747685185</v>
      </c>
      <c r="T442" t="s">
        <v>1904</v>
      </c>
      <c r="U442" t="s">
        <v>32</v>
      </c>
      <c r="V442" t="s">
        <v>46</v>
      </c>
      <c r="W442" t="s">
        <v>46</v>
      </c>
      <c r="X442" t="s">
        <v>23</v>
      </c>
      <c r="Y442" t="s">
        <v>81</v>
      </c>
      <c r="Z442">
        <v>4</v>
      </c>
      <c r="AA442" t="s">
        <v>3879</v>
      </c>
      <c r="AB442" s="1">
        <v>44474</v>
      </c>
    </row>
    <row r="443" spans="1:28" x14ac:dyDescent="0.25">
      <c r="A443">
        <v>41</v>
      </c>
      <c r="B443" t="s">
        <v>1816</v>
      </c>
      <c r="C443">
        <v>2021</v>
      </c>
      <c r="D443" t="s">
        <v>451</v>
      </c>
      <c r="E443" t="s">
        <v>974</v>
      </c>
      <c r="F443" t="s">
        <v>24</v>
      </c>
      <c r="G443" t="s">
        <v>323</v>
      </c>
      <c r="H443" t="s">
        <v>87</v>
      </c>
      <c r="I443" t="s">
        <v>71</v>
      </c>
      <c r="J443" s="1">
        <v>44474</v>
      </c>
      <c r="K443" s="2">
        <v>0.4025347222222222</v>
      </c>
      <c r="L443" s="1">
        <v>44478</v>
      </c>
      <c r="M443" s="2" t="s">
        <v>975</v>
      </c>
      <c r="R443" s="3">
        <v>44474.40253472222</v>
      </c>
      <c r="S443" s="3">
        <v>44484.346910763888</v>
      </c>
      <c r="T443" t="s">
        <v>4782</v>
      </c>
      <c r="U443" t="s">
        <v>72</v>
      </c>
      <c r="V443" t="s">
        <v>19</v>
      </c>
      <c r="W443" t="s">
        <v>25</v>
      </c>
      <c r="X443" t="s">
        <v>74</v>
      </c>
      <c r="Y443" t="s">
        <v>78</v>
      </c>
      <c r="Z443">
        <v>2</v>
      </c>
      <c r="AA443" t="s">
        <v>3879</v>
      </c>
      <c r="AB443" s="1">
        <v>44474</v>
      </c>
    </row>
    <row r="444" spans="1:28" x14ac:dyDescent="0.25">
      <c r="A444">
        <v>41</v>
      </c>
      <c r="B444" t="s">
        <v>1816</v>
      </c>
      <c r="C444">
        <v>2021</v>
      </c>
      <c r="D444" t="s">
        <v>451</v>
      </c>
      <c r="E444" t="s">
        <v>976</v>
      </c>
      <c r="F444" t="s">
        <v>24</v>
      </c>
      <c r="G444" t="s">
        <v>197</v>
      </c>
      <c r="H444" t="s">
        <v>70</v>
      </c>
      <c r="I444" t="s">
        <v>71</v>
      </c>
      <c r="J444" s="1">
        <v>44474</v>
      </c>
      <c r="K444" s="2">
        <v>0.40337962962962964</v>
      </c>
      <c r="L444" s="1">
        <v>44474</v>
      </c>
      <c r="M444" s="2">
        <v>0.46585648148148145</v>
      </c>
      <c r="N444" s="1">
        <v>44474</v>
      </c>
      <c r="O444" s="2">
        <v>0.42179398148148151</v>
      </c>
      <c r="P444">
        <v>27</v>
      </c>
      <c r="Q444">
        <v>-63</v>
      </c>
      <c r="R444" s="3">
        <v>44474.403379629628</v>
      </c>
      <c r="S444" s="3">
        <v>44474.421793981484</v>
      </c>
      <c r="T444" t="s">
        <v>1831</v>
      </c>
      <c r="U444" t="s">
        <v>22</v>
      </c>
      <c r="V444" t="s">
        <v>19</v>
      </c>
      <c r="W444" t="s">
        <v>25</v>
      </c>
      <c r="X444" t="s">
        <v>23</v>
      </c>
      <c r="Y444" t="s">
        <v>78</v>
      </c>
      <c r="Z444">
        <v>1</v>
      </c>
      <c r="AA444" t="s">
        <v>3879</v>
      </c>
      <c r="AB444" s="1">
        <v>44474</v>
      </c>
    </row>
    <row r="445" spans="1:28" x14ac:dyDescent="0.25">
      <c r="A445">
        <v>41</v>
      </c>
      <c r="B445" t="s">
        <v>1816</v>
      </c>
      <c r="C445">
        <v>2021</v>
      </c>
      <c r="D445" t="s">
        <v>451</v>
      </c>
      <c r="E445" t="s">
        <v>977</v>
      </c>
      <c r="F445" t="s">
        <v>28</v>
      </c>
      <c r="G445" t="s">
        <v>978</v>
      </c>
      <c r="H445" t="s">
        <v>86</v>
      </c>
      <c r="I445" t="s">
        <v>71</v>
      </c>
      <c r="J445" s="1">
        <v>44474</v>
      </c>
      <c r="K445" s="2">
        <v>0.41710648148148149</v>
      </c>
      <c r="L445" s="1">
        <v>44474</v>
      </c>
      <c r="M445" s="2">
        <v>0.58374999999999999</v>
      </c>
      <c r="N445" s="1">
        <v>44474</v>
      </c>
      <c r="O445" s="2">
        <v>0.4853703703703704</v>
      </c>
      <c r="P445">
        <v>98</v>
      </c>
      <c r="Q445">
        <v>-142</v>
      </c>
      <c r="R445" s="3">
        <v>44474.41710648148</v>
      </c>
      <c r="S445" s="3">
        <v>44474.48537037037</v>
      </c>
      <c r="T445" t="s">
        <v>1832</v>
      </c>
      <c r="U445" t="s">
        <v>32</v>
      </c>
      <c r="V445" t="s">
        <v>19</v>
      </c>
      <c r="W445" t="s">
        <v>29</v>
      </c>
      <c r="X445" t="s">
        <v>23</v>
      </c>
      <c r="Y445" t="s">
        <v>81</v>
      </c>
      <c r="Z445">
        <v>3</v>
      </c>
      <c r="AA445" t="s">
        <v>3879</v>
      </c>
      <c r="AB445" s="1">
        <v>44474</v>
      </c>
    </row>
    <row r="446" spans="1:28" x14ac:dyDescent="0.25">
      <c r="A446">
        <v>41</v>
      </c>
      <c r="B446" t="s">
        <v>1816</v>
      </c>
      <c r="C446">
        <v>2021</v>
      </c>
      <c r="D446" t="s">
        <v>451</v>
      </c>
      <c r="E446" t="s">
        <v>979</v>
      </c>
      <c r="F446" t="s">
        <v>46</v>
      </c>
      <c r="G446" t="s">
        <v>980</v>
      </c>
      <c r="H446" t="s">
        <v>86</v>
      </c>
      <c r="I446" t="s">
        <v>71</v>
      </c>
      <c r="J446" s="1">
        <v>44474</v>
      </c>
      <c r="K446" s="2">
        <v>0.42930555555555555</v>
      </c>
      <c r="L446" s="1">
        <v>44474</v>
      </c>
      <c r="M446" s="2">
        <v>0.59594907407407405</v>
      </c>
      <c r="N446" s="1">
        <v>44474</v>
      </c>
      <c r="O446" s="2">
        <v>0.48138888888888887</v>
      </c>
      <c r="P446">
        <v>75</v>
      </c>
      <c r="Q446">
        <v>-165</v>
      </c>
      <c r="R446" s="3">
        <v>44474.429305555554</v>
      </c>
      <c r="S446" s="3">
        <v>44474.481388888889</v>
      </c>
      <c r="T446" t="s">
        <v>124</v>
      </c>
      <c r="U446" t="s">
        <v>30</v>
      </c>
      <c r="V446" t="s">
        <v>46</v>
      </c>
      <c r="W446" t="s">
        <v>46</v>
      </c>
      <c r="X446" t="s">
        <v>23</v>
      </c>
      <c r="Y446" t="s">
        <v>81</v>
      </c>
      <c r="Z446">
        <v>2</v>
      </c>
      <c r="AA446" t="s">
        <v>3879</v>
      </c>
      <c r="AB446" s="1">
        <v>44474</v>
      </c>
    </row>
    <row r="447" spans="1:28" x14ac:dyDescent="0.25">
      <c r="A447">
        <v>41</v>
      </c>
      <c r="B447" t="s">
        <v>1816</v>
      </c>
      <c r="C447">
        <v>2021</v>
      </c>
      <c r="D447" t="s">
        <v>451</v>
      </c>
      <c r="E447" t="s">
        <v>981</v>
      </c>
      <c r="F447" t="s">
        <v>46</v>
      </c>
      <c r="G447" t="s">
        <v>982</v>
      </c>
      <c r="H447" t="s">
        <v>86</v>
      </c>
      <c r="I447" t="s">
        <v>71</v>
      </c>
      <c r="J447" s="1">
        <v>44474</v>
      </c>
      <c r="K447" s="2">
        <v>0.4312037037037037</v>
      </c>
      <c r="L447" s="1">
        <v>44474</v>
      </c>
      <c r="M447" s="2">
        <v>0.5978472222222222</v>
      </c>
      <c r="N447" s="1">
        <v>44474</v>
      </c>
      <c r="O447" s="2">
        <v>0.49559027777777781</v>
      </c>
      <c r="P447">
        <v>93</v>
      </c>
      <c r="Q447">
        <v>-147</v>
      </c>
      <c r="R447" s="3">
        <v>44474.431203703702</v>
      </c>
      <c r="S447" s="3">
        <v>44474.49559027778</v>
      </c>
      <c r="T447" t="s">
        <v>153</v>
      </c>
      <c r="U447" t="s">
        <v>32</v>
      </c>
      <c r="V447" t="s">
        <v>46</v>
      </c>
      <c r="W447" t="s">
        <v>46</v>
      </c>
      <c r="X447" t="s">
        <v>23</v>
      </c>
      <c r="Y447" t="s">
        <v>81</v>
      </c>
      <c r="Z447">
        <v>5</v>
      </c>
      <c r="AA447" t="s">
        <v>3879</v>
      </c>
      <c r="AB447" s="1">
        <v>44474</v>
      </c>
    </row>
    <row r="448" spans="1:28" x14ac:dyDescent="0.25">
      <c r="A448">
        <v>41</v>
      </c>
      <c r="B448" t="s">
        <v>1816</v>
      </c>
      <c r="C448">
        <v>2021</v>
      </c>
      <c r="D448" t="s">
        <v>451</v>
      </c>
      <c r="E448" t="s">
        <v>983</v>
      </c>
      <c r="F448" t="s">
        <v>46</v>
      </c>
      <c r="G448" t="s">
        <v>984</v>
      </c>
      <c r="H448" t="s">
        <v>86</v>
      </c>
      <c r="I448" t="s">
        <v>71</v>
      </c>
      <c r="J448" s="1">
        <v>44474</v>
      </c>
      <c r="K448" s="2">
        <v>0.43357638888888889</v>
      </c>
      <c r="L448" s="1">
        <v>44474</v>
      </c>
      <c r="M448" s="2">
        <v>0.60023148148148142</v>
      </c>
      <c r="N448" s="1">
        <v>44474</v>
      </c>
      <c r="O448" s="2">
        <v>0.52302083333333338</v>
      </c>
      <c r="P448">
        <v>129</v>
      </c>
      <c r="Q448">
        <v>-111</v>
      </c>
      <c r="R448" s="3">
        <v>44474.433576388888</v>
      </c>
      <c r="S448" s="3">
        <v>44474.523020833331</v>
      </c>
      <c r="T448" t="s">
        <v>1905</v>
      </c>
      <c r="U448" t="s">
        <v>32</v>
      </c>
      <c r="V448" t="s">
        <v>46</v>
      </c>
      <c r="W448" t="s">
        <v>46</v>
      </c>
      <c r="X448" t="s">
        <v>23</v>
      </c>
      <c r="Y448" t="s">
        <v>81</v>
      </c>
      <c r="Z448">
        <v>4</v>
      </c>
      <c r="AA448" t="s">
        <v>3879</v>
      </c>
      <c r="AB448" s="1">
        <v>44474</v>
      </c>
    </row>
    <row r="449" spans="1:28" x14ac:dyDescent="0.25">
      <c r="A449">
        <v>41</v>
      </c>
      <c r="B449" t="s">
        <v>1816</v>
      </c>
      <c r="C449">
        <v>2021</v>
      </c>
      <c r="D449" t="s">
        <v>451</v>
      </c>
      <c r="E449" t="s">
        <v>985</v>
      </c>
      <c r="F449" t="s">
        <v>33</v>
      </c>
      <c r="G449" t="s">
        <v>986</v>
      </c>
      <c r="H449" t="s">
        <v>70</v>
      </c>
      <c r="I449" t="s">
        <v>71</v>
      </c>
      <c r="J449" s="1">
        <v>44474</v>
      </c>
      <c r="K449" s="2">
        <v>0.44009259259259265</v>
      </c>
      <c r="L449" s="1">
        <v>44474</v>
      </c>
      <c r="M449" s="2">
        <v>0.50255787037037036</v>
      </c>
      <c r="N449" s="1">
        <v>44474</v>
      </c>
      <c r="O449" s="2">
        <v>0.47046296296296292</v>
      </c>
      <c r="P449">
        <v>44</v>
      </c>
      <c r="Q449">
        <v>-46</v>
      </c>
      <c r="R449" s="3">
        <v>44474.440092592595</v>
      </c>
      <c r="S449" s="3">
        <v>44474.470462962963</v>
      </c>
      <c r="T449" t="s">
        <v>610</v>
      </c>
      <c r="U449" t="s">
        <v>27</v>
      </c>
      <c r="V449" t="s">
        <v>19</v>
      </c>
      <c r="W449" t="s">
        <v>34</v>
      </c>
      <c r="X449" t="s">
        <v>23</v>
      </c>
      <c r="Y449" t="s">
        <v>80</v>
      </c>
      <c r="Z449">
        <v>5</v>
      </c>
      <c r="AA449" t="s">
        <v>3879</v>
      </c>
      <c r="AB449" s="1">
        <v>44474</v>
      </c>
    </row>
    <row r="450" spans="1:28" x14ac:dyDescent="0.25">
      <c r="A450">
        <v>41</v>
      </c>
      <c r="B450" t="s">
        <v>1816</v>
      </c>
      <c r="C450">
        <v>2021</v>
      </c>
      <c r="D450" t="s">
        <v>451</v>
      </c>
      <c r="E450" t="s">
        <v>987</v>
      </c>
      <c r="F450" t="s">
        <v>46</v>
      </c>
      <c r="G450" t="s">
        <v>988</v>
      </c>
      <c r="H450" t="s">
        <v>86</v>
      </c>
      <c r="I450" t="s">
        <v>71</v>
      </c>
      <c r="J450" s="1">
        <v>44474</v>
      </c>
      <c r="K450" s="2">
        <v>0.44868055555555553</v>
      </c>
      <c r="L450" s="1">
        <v>44474</v>
      </c>
      <c r="M450" s="2">
        <v>0.61531250000000004</v>
      </c>
      <c r="N450" s="1">
        <v>44474</v>
      </c>
      <c r="O450" s="2">
        <v>0.52644675925925932</v>
      </c>
      <c r="P450">
        <v>112</v>
      </c>
      <c r="Q450">
        <v>-128</v>
      </c>
      <c r="R450" s="3">
        <v>44474.448680555557</v>
      </c>
      <c r="S450" s="3">
        <v>44474.526446759257</v>
      </c>
      <c r="T450" t="s">
        <v>1834</v>
      </c>
      <c r="U450" t="s">
        <v>32</v>
      </c>
      <c r="V450" t="s">
        <v>46</v>
      </c>
      <c r="W450" t="s">
        <v>46</v>
      </c>
      <c r="X450" t="s">
        <v>23</v>
      </c>
      <c r="Y450" t="s">
        <v>81</v>
      </c>
      <c r="Z450">
        <v>3</v>
      </c>
      <c r="AA450" t="s">
        <v>3879</v>
      </c>
      <c r="AB450" s="1">
        <v>44474</v>
      </c>
    </row>
    <row r="451" spans="1:28" x14ac:dyDescent="0.25">
      <c r="A451">
        <v>41</v>
      </c>
      <c r="B451" t="s">
        <v>1816</v>
      </c>
      <c r="C451">
        <v>2021</v>
      </c>
      <c r="D451" t="s">
        <v>451</v>
      </c>
      <c r="E451" t="s">
        <v>989</v>
      </c>
      <c r="F451" t="s">
        <v>46</v>
      </c>
      <c r="G451" t="s">
        <v>446</v>
      </c>
      <c r="H451" t="s">
        <v>86</v>
      </c>
      <c r="I451" t="s">
        <v>71</v>
      </c>
      <c r="J451" s="1">
        <v>44474</v>
      </c>
      <c r="K451" s="2">
        <v>0.47112268518518513</v>
      </c>
      <c r="L451" s="1">
        <v>44474</v>
      </c>
      <c r="M451" s="2">
        <v>0.63778935185185182</v>
      </c>
      <c r="N451" s="1">
        <v>44474</v>
      </c>
      <c r="O451" s="2">
        <v>0.52913194444444445</v>
      </c>
      <c r="P451">
        <v>83</v>
      </c>
      <c r="Q451">
        <v>-157</v>
      </c>
      <c r="R451" s="3">
        <v>44474.471122685187</v>
      </c>
      <c r="S451" s="3">
        <v>44474.529131944444</v>
      </c>
      <c r="T451" t="s">
        <v>160</v>
      </c>
      <c r="U451" t="s">
        <v>30</v>
      </c>
      <c r="V451" t="s">
        <v>46</v>
      </c>
      <c r="W451" t="s">
        <v>46</v>
      </c>
      <c r="X451" t="s">
        <v>23</v>
      </c>
      <c r="Y451" t="s">
        <v>81</v>
      </c>
      <c r="Z451">
        <v>1</v>
      </c>
      <c r="AA451" t="s">
        <v>3879</v>
      </c>
      <c r="AB451" s="1">
        <v>44474</v>
      </c>
    </row>
    <row r="452" spans="1:28" x14ac:dyDescent="0.25">
      <c r="A452">
        <v>41</v>
      </c>
      <c r="B452" t="s">
        <v>1816</v>
      </c>
      <c r="C452">
        <v>2021</v>
      </c>
      <c r="D452" t="s">
        <v>451</v>
      </c>
      <c r="E452" t="s">
        <v>990</v>
      </c>
      <c r="F452" t="s">
        <v>46</v>
      </c>
      <c r="G452" t="s">
        <v>991</v>
      </c>
      <c r="H452" t="s">
        <v>86</v>
      </c>
      <c r="I452" t="s">
        <v>71</v>
      </c>
      <c r="J452" s="1">
        <v>44474</v>
      </c>
      <c r="K452" s="2">
        <v>0.48289351851851853</v>
      </c>
      <c r="L452" s="1">
        <v>44474</v>
      </c>
      <c r="M452" s="2">
        <v>0.64954861111111117</v>
      </c>
      <c r="N452" s="1">
        <v>44474</v>
      </c>
      <c r="O452" s="2">
        <v>0.56626157407407407</v>
      </c>
      <c r="P452">
        <v>120</v>
      </c>
      <c r="Q452">
        <v>-120</v>
      </c>
      <c r="R452" s="3">
        <v>44474.482893518521</v>
      </c>
      <c r="S452" s="3">
        <v>44474.566261574073</v>
      </c>
      <c r="T452" t="s">
        <v>1906</v>
      </c>
      <c r="U452" t="s">
        <v>32</v>
      </c>
      <c r="V452" t="s">
        <v>46</v>
      </c>
      <c r="W452" t="s">
        <v>46</v>
      </c>
      <c r="X452" t="s">
        <v>23</v>
      </c>
      <c r="Y452" t="s">
        <v>81</v>
      </c>
      <c r="Z452">
        <v>4</v>
      </c>
      <c r="AA452" t="s">
        <v>3879</v>
      </c>
      <c r="AB452" s="1">
        <v>44474</v>
      </c>
    </row>
    <row r="453" spans="1:28" x14ac:dyDescent="0.25">
      <c r="A453">
        <v>41</v>
      </c>
      <c r="B453" t="s">
        <v>1816</v>
      </c>
      <c r="C453">
        <v>2021</v>
      </c>
      <c r="D453" t="s">
        <v>451</v>
      </c>
      <c r="E453" t="s">
        <v>992</v>
      </c>
      <c r="F453" t="s">
        <v>48</v>
      </c>
      <c r="G453" t="s">
        <v>993</v>
      </c>
      <c r="H453" t="s">
        <v>86</v>
      </c>
      <c r="I453" t="s">
        <v>71</v>
      </c>
      <c r="J453" s="1">
        <v>44474</v>
      </c>
      <c r="K453" s="2">
        <v>0.4864236111111111</v>
      </c>
      <c r="L453" s="1">
        <v>44474</v>
      </c>
      <c r="M453" s="2">
        <v>0.65307870370370369</v>
      </c>
      <c r="N453" s="1">
        <v>44474</v>
      </c>
      <c r="O453" s="2">
        <v>0.49243055555555554</v>
      </c>
      <c r="P453">
        <v>9</v>
      </c>
      <c r="Q453">
        <v>-231</v>
      </c>
      <c r="R453" s="3">
        <v>44474.48642361111</v>
      </c>
      <c r="S453" s="3">
        <v>44474.492430555554</v>
      </c>
      <c r="T453" t="s">
        <v>1907</v>
      </c>
      <c r="U453" t="s">
        <v>22</v>
      </c>
      <c r="V453" t="s">
        <v>48</v>
      </c>
      <c r="W453" t="s">
        <v>48</v>
      </c>
      <c r="X453" t="s">
        <v>23</v>
      </c>
      <c r="Y453" t="s">
        <v>81</v>
      </c>
      <c r="Z453">
        <v>1</v>
      </c>
      <c r="AA453" t="s">
        <v>3879</v>
      </c>
      <c r="AB453" s="1">
        <v>44474</v>
      </c>
    </row>
    <row r="454" spans="1:28" x14ac:dyDescent="0.25">
      <c r="A454">
        <v>41</v>
      </c>
      <c r="B454" t="s">
        <v>1816</v>
      </c>
      <c r="C454">
        <v>2021</v>
      </c>
      <c r="D454" t="s">
        <v>451</v>
      </c>
      <c r="E454" t="s">
        <v>994</v>
      </c>
      <c r="F454" t="s">
        <v>46</v>
      </c>
      <c r="G454" t="s">
        <v>995</v>
      </c>
      <c r="H454" t="s">
        <v>86</v>
      </c>
      <c r="I454" t="s">
        <v>71</v>
      </c>
      <c r="J454" s="1">
        <v>44474</v>
      </c>
      <c r="K454" s="2">
        <v>0.48812499999999998</v>
      </c>
      <c r="L454" s="1">
        <v>44474</v>
      </c>
      <c r="M454" s="2">
        <v>0.65478009259259262</v>
      </c>
      <c r="N454" s="1">
        <v>44474</v>
      </c>
      <c r="O454" s="2">
        <v>0.56719907407407411</v>
      </c>
      <c r="P454">
        <v>114</v>
      </c>
      <c r="Q454">
        <v>-126</v>
      </c>
      <c r="R454" s="3">
        <v>44474.488125000003</v>
      </c>
      <c r="S454" s="3">
        <v>44474.567199074074</v>
      </c>
      <c r="T454" t="s">
        <v>1908</v>
      </c>
      <c r="U454" t="s">
        <v>32</v>
      </c>
      <c r="V454" t="s">
        <v>46</v>
      </c>
      <c r="W454" t="s">
        <v>46</v>
      </c>
      <c r="X454" t="s">
        <v>23</v>
      </c>
      <c r="Y454" t="s">
        <v>81</v>
      </c>
      <c r="Z454">
        <v>3</v>
      </c>
      <c r="AA454" t="s">
        <v>3879</v>
      </c>
      <c r="AB454" s="1">
        <v>44474</v>
      </c>
    </row>
    <row r="455" spans="1:28" x14ac:dyDescent="0.25">
      <c r="A455">
        <v>41</v>
      </c>
      <c r="B455" t="s">
        <v>1816</v>
      </c>
      <c r="C455">
        <v>2021</v>
      </c>
      <c r="D455" t="s">
        <v>451</v>
      </c>
      <c r="E455" t="s">
        <v>996</v>
      </c>
      <c r="F455" t="s">
        <v>46</v>
      </c>
      <c r="G455" t="s">
        <v>997</v>
      </c>
      <c r="H455" t="s">
        <v>86</v>
      </c>
      <c r="I455" t="s">
        <v>71</v>
      </c>
      <c r="J455" s="1">
        <v>44474</v>
      </c>
      <c r="K455" s="2">
        <v>0.49120370370370375</v>
      </c>
      <c r="L455" s="1">
        <v>44474</v>
      </c>
      <c r="M455" s="2">
        <v>0.65785879629629629</v>
      </c>
      <c r="N455" s="1">
        <v>44474</v>
      </c>
      <c r="O455" s="2">
        <v>0.56777777777777783</v>
      </c>
      <c r="P455">
        <v>110</v>
      </c>
      <c r="Q455">
        <v>-130</v>
      </c>
      <c r="R455" s="3">
        <v>44474.491203703707</v>
      </c>
      <c r="S455" s="3">
        <v>44474.567777777775</v>
      </c>
      <c r="T455" t="s">
        <v>1909</v>
      </c>
      <c r="U455" t="s">
        <v>32</v>
      </c>
      <c r="V455" t="s">
        <v>46</v>
      </c>
      <c r="W455" t="s">
        <v>46</v>
      </c>
      <c r="X455" t="s">
        <v>23</v>
      </c>
      <c r="Y455" t="s">
        <v>81</v>
      </c>
      <c r="Z455">
        <v>4</v>
      </c>
      <c r="AA455" t="s">
        <v>3879</v>
      </c>
      <c r="AB455" s="1">
        <v>44474</v>
      </c>
    </row>
    <row r="456" spans="1:28" x14ac:dyDescent="0.25">
      <c r="A456">
        <v>41</v>
      </c>
      <c r="B456" t="s">
        <v>1816</v>
      </c>
      <c r="C456">
        <v>2021</v>
      </c>
      <c r="D456" t="s">
        <v>451</v>
      </c>
      <c r="E456" t="s">
        <v>998</v>
      </c>
      <c r="F456" t="s">
        <v>24</v>
      </c>
      <c r="G456" t="s">
        <v>185</v>
      </c>
      <c r="H456" t="s">
        <v>90</v>
      </c>
      <c r="I456" t="s">
        <v>71</v>
      </c>
      <c r="J456" s="1">
        <v>44474</v>
      </c>
      <c r="K456" s="2">
        <v>0.50646990740740738</v>
      </c>
      <c r="L456" s="1">
        <v>44474</v>
      </c>
      <c r="M456" s="2">
        <v>0.52725694444444449</v>
      </c>
      <c r="N456" s="1">
        <v>44474</v>
      </c>
      <c r="O456" s="2">
        <v>0.51459490740740743</v>
      </c>
      <c r="P456">
        <v>12</v>
      </c>
      <c r="Q456">
        <v>-18</v>
      </c>
      <c r="R456" s="3">
        <v>44474.506469907406</v>
      </c>
      <c r="S456" s="3">
        <v>44474.514594907407</v>
      </c>
      <c r="T456" t="s">
        <v>1861</v>
      </c>
      <c r="U456" t="s">
        <v>22</v>
      </c>
      <c r="V456" t="s">
        <v>19</v>
      </c>
      <c r="W456" t="s">
        <v>73</v>
      </c>
      <c r="X456" t="s">
        <v>23</v>
      </c>
      <c r="Y456" t="s">
        <v>77</v>
      </c>
      <c r="Z456">
        <v>1</v>
      </c>
      <c r="AA456" t="s">
        <v>3879</v>
      </c>
      <c r="AB456" s="1">
        <v>44474</v>
      </c>
    </row>
    <row r="457" spans="1:28" x14ac:dyDescent="0.25">
      <c r="A457">
        <v>41</v>
      </c>
      <c r="B457" t="s">
        <v>1816</v>
      </c>
      <c r="C457">
        <v>2021</v>
      </c>
      <c r="D457" t="s">
        <v>451</v>
      </c>
      <c r="E457" t="s">
        <v>999</v>
      </c>
      <c r="F457" t="s">
        <v>24</v>
      </c>
      <c r="G457" t="s">
        <v>206</v>
      </c>
      <c r="H457" t="s">
        <v>70</v>
      </c>
      <c r="I457" t="s">
        <v>71</v>
      </c>
      <c r="J457" s="1">
        <v>44474</v>
      </c>
      <c r="K457" s="2">
        <v>0.51907407407407413</v>
      </c>
      <c r="L457" s="1">
        <v>44474</v>
      </c>
      <c r="M457" s="2">
        <v>0.58153935185185179</v>
      </c>
      <c r="N457" s="1">
        <v>44474</v>
      </c>
      <c r="O457" s="2">
        <v>0.53835648148148152</v>
      </c>
      <c r="P457">
        <v>28</v>
      </c>
      <c r="Q457">
        <v>-62</v>
      </c>
      <c r="R457" s="3">
        <v>44474.519074074073</v>
      </c>
      <c r="S457" s="3">
        <v>44474.538356481484</v>
      </c>
      <c r="T457" t="s">
        <v>125</v>
      </c>
      <c r="U457" t="s">
        <v>22</v>
      </c>
      <c r="V457" t="s">
        <v>19</v>
      </c>
      <c r="W457" t="s">
        <v>25</v>
      </c>
      <c r="X457" t="s">
        <v>23</v>
      </c>
      <c r="Y457" t="s">
        <v>78</v>
      </c>
      <c r="Z457">
        <v>1</v>
      </c>
      <c r="AA457" t="s">
        <v>3879</v>
      </c>
      <c r="AB457" s="1">
        <v>44474</v>
      </c>
    </row>
    <row r="458" spans="1:28" x14ac:dyDescent="0.25">
      <c r="A458">
        <v>41</v>
      </c>
      <c r="B458" t="s">
        <v>1816</v>
      </c>
      <c r="C458">
        <v>2021</v>
      </c>
      <c r="D458" t="s">
        <v>451</v>
      </c>
      <c r="E458" t="s">
        <v>1000</v>
      </c>
      <c r="F458" t="s">
        <v>46</v>
      </c>
      <c r="G458" t="s">
        <v>1001</v>
      </c>
      <c r="H458" t="s">
        <v>86</v>
      </c>
      <c r="I458" t="s">
        <v>71</v>
      </c>
      <c r="J458" s="1">
        <v>44474</v>
      </c>
      <c r="K458" s="2">
        <v>0.52438657407407407</v>
      </c>
      <c r="L458" s="1">
        <v>44474</v>
      </c>
      <c r="M458" s="2">
        <v>0.69098379629629625</v>
      </c>
      <c r="R458" s="3">
        <v>44474.524386574078</v>
      </c>
      <c r="S458" s="3">
        <v>44484.346910763888</v>
      </c>
      <c r="T458" t="s">
        <v>4783</v>
      </c>
      <c r="U458" t="s">
        <v>72</v>
      </c>
      <c r="V458" t="s">
        <v>46</v>
      </c>
      <c r="W458" t="s">
        <v>46</v>
      </c>
      <c r="X458" t="s">
        <v>74</v>
      </c>
      <c r="Y458" t="s">
        <v>81</v>
      </c>
      <c r="Z458">
        <v>1</v>
      </c>
      <c r="AA458" t="s">
        <v>3879</v>
      </c>
      <c r="AB458" s="1">
        <v>44474</v>
      </c>
    </row>
    <row r="459" spans="1:28" x14ac:dyDescent="0.25">
      <c r="A459">
        <v>41</v>
      </c>
      <c r="B459" t="s">
        <v>1816</v>
      </c>
      <c r="C459">
        <v>2021</v>
      </c>
      <c r="D459" t="s">
        <v>451</v>
      </c>
      <c r="E459" t="s">
        <v>1002</v>
      </c>
      <c r="F459" t="s">
        <v>24</v>
      </c>
      <c r="G459" t="s">
        <v>1003</v>
      </c>
      <c r="H459" t="s">
        <v>70</v>
      </c>
      <c r="I459" t="s">
        <v>71</v>
      </c>
      <c r="J459" s="1">
        <v>44474</v>
      </c>
      <c r="K459" s="2">
        <v>0.53245370370370371</v>
      </c>
      <c r="L459" s="1">
        <v>44474</v>
      </c>
      <c r="M459" s="2">
        <v>0.59491898148148148</v>
      </c>
      <c r="N459" s="1">
        <v>44474</v>
      </c>
      <c r="O459" s="2">
        <v>0.55715277777777772</v>
      </c>
      <c r="P459">
        <v>36</v>
      </c>
      <c r="Q459">
        <v>-54</v>
      </c>
      <c r="R459" s="3">
        <v>44474.532453703701</v>
      </c>
      <c r="S459" s="3">
        <v>44474.557152777779</v>
      </c>
      <c r="T459" t="s">
        <v>121</v>
      </c>
      <c r="U459" t="s">
        <v>27</v>
      </c>
      <c r="V459" t="s">
        <v>19</v>
      </c>
      <c r="W459" t="s">
        <v>25</v>
      </c>
      <c r="X459" t="s">
        <v>23</v>
      </c>
      <c r="Y459" t="s">
        <v>78</v>
      </c>
      <c r="Z459">
        <v>3</v>
      </c>
      <c r="AA459" t="s">
        <v>3879</v>
      </c>
      <c r="AB459" s="1">
        <v>44474</v>
      </c>
    </row>
    <row r="460" spans="1:28" x14ac:dyDescent="0.25">
      <c r="A460">
        <v>41</v>
      </c>
      <c r="B460" t="s">
        <v>1816</v>
      </c>
      <c r="C460">
        <v>2021</v>
      </c>
      <c r="D460" t="s">
        <v>451</v>
      </c>
      <c r="E460" t="s">
        <v>1004</v>
      </c>
      <c r="F460" t="s">
        <v>46</v>
      </c>
      <c r="G460" t="s">
        <v>1005</v>
      </c>
      <c r="H460" t="s">
        <v>87</v>
      </c>
      <c r="I460" t="s">
        <v>71</v>
      </c>
      <c r="J460" s="1">
        <v>44474</v>
      </c>
      <c r="K460" s="2">
        <v>0.54408564814814808</v>
      </c>
      <c r="L460" s="1">
        <v>44478</v>
      </c>
      <c r="M460" s="2">
        <v>0.57180555555555557</v>
      </c>
      <c r="R460" s="3">
        <v>44474.544085648151</v>
      </c>
      <c r="S460" s="3">
        <v>44484.346910763888</v>
      </c>
      <c r="T460" t="s">
        <v>4784</v>
      </c>
      <c r="U460" t="s">
        <v>72</v>
      </c>
      <c r="V460" t="s">
        <v>46</v>
      </c>
      <c r="W460" t="s">
        <v>46</v>
      </c>
      <c r="X460" t="s">
        <v>74</v>
      </c>
      <c r="Y460" t="s">
        <v>81</v>
      </c>
      <c r="Z460">
        <v>1</v>
      </c>
      <c r="AA460" t="s">
        <v>3879</v>
      </c>
      <c r="AB460" s="1">
        <v>44474</v>
      </c>
    </row>
    <row r="461" spans="1:28" x14ac:dyDescent="0.25">
      <c r="A461">
        <v>41</v>
      </c>
      <c r="B461" t="s">
        <v>1816</v>
      </c>
      <c r="C461">
        <v>2021</v>
      </c>
      <c r="D461" t="s">
        <v>451</v>
      </c>
      <c r="E461" t="s">
        <v>1006</v>
      </c>
      <c r="F461" t="s">
        <v>46</v>
      </c>
      <c r="G461" t="s">
        <v>1007</v>
      </c>
      <c r="H461" t="s">
        <v>87</v>
      </c>
      <c r="I461" t="s">
        <v>71</v>
      </c>
      <c r="J461" s="1">
        <v>44474</v>
      </c>
      <c r="K461" s="2">
        <v>0.54788194444444438</v>
      </c>
      <c r="L461" s="1">
        <v>44478</v>
      </c>
      <c r="M461" s="2">
        <v>0.5756134259259259</v>
      </c>
      <c r="R461" s="3">
        <v>44474.547881944447</v>
      </c>
      <c r="S461" s="3">
        <v>44484.346910763888</v>
      </c>
      <c r="T461" t="s">
        <v>4785</v>
      </c>
      <c r="U461" t="s">
        <v>72</v>
      </c>
      <c r="V461" t="s">
        <v>46</v>
      </c>
      <c r="W461" t="s">
        <v>46</v>
      </c>
      <c r="X461" t="s">
        <v>74</v>
      </c>
      <c r="Y461" t="s">
        <v>81</v>
      </c>
      <c r="Z461">
        <v>1</v>
      </c>
      <c r="AA461" t="s">
        <v>3879</v>
      </c>
      <c r="AB461" s="1">
        <v>44474</v>
      </c>
    </row>
    <row r="462" spans="1:28" x14ac:dyDescent="0.25">
      <c r="A462">
        <v>41</v>
      </c>
      <c r="B462" t="s">
        <v>1816</v>
      </c>
      <c r="C462">
        <v>2021</v>
      </c>
      <c r="D462" t="s">
        <v>451</v>
      </c>
      <c r="E462" t="s">
        <v>1008</v>
      </c>
      <c r="F462" t="s">
        <v>46</v>
      </c>
      <c r="G462" t="s">
        <v>1009</v>
      </c>
      <c r="H462" t="s">
        <v>87</v>
      </c>
      <c r="I462" t="s">
        <v>71</v>
      </c>
      <c r="J462" s="1">
        <v>44474</v>
      </c>
      <c r="K462" s="2">
        <v>0.56076388888888895</v>
      </c>
      <c r="L462" s="1">
        <v>44478</v>
      </c>
      <c r="M462" s="2">
        <v>0.58850694444444451</v>
      </c>
      <c r="R462" s="3">
        <v>44474.560763888891</v>
      </c>
      <c r="S462" s="3">
        <v>44484.346910763888</v>
      </c>
      <c r="T462" t="s">
        <v>4786</v>
      </c>
      <c r="U462" t="s">
        <v>72</v>
      </c>
      <c r="V462" t="s">
        <v>46</v>
      </c>
      <c r="W462" t="s">
        <v>46</v>
      </c>
      <c r="X462" t="s">
        <v>74</v>
      </c>
      <c r="Y462" t="s">
        <v>81</v>
      </c>
      <c r="Z462">
        <v>1</v>
      </c>
      <c r="AA462" t="s">
        <v>3879</v>
      </c>
      <c r="AB462" s="1">
        <v>44474</v>
      </c>
    </row>
    <row r="463" spans="1:28" x14ac:dyDescent="0.25">
      <c r="A463">
        <v>41</v>
      </c>
      <c r="B463" t="s">
        <v>1816</v>
      </c>
      <c r="C463">
        <v>2021</v>
      </c>
      <c r="D463" t="s">
        <v>451</v>
      </c>
      <c r="E463" t="s">
        <v>1010</v>
      </c>
      <c r="F463" t="s">
        <v>46</v>
      </c>
      <c r="G463" t="s">
        <v>1011</v>
      </c>
      <c r="H463" t="s">
        <v>87</v>
      </c>
      <c r="I463" t="s">
        <v>71</v>
      </c>
      <c r="J463" s="1">
        <v>44474</v>
      </c>
      <c r="K463" s="2">
        <v>0.56199074074074074</v>
      </c>
      <c r="L463" s="1">
        <v>44478</v>
      </c>
      <c r="M463" s="2">
        <v>0.5897337962962963</v>
      </c>
      <c r="R463" s="3">
        <v>44474.561990740738</v>
      </c>
      <c r="S463" s="3">
        <v>44484.346910763888</v>
      </c>
      <c r="T463" t="s">
        <v>4787</v>
      </c>
      <c r="U463" t="s">
        <v>72</v>
      </c>
      <c r="V463" t="s">
        <v>46</v>
      </c>
      <c r="W463" t="s">
        <v>46</v>
      </c>
      <c r="X463" t="s">
        <v>74</v>
      </c>
      <c r="Y463" t="s">
        <v>81</v>
      </c>
      <c r="Z463">
        <v>1</v>
      </c>
      <c r="AA463" t="s">
        <v>3879</v>
      </c>
      <c r="AB463" s="1">
        <v>44474</v>
      </c>
    </row>
    <row r="464" spans="1:28" x14ac:dyDescent="0.25">
      <c r="A464">
        <v>41</v>
      </c>
      <c r="B464" t="s">
        <v>1816</v>
      </c>
      <c r="C464">
        <v>2021</v>
      </c>
      <c r="D464" t="s">
        <v>451</v>
      </c>
      <c r="E464" t="s">
        <v>1012</v>
      </c>
      <c r="F464" t="s">
        <v>24</v>
      </c>
      <c r="G464" t="s">
        <v>1013</v>
      </c>
      <c r="H464" t="s">
        <v>70</v>
      </c>
      <c r="I464" t="s">
        <v>71</v>
      </c>
      <c r="J464" s="1">
        <v>44474</v>
      </c>
      <c r="K464" s="2">
        <v>0.56240740740740736</v>
      </c>
      <c r="L464" s="1">
        <v>44474</v>
      </c>
      <c r="M464" s="2" t="s">
        <v>1014</v>
      </c>
      <c r="N464" s="1">
        <v>44474</v>
      </c>
      <c r="O464" s="2">
        <v>0.64282407407407405</v>
      </c>
      <c r="P464">
        <v>116</v>
      </c>
      <c r="Q464">
        <v>-50</v>
      </c>
      <c r="R464" s="3">
        <v>44474.562407407408</v>
      </c>
      <c r="S464" s="3">
        <v>44474.642824074072</v>
      </c>
      <c r="T464" t="s">
        <v>132</v>
      </c>
      <c r="U464" t="s">
        <v>32</v>
      </c>
      <c r="V464" t="s">
        <v>19</v>
      </c>
      <c r="W464" t="s">
        <v>25</v>
      </c>
      <c r="X464" t="s">
        <v>37</v>
      </c>
      <c r="Y464" t="s">
        <v>78</v>
      </c>
      <c r="Z464">
        <v>8</v>
      </c>
      <c r="AA464" t="s">
        <v>3879</v>
      </c>
      <c r="AB464" s="1">
        <v>44474</v>
      </c>
    </row>
    <row r="465" spans="1:28" x14ac:dyDescent="0.25">
      <c r="A465">
        <v>41</v>
      </c>
      <c r="B465" t="s">
        <v>1816</v>
      </c>
      <c r="C465">
        <v>2021</v>
      </c>
      <c r="D465" t="s">
        <v>451</v>
      </c>
      <c r="E465" t="s">
        <v>1015</v>
      </c>
      <c r="F465" t="s">
        <v>50</v>
      </c>
      <c r="G465" t="s">
        <v>1016</v>
      </c>
      <c r="H465" t="s">
        <v>87</v>
      </c>
      <c r="I465" t="s">
        <v>71</v>
      </c>
      <c r="J465" s="1">
        <v>44474</v>
      </c>
      <c r="K465" s="2">
        <v>0.59049768518518519</v>
      </c>
      <c r="L465" s="1">
        <v>44478</v>
      </c>
      <c r="M465" s="2">
        <v>0.6182523148148148</v>
      </c>
      <c r="R465" s="3">
        <v>44474.590497685182</v>
      </c>
      <c r="S465" s="3">
        <v>44484.346910763888</v>
      </c>
      <c r="T465" t="s">
        <v>4788</v>
      </c>
      <c r="U465" t="s">
        <v>72</v>
      </c>
      <c r="V465" t="s">
        <v>51</v>
      </c>
      <c r="W465" t="s">
        <v>52</v>
      </c>
      <c r="X465" t="s">
        <v>74</v>
      </c>
      <c r="Y465" t="s">
        <v>81</v>
      </c>
      <c r="Z465">
        <v>1</v>
      </c>
      <c r="AA465" t="s">
        <v>3879</v>
      </c>
      <c r="AB465" s="1">
        <v>44474</v>
      </c>
    </row>
    <row r="466" spans="1:28" x14ac:dyDescent="0.25">
      <c r="A466">
        <v>41</v>
      </c>
      <c r="B466" t="s">
        <v>1816</v>
      </c>
      <c r="C466">
        <v>2021</v>
      </c>
      <c r="D466" t="s">
        <v>451</v>
      </c>
      <c r="E466" t="s">
        <v>1017</v>
      </c>
      <c r="F466" t="s">
        <v>50</v>
      </c>
      <c r="G466" t="s">
        <v>1018</v>
      </c>
      <c r="H466" t="s">
        <v>86</v>
      </c>
      <c r="I466" t="s">
        <v>71</v>
      </c>
      <c r="J466" s="1">
        <v>44474</v>
      </c>
      <c r="K466" s="2">
        <v>0.59146990740740735</v>
      </c>
      <c r="L466" s="1">
        <v>44474</v>
      </c>
      <c r="M466" s="2">
        <v>0.75810185185185175</v>
      </c>
      <c r="N466" s="1">
        <v>44474</v>
      </c>
      <c r="O466" s="2">
        <v>0.5959606481481482</v>
      </c>
      <c r="P466">
        <v>7</v>
      </c>
      <c r="Q466">
        <v>-233</v>
      </c>
      <c r="R466" s="3">
        <v>44474.591469907406</v>
      </c>
      <c r="S466" s="3">
        <v>44474.595960648148</v>
      </c>
      <c r="T466" t="s">
        <v>1850</v>
      </c>
      <c r="U466" t="s">
        <v>22</v>
      </c>
      <c r="V466" t="s">
        <v>51</v>
      </c>
      <c r="W466" t="s">
        <v>52</v>
      </c>
      <c r="X466" t="s">
        <v>23</v>
      </c>
      <c r="Y466" t="s">
        <v>81</v>
      </c>
      <c r="Z466">
        <v>1</v>
      </c>
      <c r="AA466" t="s">
        <v>3879</v>
      </c>
      <c r="AB466" s="1">
        <v>44474</v>
      </c>
    </row>
    <row r="467" spans="1:28" x14ac:dyDescent="0.25">
      <c r="A467">
        <v>41</v>
      </c>
      <c r="B467" t="s">
        <v>1816</v>
      </c>
      <c r="C467">
        <v>2021</v>
      </c>
      <c r="D467" t="s">
        <v>451</v>
      </c>
      <c r="E467" t="s">
        <v>1019</v>
      </c>
      <c r="F467" t="s">
        <v>24</v>
      </c>
      <c r="G467" t="s">
        <v>839</v>
      </c>
      <c r="H467" t="s">
        <v>87</v>
      </c>
      <c r="I467" t="s">
        <v>71</v>
      </c>
      <c r="J467" s="1">
        <v>44474</v>
      </c>
      <c r="K467" s="2">
        <v>0.60155092592592596</v>
      </c>
      <c r="L467" s="1">
        <v>44478</v>
      </c>
      <c r="M467" s="2">
        <v>0.62929398148148141</v>
      </c>
      <c r="N467" s="1">
        <v>44477</v>
      </c>
      <c r="O467" s="2">
        <v>0.40511574074074069</v>
      </c>
      <c r="P467">
        <v>4037</v>
      </c>
      <c r="Q467">
        <v>-1763</v>
      </c>
      <c r="R467" s="3">
        <v>44474.601550925923</v>
      </c>
      <c r="S467" s="3">
        <v>44477.405115740738</v>
      </c>
      <c r="T467" t="s">
        <v>1910</v>
      </c>
      <c r="U467" t="s">
        <v>39</v>
      </c>
      <c r="V467" t="s">
        <v>19</v>
      </c>
      <c r="W467" t="s">
        <v>25</v>
      </c>
      <c r="X467" t="s">
        <v>37</v>
      </c>
      <c r="Y467" t="s">
        <v>78</v>
      </c>
      <c r="Z467">
        <v>2</v>
      </c>
      <c r="AA467" t="s">
        <v>3879</v>
      </c>
      <c r="AB467" s="1">
        <v>44474</v>
      </c>
    </row>
    <row r="468" spans="1:28" x14ac:dyDescent="0.25">
      <c r="A468">
        <v>41</v>
      </c>
      <c r="B468" t="s">
        <v>1816</v>
      </c>
      <c r="C468">
        <v>2021</v>
      </c>
      <c r="D468" t="s">
        <v>451</v>
      </c>
      <c r="E468" t="s">
        <v>1020</v>
      </c>
      <c r="F468" t="s">
        <v>33</v>
      </c>
      <c r="G468" t="s">
        <v>1021</v>
      </c>
      <c r="H468" t="s">
        <v>70</v>
      </c>
      <c r="I468" t="s">
        <v>71</v>
      </c>
      <c r="J468" s="1">
        <v>44474</v>
      </c>
      <c r="K468" s="2">
        <v>0.60491898148148149</v>
      </c>
      <c r="L468" s="1">
        <v>44474</v>
      </c>
      <c r="M468" s="2">
        <v>0.66737268518518522</v>
      </c>
      <c r="N468" s="1">
        <v>44474</v>
      </c>
      <c r="O468" s="2">
        <v>0.63752314814814814</v>
      </c>
      <c r="P468">
        <v>47</v>
      </c>
      <c r="Q468">
        <v>-43</v>
      </c>
      <c r="R468" s="3">
        <v>44474.60491898148</v>
      </c>
      <c r="S468" s="3">
        <v>44474.637523148151</v>
      </c>
      <c r="T468" t="s">
        <v>119</v>
      </c>
      <c r="U468" t="s">
        <v>27</v>
      </c>
      <c r="V468" t="s">
        <v>19</v>
      </c>
      <c r="W468" t="s">
        <v>34</v>
      </c>
      <c r="X468" t="s">
        <v>23</v>
      </c>
      <c r="Y468" t="s">
        <v>80</v>
      </c>
      <c r="Z468">
        <v>5</v>
      </c>
      <c r="AA468" t="s">
        <v>3880</v>
      </c>
      <c r="AB468" s="1">
        <v>44474</v>
      </c>
    </row>
    <row r="469" spans="1:28" x14ac:dyDescent="0.25">
      <c r="A469">
        <v>41</v>
      </c>
      <c r="B469" t="s">
        <v>1816</v>
      </c>
      <c r="C469">
        <v>2021</v>
      </c>
      <c r="D469" t="s">
        <v>451</v>
      </c>
      <c r="E469" t="s">
        <v>1022</v>
      </c>
      <c r="F469" t="s">
        <v>24</v>
      </c>
      <c r="G469" t="s">
        <v>888</v>
      </c>
      <c r="H469" t="s">
        <v>90</v>
      </c>
      <c r="I469" t="s">
        <v>71</v>
      </c>
      <c r="J469" s="1">
        <v>44474</v>
      </c>
      <c r="K469" s="2">
        <v>0.60621527777777773</v>
      </c>
      <c r="L469" s="1">
        <v>44474</v>
      </c>
      <c r="M469" s="2">
        <v>0.62701388888888887</v>
      </c>
      <c r="N469" s="1">
        <v>44474</v>
      </c>
      <c r="O469" s="2">
        <v>0.60875000000000001</v>
      </c>
      <c r="P469">
        <v>4</v>
      </c>
      <c r="Q469">
        <v>-26</v>
      </c>
      <c r="R469" s="3">
        <v>44474.606215277781</v>
      </c>
      <c r="S469" s="3">
        <v>44474.608749999999</v>
      </c>
      <c r="T469" t="s">
        <v>1911</v>
      </c>
      <c r="U469" t="s">
        <v>22</v>
      </c>
      <c r="V469" t="s">
        <v>19</v>
      </c>
      <c r="W469" t="s">
        <v>73</v>
      </c>
      <c r="X469" t="s">
        <v>23</v>
      </c>
      <c r="Y469" t="s">
        <v>77</v>
      </c>
      <c r="Z469">
        <v>1</v>
      </c>
      <c r="AA469" t="s">
        <v>3880</v>
      </c>
      <c r="AB469" s="1">
        <v>44474</v>
      </c>
    </row>
    <row r="470" spans="1:28" x14ac:dyDescent="0.25">
      <c r="A470">
        <v>41</v>
      </c>
      <c r="B470" t="s">
        <v>1816</v>
      </c>
      <c r="C470">
        <v>2021</v>
      </c>
      <c r="D470" t="s">
        <v>451</v>
      </c>
      <c r="E470" t="s">
        <v>1023</v>
      </c>
      <c r="F470" t="s">
        <v>24</v>
      </c>
      <c r="G470" t="s">
        <v>177</v>
      </c>
      <c r="H470" t="s">
        <v>70</v>
      </c>
      <c r="I470" t="s">
        <v>71</v>
      </c>
      <c r="J470" s="1">
        <v>44474</v>
      </c>
      <c r="K470" s="2">
        <v>0.65531249999999996</v>
      </c>
      <c r="L470" s="1">
        <v>44474</v>
      </c>
      <c r="M470" s="2">
        <v>0.71777777777777774</v>
      </c>
      <c r="N470" s="1">
        <v>44474</v>
      </c>
      <c r="O470" s="2">
        <v>0.66690972222222211</v>
      </c>
      <c r="P470">
        <v>17</v>
      </c>
      <c r="Q470">
        <v>-73</v>
      </c>
      <c r="R470" s="3">
        <v>44474.655312499999</v>
      </c>
      <c r="S470" s="3">
        <v>44474.666909722226</v>
      </c>
      <c r="T470" t="s">
        <v>1912</v>
      </c>
      <c r="U470" t="s">
        <v>22</v>
      </c>
      <c r="V470" t="s">
        <v>19</v>
      </c>
      <c r="W470" t="s">
        <v>25</v>
      </c>
      <c r="X470" t="s">
        <v>23</v>
      </c>
      <c r="Y470" t="s">
        <v>78</v>
      </c>
      <c r="Z470">
        <v>1</v>
      </c>
      <c r="AA470" t="s">
        <v>3880</v>
      </c>
      <c r="AB470" s="1">
        <v>44474</v>
      </c>
    </row>
    <row r="471" spans="1:28" x14ac:dyDescent="0.25">
      <c r="A471">
        <v>41</v>
      </c>
      <c r="B471" t="s">
        <v>1816</v>
      </c>
      <c r="C471">
        <v>2021</v>
      </c>
      <c r="D471" t="s">
        <v>451</v>
      </c>
      <c r="E471" t="s">
        <v>1024</v>
      </c>
      <c r="F471" t="s">
        <v>46</v>
      </c>
      <c r="G471" t="s">
        <v>1025</v>
      </c>
      <c r="H471" t="s">
        <v>86</v>
      </c>
      <c r="I471" t="s">
        <v>71</v>
      </c>
      <c r="J471" s="1">
        <v>44474</v>
      </c>
      <c r="K471" s="2">
        <v>0.72199074074074077</v>
      </c>
      <c r="L471" s="1">
        <v>44474</v>
      </c>
      <c r="M471" s="2">
        <v>0.88863425925925921</v>
      </c>
      <c r="N471" s="1">
        <v>44474</v>
      </c>
      <c r="O471" s="2">
        <v>0.77192129629629624</v>
      </c>
      <c r="P471">
        <v>72</v>
      </c>
      <c r="Q471">
        <v>-168</v>
      </c>
      <c r="R471" s="3">
        <v>44474.721990740742</v>
      </c>
      <c r="S471" s="3">
        <v>44474.771921296298</v>
      </c>
      <c r="T471" t="s">
        <v>130</v>
      </c>
      <c r="U471" t="s">
        <v>30</v>
      </c>
      <c r="V471" t="s">
        <v>46</v>
      </c>
      <c r="W471" t="s">
        <v>46</v>
      </c>
      <c r="X471" t="s">
        <v>23</v>
      </c>
      <c r="Y471" t="s">
        <v>81</v>
      </c>
      <c r="Z471">
        <v>1</v>
      </c>
      <c r="AA471" t="s">
        <v>3880</v>
      </c>
      <c r="AB471" s="1">
        <v>44474</v>
      </c>
    </row>
    <row r="472" spans="1:28" x14ac:dyDescent="0.25">
      <c r="A472">
        <v>41</v>
      </c>
      <c r="B472" t="s">
        <v>1816</v>
      </c>
      <c r="C472">
        <v>2021</v>
      </c>
      <c r="D472" t="s">
        <v>451</v>
      </c>
      <c r="E472" t="s">
        <v>1026</v>
      </c>
      <c r="F472" t="s">
        <v>48</v>
      </c>
      <c r="G472" t="s">
        <v>1027</v>
      </c>
      <c r="H472" t="s">
        <v>86</v>
      </c>
      <c r="I472" t="s">
        <v>71</v>
      </c>
      <c r="J472" s="1">
        <v>44474</v>
      </c>
      <c r="K472" s="2">
        <v>0.73247685185185185</v>
      </c>
      <c r="L472" s="1">
        <v>44474</v>
      </c>
      <c r="M472" s="2">
        <v>0.8991203703703704</v>
      </c>
      <c r="N472" s="1">
        <v>44474</v>
      </c>
      <c r="O472" s="2">
        <v>0.75496527777777789</v>
      </c>
      <c r="P472">
        <v>33</v>
      </c>
      <c r="Q472">
        <v>-207</v>
      </c>
      <c r="R472" s="3">
        <v>44474.732476851852</v>
      </c>
      <c r="S472" s="3">
        <v>44474.754965277774</v>
      </c>
      <c r="T472" t="s">
        <v>1839</v>
      </c>
      <c r="U472" t="s">
        <v>27</v>
      </c>
      <c r="V472" t="s">
        <v>48</v>
      </c>
      <c r="W472" t="s">
        <v>48</v>
      </c>
      <c r="X472" t="s">
        <v>23</v>
      </c>
      <c r="Y472" t="s">
        <v>81</v>
      </c>
      <c r="Z472">
        <v>2</v>
      </c>
      <c r="AA472" t="s">
        <v>3880</v>
      </c>
      <c r="AB472" s="1">
        <v>44474</v>
      </c>
    </row>
    <row r="473" spans="1:28" x14ac:dyDescent="0.25">
      <c r="A473">
        <v>41</v>
      </c>
      <c r="B473" t="s">
        <v>1816</v>
      </c>
      <c r="C473">
        <v>2021</v>
      </c>
      <c r="D473" t="s">
        <v>451</v>
      </c>
      <c r="E473" t="s">
        <v>1028</v>
      </c>
      <c r="F473" t="s">
        <v>46</v>
      </c>
      <c r="G473" t="s">
        <v>1029</v>
      </c>
      <c r="H473" t="s">
        <v>87</v>
      </c>
      <c r="I473" t="s">
        <v>71</v>
      </c>
      <c r="J473" s="1">
        <v>44474</v>
      </c>
      <c r="K473" s="2">
        <v>0.73730324074074083</v>
      </c>
      <c r="L473" s="1">
        <v>44478</v>
      </c>
      <c r="M473" s="2">
        <v>0.76505787037037043</v>
      </c>
      <c r="R473" s="3">
        <v>44474.737303240741</v>
      </c>
      <c r="S473" s="3">
        <v>44484.346910763888</v>
      </c>
      <c r="T473" t="s">
        <v>4789</v>
      </c>
      <c r="U473" t="s">
        <v>72</v>
      </c>
      <c r="V473" t="s">
        <v>46</v>
      </c>
      <c r="W473" t="s">
        <v>46</v>
      </c>
      <c r="X473" t="s">
        <v>74</v>
      </c>
      <c r="Y473" t="s">
        <v>81</v>
      </c>
      <c r="Z473">
        <v>1</v>
      </c>
      <c r="AA473" t="s">
        <v>3880</v>
      </c>
      <c r="AB473" s="1">
        <v>44474</v>
      </c>
    </row>
    <row r="474" spans="1:28" x14ac:dyDescent="0.25">
      <c r="A474">
        <v>41</v>
      </c>
      <c r="B474" t="s">
        <v>1816</v>
      </c>
      <c r="C474">
        <v>2021</v>
      </c>
      <c r="D474" t="s">
        <v>451</v>
      </c>
      <c r="E474" t="s">
        <v>1030</v>
      </c>
      <c r="F474" t="s">
        <v>61</v>
      </c>
      <c r="G474" t="s">
        <v>1031</v>
      </c>
      <c r="H474" t="s">
        <v>87</v>
      </c>
      <c r="I474" t="s">
        <v>71</v>
      </c>
      <c r="J474" s="1">
        <v>44474</v>
      </c>
      <c r="K474" s="2">
        <v>0.76833333333333342</v>
      </c>
      <c r="L474" s="1">
        <v>44478</v>
      </c>
      <c r="M474" s="2">
        <v>0.79607638888888888</v>
      </c>
      <c r="R474" s="3">
        <v>44474.768333333333</v>
      </c>
      <c r="S474" s="3">
        <v>44484.346910763888</v>
      </c>
      <c r="T474" t="s">
        <v>4790</v>
      </c>
      <c r="U474" t="s">
        <v>72</v>
      </c>
      <c r="V474" t="s">
        <v>61</v>
      </c>
      <c r="W474" t="s">
        <v>21</v>
      </c>
      <c r="X474" t="s">
        <v>74</v>
      </c>
      <c r="Y474" t="s">
        <v>81</v>
      </c>
      <c r="Z474">
        <v>1</v>
      </c>
      <c r="AA474" t="s">
        <v>3880</v>
      </c>
      <c r="AB474" s="1">
        <v>44474</v>
      </c>
    </row>
    <row r="475" spans="1:28" x14ac:dyDescent="0.25">
      <c r="A475">
        <v>41</v>
      </c>
      <c r="B475" t="s">
        <v>1816</v>
      </c>
      <c r="C475">
        <v>2021</v>
      </c>
      <c r="D475" t="s">
        <v>451</v>
      </c>
      <c r="E475" t="s">
        <v>1032</v>
      </c>
      <c r="F475" t="s">
        <v>18</v>
      </c>
      <c r="G475" t="s">
        <v>1033</v>
      </c>
      <c r="H475" t="s">
        <v>70</v>
      </c>
      <c r="I475" t="s">
        <v>71</v>
      </c>
      <c r="J475" s="1">
        <v>44474</v>
      </c>
      <c r="K475" s="2">
        <v>0.78105324074074067</v>
      </c>
      <c r="L475" s="1">
        <v>44474</v>
      </c>
      <c r="M475" s="2">
        <v>0.84354166666666675</v>
      </c>
      <c r="N475" s="1">
        <v>44474</v>
      </c>
      <c r="O475" s="2">
        <v>0.81509259259259259</v>
      </c>
      <c r="P475">
        <v>49</v>
      </c>
      <c r="Q475">
        <v>-41</v>
      </c>
      <c r="R475" s="3">
        <v>44474.781053240738</v>
      </c>
      <c r="S475" s="3">
        <v>44474.815092592595</v>
      </c>
      <c r="T475" t="s">
        <v>1884</v>
      </c>
      <c r="U475" t="s">
        <v>27</v>
      </c>
      <c r="V475" t="s">
        <v>19</v>
      </c>
      <c r="W475" t="s">
        <v>20</v>
      </c>
      <c r="X475" t="s">
        <v>23</v>
      </c>
      <c r="Y475" t="s">
        <v>79</v>
      </c>
      <c r="Z475">
        <v>2</v>
      </c>
      <c r="AA475" t="s">
        <v>3880</v>
      </c>
      <c r="AB475" s="1">
        <v>44474</v>
      </c>
    </row>
    <row r="476" spans="1:28" x14ac:dyDescent="0.25">
      <c r="A476">
        <v>41</v>
      </c>
      <c r="B476" t="s">
        <v>1816</v>
      </c>
      <c r="C476">
        <v>2021</v>
      </c>
      <c r="D476" t="s">
        <v>451</v>
      </c>
      <c r="E476" t="s">
        <v>1034</v>
      </c>
      <c r="F476" t="s">
        <v>18</v>
      </c>
      <c r="G476" t="s">
        <v>1035</v>
      </c>
      <c r="H476" t="s">
        <v>70</v>
      </c>
      <c r="I476" t="s">
        <v>71</v>
      </c>
      <c r="J476" s="1">
        <v>44474</v>
      </c>
      <c r="K476" s="2">
        <v>0.84495370370370371</v>
      </c>
      <c r="L476" s="1">
        <v>44474</v>
      </c>
      <c r="M476" s="2">
        <v>0.90734953703703702</v>
      </c>
      <c r="N476" s="1">
        <v>44474</v>
      </c>
      <c r="O476" s="2">
        <v>0.88983796296296302</v>
      </c>
      <c r="P476">
        <v>65</v>
      </c>
      <c r="Q476">
        <v>-25</v>
      </c>
      <c r="R476" s="3">
        <v>44474.844953703701</v>
      </c>
      <c r="S476" s="3">
        <v>44474.889837962961</v>
      </c>
      <c r="T476" t="s">
        <v>122</v>
      </c>
      <c r="U476" t="s">
        <v>30</v>
      </c>
      <c r="V476" t="s">
        <v>19</v>
      </c>
      <c r="W476" t="s">
        <v>20</v>
      </c>
      <c r="X476" t="s">
        <v>23</v>
      </c>
      <c r="Y476" t="s">
        <v>79</v>
      </c>
      <c r="Z476">
        <v>8</v>
      </c>
      <c r="AA476" t="s">
        <v>3883</v>
      </c>
      <c r="AB476" s="1">
        <v>44474</v>
      </c>
    </row>
    <row r="477" spans="1:28" x14ac:dyDescent="0.25">
      <c r="A477">
        <v>41</v>
      </c>
      <c r="B477" t="s">
        <v>1816</v>
      </c>
      <c r="C477">
        <v>2021</v>
      </c>
      <c r="D477" t="s">
        <v>451</v>
      </c>
      <c r="E477" t="s">
        <v>1036</v>
      </c>
      <c r="F477" t="s">
        <v>33</v>
      </c>
      <c r="G477" t="s">
        <v>1037</v>
      </c>
      <c r="H477" t="s">
        <v>70</v>
      </c>
      <c r="I477" t="s">
        <v>71</v>
      </c>
      <c r="J477" s="1">
        <v>44474</v>
      </c>
      <c r="K477" s="2">
        <v>0.85576388888888888</v>
      </c>
      <c r="L477" s="1">
        <v>44474</v>
      </c>
      <c r="M477" s="2">
        <v>0.85571759259259261</v>
      </c>
      <c r="N477" s="1">
        <v>44474</v>
      </c>
      <c r="O477" s="2">
        <v>0.8919907407407407</v>
      </c>
      <c r="P477">
        <v>52</v>
      </c>
      <c r="Q477">
        <v>52</v>
      </c>
      <c r="R477" s="3">
        <v>44474.855763888889</v>
      </c>
      <c r="S477" s="3">
        <v>44474.89199074074</v>
      </c>
      <c r="T477" t="s">
        <v>96</v>
      </c>
      <c r="U477" t="s">
        <v>27</v>
      </c>
      <c r="V477" t="s">
        <v>19</v>
      </c>
      <c r="W477" t="s">
        <v>34</v>
      </c>
      <c r="X477" t="s">
        <v>23</v>
      </c>
      <c r="Y477" t="s">
        <v>80</v>
      </c>
      <c r="Z477">
        <v>5</v>
      </c>
      <c r="AA477" t="s">
        <v>3883</v>
      </c>
      <c r="AB477" s="1">
        <v>44474</v>
      </c>
    </row>
    <row r="478" spans="1:28" x14ac:dyDescent="0.25">
      <c r="A478">
        <v>41</v>
      </c>
      <c r="B478" t="s">
        <v>1816</v>
      </c>
      <c r="C478">
        <v>2021</v>
      </c>
      <c r="D478" t="s">
        <v>451</v>
      </c>
      <c r="E478" t="s">
        <v>1038</v>
      </c>
      <c r="F478" t="s">
        <v>24</v>
      </c>
      <c r="G478" t="s">
        <v>260</v>
      </c>
      <c r="H478" t="s">
        <v>70</v>
      </c>
      <c r="I478" t="s">
        <v>71</v>
      </c>
      <c r="J478" s="1">
        <v>44474</v>
      </c>
      <c r="K478" s="2">
        <v>0.89074074074074072</v>
      </c>
      <c r="L478" s="1">
        <v>44474</v>
      </c>
      <c r="M478" s="2">
        <v>0.95320601851851849</v>
      </c>
      <c r="N478" s="1">
        <v>44474</v>
      </c>
      <c r="O478" s="2">
        <v>0.91525462962962967</v>
      </c>
      <c r="P478">
        <v>35</v>
      </c>
      <c r="Q478">
        <v>-55</v>
      </c>
      <c r="R478" s="3">
        <v>44474.890740740739</v>
      </c>
      <c r="S478" s="3">
        <v>44474.915254629632</v>
      </c>
      <c r="T478" t="s">
        <v>121</v>
      </c>
      <c r="U478" t="s">
        <v>27</v>
      </c>
      <c r="V478" t="s">
        <v>19</v>
      </c>
      <c r="W478" t="s">
        <v>25</v>
      </c>
      <c r="X478" t="s">
        <v>23</v>
      </c>
      <c r="Y478" t="s">
        <v>78</v>
      </c>
      <c r="Z478">
        <v>1</v>
      </c>
      <c r="AA478" t="s">
        <v>3883</v>
      </c>
      <c r="AB478" s="1">
        <v>44474</v>
      </c>
    </row>
    <row r="479" spans="1:28" x14ac:dyDescent="0.25">
      <c r="A479">
        <v>41</v>
      </c>
      <c r="B479" t="s">
        <v>1816</v>
      </c>
      <c r="C479">
        <v>2021</v>
      </c>
      <c r="D479" t="s">
        <v>451</v>
      </c>
      <c r="E479" t="s">
        <v>1039</v>
      </c>
      <c r="F479" t="s">
        <v>24</v>
      </c>
      <c r="G479" t="s">
        <v>1040</v>
      </c>
      <c r="H479" t="s">
        <v>70</v>
      </c>
      <c r="I479" t="s">
        <v>71</v>
      </c>
      <c r="J479" s="1">
        <v>44474</v>
      </c>
      <c r="K479" s="2">
        <v>0.89533564814814814</v>
      </c>
      <c r="L479" s="1">
        <v>44474</v>
      </c>
      <c r="M479" s="2" t="s">
        <v>1041</v>
      </c>
      <c r="N479" s="1">
        <v>44474</v>
      </c>
      <c r="O479" s="2">
        <v>0.91645833333333337</v>
      </c>
      <c r="P479">
        <v>30</v>
      </c>
      <c r="Q479">
        <v>-69</v>
      </c>
      <c r="R479" s="3">
        <v>44474.895335648151</v>
      </c>
      <c r="S479" s="3">
        <v>44474.916458333333</v>
      </c>
      <c r="T479" t="s">
        <v>1913</v>
      </c>
      <c r="U479" t="s">
        <v>22</v>
      </c>
      <c r="V479" t="s">
        <v>19</v>
      </c>
      <c r="W479" t="s">
        <v>25</v>
      </c>
      <c r="X479" t="s">
        <v>23</v>
      </c>
      <c r="Y479" t="s">
        <v>78</v>
      </c>
      <c r="Z479">
        <v>2</v>
      </c>
      <c r="AA479" t="s">
        <v>3883</v>
      </c>
      <c r="AB479" s="1">
        <v>44474</v>
      </c>
    </row>
    <row r="480" spans="1:28" x14ac:dyDescent="0.25">
      <c r="A480">
        <v>41</v>
      </c>
      <c r="B480" t="s">
        <v>1816</v>
      </c>
      <c r="C480">
        <v>2021</v>
      </c>
      <c r="D480" t="s">
        <v>451</v>
      </c>
      <c r="E480" t="s">
        <v>1042</v>
      </c>
      <c r="F480" t="s">
        <v>18</v>
      </c>
      <c r="G480" t="s">
        <v>1043</v>
      </c>
      <c r="H480" t="s">
        <v>70</v>
      </c>
      <c r="I480" t="s">
        <v>71</v>
      </c>
      <c r="J480" s="1">
        <v>44474</v>
      </c>
      <c r="K480" s="2">
        <v>0.94141203703703702</v>
      </c>
      <c r="L480" s="1">
        <v>44475</v>
      </c>
      <c r="M480" s="2">
        <v>3.8773148148148143E-3</v>
      </c>
      <c r="N480" s="1">
        <v>44474</v>
      </c>
      <c r="O480" s="2">
        <v>0.95511574074074079</v>
      </c>
      <c r="P480">
        <v>20</v>
      </c>
      <c r="Q480">
        <v>-70</v>
      </c>
      <c r="R480" s="3">
        <v>44474.941412037035</v>
      </c>
      <c r="S480" s="3">
        <v>44474.95511574074</v>
      </c>
      <c r="T480" t="s">
        <v>126</v>
      </c>
      <c r="U480" t="s">
        <v>22</v>
      </c>
      <c r="V480" t="s">
        <v>19</v>
      </c>
      <c r="W480" t="s">
        <v>20</v>
      </c>
      <c r="X480" t="s">
        <v>23</v>
      </c>
      <c r="Y480" t="s">
        <v>79</v>
      </c>
      <c r="Z480">
        <v>2</v>
      </c>
      <c r="AA480" t="s">
        <v>3883</v>
      </c>
      <c r="AB480" s="1">
        <v>44474</v>
      </c>
    </row>
    <row r="481" spans="1:28" x14ac:dyDescent="0.25">
      <c r="A481">
        <v>41</v>
      </c>
      <c r="B481" t="s">
        <v>1817</v>
      </c>
      <c r="C481">
        <v>2021</v>
      </c>
      <c r="D481" t="s">
        <v>451</v>
      </c>
      <c r="E481" t="s">
        <v>1044</v>
      </c>
      <c r="F481" t="s">
        <v>24</v>
      </c>
      <c r="G481" t="s">
        <v>888</v>
      </c>
      <c r="H481" t="s">
        <v>90</v>
      </c>
      <c r="I481" t="s">
        <v>71</v>
      </c>
      <c r="J481" s="1">
        <v>44475</v>
      </c>
      <c r="K481" s="2">
        <v>0.24237268518518518</v>
      </c>
      <c r="L481" s="1">
        <v>44475</v>
      </c>
      <c r="M481" s="2">
        <v>0.26317129629629626</v>
      </c>
      <c r="N481" s="1">
        <v>44475</v>
      </c>
      <c r="O481" s="2">
        <v>0.25408564814814816</v>
      </c>
      <c r="P481">
        <v>16</v>
      </c>
      <c r="Q481">
        <v>-13</v>
      </c>
      <c r="R481" s="3">
        <v>44475.242372685185</v>
      </c>
      <c r="S481" s="3">
        <v>44475.25408564815</v>
      </c>
      <c r="T481" t="s">
        <v>1912</v>
      </c>
      <c r="U481" t="s">
        <v>22</v>
      </c>
      <c r="V481" t="s">
        <v>19</v>
      </c>
      <c r="W481" t="s">
        <v>73</v>
      </c>
      <c r="X481" t="s">
        <v>23</v>
      </c>
      <c r="Y481" t="s">
        <v>77</v>
      </c>
      <c r="Z481">
        <v>1</v>
      </c>
      <c r="AA481" t="s">
        <v>3883</v>
      </c>
      <c r="AB481" s="1">
        <v>44474</v>
      </c>
    </row>
    <row r="482" spans="1:28" x14ac:dyDescent="0.25">
      <c r="A482">
        <v>41</v>
      </c>
      <c r="B482" t="s">
        <v>1817</v>
      </c>
      <c r="C482">
        <v>2021</v>
      </c>
      <c r="D482" t="s">
        <v>451</v>
      </c>
      <c r="E482" t="s">
        <v>1045</v>
      </c>
      <c r="F482" t="s">
        <v>24</v>
      </c>
      <c r="G482" t="s">
        <v>202</v>
      </c>
      <c r="H482" t="s">
        <v>90</v>
      </c>
      <c r="I482" t="s">
        <v>71</v>
      </c>
      <c r="J482" s="1">
        <v>44475</v>
      </c>
      <c r="K482" s="2">
        <v>0.24356481481481482</v>
      </c>
      <c r="L482" s="1">
        <v>44475</v>
      </c>
      <c r="M482" s="2">
        <v>0.26437499999999997</v>
      </c>
      <c r="N482" s="1">
        <v>44475</v>
      </c>
      <c r="O482" s="2">
        <v>0.25336805555555558</v>
      </c>
      <c r="P482">
        <v>14</v>
      </c>
      <c r="Q482">
        <v>-16</v>
      </c>
      <c r="R482" s="3">
        <v>44475.243564814817</v>
      </c>
      <c r="S482" s="3">
        <v>44475.253368055557</v>
      </c>
      <c r="T482" t="s">
        <v>100</v>
      </c>
      <c r="U482" t="s">
        <v>22</v>
      </c>
      <c r="V482" t="s">
        <v>19</v>
      </c>
      <c r="W482" t="s">
        <v>73</v>
      </c>
      <c r="X482" t="s">
        <v>23</v>
      </c>
      <c r="Y482" t="s">
        <v>77</v>
      </c>
      <c r="Z482">
        <v>1</v>
      </c>
      <c r="AA482" t="s">
        <v>3883</v>
      </c>
      <c r="AB482" s="1">
        <v>44474</v>
      </c>
    </row>
    <row r="483" spans="1:28" x14ac:dyDescent="0.25">
      <c r="A483">
        <v>41</v>
      </c>
      <c r="B483" t="s">
        <v>1817</v>
      </c>
      <c r="C483">
        <v>2021</v>
      </c>
      <c r="D483" t="s">
        <v>451</v>
      </c>
      <c r="E483" t="s">
        <v>1046</v>
      </c>
      <c r="F483" t="s">
        <v>24</v>
      </c>
      <c r="G483" t="s">
        <v>177</v>
      </c>
      <c r="H483" t="s">
        <v>90</v>
      </c>
      <c r="I483" t="s">
        <v>71</v>
      </c>
      <c r="J483" s="1">
        <v>44475</v>
      </c>
      <c r="K483" s="2">
        <v>0.24466435185185187</v>
      </c>
      <c r="L483" s="1">
        <v>44475</v>
      </c>
      <c r="M483" s="2">
        <v>0.26546296296296296</v>
      </c>
      <c r="N483" s="1">
        <v>44475</v>
      </c>
      <c r="O483" s="2">
        <v>0.25237268518518519</v>
      </c>
      <c r="P483">
        <v>11</v>
      </c>
      <c r="Q483">
        <v>-19</v>
      </c>
      <c r="R483" s="3">
        <v>44475.244664351849</v>
      </c>
      <c r="S483" s="3">
        <v>44475.252372685187</v>
      </c>
      <c r="T483" t="s">
        <v>1861</v>
      </c>
      <c r="U483" t="s">
        <v>22</v>
      </c>
      <c r="V483" t="s">
        <v>19</v>
      </c>
      <c r="W483" t="s">
        <v>73</v>
      </c>
      <c r="X483" t="s">
        <v>23</v>
      </c>
      <c r="Y483" t="s">
        <v>77</v>
      </c>
      <c r="Z483">
        <v>1</v>
      </c>
      <c r="AA483" t="s">
        <v>3883</v>
      </c>
      <c r="AB483" s="1">
        <v>44474</v>
      </c>
    </row>
    <row r="484" spans="1:28" x14ac:dyDescent="0.25">
      <c r="A484">
        <v>41</v>
      </c>
      <c r="B484" t="s">
        <v>1817</v>
      </c>
      <c r="C484">
        <v>2021</v>
      </c>
      <c r="D484" t="s">
        <v>451</v>
      </c>
      <c r="E484" t="s">
        <v>1047</v>
      </c>
      <c r="F484" t="s">
        <v>24</v>
      </c>
      <c r="G484" t="s">
        <v>888</v>
      </c>
      <c r="H484" t="s">
        <v>70</v>
      </c>
      <c r="I484" t="s">
        <v>71</v>
      </c>
      <c r="J484" s="1">
        <v>44475</v>
      </c>
      <c r="K484" s="2">
        <v>0.25374999999999998</v>
      </c>
      <c r="L484" s="1">
        <v>44475</v>
      </c>
      <c r="M484" s="2">
        <v>0.31620370370370371</v>
      </c>
      <c r="N484" s="1">
        <v>44475</v>
      </c>
      <c r="O484" s="2">
        <v>0.2991550925925926</v>
      </c>
      <c r="P484">
        <v>65</v>
      </c>
      <c r="Q484">
        <v>-25</v>
      </c>
      <c r="R484" s="3">
        <v>44475.253750000003</v>
      </c>
      <c r="S484" s="3">
        <v>44475.299155092594</v>
      </c>
      <c r="T484" t="s">
        <v>152</v>
      </c>
      <c r="U484" t="s">
        <v>30</v>
      </c>
      <c r="V484" t="s">
        <v>19</v>
      </c>
      <c r="W484" t="s">
        <v>25</v>
      </c>
      <c r="X484" t="s">
        <v>23</v>
      </c>
      <c r="Y484" t="s">
        <v>78</v>
      </c>
      <c r="Z484">
        <v>4</v>
      </c>
      <c r="AA484" t="s">
        <v>3879</v>
      </c>
      <c r="AB484" s="1">
        <v>44475</v>
      </c>
    </row>
    <row r="485" spans="1:28" x14ac:dyDescent="0.25">
      <c r="A485">
        <v>41</v>
      </c>
      <c r="B485" t="s">
        <v>1817</v>
      </c>
      <c r="C485">
        <v>2021</v>
      </c>
      <c r="D485" t="s">
        <v>451</v>
      </c>
      <c r="E485" t="s">
        <v>1048</v>
      </c>
      <c r="F485" t="s">
        <v>24</v>
      </c>
      <c r="G485" t="s">
        <v>260</v>
      </c>
      <c r="H485" t="s">
        <v>70</v>
      </c>
      <c r="I485" t="s">
        <v>71</v>
      </c>
      <c r="J485" s="1">
        <v>44475</v>
      </c>
      <c r="K485" s="2">
        <v>0.2573611111111111</v>
      </c>
      <c r="L485" s="1">
        <v>44475</v>
      </c>
      <c r="M485" s="2">
        <v>0.31983796296296296</v>
      </c>
      <c r="N485" s="1">
        <v>44475</v>
      </c>
      <c r="O485" s="2">
        <v>0.29954861111111114</v>
      </c>
      <c r="P485">
        <v>61</v>
      </c>
      <c r="Q485">
        <v>-29</v>
      </c>
      <c r="R485" s="3">
        <v>44475.257361111115</v>
      </c>
      <c r="S485" s="3">
        <v>44475.29954861111</v>
      </c>
      <c r="T485" t="s">
        <v>1836</v>
      </c>
      <c r="U485" t="s">
        <v>27</v>
      </c>
      <c r="V485" t="s">
        <v>19</v>
      </c>
      <c r="W485" t="s">
        <v>25</v>
      </c>
      <c r="X485" t="s">
        <v>23</v>
      </c>
      <c r="Y485" t="s">
        <v>78</v>
      </c>
      <c r="Z485">
        <v>3</v>
      </c>
      <c r="AA485" t="s">
        <v>3879</v>
      </c>
      <c r="AB485" s="1">
        <v>44475</v>
      </c>
    </row>
    <row r="486" spans="1:28" x14ac:dyDescent="0.25">
      <c r="A486">
        <v>41</v>
      </c>
      <c r="B486" t="s">
        <v>1817</v>
      </c>
      <c r="C486">
        <v>2021</v>
      </c>
      <c r="D486" t="s">
        <v>451</v>
      </c>
      <c r="E486" t="s">
        <v>1049</v>
      </c>
      <c r="F486" t="s">
        <v>24</v>
      </c>
      <c r="G486" t="s">
        <v>202</v>
      </c>
      <c r="H486" t="s">
        <v>70</v>
      </c>
      <c r="I486" t="s">
        <v>71</v>
      </c>
      <c r="J486" s="1">
        <v>44475</v>
      </c>
      <c r="K486" s="2">
        <v>0.26078703703703704</v>
      </c>
      <c r="L486" s="1">
        <v>44475</v>
      </c>
      <c r="M486" s="2">
        <v>0.32326388888888885</v>
      </c>
      <c r="N486" s="1">
        <v>44475</v>
      </c>
      <c r="O486" s="2">
        <v>0.31214120370370374</v>
      </c>
      <c r="P486">
        <v>74</v>
      </c>
      <c r="Q486">
        <v>-16</v>
      </c>
      <c r="R486" s="3">
        <v>44475.260787037034</v>
      </c>
      <c r="S486" s="3">
        <v>44475.312141203707</v>
      </c>
      <c r="T486" t="s">
        <v>1835</v>
      </c>
      <c r="U486" t="s">
        <v>30</v>
      </c>
      <c r="V486" t="s">
        <v>19</v>
      </c>
      <c r="W486" t="s">
        <v>25</v>
      </c>
      <c r="X486" t="s">
        <v>23</v>
      </c>
      <c r="Y486" t="s">
        <v>78</v>
      </c>
      <c r="Z486">
        <v>3</v>
      </c>
      <c r="AA486" t="s">
        <v>3879</v>
      </c>
      <c r="AB486" s="1">
        <v>44475</v>
      </c>
    </row>
    <row r="487" spans="1:28" x14ac:dyDescent="0.25">
      <c r="A487">
        <v>41</v>
      </c>
      <c r="B487" t="s">
        <v>1817</v>
      </c>
      <c r="C487">
        <v>2021</v>
      </c>
      <c r="D487" t="s">
        <v>451</v>
      </c>
      <c r="E487" t="s">
        <v>1050</v>
      </c>
      <c r="F487" t="s">
        <v>24</v>
      </c>
      <c r="G487" t="s">
        <v>177</v>
      </c>
      <c r="H487" t="s">
        <v>70</v>
      </c>
      <c r="I487" t="s">
        <v>71</v>
      </c>
      <c r="J487" s="1">
        <v>44475</v>
      </c>
      <c r="K487" s="2">
        <v>0.26211805555555556</v>
      </c>
      <c r="L487" s="1">
        <v>44475</v>
      </c>
      <c r="M487" s="2">
        <v>0.32460648148148147</v>
      </c>
      <c r="N487" s="1">
        <v>44475</v>
      </c>
      <c r="O487" s="2">
        <v>0.31307870370370372</v>
      </c>
      <c r="P487">
        <v>73</v>
      </c>
      <c r="Q487">
        <v>-17</v>
      </c>
      <c r="R487" s="3">
        <v>44475.262118055558</v>
      </c>
      <c r="S487" s="3">
        <v>44475.313078703701</v>
      </c>
      <c r="T487" t="s">
        <v>1835</v>
      </c>
      <c r="U487" t="s">
        <v>30</v>
      </c>
      <c r="V487" t="s">
        <v>19</v>
      </c>
      <c r="W487" t="s">
        <v>25</v>
      </c>
      <c r="X487" t="s">
        <v>23</v>
      </c>
      <c r="Y487" t="s">
        <v>78</v>
      </c>
      <c r="Z487">
        <v>3</v>
      </c>
      <c r="AA487" t="s">
        <v>3879</v>
      </c>
      <c r="AB487" s="1">
        <v>44475</v>
      </c>
    </row>
    <row r="488" spans="1:28" x14ac:dyDescent="0.25">
      <c r="A488">
        <v>41</v>
      </c>
      <c r="B488" t="s">
        <v>1817</v>
      </c>
      <c r="C488">
        <v>2021</v>
      </c>
      <c r="D488" t="s">
        <v>451</v>
      </c>
      <c r="E488" t="s">
        <v>1051</v>
      </c>
      <c r="F488" t="s">
        <v>24</v>
      </c>
      <c r="G488" t="s">
        <v>197</v>
      </c>
      <c r="H488" t="s">
        <v>70</v>
      </c>
      <c r="I488" t="s">
        <v>71</v>
      </c>
      <c r="J488" s="1">
        <v>44475</v>
      </c>
      <c r="K488" s="2">
        <v>0.26392361111111112</v>
      </c>
      <c r="L488" s="1">
        <v>44475</v>
      </c>
      <c r="M488" s="2">
        <v>0.32640046296296293</v>
      </c>
      <c r="N488" s="1">
        <v>44475</v>
      </c>
      <c r="O488" s="2">
        <v>0.41516203703703702</v>
      </c>
      <c r="P488">
        <v>217</v>
      </c>
      <c r="Q488">
        <v>127</v>
      </c>
      <c r="R488" s="3">
        <v>44475.263923611114</v>
      </c>
      <c r="S488" s="3">
        <v>44475.415162037039</v>
      </c>
      <c r="T488" t="s">
        <v>181</v>
      </c>
      <c r="U488" t="s">
        <v>32</v>
      </c>
      <c r="V488" t="s">
        <v>19</v>
      </c>
      <c r="W488" t="s">
        <v>25</v>
      </c>
      <c r="X488" t="s">
        <v>37</v>
      </c>
      <c r="Y488" t="s">
        <v>78</v>
      </c>
      <c r="Z488">
        <v>4</v>
      </c>
      <c r="AA488" t="s">
        <v>3879</v>
      </c>
      <c r="AB488" s="1">
        <v>44475</v>
      </c>
    </row>
    <row r="489" spans="1:28" x14ac:dyDescent="0.25">
      <c r="A489">
        <v>41</v>
      </c>
      <c r="B489" t="s">
        <v>1817</v>
      </c>
      <c r="C489">
        <v>2021</v>
      </c>
      <c r="D489" t="s">
        <v>451</v>
      </c>
      <c r="E489" t="s">
        <v>1052</v>
      </c>
      <c r="F489" t="s">
        <v>24</v>
      </c>
      <c r="G489" t="s">
        <v>185</v>
      </c>
      <c r="H489" t="s">
        <v>90</v>
      </c>
      <c r="I489" t="s">
        <v>71</v>
      </c>
      <c r="J489" s="1">
        <v>44475</v>
      </c>
      <c r="K489" s="2">
        <v>0.28218749999999998</v>
      </c>
      <c r="L489" s="1">
        <v>44475</v>
      </c>
      <c r="M489" s="2">
        <v>0.30298611111111112</v>
      </c>
      <c r="N489" s="1">
        <v>44475</v>
      </c>
      <c r="O489" s="2">
        <v>0.2925462962962963</v>
      </c>
      <c r="P489">
        <v>15</v>
      </c>
      <c r="Q489">
        <v>-15</v>
      </c>
      <c r="R489" s="3">
        <v>44475.282187500001</v>
      </c>
      <c r="S489" s="3">
        <v>44475.292546296296</v>
      </c>
      <c r="T489" t="s">
        <v>100</v>
      </c>
      <c r="U489" t="s">
        <v>22</v>
      </c>
      <c r="V489" t="s">
        <v>19</v>
      </c>
      <c r="W489" t="s">
        <v>73</v>
      </c>
      <c r="X489" t="s">
        <v>23</v>
      </c>
      <c r="Y489" t="s">
        <v>77</v>
      </c>
      <c r="Z489">
        <v>1</v>
      </c>
      <c r="AA489" t="s">
        <v>3879</v>
      </c>
      <c r="AB489" s="1">
        <v>44475</v>
      </c>
    </row>
    <row r="490" spans="1:28" x14ac:dyDescent="0.25">
      <c r="A490">
        <v>41</v>
      </c>
      <c r="B490" t="s">
        <v>1817</v>
      </c>
      <c r="C490">
        <v>2021</v>
      </c>
      <c r="D490" t="s">
        <v>451</v>
      </c>
      <c r="E490" t="s">
        <v>1053</v>
      </c>
      <c r="F490" t="s">
        <v>24</v>
      </c>
      <c r="G490" t="s">
        <v>179</v>
      </c>
      <c r="H490" t="s">
        <v>90</v>
      </c>
      <c r="I490" t="s">
        <v>71</v>
      </c>
      <c r="J490" s="1">
        <v>44475</v>
      </c>
      <c r="K490" s="2">
        <v>0.28312500000000002</v>
      </c>
      <c r="L490" s="1">
        <v>44475</v>
      </c>
      <c r="M490" s="2">
        <v>0.3039236111111111</v>
      </c>
      <c r="N490" s="1">
        <v>44475</v>
      </c>
      <c r="O490" s="2">
        <v>0.29171296296296295</v>
      </c>
      <c r="P490">
        <v>13</v>
      </c>
      <c r="Q490">
        <v>-17</v>
      </c>
      <c r="R490" s="3">
        <v>44475.283125000002</v>
      </c>
      <c r="S490" s="3">
        <v>44475.291712962964</v>
      </c>
      <c r="T490" t="s">
        <v>1878</v>
      </c>
      <c r="U490" t="s">
        <v>22</v>
      </c>
      <c r="V490" t="s">
        <v>19</v>
      </c>
      <c r="W490" t="s">
        <v>73</v>
      </c>
      <c r="X490" t="s">
        <v>23</v>
      </c>
      <c r="Y490" t="s">
        <v>77</v>
      </c>
      <c r="Z490">
        <v>1</v>
      </c>
      <c r="AA490" t="s">
        <v>3879</v>
      </c>
      <c r="AB490" s="1">
        <v>44475</v>
      </c>
    </row>
    <row r="491" spans="1:28" x14ac:dyDescent="0.25">
      <c r="A491">
        <v>41</v>
      </c>
      <c r="B491" t="s">
        <v>1817</v>
      </c>
      <c r="C491">
        <v>2021</v>
      </c>
      <c r="D491" t="s">
        <v>451</v>
      </c>
      <c r="E491" t="s">
        <v>1054</v>
      </c>
      <c r="F491" t="s">
        <v>56</v>
      </c>
      <c r="G491" t="s">
        <v>1055</v>
      </c>
      <c r="H491" t="s">
        <v>86</v>
      </c>
      <c r="I491" t="s">
        <v>71</v>
      </c>
      <c r="J491" s="1">
        <v>44475</v>
      </c>
      <c r="K491" s="2">
        <v>0.28376157407407404</v>
      </c>
      <c r="L491" s="1">
        <v>44477</v>
      </c>
      <c r="M491" s="2" t="s">
        <v>1056</v>
      </c>
      <c r="N491" s="1">
        <v>44476</v>
      </c>
      <c r="O491" s="2">
        <v>0.53530092592592593</v>
      </c>
      <c r="P491">
        <v>1802</v>
      </c>
      <c r="Q491">
        <v>-1684</v>
      </c>
      <c r="R491" s="3">
        <v>44475.283761574072</v>
      </c>
      <c r="S491" s="3">
        <v>44476.535300925927</v>
      </c>
      <c r="T491" t="s">
        <v>1914</v>
      </c>
      <c r="U491" t="s">
        <v>39</v>
      </c>
      <c r="V491" t="s">
        <v>56</v>
      </c>
      <c r="W491" t="s">
        <v>56</v>
      </c>
      <c r="X491" t="s">
        <v>37</v>
      </c>
      <c r="Y491" t="s">
        <v>81</v>
      </c>
      <c r="Z491">
        <v>5</v>
      </c>
      <c r="AA491" t="s">
        <v>3879</v>
      </c>
      <c r="AB491" s="1">
        <v>44475</v>
      </c>
    </row>
    <row r="492" spans="1:28" x14ac:dyDescent="0.25">
      <c r="A492">
        <v>41</v>
      </c>
      <c r="B492" t="s">
        <v>1817</v>
      </c>
      <c r="C492">
        <v>2021</v>
      </c>
      <c r="D492" t="s">
        <v>451</v>
      </c>
      <c r="E492" t="s">
        <v>1057</v>
      </c>
      <c r="F492" t="s">
        <v>24</v>
      </c>
      <c r="G492" t="s">
        <v>179</v>
      </c>
      <c r="H492" t="s">
        <v>70</v>
      </c>
      <c r="I492" t="s">
        <v>71</v>
      </c>
      <c r="J492" s="1">
        <v>44475</v>
      </c>
      <c r="K492" s="2">
        <v>0.29070601851851852</v>
      </c>
      <c r="L492" s="1">
        <v>44475</v>
      </c>
      <c r="M492" s="2">
        <v>0.35317129629629629</v>
      </c>
      <c r="N492" s="1">
        <v>44475</v>
      </c>
      <c r="O492" s="2">
        <v>0.32027777777777777</v>
      </c>
      <c r="P492">
        <v>43</v>
      </c>
      <c r="Q492">
        <v>-47</v>
      </c>
      <c r="R492" s="3">
        <v>44475.290706018517</v>
      </c>
      <c r="S492" s="3">
        <v>44475.320277777777</v>
      </c>
      <c r="T492" t="s">
        <v>1915</v>
      </c>
      <c r="U492" t="s">
        <v>27</v>
      </c>
      <c r="V492" t="s">
        <v>19</v>
      </c>
      <c r="W492" t="s">
        <v>25</v>
      </c>
      <c r="X492" t="s">
        <v>23</v>
      </c>
      <c r="Y492" t="s">
        <v>78</v>
      </c>
      <c r="Z492">
        <v>3</v>
      </c>
      <c r="AA492" t="s">
        <v>3879</v>
      </c>
      <c r="AB492" s="1">
        <v>44475</v>
      </c>
    </row>
    <row r="493" spans="1:28" x14ac:dyDescent="0.25">
      <c r="A493">
        <v>41</v>
      </c>
      <c r="B493" t="s">
        <v>1817</v>
      </c>
      <c r="C493">
        <v>2021</v>
      </c>
      <c r="D493" t="s">
        <v>451</v>
      </c>
      <c r="E493" t="s">
        <v>1058</v>
      </c>
      <c r="F493" t="s">
        <v>24</v>
      </c>
      <c r="G493" t="s">
        <v>185</v>
      </c>
      <c r="H493" t="s">
        <v>70</v>
      </c>
      <c r="I493" t="s">
        <v>71</v>
      </c>
      <c r="J493" s="1">
        <v>44475</v>
      </c>
      <c r="K493" s="2">
        <v>0.29149305555555555</v>
      </c>
      <c r="L493" s="1">
        <v>44475</v>
      </c>
      <c r="M493" s="2">
        <v>0.35395833333333332</v>
      </c>
      <c r="N493" s="1">
        <v>44475</v>
      </c>
      <c r="O493" s="2">
        <v>0.32057870370370373</v>
      </c>
      <c r="P493">
        <v>42</v>
      </c>
      <c r="Q493">
        <v>-48</v>
      </c>
      <c r="R493" s="3">
        <v>44475.291493055556</v>
      </c>
      <c r="S493" s="3">
        <v>44475.3205787037</v>
      </c>
      <c r="T493" t="s">
        <v>1830</v>
      </c>
      <c r="U493" t="s">
        <v>27</v>
      </c>
      <c r="V493" t="s">
        <v>19</v>
      </c>
      <c r="W493" t="s">
        <v>25</v>
      </c>
      <c r="X493" t="s">
        <v>23</v>
      </c>
      <c r="Y493" t="s">
        <v>78</v>
      </c>
      <c r="Z493">
        <v>3</v>
      </c>
      <c r="AA493" t="s">
        <v>3879</v>
      </c>
      <c r="AB493" s="1">
        <v>44475</v>
      </c>
    </row>
    <row r="494" spans="1:28" x14ac:dyDescent="0.25">
      <c r="A494">
        <v>41</v>
      </c>
      <c r="B494" t="s">
        <v>1817</v>
      </c>
      <c r="C494">
        <v>2021</v>
      </c>
      <c r="D494" t="s">
        <v>451</v>
      </c>
      <c r="E494" t="s">
        <v>1059</v>
      </c>
      <c r="F494" t="s">
        <v>24</v>
      </c>
      <c r="G494" t="s">
        <v>868</v>
      </c>
      <c r="H494" t="s">
        <v>70</v>
      </c>
      <c r="I494" t="s">
        <v>71</v>
      </c>
      <c r="J494" s="1">
        <v>44475</v>
      </c>
      <c r="K494" s="2">
        <v>0.29212962962962963</v>
      </c>
      <c r="L494" s="1">
        <v>44475</v>
      </c>
      <c r="M494" s="2">
        <v>0.35459490740740746</v>
      </c>
      <c r="N494" s="1">
        <v>44475</v>
      </c>
      <c r="O494" s="2">
        <v>0.32098379629629631</v>
      </c>
      <c r="P494">
        <v>42</v>
      </c>
      <c r="Q494">
        <v>-48</v>
      </c>
      <c r="R494" s="3">
        <v>44475.292129629626</v>
      </c>
      <c r="S494" s="3">
        <v>44475.320983796293</v>
      </c>
      <c r="T494" t="s">
        <v>1830</v>
      </c>
      <c r="U494" t="s">
        <v>27</v>
      </c>
      <c r="V494" t="s">
        <v>19</v>
      </c>
      <c r="W494" t="s">
        <v>25</v>
      </c>
      <c r="X494" t="s">
        <v>23</v>
      </c>
      <c r="Y494" t="s">
        <v>78</v>
      </c>
      <c r="Z494">
        <v>4</v>
      </c>
      <c r="AA494" t="s">
        <v>3879</v>
      </c>
      <c r="AB494" s="1">
        <v>44475</v>
      </c>
    </row>
    <row r="495" spans="1:28" x14ac:dyDescent="0.25">
      <c r="A495">
        <v>41</v>
      </c>
      <c r="B495" t="s">
        <v>1817</v>
      </c>
      <c r="C495">
        <v>2021</v>
      </c>
      <c r="D495" t="s">
        <v>451</v>
      </c>
      <c r="E495" t="s">
        <v>1060</v>
      </c>
      <c r="F495" t="s">
        <v>48</v>
      </c>
      <c r="G495" t="s">
        <v>1061</v>
      </c>
      <c r="H495" t="s">
        <v>86</v>
      </c>
      <c r="I495" t="s">
        <v>71</v>
      </c>
      <c r="J495" s="1">
        <v>44475</v>
      </c>
      <c r="K495" s="2">
        <v>0.29359953703703706</v>
      </c>
      <c r="L495" s="1">
        <v>44475</v>
      </c>
      <c r="M495" s="2">
        <v>0.46023148148148146</v>
      </c>
      <c r="N495" s="1">
        <v>44478</v>
      </c>
      <c r="O495" s="2">
        <v>0.40239583333333334</v>
      </c>
      <c r="P495">
        <v>4477</v>
      </c>
      <c r="Q495">
        <v>4237</v>
      </c>
      <c r="R495" s="3">
        <v>44475.293599537035</v>
      </c>
      <c r="S495" s="3">
        <v>44478.402395833335</v>
      </c>
      <c r="T495" t="s">
        <v>1916</v>
      </c>
      <c r="U495" t="s">
        <v>39</v>
      </c>
      <c r="V495" t="s">
        <v>48</v>
      </c>
      <c r="W495" t="s">
        <v>48</v>
      </c>
      <c r="X495" t="s">
        <v>37</v>
      </c>
      <c r="Y495" t="s">
        <v>81</v>
      </c>
      <c r="Z495">
        <v>8</v>
      </c>
      <c r="AA495" t="s">
        <v>3879</v>
      </c>
      <c r="AB495" s="1">
        <v>44475</v>
      </c>
    </row>
    <row r="496" spans="1:28" x14ac:dyDescent="0.25">
      <c r="A496">
        <v>41</v>
      </c>
      <c r="B496" t="s">
        <v>1817</v>
      </c>
      <c r="C496">
        <v>2021</v>
      </c>
      <c r="D496" t="s">
        <v>451</v>
      </c>
      <c r="E496" t="s">
        <v>1062</v>
      </c>
      <c r="F496" t="s">
        <v>46</v>
      </c>
      <c r="G496" t="s">
        <v>1063</v>
      </c>
      <c r="H496" t="s">
        <v>86</v>
      </c>
      <c r="I496" t="s">
        <v>71</v>
      </c>
      <c r="J496" s="1">
        <v>44475</v>
      </c>
      <c r="K496" s="2">
        <v>0.29581018518518515</v>
      </c>
      <c r="L496" s="1">
        <v>44475</v>
      </c>
      <c r="M496" s="2">
        <v>0.46246527777777779</v>
      </c>
      <c r="N496" s="1">
        <v>44475</v>
      </c>
      <c r="O496" s="2">
        <v>0.4689814814814815</v>
      </c>
      <c r="P496">
        <v>250</v>
      </c>
      <c r="Q496">
        <v>10</v>
      </c>
      <c r="R496" s="3">
        <v>44475.295810185184</v>
      </c>
      <c r="S496" s="3">
        <v>44475.468981481485</v>
      </c>
      <c r="T496" t="s">
        <v>1917</v>
      </c>
      <c r="U496" t="s">
        <v>36</v>
      </c>
      <c r="V496" t="s">
        <v>46</v>
      </c>
      <c r="W496" t="s">
        <v>46</v>
      </c>
      <c r="X496" t="s">
        <v>37</v>
      </c>
      <c r="Y496" t="s">
        <v>81</v>
      </c>
      <c r="Z496">
        <v>11</v>
      </c>
      <c r="AA496" t="s">
        <v>3879</v>
      </c>
      <c r="AB496" s="1">
        <v>44475</v>
      </c>
    </row>
    <row r="497" spans="1:28" x14ac:dyDescent="0.25">
      <c r="A497">
        <v>41</v>
      </c>
      <c r="B497" t="s">
        <v>1817</v>
      </c>
      <c r="C497">
        <v>2021</v>
      </c>
      <c r="D497" t="s">
        <v>451</v>
      </c>
      <c r="E497" t="s">
        <v>1064</v>
      </c>
      <c r="F497" t="s">
        <v>46</v>
      </c>
      <c r="G497" t="s">
        <v>1065</v>
      </c>
      <c r="H497" t="s">
        <v>86</v>
      </c>
      <c r="I497" t="s">
        <v>71</v>
      </c>
      <c r="J497" s="1">
        <v>44475</v>
      </c>
      <c r="K497" s="2">
        <v>0.29846064814814816</v>
      </c>
      <c r="L497" s="1">
        <v>44475</v>
      </c>
      <c r="M497" s="2">
        <v>0.46511574074074075</v>
      </c>
      <c r="N497" s="1">
        <v>44475</v>
      </c>
      <c r="O497" s="2">
        <v>0.52285879629629628</v>
      </c>
      <c r="P497">
        <v>323</v>
      </c>
      <c r="Q497">
        <v>83</v>
      </c>
      <c r="R497" s="3">
        <v>44475.298460648148</v>
      </c>
      <c r="S497" s="3">
        <v>44475.522858796299</v>
      </c>
      <c r="T497" t="s">
        <v>1918</v>
      </c>
      <c r="U497" t="s">
        <v>36</v>
      </c>
      <c r="V497" t="s">
        <v>46</v>
      </c>
      <c r="W497" t="s">
        <v>46</v>
      </c>
      <c r="X497" t="s">
        <v>37</v>
      </c>
      <c r="Y497" t="s">
        <v>81</v>
      </c>
      <c r="Z497">
        <v>6</v>
      </c>
      <c r="AA497" t="s">
        <v>3879</v>
      </c>
      <c r="AB497" s="1">
        <v>44475</v>
      </c>
    </row>
    <row r="498" spans="1:28" x14ac:dyDescent="0.25">
      <c r="A498">
        <v>41</v>
      </c>
      <c r="B498" t="s">
        <v>1817</v>
      </c>
      <c r="C498">
        <v>2021</v>
      </c>
      <c r="D498" t="s">
        <v>451</v>
      </c>
      <c r="E498" t="s">
        <v>1066</v>
      </c>
      <c r="F498" t="s">
        <v>46</v>
      </c>
      <c r="G498" t="s">
        <v>1067</v>
      </c>
      <c r="H498" t="s">
        <v>86</v>
      </c>
      <c r="I498" t="s">
        <v>71</v>
      </c>
      <c r="J498" s="1">
        <v>44475</v>
      </c>
      <c r="K498" s="2">
        <v>0.30005787037037041</v>
      </c>
      <c r="L498" s="1">
        <v>44475</v>
      </c>
      <c r="M498" s="2">
        <v>0.4667013888888889</v>
      </c>
      <c r="N498" s="1">
        <v>44475</v>
      </c>
      <c r="O498" s="2">
        <v>0.48281250000000003</v>
      </c>
      <c r="P498">
        <v>263</v>
      </c>
      <c r="Q498">
        <v>23</v>
      </c>
      <c r="R498" s="3">
        <v>44475.300057870372</v>
      </c>
      <c r="S498" s="3">
        <v>44475.482812499999</v>
      </c>
      <c r="T498" t="s">
        <v>1919</v>
      </c>
      <c r="U498" t="s">
        <v>36</v>
      </c>
      <c r="V498" t="s">
        <v>46</v>
      </c>
      <c r="W498" t="s">
        <v>46</v>
      </c>
      <c r="X498" t="s">
        <v>37</v>
      </c>
      <c r="Y498" t="s">
        <v>81</v>
      </c>
      <c r="Z498">
        <v>4</v>
      </c>
      <c r="AA498" t="s">
        <v>3879</v>
      </c>
      <c r="AB498" s="1">
        <v>44475</v>
      </c>
    </row>
    <row r="499" spans="1:28" x14ac:dyDescent="0.25">
      <c r="A499">
        <v>41</v>
      </c>
      <c r="B499" t="s">
        <v>1817</v>
      </c>
      <c r="C499">
        <v>2021</v>
      </c>
      <c r="D499" t="s">
        <v>451</v>
      </c>
      <c r="E499" t="s">
        <v>1068</v>
      </c>
      <c r="F499" t="s">
        <v>46</v>
      </c>
      <c r="G499" t="s">
        <v>1069</v>
      </c>
      <c r="H499" t="s">
        <v>86</v>
      </c>
      <c r="I499" t="s">
        <v>71</v>
      </c>
      <c r="J499" s="1">
        <v>44475</v>
      </c>
      <c r="K499" s="2">
        <v>0.3006597222222222</v>
      </c>
      <c r="L499" s="1">
        <v>44475</v>
      </c>
      <c r="M499" s="2">
        <v>0.46731481481481479</v>
      </c>
      <c r="N499" s="1">
        <v>44475</v>
      </c>
      <c r="O499" s="2">
        <v>0.48350694444444442</v>
      </c>
      <c r="P499">
        <v>264</v>
      </c>
      <c r="Q499">
        <v>24</v>
      </c>
      <c r="R499" s="3">
        <v>44475.300659722219</v>
      </c>
      <c r="S499" s="3">
        <v>44475.483506944445</v>
      </c>
      <c r="T499" t="s">
        <v>1919</v>
      </c>
      <c r="U499" t="s">
        <v>36</v>
      </c>
      <c r="V499" t="s">
        <v>46</v>
      </c>
      <c r="W499" t="s">
        <v>46</v>
      </c>
      <c r="X499" t="s">
        <v>37</v>
      </c>
      <c r="Y499" t="s">
        <v>81</v>
      </c>
      <c r="Z499">
        <v>4</v>
      </c>
      <c r="AA499" t="s">
        <v>3879</v>
      </c>
      <c r="AB499" s="1">
        <v>44475</v>
      </c>
    </row>
    <row r="500" spans="1:28" x14ac:dyDescent="0.25">
      <c r="A500">
        <v>41</v>
      </c>
      <c r="B500" t="s">
        <v>1817</v>
      </c>
      <c r="C500">
        <v>2021</v>
      </c>
      <c r="D500" t="s">
        <v>451</v>
      </c>
      <c r="E500" t="s">
        <v>1070</v>
      </c>
      <c r="F500" t="s">
        <v>24</v>
      </c>
      <c r="G500" t="s">
        <v>1071</v>
      </c>
      <c r="H500" t="s">
        <v>70</v>
      </c>
      <c r="I500" t="s">
        <v>71</v>
      </c>
      <c r="J500" s="1">
        <v>44475</v>
      </c>
      <c r="K500" s="2">
        <v>0.30131944444444442</v>
      </c>
      <c r="L500" s="1">
        <v>44479</v>
      </c>
      <c r="R500" s="3">
        <v>44475.301319444443</v>
      </c>
      <c r="S500" s="3">
        <v>44484.346910763888</v>
      </c>
      <c r="T500" t="s">
        <v>4791</v>
      </c>
      <c r="U500" t="s">
        <v>72</v>
      </c>
      <c r="V500" t="s">
        <v>19</v>
      </c>
      <c r="W500" t="s">
        <v>25</v>
      </c>
      <c r="X500" t="s">
        <v>74</v>
      </c>
      <c r="Y500" t="s">
        <v>78</v>
      </c>
      <c r="Z500">
        <v>1</v>
      </c>
      <c r="AA500" t="s">
        <v>3879</v>
      </c>
      <c r="AB500" s="1">
        <v>44475</v>
      </c>
    </row>
    <row r="501" spans="1:28" x14ac:dyDescent="0.25">
      <c r="A501">
        <v>41</v>
      </c>
      <c r="B501" t="s">
        <v>1817</v>
      </c>
      <c r="C501">
        <v>2021</v>
      </c>
      <c r="D501" t="s">
        <v>451</v>
      </c>
      <c r="E501" t="s">
        <v>1072</v>
      </c>
      <c r="F501" t="s">
        <v>48</v>
      </c>
      <c r="G501" t="s">
        <v>1073</v>
      </c>
      <c r="H501" t="s">
        <v>86</v>
      </c>
      <c r="I501" t="s">
        <v>71</v>
      </c>
      <c r="J501" s="1">
        <v>44475</v>
      </c>
      <c r="K501" s="2">
        <v>0.30587962962962961</v>
      </c>
      <c r="L501" s="1">
        <v>44475</v>
      </c>
      <c r="M501" s="2">
        <v>0.47251157407407413</v>
      </c>
      <c r="N501" s="1">
        <v>44475</v>
      </c>
      <c r="O501" s="2">
        <v>0.49112268518518515</v>
      </c>
      <c r="P501">
        <v>267</v>
      </c>
      <c r="Q501">
        <v>27</v>
      </c>
      <c r="R501" s="3">
        <v>44475.305879629632</v>
      </c>
      <c r="S501" s="3">
        <v>44475.491122685184</v>
      </c>
      <c r="T501" t="s">
        <v>1873</v>
      </c>
      <c r="U501" t="s">
        <v>36</v>
      </c>
      <c r="V501" t="s">
        <v>48</v>
      </c>
      <c r="W501" t="s">
        <v>48</v>
      </c>
      <c r="X501" t="s">
        <v>37</v>
      </c>
      <c r="Y501" t="s">
        <v>81</v>
      </c>
      <c r="Z501">
        <v>3</v>
      </c>
      <c r="AA501" t="s">
        <v>3879</v>
      </c>
      <c r="AB501" s="1">
        <v>44475</v>
      </c>
    </row>
    <row r="502" spans="1:28" x14ac:dyDescent="0.25">
      <c r="A502">
        <v>41</v>
      </c>
      <c r="B502" t="s">
        <v>1817</v>
      </c>
      <c r="C502">
        <v>2021</v>
      </c>
      <c r="D502" t="s">
        <v>451</v>
      </c>
      <c r="E502" t="s">
        <v>1074</v>
      </c>
      <c r="F502" t="s">
        <v>46</v>
      </c>
      <c r="G502" t="s">
        <v>1075</v>
      </c>
      <c r="H502" t="s">
        <v>86</v>
      </c>
      <c r="I502" t="s">
        <v>71</v>
      </c>
      <c r="J502" s="1">
        <v>44475</v>
      </c>
      <c r="K502" s="2">
        <v>0.30622685185185183</v>
      </c>
      <c r="L502" s="1">
        <v>44475</v>
      </c>
      <c r="M502" s="2">
        <v>0.47287037037037033</v>
      </c>
      <c r="N502" s="1">
        <v>44475</v>
      </c>
      <c r="O502" s="2">
        <v>0.49210648148148151</v>
      </c>
      <c r="P502">
        <v>268</v>
      </c>
      <c r="Q502">
        <v>28</v>
      </c>
      <c r="R502" s="3">
        <v>44475.306226851855</v>
      </c>
      <c r="S502" s="3">
        <v>44475.492106481484</v>
      </c>
      <c r="T502" t="s">
        <v>1920</v>
      </c>
      <c r="U502" t="s">
        <v>36</v>
      </c>
      <c r="V502" t="s">
        <v>46</v>
      </c>
      <c r="W502" t="s">
        <v>46</v>
      </c>
      <c r="X502" t="s">
        <v>37</v>
      </c>
      <c r="Y502" t="s">
        <v>81</v>
      </c>
      <c r="Z502">
        <v>5</v>
      </c>
      <c r="AA502" t="s">
        <v>3879</v>
      </c>
      <c r="AB502" s="1">
        <v>44475</v>
      </c>
    </row>
    <row r="503" spans="1:28" x14ac:dyDescent="0.25">
      <c r="A503">
        <v>41</v>
      </c>
      <c r="B503" t="s">
        <v>1817</v>
      </c>
      <c r="C503">
        <v>2021</v>
      </c>
      <c r="D503" t="s">
        <v>451</v>
      </c>
      <c r="E503" t="s">
        <v>1076</v>
      </c>
      <c r="F503" t="s">
        <v>46</v>
      </c>
      <c r="G503" t="s">
        <v>1077</v>
      </c>
      <c r="H503" t="s">
        <v>86</v>
      </c>
      <c r="I503" t="s">
        <v>71</v>
      </c>
      <c r="J503" s="1">
        <v>44475</v>
      </c>
      <c r="K503" s="2">
        <v>0.31733796296296296</v>
      </c>
      <c r="L503" s="1">
        <v>44475</v>
      </c>
      <c r="M503" s="2">
        <v>0.48399305555555555</v>
      </c>
      <c r="N503" s="1">
        <v>44475</v>
      </c>
      <c r="O503" s="2">
        <v>0.41983796296296294</v>
      </c>
      <c r="P503">
        <v>148</v>
      </c>
      <c r="Q503">
        <v>-92</v>
      </c>
      <c r="R503" s="3">
        <v>44475.317337962966</v>
      </c>
      <c r="S503" s="3">
        <v>44475.41983796296</v>
      </c>
      <c r="T503" t="s">
        <v>603</v>
      </c>
      <c r="U503" t="s">
        <v>32</v>
      </c>
      <c r="V503" t="s">
        <v>46</v>
      </c>
      <c r="W503" t="s">
        <v>46</v>
      </c>
      <c r="X503" t="s">
        <v>23</v>
      </c>
      <c r="Y503" t="s">
        <v>81</v>
      </c>
      <c r="Z503">
        <v>4</v>
      </c>
      <c r="AA503" t="s">
        <v>3879</v>
      </c>
      <c r="AB503" s="1">
        <v>44475</v>
      </c>
    </row>
    <row r="504" spans="1:28" x14ac:dyDescent="0.25">
      <c r="A504">
        <v>41</v>
      </c>
      <c r="B504" t="s">
        <v>1817</v>
      </c>
      <c r="C504">
        <v>2021</v>
      </c>
      <c r="D504" t="s">
        <v>451</v>
      </c>
      <c r="E504" t="s">
        <v>1078</v>
      </c>
      <c r="F504" t="s">
        <v>46</v>
      </c>
      <c r="G504" t="s">
        <v>1079</v>
      </c>
      <c r="H504" t="s">
        <v>86</v>
      </c>
      <c r="I504" t="s">
        <v>71</v>
      </c>
      <c r="J504" s="1">
        <v>44475</v>
      </c>
      <c r="K504" s="2">
        <v>0.31950231481481484</v>
      </c>
      <c r="L504" s="1">
        <v>44475</v>
      </c>
      <c r="M504" s="2">
        <v>0.48615740740740737</v>
      </c>
      <c r="N504" s="1">
        <v>44475</v>
      </c>
      <c r="O504" s="2">
        <v>0.49299768518518516</v>
      </c>
      <c r="P504">
        <v>249</v>
      </c>
      <c r="Q504">
        <v>9</v>
      </c>
      <c r="R504" s="3">
        <v>44475.319502314815</v>
      </c>
      <c r="S504" s="3">
        <v>44475.492997685185</v>
      </c>
      <c r="T504" t="s">
        <v>1917</v>
      </c>
      <c r="U504" t="s">
        <v>36</v>
      </c>
      <c r="V504" t="s">
        <v>46</v>
      </c>
      <c r="W504" t="s">
        <v>46</v>
      </c>
      <c r="X504" t="s">
        <v>37</v>
      </c>
      <c r="Y504" t="s">
        <v>81</v>
      </c>
      <c r="Z504">
        <v>7</v>
      </c>
      <c r="AA504" t="s">
        <v>3879</v>
      </c>
      <c r="AB504" s="1">
        <v>44475</v>
      </c>
    </row>
    <row r="505" spans="1:28" x14ac:dyDescent="0.25">
      <c r="A505">
        <v>41</v>
      </c>
      <c r="B505" t="s">
        <v>1817</v>
      </c>
      <c r="C505">
        <v>2021</v>
      </c>
      <c r="D505" t="s">
        <v>451</v>
      </c>
      <c r="E505" t="s">
        <v>1080</v>
      </c>
      <c r="F505" t="s">
        <v>46</v>
      </c>
      <c r="G505" t="s">
        <v>1081</v>
      </c>
      <c r="H505" t="s">
        <v>86</v>
      </c>
      <c r="I505" t="s">
        <v>71</v>
      </c>
      <c r="J505" s="1">
        <v>44475</v>
      </c>
      <c r="K505" s="2">
        <v>0.33690972222222221</v>
      </c>
      <c r="L505" s="1">
        <v>44475</v>
      </c>
      <c r="M505" s="2">
        <v>0.50356481481481474</v>
      </c>
      <c r="N505" s="1">
        <v>44475</v>
      </c>
      <c r="O505" s="2">
        <v>0.49491898148148145</v>
      </c>
      <c r="P505">
        <v>227</v>
      </c>
      <c r="Q505">
        <v>-13</v>
      </c>
      <c r="R505" s="3">
        <v>44475.336909722224</v>
      </c>
      <c r="S505" s="3">
        <v>44475.49491898148</v>
      </c>
      <c r="T505" t="s">
        <v>606</v>
      </c>
      <c r="U505" t="s">
        <v>32</v>
      </c>
      <c r="V505" t="s">
        <v>46</v>
      </c>
      <c r="W505" t="s">
        <v>46</v>
      </c>
      <c r="X505" t="s">
        <v>23</v>
      </c>
      <c r="Y505" t="s">
        <v>81</v>
      </c>
      <c r="Z505">
        <v>3</v>
      </c>
      <c r="AA505" t="s">
        <v>3879</v>
      </c>
      <c r="AB505" s="1">
        <v>44475</v>
      </c>
    </row>
    <row r="506" spans="1:28" x14ac:dyDescent="0.25">
      <c r="A506">
        <v>41</v>
      </c>
      <c r="B506" t="s">
        <v>1817</v>
      </c>
      <c r="C506">
        <v>2021</v>
      </c>
      <c r="D506" t="s">
        <v>451</v>
      </c>
      <c r="E506" t="s">
        <v>1082</v>
      </c>
      <c r="F506" t="s">
        <v>46</v>
      </c>
      <c r="G506" t="s">
        <v>1083</v>
      </c>
      <c r="H506" t="s">
        <v>86</v>
      </c>
      <c r="I506" t="s">
        <v>71</v>
      </c>
      <c r="J506" s="1">
        <v>44475</v>
      </c>
      <c r="K506" s="2">
        <v>0.33949074074074076</v>
      </c>
      <c r="L506" s="1">
        <v>44475</v>
      </c>
      <c r="M506" s="2">
        <v>0.50614583333333341</v>
      </c>
      <c r="N506" s="1">
        <v>44475</v>
      </c>
      <c r="O506" s="2">
        <v>0.49920138888888888</v>
      </c>
      <c r="P506">
        <v>230</v>
      </c>
      <c r="Q506">
        <v>-10</v>
      </c>
      <c r="R506" s="3">
        <v>44475.339490740742</v>
      </c>
      <c r="S506" s="3">
        <v>44475.499201388891</v>
      </c>
      <c r="T506" t="s">
        <v>1876</v>
      </c>
      <c r="U506" t="s">
        <v>32</v>
      </c>
      <c r="V506" t="s">
        <v>46</v>
      </c>
      <c r="W506" t="s">
        <v>46</v>
      </c>
      <c r="X506" t="s">
        <v>23</v>
      </c>
      <c r="Y506" t="s">
        <v>81</v>
      </c>
      <c r="Z506">
        <v>7</v>
      </c>
      <c r="AA506" t="s">
        <v>3879</v>
      </c>
      <c r="AB506" s="1">
        <v>44475</v>
      </c>
    </row>
    <row r="507" spans="1:28" x14ac:dyDescent="0.25">
      <c r="A507">
        <v>41</v>
      </c>
      <c r="B507" t="s">
        <v>1817</v>
      </c>
      <c r="C507">
        <v>2021</v>
      </c>
      <c r="D507" t="s">
        <v>451</v>
      </c>
      <c r="E507" t="s">
        <v>1084</v>
      </c>
      <c r="F507" t="s">
        <v>61</v>
      </c>
      <c r="G507" t="s">
        <v>1085</v>
      </c>
      <c r="H507" t="s">
        <v>86</v>
      </c>
      <c r="I507" t="s">
        <v>71</v>
      </c>
      <c r="J507" s="1">
        <v>44475</v>
      </c>
      <c r="K507" s="2">
        <v>0.34527777777777779</v>
      </c>
      <c r="L507" s="1">
        <v>44475</v>
      </c>
      <c r="M507" s="2">
        <v>0.51192129629629635</v>
      </c>
      <c r="N507" s="1">
        <v>44475</v>
      </c>
      <c r="O507" s="2">
        <v>0.50026620370370367</v>
      </c>
      <c r="P507">
        <v>223</v>
      </c>
      <c r="Q507">
        <v>-17</v>
      </c>
      <c r="R507" s="3">
        <v>44475.345277777778</v>
      </c>
      <c r="S507" s="3">
        <v>44475.5002662037</v>
      </c>
      <c r="T507" t="s">
        <v>607</v>
      </c>
      <c r="U507" t="s">
        <v>32</v>
      </c>
      <c r="V507" t="s">
        <v>61</v>
      </c>
      <c r="W507" t="s">
        <v>21</v>
      </c>
      <c r="X507" t="s">
        <v>23</v>
      </c>
      <c r="Y507" t="s">
        <v>81</v>
      </c>
      <c r="Z507">
        <v>4</v>
      </c>
      <c r="AA507" t="s">
        <v>3879</v>
      </c>
      <c r="AB507" s="1">
        <v>44475</v>
      </c>
    </row>
    <row r="508" spans="1:28" x14ac:dyDescent="0.25">
      <c r="A508">
        <v>41</v>
      </c>
      <c r="B508" t="s">
        <v>1817</v>
      </c>
      <c r="C508">
        <v>2021</v>
      </c>
      <c r="D508" t="s">
        <v>451</v>
      </c>
      <c r="E508" t="s">
        <v>1086</v>
      </c>
      <c r="F508" t="s">
        <v>50</v>
      </c>
      <c r="G508" t="s">
        <v>653</v>
      </c>
      <c r="H508" t="s">
        <v>86</v>
      </c>
      <c r="I508" t="s">
        <v>71</v>
      </c>
      <c r="J508" s="1">
        <v>44475</v>
      </c>
      <c r="K508" s="2">
        <v>0.34634259259259265</v>
      </c>
      <c r="L508" s="1">
        <v>44475</v>
      </c>
      <c r="M508" s="2">
        <v>0.51296296296296295</v>
      </c>
      <c r="N508" s="1">
        <v>44475</v>
      </c>
      <c r="O508" s="2">
        <v>0.36912037037037032</v>
      </c>
      <c r="P508">
        <v>33</v>
      </c>
      <c r="Q508">
        <v>-207</v>
      </c>
      <c r="R508" s="3">
        <v>44475.346342592595</v>
      </c>
      <c r="S508" s="3">
        <v>44475.369120370371</v>
      </c>
      <c r="T508" t="s">
        <v>1839</v>
      </c>
      <c r="U508" t="s">
        <v>27</v>
      </c>
      <c r="V508" t="s">
        <v>51</v>
      </c>
      <c r="W508" t="s">
        <v>52</v>
      </c>
      <c r="X508" t="s">
        <v>23</v>
      </c>
      <c r="Y508" t="s">
        <v>81</v>
      </c>
      <c r="Z508">
        <v>1</v>
      </c>
      <c r="AA508" t="s">
        <v>3879</v>
      </c>
      <c r="AB508" s="1">
        <v>44475</v>
      </c>
    </row>
    <row r="509" spans="1:28" x14ac:dyDescent="0.25">
      <c r="A509">
        <v>41</v>
      </c>
      <c r="B509" t="s">
        <v>1817</v>
      </c>
      <c r="C509">
        <v>2021</v>
      </c>
      <c r="D509" t="s">
        <v>451</v>
      </c>
      <c r="E509" t="s">
        <v>1087</v>
      </c>
      <c r="F509" t="s">
        <v>46</v>
      </c>
      <c r="G509" t="s">
        <v>1088</v>
      </c>
      <c r="H509" t="s">
        <v>86</v>
      </c>
      <c r="I509" t="s">
        <v>71</v>
      </c>
      <c r="J509" s="1">
        <v>44475</v>
      </c>
      <c r="K509" s="2">
        <v>0.3558101851851852</v>
      </c>
      <c r="L509" s="1">
        <v>44475</v>
      </c>
      <c r="M509" s="2">
        <v>0.52243055555555562</v>
      </c>
      <c r="N509" s="1">
        <v>44475</v>
      </c>
      <c r="O509" s="2">
        <v>0.5250231481481481</v>
      </c>
      <c r="P509">
        <v>244</v>
      </c>
      <c r="Q509">
        <v>4</v>
      </c>
      <c r="R509" s="3">
        <v>44475.355810185189</v>
      </c>
      <c r="S509" s="3">
        <v>44475.525023148148</v>
      </c>
      <c r="T509" t="s">
        <v>1921</v>
      </c>
      <c r="U509" t="s">
        <v>36</v>
      </c>
      <c r="V509" t="s">
        <v>46</v>
      </c>
      <c r="W509" t="s">
        <v>46</v>
      </c>
      <c r="X509" t="s">
        <v>37</v>
      </c>
      <c r="Y509" t="s">
        <v>81</v>
      </c>
      <c r="Z509">
        <v>4</v>
      </c>
      <c r="AA509" t="s">
        <v>3879</v>
      </c>
      <c r="AB509" s="1">
        <v>44475</v>
      </c>
    </row>
    <row r="510" spans="1:28" x14ac:dyDescent="0.25">
      <c r="A510">
        <v>41</v>
      </c>
      <c r="B510" t="s">
        <v>1817</v>
      </c>
      <c r="C510">
        <v>2021</v>
      </c>
      <c r="D510" t="s">
        <v>451</v>
      </c>
      <c r="E510" t="s">
        <v>1089</v>
      </c>
      <c r="F510" t="s">
        <v>24</v>
      </c>
      <c r="G510" t="s">
        <v>868</v>
      </c>
      <c r="H510" t="s">
        <v>70</v>
      </c>
      <c r="I510" t="s">
        <v>71</v>
      </c>
      <c r="J510" s="1">
        <v>44475</v>
      </c>
      <c r="K510" s="2">
        <v>0.36027777777777775</v>
      </c>
      <c r="L510" s="1">
        <v>44475</v>
      </c>
      <c r="M510" s="2">
        <v>0.42275462962962962</v>
      </c>
      <c r="N510" s="1">
        <v>44475</v>
      </c>
      <c r="O510" s="2">
        <v>0.36129629629629628</v>
      </c>
      <c r="P510">
        <v>2</v>
      </c>
      <c r="Q510">
        <v>-88</v>
      </c>
      <c r="R510" s="3">
        <v>44475.360277777778</v>
      </c>
      <c r="S510" s="3">
        <v>44475.361296296294</v>
      </c>
      <c r="T510" t="s">
        <v>1856</v>
      </c>
      <c r="U510" t="s">
        <v>22</v>
      </c>
      <c r="V510" t="s">
        <v>19</v>
      </c>
      <c r="W510" t="s">
        <v>25</v>
      </c>
      <c r="X510" t="s">
        <v>23</v>
      </c>
      <c r="Y510" t="s">
        <v>78</v>
      </c>
      <c r="Z510">
        <v>1</v>
      </c>
      <c r="AA510" t="s">
        <v>3879</v>
      </c>
      <c r="AB510" s="1">
        <v>44475</v>
      </c>
    </row>
    <row r="511" spans="1:28" x14ac:dyDescent="0.25">
      <c r="A511">
        <v>41</v>
      </c>
      <c r="B511" t="s">
        <v>1817</v>
      </c>
      <c r="C511">
        <v>2021</v>
      </c>
      <c r="D511" t="s">
        <v>451</v>
      </c>
      <c r="E511" t="s">
        <v>1090</v>
      </c>
      <c r="F511" t="s">
        <v>1091</v>
      </c>
      <c r="G511" t="s">
        <v>1092</v>
      </c>
      <c r="H511" t="s">
        <v>86</v>
      </c>
      <c r="I511" t="s">
        <v>71</v>
      </c>
      <c r="J511" s="1">
        <v>44475</v>
      </c>
      <c r="K511" s="2">
        <v>0.36593750000000003</v>
      </c>
      <c r="L511" s="1">
        <v>44475</v>
      </c>
      <c r="M511" s="2">
        <v>0.53255787037037039</v>
      </c>
      <c r="N511" s="1">
        <v>44475</v>
      </c>
      <c r="O511" s="2">
        <v>0.51572916666666668</v>
      </c>
      <c r="P511">
        <v>216</v>
      </c>
      <c r="Q511">
        <v>-24</v>
      </c>
      <c r="R511" s="3">
        <v>44475.365937499999</v>
      </c>
      <c r="S511" s="3">
        <v>44475.515729166669</v>
      </c>
      <c r="T511" t="s">
        <v>157</v>
      </c>
      <c r="U511" t="s">
        <v>32</v>
      </c>
      <c r="V511" t="s">
        <v>48</v>
      </c>
      <c r="W511" t="s">
        <v>48</v>
      </c>
      <c r="X511" t="s">
        <v>23</v>
      </c>
      <c r="Y511" t="s">
        <v>81</v>
      </c>
      <c r="Z511">
        <v>1</v>
      </c>
      <c r="AA511" t="s">
        <v>3879</v>
      </c>
      <c r="AB511" s="1">
        <v>44475</v>
      </c>
    </row>
    <row r="512" spans="1:28" x14ac:dyDescent="0.25">
      <c r="A512">
        <v>41</v>
      </c>
      <c r="B512" t="s">
        <v>1817</v>
      </c>
      <c r="C512">
        <v>2021</v>
      </c>
      <c r="D512" t="s">
        <v>451</v>
      </c>
      <c r="E512" t="s">
        <v>1093</v>
      </c>
      <c r="F512" t="s">
        <v>46</v>
      </c>
      <c r="G512" t="s">
        <v>1094</v>
      </c>
      <c r="H512" t="s">
        <v>86</v>
      </c>
      <c r="I512" t="s">
        <v>71</v>
      </c>
      <c r="J512" s="1">
        <v>44475</v>
      </c>
      <c r="K512" s="2">
        <v>0.36783564814814818</v>
      </c>
      <c r="L512" s="1">
        <v>44475</v>
      </c>
      <c r="M512" s="2">
        <v>0.53449074074074077</v>
      </c>
      <c r="N512" s="1">
        <v>44475</v>
      </c>
      <c r="O512" s="2">
        <v>0.52613425925925927</v>
      </c>
      <c r="P512">
        <v>228</v>
      </c>
      <c r="Q512">
        <v>-12</v>
      </c>
      <c r="R512" s="3">
        <v>44475.367835648147</v>
      </c>
      <c r="S512" s="3">
        <v>44475.526134259257</v>
      </c>
      <c r="T512" t="s">
        <v>606</v>
      </c>
      <c r="U512" t="s">
        <v>32</v>
      </c>
      <c r="V512" t="s">
        <v>46</v>
      </c>
      <c r="W512" t="s">
        <v>46</v>
      </c>
      <c r="X512" t="s">
        <v>23</v>
      </c>
      <c r="Y512" t="s">
        <v>81</v>
      </c>
      <c r="Z512">
        <v>4</v>
      </c>
      <c r="AA512" t="s">
        <v>3879</v>
      </c>
      <c r="AB512" s="1">
        <v>44475</v>
      </c>
    </row>
    <row r="513" spans="1:28" x14ac:dyDescent="0.25">
      <c r="A513">
        <v>41</v>
      </c>
      <c r="B513" t="s">
        <v>1817</v>
      </c>
      <c r="C513">
        <v>2021</v>
      </c>
      <c r="D513" t="s">
        <v>451</v>
      </c>
      <c r="E513" t="s">
        <v>1095</v>
      </c>
      <c r="F513" t="s">
        <v>48</v>
      </c>
      <c r="G513" t="s">
        <v>1096</v>
      </c>
      <c r="H513" t="s">
        <v>86</v>
      </c>
      <c r="I513" t="s">
        <v>71</v>
      </c>
      <c r="J513" s="1">
        <v>44475</v>
      </c>
      <c r="K513" s="2">
        <v>0.36859953703703702</v>
      </c>
      <c r="L513" s="1">
        <v>44475</v>
      </c>
      <c r="M513" s="2">
        <v>0.53523148148148147</v>
      </c>
      <c r="N513" s="1">
        <v>44475</v>
      </c>
      <c r="O513" s="2">
        <v>0.52717592592592599</v>
      </c>
      <c r="P513">
        <v>229</v>
      </c>
      <c r="Q513">
        <v>-11</v>
      </c>
      <c r="R513" s="3">
        <v>44475.36859953704</v>
      </c>
      <c r="S513" s="3">
        <v>44475.527175925927</v>
      </c>
      <c r="T513" t="s">
        <v>1922</v>
      </c>
      <c r="U513" t="s">
        <v>32</v>
      </c>
      <c r="V513" t="s">
        <v>48</v>
      </c>
      <c r="W513" t="s">
        <v>48</v>
      </c>
      <c r="X513" t="s">
        <v>23</v>
      </c>
      <c r="Y513" t="s">
        <v>81</v>
      </c>
      <c r="Z513">
        <v>6</v>
      </c>
      <c r="AA513" t="s">
        <v>3879</v>
      </c>
      <c r="AB513" s="1">
        <v>44475</v>
      </c>
    </row>
    <row r="514" spans="1:28" x14ac:dyDescent="0.25">
      <c r="A514">
        <v>41</v>
      </c>
      <c r="B514" t="s">
        <v>1817</v>
      </c>
      <c r="C514">
        <v>2021</v>
      </c>
      <c r="D514" t="s">
        <v>451</v>
      </c>
      <c r="E514" t="s">
        <v>1097</v>
      </c>
      <c r="F514" t="s">
        <v>46</v>
      </c>
      <c r="G514" t="s">
        <v>1098</v>
      </c>
      <c r="H514" t="s">
        <v>86</v>
      </c>
      <c r="I514" t="s">
        <v>71</v>
      </c>
      <c r="J514" s="1">
        <v>44475</v>
      </c>
      <c r="K514" s="2">
        <v>0.37245370370370368</v>
      </c>
      <c r="L514" s="1">
        <v>44475</v>
      </c>
      <c r="M514" s="2">
        <v>0.53910879629629627</v>
      </c>
      <c r="N514" s="1">
        <v>44475</v>
      </c>
      <c r="O514" s="2">
        <v>0.5304861111111111</v>
      </c>
      <c r="P514">
        <v>227</v>
      </c>
      <c r="Q514">
        <v>-13</v>
      </c>
      <c r="R514" s="3">
        <v>44475.372453703705</v>
      </c>
      <c r="S514" s="3">
        <v>44475.530486111114</v>
      </c>
      <c r="T514" t="s">
        <v>606</v>
      </c>
      <c r="U514" t="s">
        <v>32</v>
      </c>
      <c r="V514" t="s">
        <v>46</v>
      </c>
      <c r="W514" t="s">
        <v>46</v>
      </c>
      <c r="X514" t="s">
        <v>23</v>
      </c>
      <c r="Y514" t="s">
        <v>81</v>
      </c>
      <c r="Z514">
        <v>4</v>
      </c>
      <c r="AA514" t="s">
        <v>3879</v>
      </c>
      <c r="AB514" s="1">
        <v>44475</v>
      </c>
    </row>
    <row r="515" spans="1:28" x14ac:dyDescent="0.25">
      <c r="A515">
        <v>41</v>
      </c>
      <c r="B515" t="s">
        <v>1817</v>
      </c>
      <c r="C515">
        <v>2021</v>
      </c>
      <c r="D515" t="s">
        <v>451</v>
      </c>
      <c r="E515" t="s">
        <v>1099</v>
      </c>
      <c r="F515" t="s">
        <v>46</v>
      </c>
      <c r="G515" t="s">
        <v>961</v>
      </c>
      <c r="H515" t="s">
        <v>86</v>
      </c>
      <c r="I515" t="s">
        <v>71</v>
      </c>
      <c r="J515" s="1">
        <v>44475</v>
      </c>
      <c r="K515" s="2">
        <v>0.37358796296296298</v>
      </c>
      <c r="L515" s="1">
        <v>44475</v>
      </c>
      <c r="M515" s="2">
        <v>0.54024305555555563</v>
      </c>
      <c r="N515" s="1">
        <v>44475</v>
      </c>
      <c r="O515" s="2">
        <v>0.54947916666666663</v>
      </c>
      <c r="P515">
        <v>254</v>
      </c>
      <c r="Q515">
        <v>14</v>
      </c>
      <c r="R515" s="3">
        <v>44475.37358796296</v>
      </c>
      <c r="S515" s="3">
        <v>44475.549479166664</v>
      </c>
      <c r="T515" t="s">
        <v>604</v>
      </c>
      <c r="U515" t="s">
        <v>36</v>
      </c>
      <c r="V515" t="s">
        <v>46</v>
      </c>
      <c r="W515" t="s">
        <v>46</v>
      </c>
      <c r="X515" t="s">
        <v>37</v>
      </c>
      <c r="Y515" t="s">
        <v>81</v>
      </c>
      <c r="Z515">
        <v>1</v>
      </c>
      <c r="AA515" t="s">
        <v>3879</v>
      </c>
      <c r="AB515" s="1">
        <v>44475</v>
      </c>
    </row>
    <row r="516" spans="1:28" x14ac:dyDescent="0.25">
      <c r="A516">
        <v>41</v>
      </c>
      <c r="B516" t="s">
        <v>1817</v>
      </c>
      <c r="C516">
        <v>2021</v>
      </c>
      <c r="D516" t="s">
        <v>451</v>
      </c>
      <c r="E516" t="s">
        <v>1100</v>
      </c>
      <c r="F516" t="s">
        <v>18</v>
      </c>
      <c r="G516" t="s">
        <v>1101</v>
      </c>
      <c r="H516" t="s">
        <v>70</v>
      </c>
      <c r="I516" t="s">
        <v>71</v>
      </c>
      <c r="J516" s="1">
        <v>44475</v>
      </c>
      <c r="K516" s="2">
        <v>0.3778819444444444</v>
      </c>
      <c r="L516" s="1">
        <v>44475</v>
      </c>
      <c r="M516" s="2" t="s">
        <v>1102</v>
      </c>
      <c r="N516" s="1">
        <v>44475</v>
      </c>
      <c r="O516" s="2">
        <v>0.4265856481481482</v>
      </c>
      <c r="P516">
        <v>70</v>
      </c>
      <c r="Q516">
        <v>-88</v>
      </c>
      <c r="R516" s="3">
        <v>44475.377881944441</v>
      </c>
      <c r="S516" s="3">
        <v>44475.426585648151</v>
      </c>
      <c r="T516" t="s">
        <v>1853</v>
      </c>
      <c r="U516" t="s">
        <v>30</v>
      </c>
      <c r="V516" t="s">
        <v>19</v>
      </c>
      <c r="W516" t="s">
        <v>20</v>
      </c>
      <c r="X516" t="s">
        <v>23</v>
      </c>
      <c r="Y516" t="s">
        <v>79</v>
      </c>
      <c r="Z516">
        <v>2</v>
      </c>
      <c r="AA516" t="s">
        <v>3879</v>
      </c>
      <c r="AB516" s="1">
        <v>44475</v>
      </c>
    </row>
    <row r="517" spans="1:28" x14ac:dyDescent="0.25">
      <c r="A517">
        <v>41</v>
      </c>
      <c r="B517" t="s">
        <v>1817</v>
      </c>
      <c r="C517">
        <v>2021</v>
      </c>
      <c r="D517" t="s">
        <v>451</v>
      </c>
      <c r="E517" t="s">
        <v>1103</v>
      </c>
      <c r="F517" t="s">
        <v>46</v>
      </c>
      <c r="G517" t="s">
        <v>1104</v>
      </c>
      <c r="H517" t="s">
        <v>86</v>
      </c>
      <c r="I517" t="s">
        <v>71</v>
      </c>
      <c r="J517" s="1">
        <v>44475</v>
      </c>
      <c r="K517" s="2">
        <v>0.37987268518518519</v>
      </c>
      <c r="L517" s="1">
        <v>44475</v>
      </c>
      <c r="M517" s="2">
        <v>0.54652777777777783</v>
      </c>
      <c r="N517" s="1">
        <v>44475</v>
      </c>
      <c r="O517" s="2">
        <v>0.55024305555555553</v>
      </c>
      <c r="P517">
        <v>245</v>
      </c>
      <c r="Q517">
        <v>5</v>
      </c>
      <c r="R517" s="3">
        <v>44475.379872685182</v>
      </c>
      <c r="S517" s="3">
        <v>44475.550243055557</v>
      </c>
      <c r="T517" t="s">
        <v>182</v>
      </c>
      <c r="U517" t="s">
        <v>36</v>
      </c>
      <c r="V517" t="s">
        <v>46</v>
      </c>
      <c r="W517" t="s">
        <v>46</v>
      </c>
      <c r="X517" t="s">
        <v>37</v>
      </c>
      <c r="Y517" t="s">
        <v>81</v>
      </c>
      <c r="Z517">
        <v>1</v>
      </c>
      <c r="AA517" t="s">
        <v>3879</v>
      </c>
      <c r="AB517" s="1">
        <v>44475</v>
      </c>
    </row>
    <row r="518" spans="1:28" x14ac:dyDescent="0.25">
      <c r="A518">
        <v>41</v>
      </c>
      <c r="B518" t="s">
        <v>1817</v>
      </c>
      <c r="C518">
        <v>2021</v>
      </c>
      <c r="D518" t="s">
        <v>451</v>
      </c>
      <c r="E518" t="s">
        <v>1105</v>
      </c>
      <c r="F518" t="s">
        <v>46</v>
      </c>
      <c r="G518" t="s">
        <v>1106</v>
      </c>
      <c r="H518" t="s">
        <v>86</v>
      </c>
      <c r="I518" t="s">
        <v>71</v>
      </c>
      <c r="J518" s="1">
        <v>44475</v>
      </c>
      <c r="K518" s="2">
        <v>0.38881944444444444</v>
      </c>
      <c r="L518" s="1">
        <v>44475</v>
      </c>
      <c r="M518" s="2">
        <v>0.55541666666666667</v>
      </c>
      <c r="N518" s="1">
        <v>44475</v>
      </c>
      <c r="O518" s="2">
        <v>0.5510532407407408</v>
      </c>
      <c r="P518">
        <v>234</v>
      </c>
      <c r="Q518">
        <v>-6</v>
      </c>
      <c r="R518" s="3">
        <v>44475.388819444444</v>
      </c>
      <c r="S518" s="3">
        <v>44475.551053240742</v>
      </c>
      <c r="T518" t="s">
        <v>192</v>
      </c>
      <c r="U518" t="s">
        <v>32</v>
      </c>
      <c r="V518" t="s">
        <v>46</v>
      </c>
      <c r="W518" t="s">
        <v>46</v>
      </c>
      <c r="X518" t="s">
        <v>23</v>
      </c>
      <c r="Y518" t="s">
        <v>81</v>
      </c>
      <c r="Z518">
        <v>3</v>
      </c>
      <c r="AA518" t="s">
        <v>3879</v>
      </c>
      <c r="AB518" s="1">
        <v>44475</v>
      </c>
    </row>
    <row r="519" spans="1:28" x14ac:dyDescent="0.25">
      <c r="A519">
        <v>41</v>
      </c>
      <c r="B519" t="s">
        <v>1817</v>
      </c>
      <c r="C519">
        <v>2021</v>
      </c>
      <c r="D519" t="s">
        <v>451</v>
      </c>
      <c r="E519" t="s">
        <v>1107</v>
      </c>
      <c r="F519" t="s">
        <v>46</v>
      </c>
      <c r="G519" t="s">
        <v>1108</v>
      </c>
      <c r="H519" t="s">
        <v>86</v>
      </c>
      <c r="I519" t="s">
        <v>71</v>
      </c>
      <c r="J519" s="1">
        <v>44475</v>
      </c>
      <c r="K519" s="2">
        <v>0.39557870370370374</v>
      </c>
      <c r="L519" s="1">
        <v>44475</v>
      </c>
      <c r="M519" s="2">
        <v>0.56223379629629633</v>
      </c>
      <c r="N519" s="1">
        <v>44475</v>
      </c>
      <c r="O519" s="2">
        <v>0.57030092592592596</v>
      </c>
      <c r="P519">
        <v>252</v>
      </c>
      <c r="Q519">
        <v>12</v>
      </c>
      <c r="R519" s="3">
        <v>44475.395578703705</v>
      </c>
      <c r="S519" s="3">
        <v>44475.570300925923</v>
      </c>
      <c r="T519" t="s">
        <v>1923</v>
      </c>
      <c r="U519" t="s">
        <v>36</v>
      </c>
      <c r="V519" t="s">
        <v>46</v>
      </c>
      <c r="W519" t="s">
        <v>46</v>
      </c>
      <c r="X519" t="s">
        <v>37</v>
      </c>
      <c r="Y519" t="s">
        <v>81</v>
      </c>
      <c r="Z519">
        <v>4</v>
      </c>
      <c r="AA519" t="s">
        <v>3879</v>
      </c>
      <c r="AB519" s="1">
        <v>44475</v>
      </c>
    </row>
    <row r="520" spans="1:28" x14ac:dyDescent="0.25">
      <c r="A520">
        <v>41</v>
      </c>
      <c r="B520" t="s">
        <v>1817</v>
      </c>
      <c r="C520">
        <v>2021</v>
      </c>
      <c r="D520" t="s">
        <v>451</v>
      </c>
      <c r="E520" t="s">
        <v>1109</v>
      </c>
      <c r="F520" t="s">
        <v>46</v>
      </c>
      <c r="G520" t="s">
        <v>1110</v>
      </c>
      <c r="H520" t="s">
        <v>86</v>
      </c>
      <c r="I520" t="s">
        <v>71</v>
      </c>
      <c r="J520" s="1">
        <v>44475</v>
      </c>
      <c r="K520" s="2">
        <v>0.40900462962962963</v>
      </c>
      <c r="L520" s="1">
        <v>44475</v>
      </c>
      <c r="M520" s="2">
        <v>0.57565972222222228</v>
      </c>
      <c r="N520" s="1">
        <v>44475</v>
      </c>
      <c r="O520" s="2">
        <v>0.63799768518518518</v>
      </c>
      <c r="P520">
        <v>330</v>
      </c>
      <c r="Q520">
        <v>90</v>
      </c>
      <c r="R520" s="3">
        <v>44475.409004629626</v>
      </c>
      <c r="S520" s="3">
        <v>44475.637997685182</v>
      </c>
      <c r="T520" t="s">
        <v>1879</v>
      </c>
      <c r="U520" t="s">
        <v>36</v>
      </c>
      <c r="V520" t="s">
        <v>46</v>
      </c>
      <c r="W520" t="s">
        <v>46</v>
      </c>
      <c r="X520" t="s">
        <v>37</v>
      </c>
      <c r="Y520" t="s">
        <v>81</v>
      </c>
      <c r="Z520">
        <v>1</v>
      </c>
      <c r="AA520" t="s">
        <v>3879</v>
      </c>
      <c r="AB520" s="1">
        <v>44475</v>
      </c>
    </row>
    <row r="521" spans="1:28" x14ac:dyDescent="0.25">
      <c r="A521">
        <v>41</v>
      </c>
      <c r="B521" t="s">
        <v>1817</v>
      </c>
      <c r="C521">
        <v>2021</v>
      </c>
      <c r="D521" t="s">
        <v>451</v>
      </c>
      <c r="E521" t="s">
        <v>1111</v>
      </c>
      <c r="F521" t="s">
        <v>48</v>
      </c>
      <c r="G521" t="s">
        <v>1112</v>
      </c>
      <c r="H521" t="s">
        <v>86</v>
      </c>
      <c r="I521" t="s">
        <v>71</v>
      </c>
      <c r="J521" s="1">
        <v>44475</v>
      </c>
      <c r="K521" s="2">
        <v>0.41501157407407407</v>
      </c>
      <c r="L521" s="1">
        <v>44475</v>
      </c>
      <c r="M521" s="2">
        <v>0.58164351851851859</v>
      </c>
      <c r="N521" s="1">
        <v>44475</v>
      </c>
      <c r="O521" s="2">
        <v>0.54505787037037035</v>
      </c>
      <c r="P521">
        <v>187</v>
      </c>
      <c r="Q521">
        <v>-53</v>
      </c>
      <c r="R521" s="3">
        <v>44475.415011574078</v>
      </c>
      <c r="S521" s="3">
        <v>44475.545057870368</v>
      </c>
      <c r="T521" t="s">
        <v>1924</v>
      </c>
      <c r="U521" t="s">
        <v>32</v>
      </c>
      <c r="V521" t="s">
        <v>48</v>
      </c>
      <c r="W521" t="s">
        <v>48</v>
      </c>
      <c r="X521" t="s">
        <v>23</v>
      </c>
      <c r="Y521" t="s">
        <v>81</v>
      </c>
      <c r="Z521">
        <v>1</v>
      </c>
      <c r="AA521" t="s">
        <v>3879</v>
      </c>
      <c r="AB521" s="1">
        <v>44475</v>
      </c>
    </row>
    <row r="522" spans="1:28" x14ac:dyDescent="0.25">
      <c r="A522">
        <v>41</v>
      </c>
      <c r="B522" t="s">
        <v>1817</v>
      </c>
      <c r="C522">
        <v>2021</v>
      </c>
      <c r="D522" t="s">
        <v>451</v>
      </c>
      <c r="E522" t="s">
        <v>1113</v>
      </c>
      <c r="F522" t="s">
        <v>48</v>
      </c>
      <c r="G522" t="s">
        <v>1114</v>
      </c>
      <c r="H522" t="s">
        <v>86</v>
      </c>
      <c r="I522" t="s">
        <v>71</v>
      </c>
      <c r="J522" s="1">
        <v>44475</v>
      </c>
      <c r="K522" s="2">
        <v>0.41888888888888887</v>
      </c>
      <c r="L522" s="1">
        <v>44475</v>
      </c>
      <c r="M522" s="2">
        <v>0.58552083333333338</v>
      </c>
      <c r="N522" s="1">
        <v>44475</v>
      </c>
      <c r="O522" s="2">
        <v>0.54549768518518515</v>
      </c>
      <c r="P522">
        <v>182</v>
      </c>
      <c r="Q522">
        <v>-58</v>
      </c>
      <c r="R522" s="3">
        <v>44475.418888888889</v>
      </c>
      <c r="S522" s="3">
        <v>44475.545497685183</v>
      </c>
      <c r="T522" t="s">
        <v>593</v>
      </c>
      <c r="U522" t="s">
        <v>32</v>
      </c>
      <c r="V522" t="s">
        <v>48</v>
      </c>
      <c r="W522" t="s">
        <v>48</v>
      </c>
      <c r="X522" t="s">
        <v>23</v>
      </c>
      <c r="Y522" t="s">
        <v>81</v>
      </c>
      <c r="Z522">
        <v>1</v>
      </c>
      <c r="AA522" t="s">
        <v>3879</v>
      </c>
      <c r="AB522" s="1">
        <v>44475</v>
      </c>
    </row>
    <row r="523" spans="1:28" x14ac:dyDescent="0.25">
      <c r="A523">
        <v>41</v>
      </c>
      <c r="B523" t="s">
        <v>1817</v>
      </c>
      <c r="C523">
        <v>2021</v>
      </c>
      <c r="D523" t="s">
        <v>451</v>
      </c>
      <c r="E523" t="s">
        <v>1115</v>
      </c>
      <c r="F523" t="s">
        <v>46</v>
      </c>
      <c r="G523" t="s">
        <v>189</v>
      </c>
      <c r="H523" t="s">
        <v>86</v>
      </c>
      <c r="I523" t="s">
        <v>71</v>
      </c>
      <c r="J523" s="1">
        <v>44475</v>
      </c>
      <c r="K523" s="2">
        <v>0.42668981481481483</v>
      </c>
      <c r="L523" s="1">
        <v>44475</v>
      </c>
      <c r="M523" s="2">
        <v>0.59334490740740742</v>
      </c>
      <c r="N523" s="1">
        <v>44475</v>
      </c>
      <c r="O523" s="2">
        <v>0.55480324074074072</v>
      </c>
      <c r="P523">
        <v>184</v>
      </c>
      <c r="Q523">
        <v>-56</v>
      </c>
      <c r="R523" s="3">
        <v>44475.426689814813</v>
      </c>
      <c r="S523" s="3">
        <v>44475.554803240739</v>
      </c>
      <c r="T523" t="s">
        <v>590</v>
      </c>
      <c r="U523" t="s">
        <v>32</v>
      </c>
      <c r="V523" t="s">
        <v>46</v>
      </c>
      <c r="W523" t="s">
        <v>46</v>
      </c>
      <c r="X523" t="s">
        <v>23</v>
      </c>
      <c r="Y523" t="s">
        <v>81</v>
      </c>
      <c r="Z523">
        <v>1</v>
      </c>
      <c r="AA523" t="s">
        <v>3879</v>
      </c>
      <c r="AB523" s="1">
        <v>44475</v>
      </c>
    </row>
    <row r="524" spans="1:28" x14ac:dyDescent="0.25">
      <c r="A524">
        <v>41</v>
      </c>
      <c r="B524" t="s">
        <v>1817</v>
      </c>
      <c r="C524">
        <v>2021</v>
      </c>
      <c r="D524" t="s">
        <v>451</v>
      </c>
      <c r="E524" t="s">
        <v>1116</v>
      </c>
      <c r="F524" t="s">
        <v>56</v>
      </c>
      <c r="G524" t="s">
        <v>1117</v>
      </c>
      <c r="H524" t="s">
        <v>86</v>
      </c>
      <c r="I524" t="s">
        <v>71</v>
      </c>
      <c r="J524" s="1">
        <v>44475</v>
      </c>
      <c r="K524" s="2">
        <v>0.43365740740740738</v>
      </c>
      <c r="L524" s="1">
        <v>44475</v>
      </c>
      <c r="M524" s="2">
        <v>0.60030092592592588</v>
      </c>
      <c r="N524" s="1">
        <v>44475</v>
      </c>
      <c r="O524" s="2">
        <v>0.55562500000000004</v>
      </c>
      <c r="P524">
        <v>176</v>
      </c>
      <c r="Q524">
        <v>-64</v>
      </c>
      <c r="R524" s="3">
        <v>44475.433657407404</v>
      </c>
      <c r="S524" s="3">
        <v>44475.555625000001</v>
      </c>
      <c r="T524" t="s">
        <v>579</v>
      </c>
      <c r="U524" t="s">
        <v>32</v>
      </c>
      <c r="V524" t="s">
        <v>56</v>
      </c>
      <c r="W524" t="s">
        <v>56</v>
      </c>
      <c r="X524" t="s">
        <v>23</v>
      </c>
      <c r="Y524" t="s">
        <v>81</v>
      </c>
      <c r="Z524">
        <v>5</v>
      </c>
      <c r="AA524" t="s">
        <v>3879</v>
      </c>
      <c r="AB524" s="1">
        <v>44475</v>
      </c>
    </row>
    <row r="525" spans="1:28" x14ac:dyDescent="0.25">
      <c r="A525">
        <v>41</v>
      </c>
      <c r="B525" t="s">
        <v>1817</v>
      </c>
      <c r="C525">
        <v>2021</v>
      </c>
      <c r="D525" t="s">
        <v>451</v>
      </c>
      <c r="E525" t="s">
        <v>1118</v>
      </c>
      <c r="F525" t="s">
        <v>46</v>
      </c>
      <c r="G525" t="s">
        <v>1119</v>
      </c>
      <c r="H525" t="s">
        <v>86</v>
      </c>
      <c r="I525" t="s">
        <v>71</v>
      </c>
      <c r="J525" s="1">
        <v>44475</v>
      </c>
      <c r="K525" s="2">
        <v>0.43964120370370369</v>
      </c>
      <c r="L525" s="1">
        <v>44475</v>
      </c>
      <c r="M525" s="2">
        <v>0.60592592592592587</v>
      </c>
      <c r="N525" s="1">
        <v>44475</v>
      </c>
      <c r="O525" s="2">
        <v>0.55630787037037044</v>
      </c>
      <c r="P525">
        <v>168</v>
      </c>
      <c r="Q525">
        <v>-71</v>
      </c>
      <c r="R525" s="3">
        <v>44475.439641203702</v>
      </c>
      <c r="S525" s="3">
        <v>44475.556307870371</v>
      </c>
      <c r="T525" t="s">
        <v>1925</v>
      </c>
      <c r="U525" t="s">
        <v>32</v>
      </c>
      <c r="V525" t="s">
        <v>46</v>
      </c>
      <c r="W525" t="s">
        <v>46</v>
      </c>
      <c r="X525" t="s">
        <v>23</v>
      </c>
      <c r="Y525" t="s">
        <v>81</v>
      </c>
      <c r="Z525">
        <v>4</v>
      </c>
      <c r="AA525" t="s">
        <v>3879</v>
      </c>
      <c r="AB525" s="1">
        <v>44475</v>
      </c>
    </row>
    <row r="526" spans="1:28" x14ac:dyDescent="0.25">
      <c r="A526">
        <v>41</v>
      </c>
      <c r="B526" t="s">
        <v>1817</v>
      </c>
      <c r="C526">
        <v>2021</v>
      </c>
      <c r="D526" t="s">
        <v>451</v>
      </c>
      <c r="E526" t="s">
        <v>1120</v>
      </c>
      <c r="F526" t="s">
        <v>33</v>
      </c>
      <c r="G526" t="s">
        <v>1121</v>
      </c>
      <c r="H526" t="s">
        <v>70</v>
      </c>
      <c r="I526" t="s">
        <v>71</v>
      </c>
      <c r="J526" s="1">
        <v>44475</v>
      </c>
      <c r="K526" s="2">
        <v>0.45428240740740744</v>
      </c>
      <c r="L526" s="1">
        <v>44475</v>
      </c>
      <c r="M526" s="2">
        <v>0.51674768518518521</v>
      </c>
      <c r="N526" s="1">
        <v>44475</v>
      </c>
      <c r="O526" s="2">
        <v>0.48731481481481481</v>
      </c>
      <c r="P526">
        <v>47</v>
      </c>
      <c r="Q526">
        <v>-43</v>
      </c>
      <c r="R526" s="3">
        <v>44475.454282407409</v>
      </c>
      <c r="S526" s="3">
        <v>44475.487314814818</v>
      </c>
      <c r="T526" t="s">
        <v>112</v>
      </c>
      <c r="U526" t="s">
        <v>27</v>
      </c>
      <c r="V526" t="s">
        <v>19</v>
      </c>
      <c r="W526" t="s">
        <v>34</v>
      </c>
      <c r="X526" t="s">
        <v>23</v>
      </c>
      <c r="Y526" t="s">
        <v>80</v>
      </c>
      <c r="Z526">
        <v>5</v>
      </c>
      <c r="AA526" t="s">
        <v>3879</v>
      </c>
      <c r="AB526" s="1">
        <v>44475</v>
      </c>
    </row>
    <row r="527" spans="1:28" x14ac:dyDescent="0.25">
      <c r="A527">
        <v>41</v>
      </c>
      <c r="B527" t="s">
        <v>1817</v>
      </c>
      <c r="C527">
        <v>2021</v>
      </c>
      <c r="D527" t="s">
        <v>451</v>
      </c>
      <c r="E527" t="s">
        <v>1122</v>
      </c>
      <c r="F527" t="s">
        <v>46</v>
      </c>
      <c r="G527" t="s">
        <v>1123</v>
      </c>
      <c r="H527" t="s">
        <v>86</v>
      </c>
      <c r="I527" t="s">
        <v>71</v>
      </c>
      <c r="J527" s="1">
        <v>44475</v>
      </c>
      <c r="K527" s="2">
        <v>0.4695023148148148</v>
      </c>
      <c r="L527" s="1">
        <v>44475</v>
      </c>
      <c r="M527" s="2">
        <v>0.63615740740740734</v>
      </c>
      <c r="N527" s="1">
        <v>44475</v>
      </c>
      <c r="O527" s="2">
        <v>0.55736111111111108</v>
      </c>
      <c r="P527">
        <v>126</v>
      </c>
      <c r="Q527">
        <v>-114</v>
      </c>
      <c r="R527" s="3">
        <v>44475.469502314816</v>
      </c>
      <c r="S527" s="3">
        <v>44475.55736111111</v>
      </c>
      <c r="T527" t="s">
        <v>598</v>
      </c>
      <c r="U527" t="s">
        <v>32</v>
      </c>
      <c r="V527" t="s">
        <v>46</v>
      </c>
      <c r="W527" t="s">
        <v>46</v>
      </c>
      <c r="X527" t="s">
        <v>23</v>
      </c>
      <c r="Y527" t="s">
        <v>81</v>
      </c>
      <c r="Z527">
        <v>4</v>
      </c>
      <c r="AA527" t="s">
        <v>3879</v>
      </c>
      <c r="AB527" s="1">
        <v>44475</v>
      </c>
    </row>
    <row r="528" spans="1:28" x14ac:dyDescent="0.25">
      <c r="A528">
        <v>41</v>
      </c>
      <c r="B528" t="s">
        <v>1817</v>
      </c>
      <c r="C528">
        <v>2021</v>
      </c>
      <c r="D528" t="s">
        <v>451</v>
      </c>
      <c r="E528" t="s">
        <v>1124</v>
      </c>
      <c r="F528" t="s">
        <v>24</v>
      </c>
      <c r="G528" t="s">
        <v>204</v>
      </c>
      <c r="H528" t="s">
        <v>87</v>
      </c>
      <c r="I528" t="s">
        <v>71</v>
      </c>
      <c r="J528" s="1">
        <v>44475</v>
      </c>
      <c r="K528" s="2">
        <v>0.48023148148148148</v>
      </c>
      <c r="L528" s="1">
        <v>44479</v>
      </c>
      <c r="M528" s="2" t="s">
        <v>1125</v>
      </c>
      <c r="R528" s="3">
        <v>44475.480231481481</v>
      </c>
      <c r="S528" s="3">
        <v>44484.346910763888</v>
      </c>
      <c r="T528" t="s">
        <v>4792</v>
      </c>
      <c r="U528" t="s">
        <v>72</v>
      </c>
      <c r="V528" t="s">
        <v>19</v>
      </c>
      <c r="W528" t="s">
        <v>25</v>
      </c>
      <c r="X528" t="s">
        <v>74</v>
      </c>
      <c r="Y528" t="s">
        <v>78</v>
      </c>
      <c r="Z528">
        <v>1</v>
      </c>
      <c r="AA528" t="s">
        <v>3879</v>
      </c>
      <c r="AB528" s="1">
        <v>44475</v>
      </c>
    </row>
    <row r="529" spans="1:28" x14ac:dyDescent="0.25">
      <c r="A529">
        <v>41</v>
      </c>
      <c r="B529" t="s">
        <v>1817</v>
      </c>
      <c r="C529">
        <v>2021</v>
      </c>
      <c r="D529" t="s">
        <v>451</v>
      </c>
      <c r="E529" t="s">
        <v>1126</v>
      </c>
      <c r="F529" t="s">
        <v>18</v>
      </c>
      <c r="G529" t="s">
        <v>1101</v>
      </c>
      <c r="H529" t="s">
        <v>70</v>
      </c>
      <c r="I529" t="s">
        <v>71</v>
      </c>
      <c r="J529" s="1">
        <v>44475</v>
      </c>
      <c r="K529" s="2">
        <v>0.48023148148148148</v>
      </c>
      <c r="L529" s="1">
        <v>44475</v>
      </c>
      <c r="M529" s="2">
        <v>0.54270833333333335</v>
      </c>
      <c r="N529" s="1">
        <v>44475</v>
      </c>
      <c r="O529" s="2">
        <v>0.48677083333333332</v>
      </c>
      <c r="P529">
        <v>9</v>
      </c>
      <c r="Q529">
        <v>-81</v>
      </c>
      <c r="R529" s="3">
        <v>44475.480231481481</v>
      </c>
      <c r="S529" s="3">
        <v>44475.486770833333</v>
      </c>
      <c r="T529" t="s">
        <v>109</v>
      </c>
      <c r="U529" t="s">
        <v>22</v>
      </c>
      <c r="V529" t="s">
        <v>19</v>
      </c>
      <c r="W529" t="s">
        <v>20</v>
      </c>
      <c r="X529" t="s">
        <v>23</v>
      </c>
      <c r="Y529" t="s">
        <v>79</v>
      </c>
      <c r="Z529">
        <v>1</v>
      </c>
      <c r="AA529" t="s">
        <v>3879</v>
      </c>
      <c r="AB529" s="1">
        <v>44475</v>
      </c>
    </row>
    <row r="530" spans="1:28" x14ac:dyDescent="0.25">
      <c r="A530">
        <v>41</v>
      </c>
      <c r="B530" t="s">
        <v>1817</v>
      </c>
      <c r="C530">
        <v>2021</v>
      </c>
      <c r="D530" t="s">
        <v>451</v>
      </c>
      <c r="E530" t="s">
        <v>1127</v>
      </c>
      <c r="F530" t="s">
        <v>33</v>
      </c>
      <c r="G530" t="s">
        <v>1128</v>
      </c>
      <c r="H530" t="s">
        <v>70</v>
      </c>
      <c r="I530" t="s">
        <v>71</v>
      </c>
      <c r="J530" s="1">
        <v>44475</v>
      </c>
      <c r="K530" s="2">
        <v>0.48115740740740742</v>
      </c>
      <c r="L530" s="1">
        <v>44475</v>
      </c>
      <c r="M530" s="2">
        <v>0.54362268518518519</v>
      </c>
      <c r="N530" s="1">
        <v>44475</v>
      </c>
      <c r="O530" s="2">
        <v>0.4876967592592592</v>
      </c>
      <c r="P530">
        <v>10</v>
      </c>
      <c r="Q530">
        <v>-80</v>
      </c>
      <c r="R530" s="3">
        <v>44475.481157407405</v>
      </c>
      <c r="S530" s="3">
        <v>44475.487696759257</v>
      </c>
      <c r="T530" t="s">
        <v>109</v>
      </c>
      <c r="U530" t="s">
        <v>22</v>
      </c>
      <c r="V530" t="s">
        <v>19</v>
      </c>
      <c r="W530" t="s">
        <v>34</v>
      </c>
      <c r="X530" t="s">
        <v>23</v>
      </c>
      <c r="Y530" t="s">
        <v>80</v>
      </c>
      <c r="Z530">
        <v>2</v>
      </c>
      <c r="AA530" t="s">
        <v>3879</v>
      </c>
      <c r="AB530" s="1">
        <v>44475</v>
      </c>
    </row>
    <row r="531" spans="1:28" x14ac:dyDescent="0.25">
      <c r="A531">
        <v>41</v>
      </c>
      <c r="B531" t="s">
        <v>1817</v>
      </c>
      <c r="C531">
        <v>2021</v>
      </c>
      <c r="D531" t="s">
        <v>451</v>
      </c>
      <c r="E531" t="s">
        <v>1129</v>
      </c>
      <c r="F531" t="s">
        <v>18</v>
      </c>
      <c r="G531" t="s">
        <v>1130</v>
      </c>
      <c r="H531" t="s">
        <v>70</v>
      </c>
      <c r="I531" t="s">
        <v>71</v>
      </c>
      <c r="J531" s="1">
        <v>44475</v>
      </c>
      <c r="K531" s="2">
        <v>0.49668981481481483</v>
      </c>
      <c r="L531" s="1">
        <v>44475</v>
      </c>
      <c r="M531" s="2">
        <v>0.5591666666666667</v>
      </c>
      <c r="N531" s="1">
        <v>44475</v>
      </c>
      <c r="O531" s="2">
        <v>0.53008101851851852</v>
      </c>
      <c r="P531">
        <v>48</v>
      </c>
      <c r="Q531">
        <v>-42</v>
      </c>
      <c r="R531" s="3">
        <v>44475.496689814812</v>
      </c>
      <c r="S531" s="3">
        <v>44475.530081018522</v>
      </c>
      <c r="T531" t="s">
        <v>101</v>
      </c>
      <c r="U531" t="s">
        <v>27</v>
      </c>
      <c r="V531" t="s">
        <v>19</v>
      </c>
      <c r="W531" t="s">
        <v>20</v>
      </c>
      <c r="X531" t="s">
        <v>23</v>
      </c>
      <c r="Y531" t="s">
        <v>79</v>
      </c>
      <c r="Z531">
        <v>1</v>
      </c>
      <c r="AA531" t="s">
        <v>3879</v>
      </c>
      <c r="AB531" s="1">
        <v>44475</v>
      </c>
    </row>
    <row r="532" spans="1:28" x14ac:dyDescent="0.25">
      <c r="A532">
        <v>41</v>
      </c>
      <c r="B532" t="s">
        <v>1817</v>
      </c>
      <c r="C532">
        <v>2021</v>
      </c>
      <c r="D532" t="s">
        <v>451</v>
      </c>
      <c r="E532" t="s">
        <v>1131</v>
      </c>
      <c r="F532" t="s">
        <v>18</v>
      </c>
      <c r="G532" t="s">
        <v>1132</v>
      </c>
      <c r="H532" t="s">
        <v>70</v>
      </c>
      <c r="I532" t="s">
        <v>71</v>
      </c>
      <c r="J532" s="1">
        <v>44475</v>
      </c>
      <c r="K532" s="2">
        <v>0.50336805555555553</v>
      </c>
      <c r="L532" s="1">
        <v>44475</v>
      </c>
      <c r="M532" s="2">
        <v>0.56584490740740734</v>
      </c>
      <c r="N532" s="1">
        <v>44475</v>
      </c>
      <c r="O532" s="2">
        <v>0.55168981481481483</v>
      </c>
      <c r="P532">
        <v>70</v>
      </c>
      <c r="Q532">
        <v>-20</v>
      </c>
      <c r="R532" s="3">
        <v>44475.503368055557</v>
      </c>
      <c r="S532" s="3">
        <v>44475.551689814813</v>
      </c>
      <c r="T532" t="s">
        <v>107</v>
      </c>
      <c r="U532" t="s">
        <v>30</v>
      </c>
      <c r="V532" t="s">
        <v>19</v>
      </c>
      <c r="W532" t="s">
        <v>20</v>
      </c>
      <c r="X532" t="s">
        <v>23</v>
      </c>
      <c r="Y532" t="s">
        <v>79</v>
      </c>
      <c r="Z532">
        <v>5</v>
      </c>
      <c r="AA532" t="s">
        <v>3879</v>
      </c>
      <c r="AB532" s="1">
        <v>44475</v>
      </c>
    </row>
    <row r="533" spans="1:28" x14ac:dyDescent="0.25">
      <c r="A533">
        <v>41</v>
      </c>
      <c r="B533" t="s">
        <v>1817</v>
      </c>
      <c r="C533">
        <v>2021</v>
      </c>
      <c r="D533" t="s">
        <v>451</v>
      </c>
      <c r="E533" t="s">
        <v>1133</v>
      </c>
      <c r="F533" t="s">
        <v>46</v>
      </c>
      <c r="G533" t="s">
        <v>1134</v>
      </c>
      <c r="H533" t="s">
        <v>86</v>
      </c>
      <c r="I533" t="s">
        <v>71</v>
      </c>
      <c r="J533" s="1">
        <v>44475</v>
      </c>
      <c r="K533" s="2">
        <v>0.51450231481481479</v>
      </c>
      <c r="L533" s="1">
        <v>44475</v>
      </c>
      <c r="M533" s="2">
        <v>0.68113425925925919</v>
      </c>
      <c r="N533" s="1">
        <v>44475</v>
      </c>
      <c r="O533" s="2">
        <v>0.66047453703703707</v>
      </c>
      <c r="P533">
        <v>211</v>
      </c>
      <c r="Q533">
        <v>-29</v>
      </c>
      <c r="R533" s="3">
        <v>44475.514502314814</v>
      </c>
      <c r="S533" s="3">
        <v>44475.660474537035</v>
      </c>
      <c r="T533" t="s">
        <v>1926</v>
      </c>
      <c r="U533" t="s">
        <v>32</v>
      </c>
      <c r="V533" t="s">
        <v>46</v>
      </c>
      <c r="W533" t="s">
        <v>46</v>
      </c>
      <c r="X533" t="s">
        <v>23</v>
      </c>
      <c r="Y533" t="s">
        <v>81</v>
      </c>
      <c r="Z533">
        <v>7</v>
      </c>
      <c r="AA533" t="s">
        <v>3879</v>
      </c>
      <c r="AB533" s="1">
        <v>44475</v>
      </c>
    </row>
    <row r="534" spans="1:28" x14ac:dyDescent="0.25">
      <c r="A534">
        <v>41</v>
      </c>
      <c r="B534" t="s">
        <v>1817</v>
      </c>
      <c r="C534">
        <v>2021</v>
      </c>
      <c r="D534" t="s">
        <v>451</v>
      </c>
      <c r="E534" t="s">
        <v>1135</v>
      </c>
      <c r="F534" t="s">
        <v>24</v>
      </c>
      <c r="G534" t="s">
        <v>174</v>
      </c>
      <c r="H534" t="s">
        <v>70</v>
      </c>
      <c r="I534" t="s">
        <v>71</v>
      </c>
      <c r="J534" s="1">
        <v>44475</v>
      </c>
      <c r="K534" s="2">
        <v>0.51765046296296291</v>
      </c>
      <c r="L534" s="1">
        <v>44475</v>
      </c>
      <c r="M534" s="2">
        <v>0.58011574074074079</v>
      </c>
      <c r="N534" s="1">
        <v>44475</v>
      </c>
      <c r="O534" s="2">
        <v>0.57199074074074074</v>
      </c>
      <c r="P534">
        <v>78</v>
      </c>
      <c r="Q534">
        <v>-12</v>
      </c>
      <c r="R534" s="3">
        <v>44475.517650462964</v>
      </c>
      <c r="S534" s="3">
        <v>44475.57199074074</v>
      </c>
      <c r="T534" t="s">
        <v>99</v>
      </c>
      <c r="U534" t="s">
        <v>30</v>
      </c>
      <c r="V534" t="s">
        <v>19</v>
      </c>
      <c r="W534" t="s">
        <v>25</v>
      </c>
      <c r="X534" t="s">
        <v>23</v>
      </c>
      <c r="Y534" t="s">
        <v>78</v>
      </c>
      <c r="Z534">
        <v>3</v>
      </c>
      <c r="AA534" t="s">
        <v>3879</v>
      </c>
      <c r="AB534" s="1">
        <v>44475</v>
      </c>
    </row>
    <row r="535" spans="1:28" x14ac:dyDescent="0.25">
      <c r="A535">
        <v>41</v>
      </c>
      <c r="B535" t="s">
        <v>1817</v>
      </c>
      <c r="C535">
        <v>2021</v>
      </c>
      <c r="D535" t="s">
        <v>451</v>
      </c>
      <c r="E535" t="s">
        <v>1136</v>
      </c>
      <c r="F535" t="s">
        <v>50</v>
      </c>
      <c r="G535" t="s">
        <v>1137</v>
      </c>
      <c r="H535" t="s">
        <v>86</v>
      </c>
      <c r="I535" t="s">
        <v>71</v>
      </c>
      <c r="J535" s="1">
        <v>44475</v>
      </c>
      <c r="K535" s="2">
        <v>0.53811342592592593</v>
      </c>
      <c r="L535" s="1">
        <v>44475</v>
      </c>
      <c r="M535" s="2">
        <v>0.70474537037037033</v>
      </c>
      <c r="N535" s="1">
        <v>44475</v>
      </c>
      <c r="O535" s="2">
        <v>0.57439814814814816</v>
      </c>
      <c r="P535">
        <v>53</v>
      </c>
      <c r="Q535">
        <v>-187</v>
      </c>
      <c r="R535" s="3">
        <v>44475.538113425922</v>
      </c>
      <c r="S535" s="3">
        <v>44475.57439814815</v>
      </c>
      <c r="T535" t="s">
        <v>96</v>
      </c>
      <c r="U535" t="s">
        <v>27</v>
      </c>
      <c r="V535" t="s">
        <v>51</v>
      </c>
      <c r="W535" t="s">
        <v>52</v>
      </c>
      <c r="X535" t="s">
        <v>23</v>
      </c>
      <c r="Y535" t="s">
        <v>81</v>
      </c>
      <c r="Z535">
        <v>1</v>
      </c>
      <c r="AA535" t="s">
        <v>3879</v>
      </c>
      <c r="AB535" s="1">
        <v>44475</v>
      </c>
    </row>
    <row r="536" spans="1:28" x14ac:dyDescent="0.25">
      <c r="A536">
        <v>41</v>
      </c>
      <c r="B536" t="s">
        <v>1817</v>
      </c>
      <c r="C536">
        <v>2021</v>
      </c>
      <c r="D536" t="s">
        <v>451</v>
      </c>
      <c r="E536" t="s">
        <v>1138</v>
      </c>
      <c r="F536" t="s">
        <v>18</v>
      </c>
      <c r="G536" t="s">
        <v>1139</v>
      </c>
      <c r="H536" t="s">
        <v>70</v>
      </c>
      <c r="I536" t="s">
        <v>71</v>
      </c>
      <c r="J536" s="1">
        <v>44475</v>
      </c>
      <c r="K536" s="2">
        <v>0.54040509259259262</v>
      </c>
      <c r="L536" s="1">
        <v>44475</v>
      </c>
      <c r="M536" s="2" t="s">
        <v>1140</v>
      </c>
      <c r="N536" s="1">
        <v>44475</v>
      </c>
      <c r="O536" s="2">
        <v>0.58693287037037034</v>
      </c>
      <c r="P536">
        <v>67</v>
      </c>
      <c r="Q536">
        <v>-37</v>
      </c>
      <c r="R536" s="3">
        <v>44475.540405092594</v>
      </c>
      <c r="S536" s="3">
        <v>44475.58693287037</v>
      </c>
      <c r="T536" t="s">
        <v>131</v>
      </c>
      <c r="U536" t="s">
        <v>30</v>
      </c>
      <c r="V536" t="s">
        <v>19</v>
      </c>
      <c r="W536" t="s">
        <v>20</v>
      </c>
      <c r="X536" t="s">
        <v>23</v>
      </c>
      <c r="Y536" t="s">
        <v>79</v>
      </c>
      <c r="Z536">
        <v>3</v>
      </c>
      <c r="AA536" t="s">
        <v>3879</v>
      </c>
      <c r="AB536" s="1">
        <v>44475</v>
      </c>
    </row>
    <row r="537" spans="1:28" x14ac:dyDescent="0.25">
      <c r="A537">
        <v>41</v>
      </c>
      <c r="B537" t="s">
        <v>1817</v>
      </c>
      <c r="C537">
        <v>2021</v>
      </c>
      <c r="D537" t="s">
        <v>451</v>
      </c>
      <c r="E537" t="s">
        <v>1141</v>
      </c>
      <c r="F537" t="s">
        <v>24</v>
      </c>
      <c r="G537" t="s">
        <v>1142</v>
      </c>
      <c r="H537" t="s">
        <v>87</v>
      </c>
      <c r="I537" t="s">
        <v>71</v>
      </c>
      <c r="J537" s="1">
        <v>44475</v>
      </c>
      <c r="K537" s="2">
        <v>0.59165509259259264</v>
      </c>
      <c r="L537" s="1">
        <v>44479</v>
      </c>
      <c r="M537" s="2">
        <v>0.6193981481481482</v>
      </c>
      <c r="R537" s="3">
        <v>44475.59165509259</v>
      </c>
      <c r="S537" s="3">
        <v>44484.346910763888</v>
      </c>
      <c r="T537" t="s">
        <v>4793</v>
      </c>
      <c r="U537" t="s">
        <v>72</v>
      </c>
      <c r="V537" t="s">
        <v>19</v>
      </c>
      <c r="W537" t="s">
        <v>25</v>
      </c>
      <c r="X537" t="s">
        <v>74</v>
      </c>
      <c r="Y537" t="s">
        <v>78</v>
      </c>
      <c r="Z537">
        <v>1</v>
      </c>
      <c r="AA537" t="s">
        <v>3879</v>
      </c>
      <c r="AB537" s="1">
        <v>44475</v>
      </c>
    </row>
    <row r="538" spans="1:28" x14ac:dyDescent="0.25">
      <c r="A538">
        <v>41</v>
      </c>
      <c r="B538" t="s">
        <v>1817</v>
      </c>
      <c r="C538">
        <v>2021</v>
      </c>
      <c r="D538" t="s">
        <v>451</v>
      </c>
      <c r="E538" t="s">
        <v>1143</v>
      </c>
      <c r="F538" t="s">
        <v>28</v>
      </c>
      <c r="G538" t="s">
        <v>1144</v>
      </c>
      <c r="H538" t="s">
        <v>86</v>
      </c>
      <c r="I538" t="s">
        <v>71</v>
      </c>
      <c r="J538" s="1">
        <v>44475</v>
      </c>
      <c r="K538" s="2">
        <v>0.59339120370370368</v>
      </c>
      <c r="L538" s="1">
        <v>44475</v>
      </c>
      <c r="M538" s="2">
        <v>0.7600231481481482</v>
      </c>
      <c r="R538" s="3">
        <v>44475.593391203707</v>
      </c>
      <c r="S538" s="3">
        <v>44484.346910763888</v>
      </c>
      <c r="T538" t="s">
        <v>4794</v>
      </c>
      <c r="U538" t="s">
        <v>72</v>
      </c>
      <c r="V538" t="s">
        <v>19</v>
      </c>
      <c r="W538" t="s">
        <v>29</v>
      </c>
      <c r="X538" t="s">
        <v>74</v>
      </c>
      <c r="Y538" t="s">
        <v>81</v>
      </c>
      <c r="Z538">
        <v>1</v>
      </c>
      <c r="AA538" t="s">
        <v>3879</v>
      </c>
      <c r="AB538" s="1">
        <v>44475</v>
      </c>
    </row>
    <row r="539" spans="1:28" x14ac:dyDescent="0.25">
      <c r="A539">
        <v>41</v>
      </c>
      <c r="B539" t="s">
        <v>1817</v>
      </c>
      <c r="C539">
        <v>2021</v>
      </c>
      <c r="D539" t="s">
        <v>451</v>
      </c>
      <c r="E539" t="s">
        <v>1145</v>
      </c>
      <c r="F539" t="s">
        <v>24</v>
      </c>
      <c r="G539" t="s">
        <v>1146</v>
      </c>
      <c r="H539" t="s">
        <v>87</v>
      </c>
      <c r="I539" t="s">
        <v>71</v>
      </c>
      <c r="J539" s="1">
        <v>44475</v>
      </c>
      <c r="K539" s="2">
        <v>0.59357638888888886</v>
      </c>
      <c r="L539" s="1">
        <v>44479</v>
      </c>
      <c r="M539" s="2">
        <v>0.62133101851851846</v>
      </c>
      <c r="R539" s="3">
        <v>44475.593576388892</v>
      </c>
      <c r="S539" s="3">
        <v>44484.346910763888</v>
      </c>
      <c r="T539" t="s">
        <v>4795</v>
      </c>
      <c r="U539" t="s">
        <v>72</v>
      </c>
      <c r="V539" t="s">
        <v>19</v>
      </c>
      <c r="W539" t="s">
        <v>25</v>
      </c>
      <c r="X539" t="s">
        <v>74</v>
      </c>
      <c r="Y539" t="s">
        <v>78</v>
      </c>
      <c r="Z539">
        <v>1</v>
      </c>
      <c r="AA539" t="s">
        <v>3879</v>
      </c>
      <c r="AB539" s="1">
        <v>44475</v>
      </c>
    </row>
    <row r="540" spans="1:28" x14ac:dyDescent="0.25">
      <c r="A540">
        <v>41</v>
      </c>
      <c r="B540" t="s">
        <v>1817</v>
      </c>
      <c r="C540">
        <v>2021</v>
      </c>
      <c r="D540" t="s">
        <v>451</v>
      </c>
      <c r="E540" t="s">
        <v>1147</v>
      </c>
      <c r="F540" t="s">
        <v>24</v>
      </c>
      <c r="G540" t="s">
        <v>1146</v>
      </c>
      <c r="H540" t="s">
        <v>87</v>
      </c>
      <c r="I540" t="s">
        <v>71</v>
      </c>
      <c r="J540" s="1">
        <v>44475</v>
      </c>
      <c r="K540" s="2">
        <v>0.59638888888888886</v>
      </c>
      <c r="L540" s="1">
        <v>44479</v>
      </c>
      <c r="M540" s="2">
        <v>0.62390046296296298</v>
      </c>
      <c r="R540" s="3">
        <v>44475.596388888887</v>
      </c>
      <c r="S540" s="3">
        <v>44484.346910763888</v>
      </c>
      <c r="T540" t="s">
        <v>4796</v>
      </c>
      <c r="U540" t="s">
        <v>72</v>
      </c>
      <c r="V540" t="s">
        <v>19</v>
      </c>
      <c r="W540" t="s">
        <v>25</v>
      </c>
      <c r="X540" t="s">
        <v>74</v>
      </c>
      <c r="Y540" t="s">
        <v>78</v>
      </c>
      <c r="Z540">
        <v>1</v>
      </c>
      <c r="AA540" t="s">
        <v>3879</v>
      </c>
      <c r="AB540" s="1">
        <v>44475</v>
      </c>
    </row>
    <row r="541" spans="1:28" x14ac:dyDescent="0.25">
      <c r="A541">
        <v>41</v>
      </c>
      <c r="B541" t="s">
        <v>1817</v>
      </c>
      <c r="C541">
        <v>2021</v>
      </c>
      <c r="D541" t="s">
        <v>451</v>
      </c>
      <c r="E541" t="s">
        <v>1148</v>
      </c>
      <c r="F541" t="s">
        <v>18</v>
      </c>
      <c r="G541" t="s">
        <v>1149</v>
      </c>
      <c r="H541" t="s">
        <v>70</v>
      </c>
      <c r="I541" t="s">
        <v>71</v>
      </c>
      <c r="J541" s="1">
        <v>44475</v>
      </c>
      <c r="K541" s="2">
        <v>0.59818287037037032</v>
      </c>
      <c r="L541" s="1">
        <v>44475</v>
      </c>
      <c r="M541" s="2">
        <v>0.66062500000000002</v>
      </c>
      <c r="N541" s="1">
        <v>44475</v>
      </c>
      <c r="O541" s="2">
        <v>0.63827546296296289</v>
      </c>
      <c r="P541">
        <v>58</v>
      </c>
      <c r="Q541">
        <v>-32</v>
      </c>
      <c r="R541" s="3">
        <v>44475.598182870373</v>
      </c>
      <c r="S541" s="3">
        <v>44475.638275462959</v>
      </c>
      <c r="T541" t="s">
        <v>1927</v>
      </c>
      <c r="U541" t="s">
        <v>27</v>
      </c>
      <c r="V541" t="s">
        <v>19</v>
      </c>
      <c r="W541" t="s">
        <v>20</v>
      </c>
      <c r="X541" t="s">
        <v>23</v>
      </c>
      <c r="Y541" t="s">
        <v>79</v>
      </c>
      <c r="Z541">
        <v>3</v>
      </c>
      <c r="AA541" t="s">
        <v>3879</v>
      </c>
      <c r="AB541" s="1">
        <v>44475</v>
      </c>
    </row>
    <row r="542" spans="1:28" x14ac:dyDescent="0.25">
      <c r="A542">
        <v>41</v>
      </c>
      <c r="B542" t="s">
        <v>1817</v>
      </c>
      <c r="C542">
        <v>2021</v>
      </c>
      <c r="D542" t="s">
        <v>451</v>
      </c>
      <c r="E542" t="s">
        <v>1150</v>
      </c>
      <c r="F542" t="s">
        <v>24</v>
      </c>
      <c r="G542" t="s">
        <v>848</v>
      </c>
      <c r="H542" t="s">
        <v>70</v>
      </c>
      <c r="I542" t="s">
        <v>71</v>
      </c>
      <c r="J542" s="1">
        <v>44475</v>
      </c>
      <c r="K542" s="2">
        <v>0.60076388888888888</v>
      </c>
      <c r="L542" s="1">
        <v>44475</v>
      </c>
      <c r="M542" s="2">
        <v>0.66320601851851857</v>
      </c>
      <c r="N542" s="1">
        <v>44475</v>
      </c>
      <c r="O542" s="2">
        <v>0.62315972222222216</v>
      </c>
      <c r="P542">
        <v>32</v>
      </c>
      <c r="Q542">
        <v>-58</v>
      </c>
      <c r="R542" s="3">
        <v>44475.600763888891</v>
      </c>
      <c r="S542" s="3">
        <v>44475.623159722221</v>
      </c>
      <c r="T542" t="s">
        <v>1839</v>
      </c>
      <c r="U542" t="s">
        <v>27</v>
      </c>
      <c r="V542" t="s">
        <v>19</v>
      </c>
      <c r="W542" t="s">
        <v>25</v>
      </c>
      <c r="X542" t="s">
        <v>23</v>
      </c>
      <c r="Y542" t="s">
        <v>78</v>
      </c>
      <c r="Z542">
        <v>1</v>
      </c>
      <c r="AA542" t="s">
        <v>3879</v>
      </c>
      <c r="AB542" s="1">
        <v>44475</v>
      </c>
    </row>
    <row r="543" spans="1:28" x14ac:dyDescent="0.25">
      <c r="A543">
        <v>41</v>
      </c>
      <c r="B543" t="s">
        <v>1817</v>
      </c>
      <c r="C543">
        <v>2021</v>
      </c>
      <c r="D543" t="s">
        <v>451</v>
      </c>
      <c r="E543" t="s">
        <v>1151</v>
      </c>
      <c r="F543" t="s">
        <v>33</v>
      </c>
      <c r="G543" t="s">
        <v>1152</v>
      </c>
      <c r="H543" t="s">
        <v>70</v>
      </c>
      <c r="I543" t="s">
        <v>71</v>
      </c>
      <c r="J543" s="1">
        <v>44475</v>
      </c>
      <c r="K543" s="2">
        <v>0.64287037037037031</v>
      </c>
      <c r="L543" s="1">
        <v>44475</v>
      </c>
      <c r="M543" s="2">
        <v>0.70530092592592597</v>
      </c>
      <c r="N543" s="1">
        <v>44475</v>
      </c>
      <c r="O543" s="2">
        <v>0.67244212962962957</v>
      </c>
      <c r="P543">
        <v>43</v>
      </c>
      <c r="Q543">
        <v>-47</v>
      </c>
      <c r="R543" s="3">
        <v>44475.642870370371</v>
      </c>
      <c r="S543" s="3">
        <v>44475.672442129631</v>
      </c>
      <c r="T543" t="s">
        <v>1915</v>
      </c>
      <c r="U543" t="s">
        <v>27</v>
      </c>
      <c r="V543" t="s">
        <v>19</v>
      </c>
      <c r="W543" t="s">
        <v>34</v>
      </c>
      <c r="X543" t="s">
        <v>23</v>
      </c>
      <c r="Y543" t="s">
        <v>80</v>
      </c>
      <c r="Z543">
        <v>5</v>
      </c>
      <c r="AA543" t="s">
        <v>3880</v>
      </c>
      <c r="AB543" s="1">
        <v>44475</v>
      </c>
    </row>
    <row r="544" spans="1:28" x14ac:dyDescent="0.25">
      <c r="A544">
        <v>41</v>
      </c>
      <c r="B544" t="s">
        <v>1817</v>
      </c>
      <c r="C544">
        <v>2021</v>
      </c>
      <c r="D544" t="s">
        <v>451</v>
      </c>
      <c r="E544" t="s">
        <v>1153</v>
      </c>
      <c r="F544" t="s">
        <v>33</v>
      </c>
      <c r="G544" t="s">
        <v>1154</v>
      </c>
      <c r="H544" t="s">
        <v>70</v>
      </c>
      <c r="I544" t="s">
        <v>71</v>
      </c>
      <c r="J544" s="1">
        <v>44475</v>
      </c>
      <c r="K544" s="2">
        <v>0.64438657407407407</v>
      </c>
      <c r="L544" s="1">
        <v>44475</v>
      </c>
      <c r="M544" s="2">
        <v>0.70678240740740739</v>
      </c>
      <c r="N544" s="1">
        <v>44475</v>
      </c>
      <c r="O544" s="2">
        <v>0.67340277777777768</v>
      </c>
      <c r="P544">
        <v>42</v>
      </c>
      <c r="Q544">
        <v>-48</v>
      </c>
      <c r="R544" s="3">
        <v>44475.644386574073</v>
      </c>
      <c r="S544" s="3">
        <v>44475.673402777778</v>
      </c>
      <c r="T544" t="s">
        <v>1830</v>
      </c>
      <c r="U544" t="s">
        <v>27</v>
      </c>
      <c r="V544" t="s">
        <v>19</v>
      </c>
      <c r="W544" t="s">
        <v>34</v>
      </c>
      <c r="X544" t="s">
        <v>23</v>
      </c>
      <c r="Y544" t="s">
        <v>80</v>
      </c>
      <c r="Z544">
        <v>5</v>
      </c>
      <c r="AA544" t="s">
        <v>3880</v>
      </c>
      <c r="AB544" s="1">
        <v>44475</v>
      </c>
    </row>
    <row r="545" spans="1:28" x14ac:dyDescent="0.25">
      <c r="A545">
        <v>41</v>
      </c>
      <c r="B545" t="s">
        <v>1817</v>
      </c>
      <c r="C545">
        <v>2021</v>
      </c>
      <c r="D545" t="s">
        <v>451</v>
      </c>
      <c r="E545" t="s">
        <v>1155</v>
      </c>
      <c r="F545" t="s">
        <v>24</v>
      </c>
      <c r="G545" t="s">
        <v>185</v>
      </c>
      <c r="H545" t="s">
        <v>70</v>
      </c>
      <c r="I545" t="s">
        <v>71</v>
      </c>
      <c r="J545" s="1">
        <v>44475</v>
      </c>
      <c r="K545" s="2">
        <v>0.64957175925925925</v>
      </c>
      <c r="L545" s="1">
        <v>44475</v>
      </c>
      <c r="M545" s="2">
        <v>0.71202546296296287</v>
      </c>
      <c r="N545" s="1">
        <v>44475</v>
      </c>
      <c r="O545" s="2">
        <v>0.6504050925925926</v>
      </c>
      <c r="P545">
        <v>1</v>
      </c>
      <c r="Q545">
        <v>-89</v>
      </c>
      <c r="R545" s="3">
        <v>44475.649571759262</v>
      </c>
      <c r="S545" s="3">
        <v>44475.650405092594</v>
      </c>
      <c r="T545" t="s">
        <v>1856</v>
      </c>
      <c r="U545" t="s">
        <v>22</v>
      </c>
      <c r="V545" t="s">
        <v>19</v>
      </c>
      <c r="W545" t="s">
        <v>25</v>
      </c>
      <c r="X545" t="s">
        <v>23</v>
      </c>
      <c r="Y545" t="s">
        <v>78</v>
      </c>
      <c r="Z545">
        <v>1</v>
      </c>
      <c r="AA545" t="s">
        <v>3880</v>
      </c>
      <c r="AB545" s="1">
        <v>44475</v>
      </c>
    </row>
    <row r="546" spans="1:28" x14ac:dyDescent="0.25">
      <c r="A546">
        <v>41</v>
      </c>
      <c r="B546" t="s">
        <v>1817</v>
      </c>
      <c r="C546">
        <v>2021</v>
      </c>
      <c r="D546" t="s">
        <v>451</v>
      </c>
      <c r="E546" t="s">
        <v>1156</v>
      </c>
      <c r="F546" t="s">
        <v>33</v>
      </c>
      <c r="G546" t="s">
        <v>846</v>
      </c>
      <c r="H546" t="s">
        <v>70</v>
      </c>
      <c r="I546" t="s">
        <v>71</v>
      </c>
      <c r="J546" s="1">
        <v>44475</v>
      </c>
      <c r="K546" s="2">
        <v>0.66658564814814814</v>
      </c>
      <c r="L546" s="1">
        <v>44475</v>
      </c>
      <c r="M546" s="2">
        <v>0.72906249999999995</v>
      </c>
      <c r="N546" s="1">
        <v>44475</v>
      </c>
      <c r="O546" s="2">
        <v>0.7228472222222222</v>
      </c>
      <c r="P546">
        <v>81</v>
      </c>
      <c r="Q546">
        <v>-9</v>
      </c>
      <c r="R546" s="3">
        <v>44475.666585648149</v>
      </c>
      <c r="S546" s="3">
        <v>44475.72284722222</v>
      </c>
      <c r="T546" t="s">
        <v>133</v>
      </c>
      <c r="U546" t="s">
        <v>30</v>
      </c>
      <c r="V546" t="s">
        <v>19</v>
      </c>
      <c r="W546" t="s">
        <v>34</v>
      </c>
      <c r="X546" t="s">
        <v>23</v>
      </c>
      <c r="Y546" t="s">
        <v>80</v>
      </c>
      <c r="Z546">
        <v>8</v>
      </c>
      <c r="AA546" t="s">
        <v>3880</v>
      </c>
      <c r="AB546" s="1">
        <v>44475</v>
      </c>
    </row>
    <row r="547" spans="1:28" x14ac:dyDescent="0.25">
      <c r="A547">
        <v>41</v>
      </c>
      <c r="B547" t="s">
        <v>1817</v>
      </c>
      <c r="C547">
        <v>2021</v>
      </c>
      <c r="D547" t="s">
        <v>451</v>
      </c>
      <c r="E547" t="s">
        <v>1157</v>
      </c>
      <c r="F547" t="s">
        <v>61</v>
      </c>
      <c r="G547" t="s">
        <v>1158</v>
      </c>
      <c r="H547" t="s">
        <v>86</v>
      </c>
      <c r="I547" t="s">
        <v>71</v>
      </c>
      <c r="J547" s="1">
        <v>44475</v>
      </c>
      <c r="K547" s="2">
        <v>0.66922453703703699</v>
      </c>
      <c r="L547" s="1">
        <v>44475</v>
      </c>
      <c r="M547" s="2">
        <v>0.83587962962962958</v>
      </c>
      <c r="N547" s="1">
        <v>44475</v>
      </c>
      <c r="O547" s="2">
        <v>0.69517361111111109</v>
      </c>
      <c r="P547">
        <v>38</v>
      </c>
      <c r="Q547">
        <v>-202</v>
      </c>
      <c r="R547" s="3">
        <v>44475.669224537036</v>
      </c>
      <c r="S547" s="3">
        <v>44475.695173611108</v>
      </c>
      <c r="T547" t="s">
        <v>1829</v>
      </c>
      <c r="U547" t="s">
        <v>27</v>
      </c>
      <c r="V547" t="s">
        <v>61</v>
      </c>
      <c r="W547" t="s">
        <v>21</v>
      </c>
      <c r="X547" t="s">
        <v>23</v>
      </c>
      <c r="Y547" t="s">
        <v>81</v>
      </c>
      <c r="Z547">
        <v>1</v>
      </c>
      <c r="AA547" t="s">
        <v>3880</v>
      </c>
      <c r="AB547" s="1">
        <v>44475</v>
      </c>
    </row>
    <row r="548" spans="1:28" x14ac:dyDescent="0.25">
      <c r="A548">
        <v>41</v>
      </c>
      <c r="B548" t="s">
        <v>1817</v>
      </c>
      <c r="C548">
        <v>2021</v>
      </c>
      <c r="D548" t="s">
        <v>451</v>
      </c>
      <c r="E548" t="s">
        <v>1159</v>
      </c>
      <c r="F548" t="s">
        <v>24</v>
      </c>
      <c r="G548" t="s">
        <v>888</v>
      </c>
      <c r="H548" t="s">
        <v>87</v>
      </c>
      <c r="I548" t="s">
        <v>71</v>
      </c>
      <c r="J548" s="1">
        <v>44475</v>
      </c>
      <c r="K548" s="2">
        <v>0.67961805555555566</v>
      </c>
      <c r="L548" s="1">
        <v>44479</v>
      </c>
      <c r="M548" s="2">
        <v>0.70737268518518526</v>
      </c>
      <c r="N548" s="1">
        <v>44478</v>
      </c>
      <c r="O548" s="2">
        <v>0.40416666666666662</v>
      </c>
      <c r="P548">
        <v>3924</v>
      </c>
      <c r="Q548">
        <v>-1876</v>
      </c>
      <c r="R548" s="3">
        <v>44475.679618055554</v>
      </c>
      <c r="S548" s="3">
        <v>44478.404166666667</v>
      </c>
      <c r="T548" t="s">
        <v>1928</v>
      </c>
      <c r="U548" t="s">
        <v>39</v>
      </c>
      <c r="V548" t="s">
        <v>19</v>
      </c>
      <c r="W548" t="s">
        <v>25</v>
      </c>
      <c r="X548" t="s">
        <v>37</v>
      </c>
      <c r="Y548" t="s">
        <v>78</v>
      </c>
      <c r="Z548">
        <v>1</v>
      </c>
      <c r="AA548" t="s">
        <v>3880</v>
      </c>
      <c r="AB548" s="1">
        <v>44475</v>
      </c>
    </row>
    <row r="549" spans="1:28" x14ac:dyDescent="0.25">
      <c r="A549">
        <v>41</v>
      </c>
      <c r="B549" t="s">
        <v>1817</v>
      </c>
      <c r="C549">
        <v>2021</v>
      </c>
      <c r="D549" t="s">
        <v>451</v>
      </c>
      <c r="E549" t="s">
        <v>1160</v>
      </c>
      <c r="F549" t="s">
        <v>24</v>
      </c>
      <c r="G549" t="s">
        <v>177</v>
      </c>
      <c r="H549" t="s">
        <v>87</v>
      </c>
      <c r="I549" t="s">
        <v>71</v>
      </c>
      <c r="J549" s="1">
        <v>44475</v>
      </c>
      <c r="K549" s="2">
        <v>0.68109953703703707</v>
      </c>
      <c r="L549" s="1">
        <v>44479</v>
      </c>
      <c r="M549" s="2">
        <v>0.70884259259259252</v>
      </c>
      <c r="N549" s="1">
        <v>44478</v>
      </c>
      <c r="O549" s="2">
        <v>0.40307870370370374</v>
      </c>
      <c r="P549">
        <v>3920</v>
      </c>
      <c r="Q549">
        <v>-1880</v>
      </c>
      <c r="R549" s="3">
        <v>44475.68109953704</v>
      </c>
      <c r="S549" s="3">
        <v>44478.403078703705</v>
      </c>
      <c r="T549" t="s">
        <v>1929</v>
      </c>
      <c r="U549" t="s">
        <v>39</v>
      </c>
      <c r="V549" t="s">
        <v>19</v>
      </c>
      <c r="W549" t="s">
        <v>25</v>
      </c>
      <c r="X549" t="s">
        <v>37</v>
      </c>
      <c r="Y549" t="s">
        <v>78</v>
      </c>
      <c r="Z549">
        <v>1</v>
      </c>
      <c r="AA549" t="s">
        <v>3880</v>
      </c>
      <c r="AB549" s="1">
        <v>44475</v>
      </c>
    </row>
    <row r="550" spans="1:28" x14ac:dyDescent="0.25">
      <c r="A550">
        <v>41</v>
      </c>
      <c r="B550" t="s">
        <v>1817</v>
      </c>
      <c r="C550">
        <v>2021</v>
      </c>
      <c r="D550" t="s">
        <v>451</v>
      </c>
      <c r="E550" t="s">
        <v>1161</v>
      </c>
      <c r="F550" t="s">
        <v>18</v>
      </c>
      <c r="G550" t="s">
        <v>1162</v>
      </c>
      <c r="H550" t="s">
        <v>70</v>
      </c>
      <c r="I550" t="s">
        <v>71</v>
      </c>
      <c r="J550" s="1">
        <v>44475</v>
      </c>
      <c r="K550" s="2">
        <v>0.70956018518518515</v>
      </c>
      <c r="L550" s="1">
        <v>44475</v>
      </c>
      <c r="M550" s="2">
        <v>0.77202546296296293</v>
      </c>
      <c r="N550" s="1">
        <v>44475</v>
      </c>
      <c r="O550" s="2">
        <v>0.76361111111111113</v>
      </c>
      <c r="P550">
        <v>78</v>
      </c>
      <c r="Q550">
        <v>-12</v>
      </c>
      <c r="R550" s="3">
        <v>44475.709560185183</v>
      </c>
      <c r="S550" s="3">
        <v>44475.763611111113</v>
      </c>
      <c r="T550" t="s">
        <v>115</v>
      </c>
      <c r="U550" t="s">
        <v>30</v>
      </c>
      <c r="V550" t="s">
        <v>19</v>
      </c>
      <c r="W550" t="s">
        <v>20</v>
      </c>
      <c r="X550" t="s">
        <v>23</v>
      </c>
      <c r="Y550" t="s">
        <v>79</v>
      </c>
      <c r="Z550">
        <v>4</v>
      </c>
      <c r="AA550" t="s">
        <v>3880</v>
      </c>
      <c r="AB550" s="1">
        <v>44475</v>
      </c>
    </row>
    <row r="551" spans="1:28" x14ac:dyDescent="0.25">
      <c r="A551">
        <v>41</v>
      </c>
      <c r="B551" t="s">
        <v>1817</v>
      </c>
      <c r="C551">
        <v>2021</v>
      </c>
      <c r="D551" t="s">
        <v>451</v>
      </c>
      <c r="E551" t="s">
        <v>1163</v>
      </c>
      <c r="F551" t="s">
        <v>48</v>
      </c>
      <c r="G551" t="s">
        <v>1164</v>
      </c>
      <c r="H551" t="s">
        <v>87</v>
      </c>
      <c r="I551" t="s">
        <v>71</v>
      </c>
      <c r="J551" s="1">
        <v>44475</v>
      </c>
      <c r="K551" s="2">
        <v>0.72570601851851846</v>
      </c>
      <c r="L551" s="1">
        <v>44479</v>
      </c>
      <c r="M551" s="2">
        <v>0.75344907407407413</v>
      </c>
      <c r="R551" s="3">
        <v>44475.725706018522</v>
      </c>
      <c r="S551" s="3">
        <v>44484.346910763888</v>
      </c>
      <c r="T551" t="s">
        <v>4797</v>
      </c>
      <c r="U551" t="s">
        <v>72</v>
      </c>
      <c r="V551" t="s">
        <v>48</v>
      </c>
      <c r="W551" t="s">
        <v>48</v>
      </c>
      <c r="X551" t="s">
        <v>74</v>
      </c>
      <c r="Y551" t="s">
        <v>81</v>
      </c>
      <c r="Z551">
        <v>1</v>
      </c>
      <c r="AA551" t="s">
        <v>3880</v>
      </c>
      <c r="AB551" s="1">
        <v>44475</v>
      </c>
    </row>
    <row r="552" spans="1:28" x14ac:dyDescent="0.25">
      <c r="A552">
        <v>41</v>
      </c>
      <c r="B552" t="s">
        <v>1817</v>
      </c>
      <c r="C552">
        <v>2021</v>
      </c>
      <c r="D552" t="s">
        <v>451</v>
      </c>
      <c r="E552" t="s">
        <v>1165</v>
      </c>
      <c r="F552" t="s">
        <v>24</v>
      </c>
      <c r="G552" t="s">
        <v>1132</v>
      </c>
      <c r="H552" t="s">
        <v>70</v>
      </c>
      <c r="I552" t="s">
        <v>71</v>
      </c>
      <c r="J552" s="1">
        <v>44475</v>
      </c>
      <c r="K552" s="2">
        <v>0.72605324074074085</v>
      </c>
      <c r="L552" s="1">
        <v>44475</v>
      </c>
      <c r="M552" s="2">
        <v>0.78844907407407405</v>
      </c>
      <c r="N552" s="1">
        <v>44475</v>
      </c>
      <c r="O552" s="2">
        <v>0.87749999999999995</v>
      </c>
      <c r="P552">
        <v>218</v>
      </c>
      <c r="Q552">
        <v>128</v>
      </c>
      <c r="R552" s="3">
        <v>44475.726053240738</v>
      </c>
      <c r="S552" s="3">
        <v>44475.877500000002</v>
      </c>
      <c r="T552" t="s">
        <v>608</v>
      </c>
      <c r="U552" t="s">
        <v>32</v>
      </c>
      <c r="V552" t="s">
        <v>19</v>
      </c>
      <c r="W552" t="s">
        <v>25</v>
      </c>
      <c r="X552" t="s">
        <v>37</v>
      </c>
      <c r="Y552" t="s">
        <v>78</v>
      </c>
      <c r="Z552">
        <v>8</v>
      </c>
      <c r="AA552" t="s">
        <v>3880</v>
      </c>
      <c r="AB552" s="1">
        <v>44475</v>
      </c>
    </row>
    <row r="553" spans="1:28" x14ac:dyDescent="0.25">
      <c r="A553">
        <v>41</v>
      </c>
      <c r="B553" t="s">
        <v>1817</v>
      </c>
      <c r="C553">
        <v>2021</v>
      </c>
      <c r="D553" t="s">
        <v>451</v>
      </c>
      <c r="E553" t="s">
        <v>1166</v>
      </c>
      <c r="F553" t="s">
        <v>33</v>
      </c>
      <c r="G553" t="s">
        <v>1167</v>
      </c>
      <c r="H553" t="s">
        <v>87</v>
      </c>
      <c r="I553" t="s">
        <v>71</v>
      </c>
      <c r="J553" s="1">
        <v>44475</v>
      </c>
      <c r="K553" s="2">
        <v>0.76222222222222225</v>
      </c>
      <c r="L553" s="1">
        <v>44479</v>
      </c>
      <c r="M553" s="2">
        <v>0.78996527777777781</v>
      </c>
      <c r="R553" s="3">
        <v>44475.76222222222</v>
      </c>
      <c r="S553" s="3">
        <v>44484.346910763888</v>
      </c>
      <c r="T553" t="s">
        <v>4798</v>
      </c>
      <c r="U553" t="s">
        <v>72</v>
      </c>
      <c r="V553" t="s">
        <v>19</v>
      </c>
      <c r="W553" t="s">
        <v>34</v>
      </c>
      <c r="X553" t="s">
        <v>74</v>
      </c>
      <c r="Y553" t="s">
        <v>80</v>
      </c>
      <c r="Z553">
        <v>1</v>
      </c>
      <c r="AA553" t="s">
        <v>3880</v>
      </c>
      <c r="AB553" s="1">
        <v>44475</v>
      </c>
    </row>
    <row r="554" spans="1:28" x14ac:dyDescent="0.25">
      <c r="A554">
        <v>41</v>
      </c>
      <c r="B554" t="s">
        <v>1817</v>
      </c>
      <c r="C554">
        <v>2021</v>
      </c>
      <c r="D554" t="s">
        <v>451</v>
      </c>
      <c r="E554" t="s">
        <v>1168</v>
      </c>
      <c r="F554" t="s">
        <v>18</v>
      </c>
      <c r="G554" t="s">
        <v>1162</v>
      </c>
      <c r="H554" t="s">
        <v>70</v>
      </c>
      <c r="I554" t="s">
        <v>71</v>
      </c>
      <c r="J554" s="1">
        <v>44475</v>
      </c>
      <c r="K554" s="2">
        <v>0.76356481481481486</v>
      </c>
      <c r="L554" s="1">
        <v>44475</v>
      </c>
      <c r="M554" s="2">
        <v>0.82604166666666667</v>
      </c>
      <c r="N554" s="1">
        <v>44475</v>
      </c>
      <c r="O554" s="2">
        <v>0.76930555555555558</v>
      </c>
      <c r="P554">
        <v>8</v>
      </c>
      <c r="Q554">
        <v>-82</v>
      </c>
      <c r="R554" s="3">
        <v>44475.763564814813</v>
      </c>
      <c r="S554" s="3">
        <v>44475.769305555557</v>
      </c>
      <c r="T554" t="s">
        <v>1907</v>
      </c>
      <c r="U554" t="s">
        <v>22</v>
      </c>
      <c r="V554" t="s">
        <v>19</v>
      </c>
      <c r="W554" t="s">
        <v>20</v>
      </c>
      <c r="X554" t="s">
        <v>23</v>
      </c>
      <c r="Y554" t="s">
        <v>79</v>
      </c>
      <c r="Z554">
        <v>2</v>
      </c>
      <c r="AA554" t="s">
        <v>3880</v>
      </c>
      <c r="AB554" s="1">
        <v>44475</v>
      </c>
    </row>
    <row r="555" spans="1:28" x14ac:dyDescent="0.25">
      <c r="A555">
        <v>41</v>
      </c>
      <c r="B555" t="s">
        <v>1817</v>
      </c>
      <c r="C555">
        <v>2021</v>
      </c>
      <c r="D555" t="s">
        <v>451</v>
      </c>
      <c r="E555" t="s">
        <v>1169</v>
      </c>
      <c r="F555" t="s">
        <v>18</v>
      </c>
      <c r="G555" t="s">
        <v>1152</v>
      </c>
      <c r="H555" t="s">
        <v>70</v>
      </c>
      <c r="I555" t="s">
        <v>71</v>
      </c>
      <c r="J555" s="1">
        <v>44475</v>
      </c>
      <c r="K555" s="2">
        <v>0.76533564814814825</v>
      </c>
      <c r="L555" s="1">
        <v>44475</v>
      </c>
      <c r="M555" s="2">
        <v>0.82781249999999995</v>
      </c>
      <c r="N555" s="1">
        <v>44475</v>
      </c>
      <c r="O555" s="2">
        <v>0.79918981481481488</v>
      </c>
      <c r="P555">
        <v>48</v>
      </c>
      <c r="Q555">
        <v>-42</v>
      </c>
      <c r="R555" s="3">
        <v>44475.765335648146</v>
      </c>
      <c r="S555" s="3">
        <v>44475.799189814818</v>
      </c>
      <c r="T555" t="s">
        <v>101</v>
      </c>
      <c r="U555" t="s">
        <v>27</v>
      </c>
      <c r="V555" t="s">
        <v>19</v>
      </c>
      <c r="W555" t="s">
        <v>20</v>
      </c>
      <c r="X555" t="s">
        <v>23</v>
      </c>
      <c r="Y555" t="s">
        <v>79</v>
      </c>
      <c r="Z555">
        <v>2</v>
      </c>
      <c r="AA555" t="s">
        <v>3880</v>
      </c>
      <c r="AB555" s="1">
        <v>44475</v>
      </c>
    </row>
    <row r="556" spans="1:28" x14ac:dyDescent="0.25">
      <c r="A556">
        <v>41</v>
      </c>
      <c r="B556" t="s">
        <v>1817</v>
      </c>
      <c r="C556">
        <v>2021</v>
      </c>
      <c r="D556" t="s">
        <v>451</v>
      </c>
      <c r="E556" t="s">
        <v>1170</v>
      </c>
      <c r="F556" t="s">
        <v>24</v>
      </c>
      <c r="G556" t="s">
        <v>1171</v>
      </c>
      <c r="H556" t="s">
        <v>70</v>
      </c>
      <c r="I556" t="s">
        <v>71</v>
      </c>
      <c r="J556" s="1">
        <v>44475</v>
      </c>
      <c r="K556" s="2">
        <v>0.76596064814814813</v>
      </c>
      <c r="L556" s="1">
        <v>44475</v>
      </c>
      <c r="M556" s="2">
        <v>0.82835648148148155</v>
      </c>
      <c r="N556" s="1">
        <v>44475</v>
      </c>
      <c r="O556" s="2">
        <v>0.81656249999999997</v>
      </c>
      <c r="P556">
        <v>73</v>
      </c>
      <c r="Q556">
        <v>-17</v>
      </c>
      <c r="R556" s="3">
        <v>44475.765960648147</v>
      </c>
      <c r="S556" s="3">
        <v>44475.816562499997</v>
      </c>
      <c r="T556" t="s">
        <v>159</v>
      </c>
      <c r="U556" t="s">
        <v>30</v>
      </c>
      <c r="V556" t="s">
        <v>19</v>
      </c>
      <c r="W556" t="s">
        <v>25</v>
      </c>
      <c r="X556" t="s">
        <v>23</v>
      </c>
      <c r="Y556" t="s">
        <v>78</v>
      </c>
      <c r="Z556">
        <v>3</v>
      </c>
      <c r="AA556" t="s">
        <v>3880</v>
      </c>
      <c r="AB556" s="1">
        <v>44475</v>
      </c>
    </row>
    <row r="557" spans="1:28" x14ac:dyDescent="0.25">
      <c r="A557">
        <v>41</v>
      </c>
      <c r="B557" t="s">
        <v>1817</v>
      </c>
      <c r="C557">
        <v>2021</v>
      </c>
      <c r="D557" t="s">
        <v>451</v>
      </c>
      <c r="E557" t="s">
        <v>1172</v>
      </c>
      <c r="F557" t="s">
        <v>24</v>
      </c>
      <c r="G557" t="s">
        <v>179</v>
      </c>
      <c r="H557" t="s">
        <v>87</v>
      </c>
      <c r="I557" t="s">
        <v>71</v>
      </c>
      <c r="J557" s="1">
        <v>44475</v>
      </c>
      <c r="K557" s="2">
        <v>0.79910879629629628</v>
      </c>
      <c r="L557" s="1">
        <v>44479</v>
      </c>
      <c r="M557" s="2">
        <v>0.82685185185185184</v>
      </c>
      <c r="R557" s="3">
        <v>44475.799108796295</v>
      </c>
      <c r="S557" s="3">
        <v>44484.346910763888</v>
      </c>
      <c r="T557" t="s">
        <v>4799</v>
      </c>
      <c r="U557" t="s">
        <v>72</v>
      </c>
      <c r="V557" t="s">
        <v>19</v>
      </c>
      <c r="W557" t="s">
        <v>25</v>
      </c>
      <c r="X557" t="s">
        <v>74</v>
      </c>
      <c r="Y557" t="s">
        <v>78</v>
      </c>
      <c r="Z557">
        <v>1</v>
      </c>
      <c r="AA557" t="s">
        <v>3880</v>
      </c>
      <c r="AB557" s="1">
        <v>44475</v>
      </c>
    </row>
    <row r="558" spans="1:28" x14ac:dyDescent="0.25">
      <c r="A558">
        <v>41</v>
      </c>
      <c r="B558" t="s">
        <v>1817</v>
      </c>
      <c r="C558">
        <v>2021</v>
      </c>
      <c r="D558" t="s">
        <v>451</v>
      </c>
      <c r="E558" t="s">
        <v>1173</v>
      </c>
      <c r="F558" t="s">
        <v>24</v>
      </c>
      <c r="G558" t="s">
        <v>179</v>
      </c>
      <c r="H558" t="s">
        <v>90</v>
      </c>
      <c r="I558" t="s">
        <v>71</v>
      </c>
      <c r="J558" s="1">
        <v>44475</v>
      </c>
      <c r="K558" s="2">
        <v>0.80076388888888894</v>
      </c>
      <c r="L558" s="1">
        <v>44475</v>
      </c>
      <c r="M558" s="2">
        <v>0.82156250000000008</v>
      </c>
      <c r="N558" s="1">
        <v>44475</v>
      </c>
      <c r="O558" s="2">
        <v>0.80495370370370367</v>
      </c>
      <c r="P558">
        <v>6</v>
      </c>
      <c r="Q558">
        <v>-24</v>
      </c>
      <c r="R558" s="3">
        <v>44475.800763888888</v>
      </c>
      <c r="S558" s="3">
        <v>44475.8049537037</v>
      </c>
      <c r="T558" t="s">
        <v>1850</v>
      </c>
      <c r="U558" t="s">
        <v>22</v>
      </c>
      <c r="V558" t="s">
        <v>19</v>
      </c>
      <c r="W558" t="s">
        <v>73</v>
      </c>
      <c r="X558" t="s">
        <v>23</v>
      </c>
      <c r="Y558" t="s">
        <v>77</v>
      </c>
      <c r="Z558">
        <v>1</v>
      </c>
      <c r="AA558" t="s">
        <v>3880</v>
      </c>
      <c r="AB558" s="1">
        <v>44475</v>
      </c>
    </row>
    <row r="559" spans="1:28" x14ac:dyDescent="0.25">
      <c r="A559">
        <v>41</v>
      </c>
      <c r="B559" t="s">
        <v>1817</v>
      </c>
      <c r="C559">
        <v>2021</v>
      </c>
      <c r="D559" t="s">
        <v>451</v>
      </c>
      <c r="E559" t="s">
        <v>1174</v>
      </c>
      <c r="F559" t="s">
        <v>18</v>
      </c>
      <c r="G559" t="s">
        <v>1152</v>
      </c>
      <c r="H559" t="s">
        <v>70</v>
      </c>
      <c r="I559" t="s">
        <v>71</v>
      </c>
      <c r="J559" s="1">
        <v>44475</v>
      </c>
      <c r="K559" s="2">
        <v>0.80156250000000007</v>
      </c>
      <c r="L559" s="1">
        <v>44475</v>
      </c>
      <c r="M559" s="2">
        <v>0.86402777777777784</v>
      </c>
      <c r="N559" s="1">
        <v>44475</v>
      </c>
      <c r="O559" s="2">
        <v>0.83259259259259266</v>
      </c>
      <c r="P559">
        <v>44</v>
      </c>
      <c r="Q559">
        <v>-46</v>
      </c>
      <c r="R559" s="3">
        <v>44475.801562499997</v>
      </c>
      <c r="S559" s="3">
        <v>44475.832592592589</v>
      </c>
      <c r="T559" t="s">
        <v>142</v>
      </c>
      <c r="U559" t="s">
        <v>27</v>
      </c>
      <c r="V559" t="s">
        <v>19</v>
      </c>
      <c r="W559" t="s">
        <v>20</v>
      </c>
      <c r="X559" t="s">
        <v>23</v>
      </c>
      <c r="Y559" t="s">
        <v>79</v>
      </c>
      <c r="Z559">
        <v>1</v>
      </c>
      <c r="AA559" t="s">
        <v>3880</v>
      </c>
      <c r="AB559" s="1">
        <v>44475</v>
      </c>
    </row>
    <row r="560" spans="1:28" x14ac:dyDescent="0.25">
      <c r="A560">
        <v>41</v>
      </c>
      <c r="B560" t="s">
        <v>1817</v>
      </c>
      <c r="C560">
        <v>2021</v>
      </c>
      <c r="D560" t="s">
        <v>451</v>
      </c>
      <c r="E560" t="s">
        <v>1175</v>
      </c>
      <c r="F560" t="s">
        <v>33</v>
      </c>
      <c r="G560" t="s">
        <v>1176</v>
      </c>
      <c r="H560" t="s">
        <v>70</v>
      </c>
      <c r="I560" t="s">
        <v>71</v>
      </c>
      <c r="J560" s="1">
        <v>44475</v>
      </c>
      <c r="K560" s="2">
        <v>0.80461805555555566</v>
      </c>
      <c r="L560" s="1">
        <v>44475</v>
      </c>
      <c r="M560" s="2">
        <v>0.86704861111111109</v>
      </c>
      <c r="N560" s="1">
        <v>44475</v>
      </c>
      <c r="O560" s="2">
        <v>0.83136574074074077</v>
      </c>
      <c r="P560">
        <v>39</v>
      </c>
      <c r="Q560">
        <v>-51</v>
      </c>
      <c r="R560" s="3">
        <v>44475.804618055554</v>
      </c>
      <c r="S560" s="3">
        <v>44475.831365740742</v>
      </c>
      <c r="T560" t="s">
        <v>94</v>
      </c>
      <c r="U560" t="s">
        <v>27</v>
      </c>
      <c r="V560" t="s">
        <v>19</v>
      </c>
      <c r="W560" t="s">
        <v>34</v>
      </c>
      <c r="X560" t="s">
        <v>23</v>
      </c>
      <c r="Y560" t="s">
        <v>80</v>
      </c>
      <c r="Z560">
        <v>5</v>
      </c>
      <c r="AA560" t="s">
        <v>3880</v>
      </c>
      <c r="AB560" s="1">
        <v>44475</v>
      </c>
    </row>
    <row r="561" spans="1:28" x14ac:dyDescent="0.25">
      <c r="A561">
        <v>41</v>
      </c>
      <c r="B561" t="s">
        <v>1817</v>
      </c>
      <c r="C561">
        <v>2021</v>
      </c>
      <c r="D561" t="s">
        <v>451</v>
      </c>
      <c r="E561" t="s">
        <v>1177</v>
      </c>
      <c r="F561" t="s">
        <v>18</v>
      </c>
      <c r="G561" t="s">
        <v>1162</v>
      </c>
      <c r="H561" t="s">
        <v>70</v>
      </c>
      <c r="I561" t="s">
        <v>71</v>
      </c>
      <c r="J561" s="1">
        <v>44475</v>
      </c>
      <c r="K561" s="2">
        <v>0.80833333333333324</v>
      </c>
      <c r="L561" s="1">
        <v>44475</v>
      </c>
      <c r="M561" s="2">
        <v>0.87077546296296304</v>
      </c>
      <c r="N561" s="1">
        <v>44475</v>
      </c>
      <c r="O561" s="2">
        <v>0.83218749999999997</v>
      </c>
      <c r="P561">
        <v>34</v>
      </c>
      <c r="Q561">
        <v>-55</v>
      </c>
      <c r="R561" s="3">
        <v>44475.808333333334</v>
      </c>
      <c r="S561" s="3">
        <v>44475.832187499997</v>
      </c>
      <c r="T561" t="s">
        <v>1857</v>
      </c>
      <c r="U561" t="s">
        <v>27</v>
      </c>
      <c r="V561" t="s">
        <v>19</v>
      </c>
      <c r="W561" t="s">
        <v>20</v>
      </c>
      <c r="X561" t="s">
        <v>23</v>
      </c>
      <c r="Y561" t="s">
        <v>79</v>
      </c>
      <c r="Z561">
        <v>1</v>
      </c>
      <c r="AA561" t="s">
        <v>3880</v>
      </c>
      <c r="AB561" s="1">
        <v>44475</v>
      </c>
    </row>
    <row r="562" spans="1:28" x14ac:dyDescent="0.25">
      <c r="A562">
        <v>41</v>
      </c>
      <c r="B562" t="s">
        <v>1817</v>
      </c>
      <c r="C562">
        <v>2021</v>
      </c>
      <c r="D562" t="s">
        <v>451</v>
      </c>
      <c r="E562" t="s">
        <v>1178</v>
      </c>
      <c r="F562" t="s">
        <v>24</v>
      </c>
      <c r="G562" t="s">
        <v>888</v>
      </c>
      <c r="H562" t="s">
        <v>90</v>
      </c>
      <c r="I562" t="s">
        <v>71</v>
      </c>
      <c r="J562" s="1">
        <v>44475</v>
      </c>
      <c r="K562" s="2">
        <v>0.81545138888888891</v>
      </c>
      <c r="L562" s="1">
        <v>44475</v>
      </c>
      <c r="M562" s="2">
        <v>0.83626157407407409</v>
      </c>
      <c r="N562" s="1">
        <v>44475</v>
      </c>
      <c r="O562" s="2">
        <v>0.8187268518518519</v>
      </c>
      <c r="P562">
        <v>4</v>
      </c>
      <c r="Q562">
        <v>-26</v>
      </c>
      <c r="R562" s="3">
        <v>44475.815451388888</v>
      </c>
      <c r="S562" s="3">
        <v>44475.818726851852</v>
      </c>
      <c r="T562" t="s">
        <v>1852</v>
      </c>
      <c r="U562" t="s">
        <v>22</v>
      </c>
      <c r="V562" t="s">
        <v>19</v>
      </c>
      <c r="W562" t="s">
        <v>73</v>
      </c>
      <c r="X562" t="s">
        <v>23</v>
      </c>
      <c r="Y562" t="s">
        <v>77</v>
      </c>
      <c r="Z562">
        <v>1</v>
      </c>
      <c r="AA562" t="s">
        <v>3880</v>
      </c>
      <c r="AB562" s="1">
        <v>44475</v>
      </c>
    </row>
    <row r="563" spans="1:28" x14ac:dyDescent="0.25">
      <c r="A563">
        <v>41</v>
      </c>
      <c r="B563" t="s">
        <v>1817</v>
      </c>
      <c r="C563">
        <v>2021</v>
      </c>
      <c r="D563" t="s">
        <v>451</v>
      </c>
      <c r="E563" t="s">
        <v>1179</v>
      </c>
      <c r="F563" t="s">
        <v>24</v>
      </c>
      <c r="G563" t="s">
        <v>1180</v>
      </c>
      <c r="H563" t="s">
        <v>87</v>
      </c>
      <c r="I563" t="s">
        <v>71</v>
      </c>
      <c r="J563" s="1">
        <v>44475</v>
      </c>
      <c r="K563" s="2">
        <v>0.84925925925925927</v>
      </c>
      <c r="L563" s="1">
        <v>44479</v>
      </c>
      <c r="M563" s="2">
        <v>0.87701388888888887</v>
      </c>
      <c r="R563" s="3">
        <v>44475.849259259259</v>
      </c>
      <c r="S563" s="3">
        <v>44484.346910763888</v>
      </c>
      <c r="T563" t="s">
        <v>4800</v>
      </c>
      <c r="U563" t="s">
        <v>72</v>
      </c>
      <c r="V563" t="s">
        <v>19</v>
      </c>
      <c r="W563" t="s">
        <v>25</v>
      </c>
      <c r="X563" t="s">
        <v>74</v>
      </c>
      <c r="Y563" t="s">
        <v>78</v>
      </c>
      <c r="Z563">
        <v>1</v>
      </c>
      <c r="AA563" t="s">
        <v>3883</v>
      </c>
      <c r="AB563" s="1">
        <v>44475</v>
      </c>
    </row>
    <row r="564" spans="1:28" x14ac:dyDescent="0.25">
      <c r="A564">
        <v>41</v>
      </c>
      <c r="B564" t="s">
        <v>1817</v>
      </c>
      <c r="C564">
        <v>2021</v>
      </c>
      <c r="D564" t="s">
        <v>451</v>
      </c>
      <c r="E564" t="s">
        <v>1181</v>
      </c>
      <c r="F564" t="s">
        <v>18</v>
      </c>
      <c r="G564" t="s">
        <v>1182</v>
      </c>
      <c r="H564" t="s">
        <v>70</v>
      </c>
      <c r="I564" t="s">
        <v>71</v>
      </c>
      <c r="J564" s="1">
        <v>44475</v>
      </c>
      <c r="K564" s="2">
        <v>0.85157407407407415</v>
      </c>
      <c r="L564" s="1">
        <v>44475</v>
      </c>
      <c r="M564" s="2">
        <v>0.91405092592592585</v>
      </c>
      <c r="N564" s="1">
        <v>44475</v>
      </c>
      <c r="O564" s="2">
        <v>0.89548611111111109</v>
      </c>
      <c r="P564">
        <v>63</v>
      </c>
      <c r="Q564">
        <v>-27</v>
      </c>
      <c r="R564" s="3">
        <v>44475.851574074077</v>
      </c>
      <c r="S564" s="3">
        <v>44475.895486111112</v>
      </c>
      <c r="T564" t="s">
        <v>1895</v>
      </c>
      <c r="U564" t="s">
        <v>30</v>
      </c>
      <c r="V564" t="s">
        <v>19</v>
      </c>
      <c r="W564" t="s">
        <v>20</v>
      </c>
      <c r="X564" t="s">
        <v>23</v>
      </c>
      <c r="Y564" t="s">
        <v>79</v>
      </c>
      <c r="Z564">
        <v>6</v>
      </c>
      <c r="AA564" t="s">
        <v>3883</v>
      </c>
      <c r="AB564" s="1">
        <v>44475</v>
      </c>
    </row>
    <row r="565" spans="1:28" x14ac:dyDescent="0.25">
      <c r="A565">
        <v>41</v>
      </c>
      <c r="B565" t="s">
        <v>1817</v>
      </c>
      <c r="C565">
        <v>2021</v>
      </c>
      <c r="D565" t="s">
        <v>451</v>
      </c>
      <c r="E565" t="s">
        <v>1183</v>
      </c>
      <c r="F565" t="s">
        <v>33</v>
      </c>
      <c r="G565" t="s">
        <v>1184</v>
      </c>
      <c r="H565" t="s">
        <v>90</v>
      </c>
      <c r="I565" t="s">
        <v>71</v>
      </c>
      <c r="J565" s="1">
        <v>44475</v>
      </c>
      <c r="K565" s="2">
        <v>0.88018518518518529</v>
      </c>
      <c r="L565" s="1">
        <v>44475</v>
      </c>
      <c r="M565" s="2">
        <v>0.90099537037037036</v>
      </c>
      <c r="N565" s="1">
        <v>44475</v>
      </c>
      <c r="O565" s="2">
        <v>0.88101851851851853</v>
      </c>
      <c r="P565">
        <v>1</v>
      </c>
      <c r="Q565">
        <v>-29</v>
      </c>
      <c r="R565" s="3">
        <v>44475.880185185182</v>
      </c>
      <c r="S565" s="3">
        <v>44475.881018518521</v>
      </c>
      <c r="T565" t="s">
        <v>1856</v>
      </c>
      <c r="U565" t="s">
        <v>22</v>
      </c>
      <c r="V565" t="s">
        <v>19</v>
      </c>
      <c r="W565" t="s">
        <v>73</v>
      </c>
      <c r="X565" t="s">
        <v>23</v>
      </c>
      <c r="Y565" t="s">
        <v>77</v>
      </c>
      <c r="Z565">
        <v>1</v>
      </c>
      <c r="AA565" t="s">
        <v>3883</v>
      </c>
      <c r="AB565" s="1">
        <v>44475</v>
      </c>
    </row>
    <row r="566" spans="1:28" x14ac:dyDescent="0.25">
      <c r="A566">
        <v>41</v>
      </c>
      <c r="B566" t="s">
        <v>1817</v>
      </c>
      <c r="C566">
        <v>2021</v>
      </c>
      <c r="D566" t="s">
        <v>451</v>
      </c>
      <c r="E566" t="s">
        <v>1185</v>
      </c>
      <c r="F566" t="s">
        <v>33</v>
      </c>
      <c r="G566" t="s">
        <v>1184</v>
      </c>
      <c r="H566" t="s">
        <v>70</v>
      </c>
      <c r="I566" t="s">
        <v>71</v>
      </c>
      <c r="J566" s="1">
        <v>44475</v>
      </c>
      <c r="K566" s="2">
        <v>0.88290509259259264</v>
      </c>
      <c r="L566" s="1">
        <v>44475</v>
      </c>
      <c r="M566" s="2">
        <v>0.94539351851851849</v>
      </c>
      <c r="N566" s="1">
        <v>44475</v>
      </c>
      <c r="O566" s="2">
        <v>0.94115740740740739</v>
      </c>
      <c r="P566">
        <v>84</v>
      </c>
      <c r="Q566">
        <v>-6</v>
      </c>
      <c r="R566" s="3">
        <v>44475.882905092592</v>
      </c>
      <c r="S566" s="3">
        <v>44475.941157407404</v>
      </c>
      <c r="T566" t="s">
        <v>160</v>
      </c>
      <c r="U566" t="s">
        <v>30</v>
      </c>
      <c r="V566" t="s">
        <v>19</v>
      </c>
      <c r="W566" t="s">
        <v>34</v>
      </c>
      <c r="X566" t="s">
        <v>23</v>
      </c>
      <c r="Y566" t="s">
        <v>80</v>
      </c>
      <c r="Z566">
        <v>10</v>
      </c>
      <c r="AA566" t="s">
        <v>3883</v>
      </c>
      <c r="AB566" s="1">
        <v>44475</v>
      </c>
    </row>
    <row r="567" spans="1:28" x14ac:dyDescent="0.25">
      <c r="A567">
        <v>41</v>
      </c>
      <c r="B567" t="s">
        <v>1817</v>
      </c>
      <c r="C567">
        <v>2021</v>
      </c>
      <c r="D567" t="s">
        <v>451</v>
      </c>
      <c r="E567" t="s">
        <v>1186</v>
      </c>
      <c r="F567" t="s">
        <v>33</v>
      </c>
      <c r="G567" t="s">
        <v>1184</v>
      </c>
      <c r="H567" t="s">
        <v>87</v>
      </c>
      <c r="I567" t="s">
        <v>71</v>
      </c>
      <c r="J567" s="1">
        <v>44475</v>
      </c>
      <c r="K567" s="2">
        <v>0.883275462962963</v>
      </c>
      <c r="L567" s="1">
        <v>44479</v>
      </c>
      <c r="M567" s="2">
        <v>0.91101851851851856</v>
      </c>
      <c r="R567" s="3">
        <v>44475.883275462962</v>
      </c>
      <c r="S567" s="3">
        <v>44484.346910763888</v>
      </c>
      <c r="T567" t="s">
        <v>4801</v>
      </c>
      <c r="U567" t="s">
        <v>72</v>
      </c>
      <c r="V567" t="s">
        <v>19</v>
      </c>
      <c r="W567" t="s">
        <v>34</v>
      </c>
      <c r="X567" t="s">
        <v>74</v>
      </c>
      <c r="Y567" t="s">
        <v>80</v>
      </c>
      <c r="Z567">
        <v>1</v>
      </c>
      <c r="AA567" t="s">
        <v>3883</v>
      </c>
      <c r="AB567" s="1">
        <v>44475</v>
      </c>
    </row>
    <row r="568" spans="1:28" x14ac:dyDescent="0.25">
      <c r="A568">
        <v>41</v>
      </c>
      <c r="B568" t="s">
        <v>1817</v>
      </c>
      <c r="C568">
        <v>2021</v>
      </c>
      <c r="D568" t="s">
        <v>451</v>
      </c>
      <c r="E568" t="s">
        <v>1187</v>
      </c>
      <c r="F568" t="s">
        <v>18</v>
      </c>
      <c r="G568" t="s">
        <v>1188</v>
      </c>
      <c r="H568" t="s">
        <v>70</v>
      </c>
      <c r="I568" t="s">
        <v>71</v>
      </c>
      <c r="J568" s="1">
        <v>44475</v>
      </c>
      <c r="K568" s="2">
        <v>0.90144675925925932</v>
      </c>
      <c r="L568" s="1">
        <v>44475</v>
      </c>
      <c r="M568" s="2">
        <v>0.96385416666666668</v>
      </c>
      <c r="N568" s="1">
        <v>44475</v>
      </c>
      <c r="O568" s="2">
        <v>0.95079861111111119</v>
      </c>
      <c r="P568">
        <v>71</v>
      </c>
      <c r="Q568">
        <v>-18</v>
      </c>
      <c r="R568" s="3">
        <v>44475.901446759257</v>
      </c>
      <c r="S568" s="3">
        <v>44475.950798611113</v>
      </c>
      <c r="T568" t="s">
        <v>130</v>
      </c>
      <c r="U568" t="s">
        <v>30</v>
      </c>
      <c r="V568" t="s">
        <v>19</v>
      </c>
      <c r="W568" t="s">
        <v>20</v>
      </c>
      <c r="X568" t="s">
        <v>23</v>
      </c>
      <c r="Y568" t="s">
        <v>79</v>
      </c>
      <c r="Z568">
        <v>8</v>
      </c>
      <c r="AA568" t="s">
        <v>3883</v>
      </c>
      <c r="AB568" s="1">
        <v>44475</v>
      </c>
    </row>
    <row r="569" spans="1:28" x14ac:dyDescent="0.25">
      <c r="A569">
        <v>41</v>
      </c>
      <c r="B569" t="s">
        <v>1817</v>
      </c>
      <c r="C569">
        <v>2021</v>
      </c>
      <c r="D569" t="s">
        <v>451</v>
      </c>
      <c r="E569" t="s">
        <v>1189</v>
      </c>
      <c r="F569" t="s">
        <v>24</v>
      </c>
      <c r="G569" t="s">
        <v>177</v>
      </c>
      <c r="H569" t="s">
        <v>90</v>
      </c>
      <c r="I569" t="s">
        <v>71</v>
      </c>
      <c r="J569" s="1">
        <v>44475</v>
      </c>
      <c r="K569" s="2">
        <v>0.92499999999999993</v>
      </c>
      <c r="L569" s="1">
        <v>44475</v>
      </c>
      <c r="M569" s="2">
        <v>0.94579861111111108</v>
      </c>
      <c r="N569" s="1">
        <v>44475</v>
      </c>
      <c r="O569" s="2">
        <v>0.93185185185185182</v>
      </c>
      <c r="P569">
        <v>9</v>
      </c>
      <c r="Q569">
        <v>-20</v>
      </c>
      <c r="R569" s="3">
        <v>44475.925000000003</v>
      </c>
      <c r="S569" s="3">
        <v>44475.931851851848</v>
      </c>
      <c r="T569" t="s">
        <v>109</v>
      </c>
      <c r="U569" t="s">
        <v>22</v>
      </c>
      <c r="V569" t="s">
        <v>19</v>
      </c>
      <c r="W569" t="s">
        <v>73</v>
      </c>
      <c r="X569" t="s">
        <v>23</v>
      </c>
      <c r="Y569" t="s">
        <v>77</v>
      </c>
      <c r="Z569">
        <v>1</v>
      </c>
      <c r="AA569" t="s">
        <v>3883</v>
      </c>
      <c r="AB569" s="1">
        <v>44475</v>
      </c>
    </row>
    <row r="570" spans="1:28" x14ac:dyDescent="0.25">
      <c r="A570">
        <v>41</v>
      </c>
      <c r="B570" t="s">
        <v>1817</v>
      </c>
      <c r="C570">
        <v>2021</v>
      </c>
      <c r="D570" t="s">
        <v>451</v>
      </c>
      <c r="E570" t="s">
        <v>1190</v>
      </c>
      <c r="F570" t="s">
        <v>18</v>
      </c>
      <c r="G570" t="s">
        <v>1188</v>
      </c>
      <c r="H570" t="s">
        <v>90</v>
      </c>
      <c r="I570" t="s">
        <v>71</v>
      </c>
      <c r="J570" s="1">
        <v>44475</v>
      </c>
      <c r="K570" s="2">
        <v>0.93365740740740744</v>
      </c>
      <c r="L570" s="1">
        <v>44475</v>
      </c>
      <c r="M570" s="2">
        <v>0.95446759259259262</v>
      </c>
      <c r="N570" s="1">
        <v>44475</v>
      </c>
      <c r="O570" s="2">
        <v>0.93415509259259266</v>
      </c>
      <c r="P570">
        <v>1</v>
      </c>
      <c r="Q570">
        <v>-29</v>
      </c>
      <c r="R570" s="3">
        <v>44475.933657407404</v>
      </c>
      <c r="S570" s="3">
        <v>44475.934155092589</v>
      </c>
      <c r="T570" t="s">
        <v>1851</v>
      </c>
      <c r="U570" t="s">
        <v>22</v>
      </c>
      <c r="V570" t="s">
        <v>19</v>
      </c>
      <c r="W570" t="s">
        <v>73</v>
      </c>
      <c r="X570" t="s">
        <v>23</v>
      </c>
      <c r="Y570" t="s">
        <v>77</v>
      </c>
      <c r="Z570">
        <v>1</v>
      </c>
      <c r="AA570" t="s">
        <v>3883</v>
      </c>
      <c r="AB570" s="1">
        <v>44475</v>
      </c>
    </row>
    <row r="571" spans="1:28" x14ac:dyDescent="0.25">
      <c r="A571">
        <v>41</v>
      </c>
      <c r="B571" t="s">
        <v>1817</v>
      </c>
      <c r="C571">
        <v>2021</v>
      </c>
      <c r="D571" t="s">
        <v>451</v>
      </c>
      <c r="E571" t="s">
        <v>1191</v>
      </c>
      <c r="F571" t="s">
        <v>18</v>
      </c>
      <c r="G571" t="s">
        <v>1188</v>
      </c>
      <c r="H571" t="s">
        <v>87</v>
      </c>
      <c r="I571" t="s">
        <v>71</v>
      </c>
      <c r="J571" s="1">
        <v>44475</v>
      </c>
      <c r="K571" s="2">
        <v>0.93707175925925934</v>
      </c>
      <c r="L571" s="1">
        <v>44479</v>
      </c>
      <c r="M571" s="2">
        <v>0.96444444444444455</v>
      </c>
      <c r="N571" s="1">
        <v>44478</v>
      </c>
      <c r="O571" s="2">
        <v>0.40370370370370368</v>
      </c>
      <c r="P571">
        <v>3552</v>
      </c>
      <c r="Q571">
        <v>-2247</v>
      </c>
      <c r="R571" s="3">
        <v>44475.937071759261</v>
      </c>
      <c r="S571" s="3">
        <v>44478.403703703705</v>
      </c>
      <c r="T571" t="s">
        <v>1930</v>
      </c>
      <c r="U571" t="s">
        <v>39</v>
      </c>
      <c r="V571" t="s">
        <v>19</v>
      </c>
      <c r="W571" t="s">
        <v>20</v>
      </c>
      <c r="X571" t="s">
        <v>37</v>
      </c>
      <c r="Y571" t="s">
        <v>79</v>
      </c>
      <c r="Z571">
        <v>1</v>
      </c>
      <c r="AA571" t="s">
        <v>3883</v>
      </c>
      <c r="AB571" s="1">
        <v>44475</v>
      </c>
    </row>
    <row r="572" spans="1:28" x14ac:dyDescent="0.25">
      <c r="A572">
        <v>41</v>
      </c>
      <c r="B572" t="s">
        <v>1817</v>
      </c>
      <c r="C572">
        <v>2021</v>
      </c>
      <c r="D572" t="s">
        <v>451</v>
      </c>
      <c r="E572" t="s">
        <v>1192</v>
      </c>
      <c r="F572" t="s">
        <v>18</v>
      </c>
      <c r="G572" t="s">
        <v>1188</v>
      </c>
      <c r="H572" t="s">
        <v>70</v>
      </c>
      <c r="I572" t="s">
        <v>71</v>
      </c>
      <c r="J572" s="1">
        <v>44475</v>
      </c>
      <c r="K572" s="2">
        <v>0.93807870370370372</v>
      </c>
      <c r="L572" s="1">
        <v>44476</v>
      </c>
      <c r="M572" s="2">
        <v>5.5555555555555556E-4</v>
      </c>
      <c r="N572" s="1">
        <v>44475</v>
      </c>
      <c r="O572" s="2">
        <v>0.95849537037037036</v>
      </c>
      <c r="P572">
        <v>30</v>
      </c>
      <c r="Q572">
        <v>-60</v>
      </c>
      <c r="R572" s="3">
        <v>44475.938078703701</v>
      </c>
      <c r="S572" s="3">
        <v>44475.958495370367</v>
      </c>
      <c r="T572" t="s">
        <v>144</v>
      </c>
      <c r="U572" t="s">
        <v>22</v>
      </c>
      <c r="V572" t="s">
        <v>19</v>
      </c>
      <c r="W572" t="s">
        <v>20</v>
      </c>
      <c r="X572" t="s">
        <v>23</v>
      </c>
      <c r="Y572" t="s">
        <v>79</v>
      </c>
      <c r="Z572">
        <v>1</v>
      </c>
      <c r="AA572" t="s">
        <v>3883</v>
      </c>
      <c r="AB572" s="1">
        <v>44475</v>
      </c>
    </row>
    <row r="573" spans="1:28" x14ac:dyDescent="0.25">
      <c r="A573">
        <v>41</v>
      </c>
      <c r="B573" t="s">
        <v>1818</v>
      </c>
      <c r="C573">
        <v>2021</v>
      </c>
      <c r="D573" t="s">
        <v>451</v>
      </c>
      <c r="E573" t="s">
        <v>1193</v>
      </c>
      <c r="F573" t="s">
        <v>33</v>
      </c>
      <c r="G573" t="s">
        <v>1194</v>
      </c>
      <c r="H573" t="s">
        <v>70</v>
      </c>
      <c r="I573" t="s">
        <v>71</v>
      </c>
      <c r="J573" s="1">
        <v>44476</v>
      </c>
      <c r="K573" s="2">
        <v>0.2399537037037037</v>
      </c>
      <c r="L573" s="1">
        <v>44476</v>
      </c>
      <c r="M573" s="2">
        <v>0.30244212962962963</v>
      </c>
      <c r="N573" s="1">
        <v>44476</v>
      </c>
      <c r="O573" s="2">
        <v>0.24111111111111114</v>
      </c>
      <c r="P573">
        <v>2</v>
      </c>
      <c r="Q573">
        <v>-88</v>
      </c>
      <c r="R573" s="3">
        <v>44476.239953703705</v>
      </c>
      <c r="S573" s="3">
        <v>44476.241111111114</v>
      </c>
      <c r="T573" t="s">
        <v>1856</v>
      </c>
      <c r="U573" t="s">
        <v>22</v>
      </c>
      <c r="V573" t="s">
        <v>19</v>
      </c>
      <c r="W573" t="s">
        <v>34</v>
      </c>
      <c r="X573" t="s">
        <v>23</v>
      </c>
      <c r="Y573" t="s">
        <v>80</v>
      </c>
      <c r="Z573">
        <v>1</v>
      </c>
      <c r="AA573" t="s">
        <v>3883</v>
      </c>
      <c r="AB573" s="1">
        <v>44475</v>
      </c>
    </row>
    <row r="574" spans="1:28" x14ac:dyDescent="0.25">
      <c r="A574">
        <v>41</v>
      </c>
      <c r="B574" t="s">
        <v>1818</v>
      </c>
      <c r="C574">
        <v>2021</v>
      </c>
      <c r="D574" t="s">
        <v>451</v>
      </c>
      <c r="E574" t="s">
        <v>1195</v>
      </c>
      <c r="F574" t="s">
        <v>24</v>
      </c>
      <c r="G574" t="s">
        <v>177</v>
      </c>
      <c r="H574" t="s">
        <v>70</v>
      </c>
      <c r="I574" t="s">
        <v>71</v>
      </c>
      <c r="J574" s="1">
        <v>44476</v>
      </c>
      <c r="K574" s="2">
        <v>0.26086805555555553</v>
      </c>
      <c r="L574" s="1">
        <v>44476</v>
      </c>
      <c r="M574" s="2">
        <v>0.3233449074074074</v>
      </c>
      <c r="N574" s="1">
        <v>44476</v>
      </c>
      <c r="O574" s="2">
        <v>0.26196759259259256</v>
      </c>
      <c r="P574">
        <v>2</v>
      </c>
      <c r="Q574">
        <v>-88</v>
      </c>
      <c r="R574" s="3">
        <v>44476.260868055557</v>
      </c>
      <c r="S574" s="3">
        <v>44476.261967592596</v>
      </c>
      <c r="T574" t="s">
        <v>1856</v>
      </c>
      <c r="U574" t="s">
        <v>22</v>
      </c>
      <c r="V574" t="s">
        <v>19</v>
      </c>
      <c r="W574" t="s">
        <v>25</v>
      </c>
      <c r="X574" t="s">
        <v>23</v>
      </c>
      <c r="Y574" t="s">
        <v>78</v>
      </c>
      <c r="Z574">
        <v>1</v>
      </c>
      <c r="AA574" t="s">
        <v>3879</v>
      </c>
      <c r="AB574" s="1">
        <v>44476</v>
      </c>
    </row>
    <row r="575" spans="1:28" x14ac:dyDescent="0.25">
      <c r="A575">
        <v>41</v>
      </c>
      <c r="B575" t="s">
        <v>1818</v>
      </c>
      <c r="C575">
        <v>2021</v>
      </c>
      <c r="D575" t="s">
        <v>451</v>
      </c>
      <c r="E575" t="s">
        <v>1196</v>
      </c>
      <c r="F575" t="s">
        <v>24</v>
      </c>
      <c r="G575" t="s">
        <v>85</v>
      </c>
      <c r="H575" t="s">
        <v>70</v>
      </c>
      <c r="I575" t="s">
        <v>71</v>
      </c>
      <c r="J575" s="1">
        <v>44476</v>
      </c>
      <c r="K575" s="2">
        <v>0.26571759259259259</v>
      </c>
      <c r="L575" s="1">
        <v>44476</v>
      </c>
      <c r="M575" s="2">
        <v>0.32819444444444446</v>
      </c>
      <c r="N575" s="1">
        <v>44476</v>
      </c>
      <c r="O575" s="2">
        <v>0.31357638888888889</v>
      </c>
      <c r="P575">
        <v>69</v>
      </c>
      <c r="Q575">
        <v>-21</v>
      </c>
      <c r="R575" s="3">
        <v>44476.265717592592</v>
      </c>
      <c r="S575" s="3">
        <v>44476.313576388886</v>
      </c>
      <c r="T575" t="s">
        <v>1841</v>
      </c>
      <c r="U575" t="s">
        <v>30</v>
      </c>
      <c r="V575" t="s">
        <v>19</v>
      </c>
      <c r="W575" t="s">
        <v>25</v>
      </c>
      <c r="X575" t="s">
        <v>23</v>
      </c>
      <c r="Y575" t="s">
        <v>78</v>
      </c>
      <c r="Z575">
        <v>2</v>
      </c>
      <c r="AA575" t="s">
        <v>3879</v>
      </c>
      <c r="AB575" s="1">
        <v>44476</v>
      </c>
    </row>
    <row r="576" spans="1:28" x14ac:dyDescent="0.25">
      <c r="A576">
        <v>41</v>
      </c>
      <c r="B576" t="s">
        <v>1818</v>
      </c>
      <c r="C576">
        <v>2021</v>
      </c>
      <c r="D576" t="s">
        <v>451</v>
      </c>
      <c r="E576" t="s">
        <v>1197</v>
      </c>
      <c r="F576" t="s">
        <v>33</v>
      </c>
      <c r="G576" t="s">
        <v>1198</v>
      </c>
      <c r="H576" t="s">
        <v>70</v>
      </c>
      <c r="I576" t="s">
        <v>71</v>
      </c>
      <c r="J576" s="1">
        <v>44476</v>
      </c>
      <c r="K576" s="2">
        <v>0.26651620370370371</v>
      </c>
      <c r="L576" s="1">
        <v>44476</v>
      </c>
      <c r="M576" s="2">
        <v>0.32899305555555552</v>
      </c>
      <c r="N576" s="1">
        <v>44476</v>
      </c>
      <c r="O576" s="2">
        <v>0.26707175925925924</v>
      </c>
      <c r="P576">
        <v>1</v>
      </c>
      <c r="Q576">
        <v>-89</v>
      </c>
      <c r="R576" s="3">
        <v>44476.266516203701</v>
      </c>
      <c r="S576" s="3">
        <v>44476.267071759263</v>
      </c>
      <c r="T576" t="s">
        <v>1851</v>
      </c>
      <c r="U576" t="s">
        <v>22</v>
      </c>
      <c r="V576" t="s">
        <v>19</v>
      </c>
      <c r="W576" t="s">
        <v>34</v>
      </c>
      <c r="X576" t="s">
        <v>23</v>
      </c>
      <c r="Y576" t="s">
        <v>80</v>
      </c>
      <c r="Z576">
        <v>1</v>
      </c>
      <c r="AA576" t="s">
        <v>3879</v>
      </c>
      <c r="AB576" s="1">
        <v>44476</v>
      </c>
    </row>
    <row r="577" spans="1:28" x14ac:dyDescent="0.25">
      <c r="A577">
        <v>41</v>
      </c>
      <c r="B577" t="s">
        <v>1818</v>
      </c>
      <c r="C577">
        <v>2021</v>
      </c>
      <c r="D577" t="s">
        <v>451</v>
      </c>
      <c r="E577" t="s">
        <v>1199</v>
      </c>
      <c r="F577" t="s">
        <v>24</v>
      </c>
      <c r="G577" t="s">
        <v>817</v>
      </c>
      <c r="H577" t="s">
        <v>70</v>
      </c>
      <c r="I577" t="s">
        <v>71</v>
      </c>
      <c r="J577" s="1">
        <v>44476</v>
      </c>
      <c r="K577" s="2">
        <v>0.27218749999999997</v>
      </c>
      <c r="L577" s="1">
        <v>44476</v>
      </c>
      <c r="M577" s="2">
        <v>0.33466435185185189</v>
      </c>
      <c r="N577" s="1">
        <v>44476</v>
      </c>
      <c r="O577" s="2">
        <v>0.29799768518518516</v>
      </c>
      <c r="P577">
        <v>38</v>
      </c>
      <c r="Q577">
        <v>-52</v>
      </c>
      <c r="R577" s="3">
        <v>44476.272187499999</v>
      </c>
      <c r="S577" s="3">
        <v>44476.297997685186</v>
      </c>
      <c r="T577" t="s">
        <v>1829</v>
      </c>
      <c r="U577" t="s">
        <v>27</v>
      </c>
      <c r="V577" t="s">
        <v>19</v>
      </c>
      <c r="W577" t="s">
        <v>25</v>
      </c>
      <c r="X577" t="s">
        <v>23</v>
      </c>
      <c r="Y577" t="s">
        <v>78</v>
      </c>
      <c r="Z577">
        <v>1</v>
      </c>
      <c r="AA577" t="s">
        <v>3879</v>
      </c>
      <c r="AB577" s="1">
        <v>44476</v>
      </c>
    </row>
    <row r="578" spans="1:28" x14ac:dyDescent="0.25">
      <c r="A578">
        <v>41</v>
      </c>
      <c r="B578" t="s">
        <v>1818</v>
      </c>
      <c r="C578">
        <v>2021</v>
      </c>
      <c r="D578" t="s">
        <v>451</v>
      </c>
      <c r="E578" t="s">
        <v>1200</v>
      </c>
      <c r="F578" t="s">
        <v>24</v>
      </c>
      <c r="G578" t="s">
        <v>177</v>
      </c>
      <c r="H578" t="s">
        <v>70</v>
      </c>
      <c r="I578" t="s">
        <v>71</v>
      </c>
      <c r="J578" s="1">
        <v>44476</v>
      </c>
      <c r="K578" s="2">
        <v>0.27266203703703701</v>
      </c>
      <c r="L578" s="1">
        <v>44476</v>
      </c>
      <c r="M578" s="2">
        <v>0.33515046296296297</v>
      </c>
      <c r="N578" s="1">
        <v>44476</v>
      </c>
      <c r="O578" s="2">
        <v>0.30694444444444441</v>
      </c>
      <c r="P578">
        <v>50</v>
      </c>
      <c r="Q578">
        <v>-40</v>
      </c>
      <c r="R578" s="3">
        <v>44476.272662037038</v>
      </c>
      <c r="S578" s="3">
        <v>44476.306944444441</v>
      </c>
      <c r="T578" t="s">
        <v>1884</v>
      </c>
      <c r="U578" t="s">
        <v>27</v>
      </c>
      <c r="V578" t="s">
        <v>19</v>
      </c>
      <c r="W578" t="s">
        <v>25</v>
      </c>
      <c r="X578" t="s">
        <v>23</v>
      </c>
      <c r="Y578" t="s">
        <v>78</v>
      </c>
      <c r="Z578">
        <v>3</v>
      </c>
      <c r="AA578" t="s">
        <v>3879</v>
      </c>
      <c r="AB578" s="1">
        <v>44476</v>
      </c>
    </row>
    <row r="579" spans="1:28" x14ac:dyDescent="0.25">
      <c r="A579">
        <v>41</v>
      </c>
      <c r="B579" t="s">
        <v>1818</v>
      </c>
      <c r="C579">
        <v>2021</v>
      </c>
      <c r="D579" t="s">
        <v>451</v>
      </c>
      <c r="E579" t="s">
        <v>1201</v>
      </c>
      <c r="F579" t="s">
        <v>46</v>
      </c>
      <c r="G579" t="s">
        <v>1202</v>
      </c>
      <c r="H579" t="s">
        <v>86</v>
      </c>
      <c r="I579" t="s">
        <v>71</v>
      </c>
      <c r="J579" s="1">
        <v>44476</v>
      </c>
      <c r="K579" s="2">
        <v>0.27357638888888891</v>
      </c>
      <c r="L579" s="1">
        <v>44476</v>
      </c>
      <c r="M579" s="2">
        <v>0.44023148148148145</v>
      </c>
      <c r="N579" s="1">
        <v>44476</v>
      </c>
      <c r="O579" s="2">
        <v>0.3639236111111111</v>
      </c>
      <c r="P579">
        <v>131</v>
      </c>
      <c r="Q579">
        <v>-109</v>
      </c>
      <c r="R579" s="3">
        <v>44476.273576388892</v>
      </c>
      <c r="S579" s="3">
        <v>44476.363923611112</v>
      </c>
      <c r="T579" t="s">
        <v>135</v>
      </c>
      <c r="U579" t="s">
        <v>32</v>
      </c>
      <c r="V579" t="s">
        <v>46</v>
      </c>
      <c r="W579" t="s">
        <v>46</v>
      </c>
      <c r="X579" t="s">
        <v>23</v>
      </c>
      <c r="Y579" t="s">
        <v>81</v>
      </c>
      <c r="Z579">
        <v>2</v>
      </c>
      <c r="AA579" t="s">
        <v>3879</v>
      </c>
      <c r="AB579" s="1">
        <v>44476</v>
      </c>
    </row>
    <row r="580" spans="1:28" x14ac:dyDescent="0.25">
      <c r="A580">
        <v>41</v>
      </c>
      <c r="B580" t="s">
        <v>1818</v>
      </c>
      <c r="C580">
        <v>2021</v>
      </c>
      <c r="D580" t="s">
        <v>451</v>
      </c>
      <c r="E580" t="s">
        <v>1203</v>
      </c>
      <c r="F580" t="s">
        <v>24</v>
      </c>
      <c r="G580" t="s">
        <v>185</v>
      </c>
      <c r="H580" t="s">
        <v>90</v>
      </c>
      <c r="I580" t="s">
        <v>71</v>
      </c>
      <c r="J580" s="1">
        <v>44476</v>
      </c>
      <c r="K580" s="2">
        <v>0.2863194444444444</v>
      </c>
      <c r="L580" s="1">
        <v>44476</v>
      </c>
      <c r="M580" s="2">
        <v>0.30711805555555555</v>
      </c>
      <c r="N580" s="1">
        <v>44476</v>
      </c>
      <c r="O580" s="2">
        <v>0.29322916666666665</v>
      </c>
      <c r="P580">
        <v>10</v>
      </c>
      <c r="Q580">
        <v>-20</v>
      </c>
      <c r="R580" s="3">
        <v>44476.286319444444</v>
      </c>
      <c r="S580" s="3">
        <v>44476.293229166666</v>
      </c>
      <c r="T580" t="s">
        <v>109</v>
      </c>
      <c r="U580" t="s">
        <v>22</v>
      </c>
      <c r="V580" t="s">
        <v>19</v>
      </c>
      <c r="W580" t="s">
        <v>73</v>
      </c>
      <c r="X580" t="s">
        <v>23</v>
      </c>
      <c r="Y580" t="s">
        <v>77</v>
      </c>
      <c r="Z580">
        <v>1</v>
      </c>
      <c r="AA580" t="s">
        <v>3879</v>
      </c>
      <c r="AB580" s="1">
        <v>44476</v>
      </c>
    </row>
    <row r="581" spans="1:28" x14ac:dyDescent="0.25">
      <c r="A581">
        <v>41</v>
      </c>
      <c r="B581" t="s">
        <v>1818</v>
      </c>
      <c r="C581">
        <v>2021</v>
      </c>
      <c r="D581" t="s">
        <v>451</v>
      </c>
      <c r="E581" t="s">
        <v>1204</v>
      </c>
      <c r="F581" t="s">
        <v>24</v>
      </c>
      <c r="G581" t="s">
        <v>185</v>
      </c>
      <c r="H581" t="s">
        <v>70</v>
      </c>
      <c r="I581" t="s">
        <v>71</v>
      </c>
      <c r="J581" s="1">
        <v>44476</v>
      </c>
      <c r="K581" s="2">
        <v>0.28668981481481481</v>
      </c>
      <c r="L581" s="1">
        <v>44476</v>
      </c>
      <c r="M581" s="2">
        <v>0.34917824074074072</v>
      </c>
      <c r="N581" s="1">
        <v>44476</v>
      </c>
      <c r="O581" s="2">
        <v>0.31133101851851852</v>
      </c>
      <c r="P581">
        <v>36</v>
      </c>
      <c r="Q581">
        <v>-54</v>
      </c>
      <c r="R581" s="3">
        <v>44476.286689814813</v>
      </c>
      <c r="S581" s="3">
        <v>44476.311331018522</v>
      </c>
      <c r="T581" t="s">
        <v>121</v>
      </c>
      <c r="U581" t="s">
        <v>27</v>
      </c>
      <c r="V581" t="s">
        <v>19</v>
      </c>
      <c r="W581" t="s">
        <v>25</v>
      </c>
      <c r="X581" t="s">
        <v>23</v>
      </c>
      <c r="Y581" t="s">
        <v>78</v>
      </c>
      <c r="Z581">
        <v>3</v>
      </c>
      <c r="AA581" t="s">
        <v>3879</v>
      </c>
      <c r="AB581" s="1">
        <v>44476</v>
      </c>
    </row>
    <row r="582" spans="1:28" x14ac:dyDescent="0.25">
      <c r="A582">
        <v>41</v>
      </c>
      <c r="B582" t="s">
        <v>1818</v>
      </c>
      <c r="C582">
        <v>2021</v>
      </c>
      <c r="D582" t="s">
        <v>451</v>
      </c>
      <c r="E582" t="s">
        <v>1205</v>
      </c>
      <c r="F582" t="s">
        <v>24</v>
      </c>
      <c r="G582" t="s">
        <v>1040</v>
      </c>
      <c r="H582" t="s">
        <v>90</v>
      </c>
      <c r="I582" t="s">
        <v>71</v>
      </c>
      <c r="J582" s="1">
        <v>44476</v>
      </c>
      <c r="K582" s="2">
        <v>0.28725694444444444</v>
      </c>
      <c r="L582" s="1">
        <v>44476</v>
      </c>
      <c r="M582" s="2">
        <v>0.30805555555555558</v>
      </c>
      <c r="N582" s="1">
        <v>44476</v>
      </c>
      <c r="O582" s="2">
        <v>0.29247685185185185</v>
      </c>
      <c r="P582">
        <v>8</v>
      </c>
      <c r="Q582">
        <v>-22</v>
      </c>
      <c r="R582" s="3">
        <v>44476.287256944444</v>
      </c>
      <c r="S582" s="3">
        <v>44476.29247685185</v>
      </c>
      <c r="T582" t="s">
        <v>117</v>
      </c>
      <c r="U582" t="s">
        <v>22</v>
      </c>
      <c r="V582" t="s">
        <v>19</v>
      </c>
      <c r="W582" t="s">
        <v>73</v>
      </c>
      <c r="X582" t="s">
        <v>23</v>
      </c>
      <c r="Y582" t="s">
        <v>77</v>
      </c>
      <c r="Z582">
        <v>1</v>
      </c>
      <c r="AA582" t="s">
        <v>3879</v>
      </c>
      <c r="AB582" s="1">
        <v>44476</v>
      </c>
    </row>
    <row r="583" spans="1:28" x14ac:dyDescent="0.25">
      <c r="A583">
        <v>41</v>
      </c>
      <c r="B583" t="s">
        <v>1818</v>
      </c>
      <c r="C583">
        <v>2021</v>
      </c>
      <c r="D583" t="s">
        <v>451</v>
      </c>
      <c r="E583" t="s">
        <v>1206</v>
      </c>
      <c r="F583" t="s">
        <v>24</v>
      </c>
      <c r="G583" t="s">
        <v>1040</v>
      </c>
      <c r="H583" t="s">
        <v>70</v>
      </c>
      <c r="I583" t="s">
        <v>71</v>
      </c>
      <c r="J583" s="1">
        <v>44476</v>
      </c>
      <c r="K583" s="2">
        <v>0.28760416666666666</v>
      </c>
      <c r="L583" s="1">
        <v>44476</v>
      </c>
      <c r="M583" s="2">
        <v>0.35008101851851853</v>
      </c>
      <c r="N583" s="1">
        <v>44476</v>
      </c>
      <c r="O583" s="2">
        <v>0.31285879629629632</v>
      </c>
      <c r="P583">
        <v>36</v>
      </c>
      <c r="Q583">
        <v>-54</v>
      </c>
      <c r="R583" s="3">
        <v>44476.287604166668</v>
      </c>
      <c r="S583" s="3">
        <v>44476.312858796293</v>
      </c>
      <c r="T583" t="s">
        <v>1931</v>
      </c>
      <c r="U583" t="s">
        <v>27</v>
      </c>
      <c r="V583" t="s">
        <v>19</v>
      </c>
      <c r="W583" t="s">
        <v>25</v>
      </c>
      <c r="X583" t="s">
        <v>23</v>
      </c>
      <c r="Y583" t="s">
        <v>78</v>
      </c>
      <c r="Z583">
        <v>3</v>
      </c>
      <c r="AA583" t="s">
        <v>3879</v>
      </c>
      <c r="AB583" s="1">
        <v>44476</v>
      </c>
    </row>
    <row r="584" spans="1:28" x14ac:dyDescent="0.25">
      <c r="A584">
        <v>41</v>
      </c>
      <c r="B584" t="s">
        <v>1818</v>
      </c>
      <c r="C584">
        <v>2021</v>
      </c>
      <c r="D584" t="s">
        <v>451</v>
      </c>
      <c r="E584" t="s">
        <v>1207</v>
      </c>
      <c r="F584" t="s">
        <v>24</v>
      </c>
      <c r="G584" t="s">
        <v>179</v>
      </c>
      <c r="H584" t="s">
        <v>90</v>
      </c>
      <c r="I584" t="s">
        <v>71</v>
      </c>
      <c r="J584" s="1">
        <v>44476</v>
      </c>
      <c r="K584" s="2">
        <v>0.28811342592592593</v>
      </c>
      <c r="L584" s="1">
        <v>44476</v>
      </c>
      <c r="M584" s="2">
        <v>0.30892361111111111</v>
      </c>
      <c r="N584" s="1">
        <v>44476</v>
      </c>
      <c r="O584" s="2">
        <v>0.29144675925925928</v>
      </c>
      <c r="P584">
        <v>5</v>
      </c>
      <c r="Q584">
        <v>-25</v>
      </c>
      <c r="R584" s="3">
        <v>44476.288113425922</v>
      </c>
      <c r="S584" s="3">
        <v>44476.291446759256</v>
      </c>
      <c r="T584" t="s">
        <v>1852</v>
      </c>
      <c r="U584" t="s">
        <v>22</v>
      </c>
      <c r="V584" t="s">
        <v>19</v>
      </c>
      <c r="W584" t="s">
        <v>73</v>
      </c>
      <c r="X584" t="s">
        <v>23</v>
      </c>
      <c r="Y584" t="s">
        <v>77</v>
      </c>
      <c r="Z584">
        <v>1</v>
      </c>
      <c r="AA584" t="s">
        <v>3879</v>
      </c>
      <c r="AB584" s="1">
        <v>44476</v>
      </c>
    </row>
    <row r="585" spans="1:28" x14ac:dyDescent="0.25">
      <c r="A585">
        <v>41</v>
      </c>
      <c r="B585" t="s">
        <v>1818</v>
      </c>
      <c r="C585">
        <v>2021</v>
      </c>
      <c r="D585" t="s">
        <v>451</v>
      </c>
      <c r="E585" t="s">
        <v>1208</v>
      </c>
      <c r="F585" t="s">
        <v>24</v>
      </c>
      <c r="G585" t="s">
        <v>179</v>
      </c>
      <c r="H585" t="s">
        <v>70</v>
      </c>
      <c r="I585" t="s">
        <v>71</v>
      </c>
      <c r="J585" s="1">
        <v>44476</v>
      </c>
      <c r="K585" s="2">
        <v>0.28854166666666664</v>
      </c>
      <c r="L585" s="1">
        <v>44476</v>
      </c>
      <c r="M585" s="2">
        <v>0.3510416666666667</v>
      </c>
      <c r="N585" s="1">
        <v>44476</v>
      </c>
      <c r="O585" s="2">
        <v>0.31278935185185186</v>
      </c>
      <c r="P585">
        <v>35</v>
      </c>
      <c r="Q585">
        <v>-55</v>
      </c>
      <c r="R585" s="3">
        <v>44476.288541666669</v>
      </c>
      <c r="S585" s="3">
        <v>44476.312789351854</v>
      </c>
      <c r="T585" t="s">
        <v>1857</v>
      </c>
      <c r="U585" t="s">
        <v>27</v>
      </c>
      <c r="V585" t="s">
        <v>19</v>
      </c>
      <c r="W585" t="s">
        <v>25</v>
      </c>
      <c r="X585" t="s">
        <v>23</v>
      </c>
      <c r="Y585" t="s">
        <v>78</v>
      </c>
      <c r="Z585">
        <v>3</v>
      </c>
      <c r="AA585" t="s">
        <v>3879</v>
      </c>
      <c r="AB585" s="1">
        <v>44476</v>
      </c>
    </row>
    <row r="586" spans="1:28" x14ac:dyDescent="0.25">
      <c r="A586">
        <v>41</v>
      </c>
      <c r="B586" t="s">
        <v>1818</v>
      </c>
      <c r="C586">
        <v>2021</v>
      </c>
      <c r="D586" t="s">
        <v>451</v>
      </c>
      <c r="E586" t="s">
        <v>1209</v>
      </c>
      <c r="F586" t="s">
        <v>48</v>
      </c>
      <c r="G586" t="s">
        <v>1210</v>
      </c>
      <c r="H586" t="s">
        <v>86</v>
      </c>
      <c r="I586" t="s">
        <v>71</v>
      </c>
      <c r="J586" s="1">
        <v>44476</v>
      </c>
      <c r="K586" s="2">
        <v>0.29556712962962967</v>
      </c>
      <c r="L586" s="1">
        <v>44476</v>
      </c>
      <c r="M586" s="2">
        <v>0.46222222222222226</v>
      </c>
      <c r="N586" s="1">
        <v>44476</v>
      </c>
      <c r="O586" s="2">
        <v>0.3901041666666667</v>
      </c>
      <c r="P586">
        <v>136</v>
      </c>
      <c r="Q586">
        <v>-104</v>
      </c>
      <c r="R586" s="3">
        <v>44476.295567129629</v>
      </c>
      <c r="S586" s="3">
        <v>44476.390104166669</v>
      </c>
      <c r="T586" t="s">
        <v>1866</v>
      </c>
      <c r="U586" t="s">
        <v>32</v>
      </c>
      <c r="V586" t="s">
        <v>48</v>
      </c>
      <c r="W586" t="s">
        <v>48</v>
      </c>
      <c r="X586" t="s">
        <v>23</v>
      </c>
      <c r="Y586" t="s">
        <v>81</v>
      </c>
      <c r="Z586">
        <v>3</v>
      </c>
      <c r="AA586" t="s">
        <v>3879</v>
      </c>
      <c r="AB586" s="1">
        <v>44476</v>
      </c>
    </row>
    <row r="587" spans="1:28" x14ac:dyDescent="0.25">
      <c r="A587">
        <v>41</v>
      </c>
      <c r="B587" t="s">
        <v>1818</v>
      </c>
      <c r="C587">
        <v>2021</v>
      </c>
      <c r="D587" t="s">
        <v>451</v>
      </c>
      <c r="E587" t="s">
        <v>1211</v>
      </c>
      <c r="F587" t="s">
        <v>46</v>
      </c>
      <c r="G587" t="s">
        <v>1212</v>
      </c>
      <c r="H587" t="s">
        <v>86</v>
      </c>
      <c r="I587" t="s">
        <v>71</v>
      </c>
      <c r="J587" s="1">
        <v>44476</v>
      </c>
      <c r="K587" s="2">
        <v>0.30509259259259258</v>
      </c>
      <c r="L587" s="1">
        <v>44476</v>
      </c>
      <c r="M587" s="2">
        <v>0.47174768518518517</v>
      </c>
      <c r="N587" s="1">
        <v>44476</v>
      </c>
      <c r="O587" s="2">
        <v>0.395474537037037</v>
      </c>
      <c r="P587">
        <v>130</v>
      </c>
      <c r="Q587">
        <v>-110</v>
      </c>
      <c r="R587" s="3">
        <v>44476.305092592593</v>
      </c>
      <c r="S587" s="3">
        <v>44476.395474537036</v>
      </c>
      <c r="T587" t="s">
        <v>135</v>
      </c>
      <c r="U587" t="s">
        <v>32</v>
      </c>
      <c r="V587" t="s">
        <v>46</v>
      </c>
      <c r="W587" t="s">
        <v>46</v>
      </c>
      <c r="X587" t="s">
        <v>23</v>
      </c>
      <c r="Y587" t="s">
        <v>81</v>
      </c>
      <c r="Z587">
        <v>6</v>
      </c>
      <c r="AA587" t="s">
        <v>3879</v>
      </c>
      <c r="AB587" s="1">
        <v>44476</v>
      </c>
    </row>
    <row r="588" spans="1:28" x14ac:dyDescent="0.25">
      <c r="A588">
        <v>41</v>
      </c>
      <c r="B588" t="s">
        <v>1818</v>
      </c>
      <c r="C588">
        <v>2021</v>
      </c>
      <c r="D588" t="s">
        <v>451</v>
      </c>
      <c r="E588" t="s">
        <v>1213</v>
      </c>
      <c r="F588" t="s">
        <v>46</v>
      </c>
      <c r="G588" t="s">
        <v>1214</v>
      </c>
      <c r="H588" t="s">
        <v>86</v>
      </c>
      <c r="I588" t="s">
        <v>71</v>
      </c>
      <c r="J588" s="1">
        <v>44476</v>
      </c>
      <c r="K588" s="2">
        <v>0.31430555555555556</v>
      </c>
      <c r="L588" s="1">
        <v>44476</v>
      </c>
      <c r="M588" s="2">
        <v>0.48096064814814815</v>
      </c>
      <c r="N588" s="1">
        <v>44476</v>
      </c>
      <c r="O588" s="2">
        <v>0.45475694444444442</v>
      </c>
      <c r="P588">
        <v>202</v>
      </c>
      <c r="Q588">
        <v>-38</v>
      </c>
      <c r="R588" s="3">
        <v>44476.314305555556</v>
      </c>
      <c r="S588" s="3">
        <v>44476.454756944448</v>
      </c>
      <c r="T588" t="s">
        <v>1932</v>
      </c>
      <c r="U588" t="s">
        <v>32</v>
      </c>
      <c r="V588" t="s">
        <v>46</v>
      </c>
      <c r="W588" t="s">
        <v>46</v>
      </c>
      <c r="X588" t="s">
        <v>23</v>
      </c>
      <c r="Y588" t="s">
        <v>81</v>
      </c>
      <c r="Z588">
        <v>4</v>
      </c>
      <c r="AA588" t="s">
        <v>3879</v>
      </c>
      <c r="AB588" s="1">
        <v>44476</v>
      </c>
    </row>
    <row r="589" spans="1:28" x14ac:dyDescent="0.25">
      <c r="A589">
        <v>41</v>
      </c>
      <c r="B589" t="s">
        <v>1818</v>
      </c>
      <c r="C589">
        <v>2021</v>
      </c>
      <c r="D589" t="s">
        <v>451</v>
      </c>
      <c r="E589" t="s">
        <v>1215</v>
      </c>
      <c r="F589" t="s">
        <v>31</v>
      </c>
      <c r="G589" t="s">
        <v>1216</v>
      </c>
      <c r="H589" t="s">
        <v>86</v>
      </c>
      <c r="I589" t="s">
        <v>71</v>
      </c>
      <c r="J589" s="1">
        <v>44476</v>
      </c>
      <c r="K589" s="2">
        <v>0.31574074074074071</v>
      </c>
      <c r="L589" s="1">
        <v>44476</v>
      </c>
      <c r="M589" s="2">
        <v>0.48239583333333336</v>
      </c>
      <c r="N589" s="1">
        <v>44476</v>
      </c>
      <c r="O589" s="2">
        <v>0.3508680555555555</v>
      </c>
      <c r="P589">
        <v>51</v>
      </c>
      <c r="Q589">
        <v>-189</v>
      </c>
      <c r="R589" s="3">
        <v>44476.315740740742</v>
      </c>
      <c r="S589" s="3">
        <v>44476.350868055553</v>
      </c>
      <c r="T589" t="s">
        <v>1862</v>
      </c>
      <c r="U589" t="s">
        <v>27</v>
      </c>
      <c r="V589" t="s">
        <v>19</v>
      </c>
      <c r="W589" t="s">
        <v>21</v>
      </c>
      <c r="X589" t="s">
        <v>23</v>
      </c>
      <c r="Y589" t="s">
        <v>81</v>
      </c>
      <c r="Z589">
        <v>1</v>
      </c>
      <c r="AA589" t="s">
        <v>3879</v>
      </c>
      <c r="AB589" s="1">
        <v>44476</v>
      </c>
    </row>
    <row r="590" spans="1:28" x14ac:dyDescent="0.25">
      <c r="A590">
        <v>41</v>
      </c>
      <c r="B590" t="s">
        <v>1818</v>
      </c>
      <c r="C590">
        <v>2021</v>
      </c>
      <c r="D590" t="s">
        <v>451</v>
      </c>
      <c r="E590" t="s">
        <v>1217</v>
      </c>
      <c r="F590" t="s">
        <v>46</v>
      </c>
      <c r="G590" t="s">
        <v>1218</v>
      </c>
      <c r="H590" t="s">
        <v>86</v>
      </c>
      <c r="I590" t="s">
        <v>71</v>
      </c>
      <c r="J590" s="1">
        <v>44476</v>
      </c>
      <c r="K590" s="2">
        <v>0.31716435185185182</v>
      </c>
      <c r="L590" s="1">
        <v>44476</v>
      </c>
      <c r="M590" s="2">
        <v>0.48381944444444441</v>
      </c>
      <c r="N590" s="1">
        <v>44476</v>
      </c>
      <c r="O590" s="2">
        <v>0.45545138888888892</v>
      </c>
      <c r="P590">
        <v>199</v>
      </c>
      <c r="Q590">
        <v>-41</v>
      </c>
      <c r="R590" s="3">
        <v>44476.317164351851</v>
      </c>
      <c r="S590" s="3">
        <v>44476.455451388887</v>
      </c>
      <c r="T590" t="s">
        <v>150</v>
      </c>
      <c r="U590" t="s">
        <v>32</v>
      </c>
      <c r="V590" t="s">
        <v>46</v>
      </c>
      <c r="W590" t="s">
        <v>46</v>
      </c>
      <c r="X590" t="s">
        <v>23</v>
      </c>
      <c r="Y590" t="s">
        <v>81</v>
      </c>
      <c r="Z590">
        <v>1</v>
      </c>
      <c r="AA590" t="s">
        <v>3879</v>
      </c>
      <c r="AB590" s="1">
        <v>44476</v>
      </c>
    </row>
    <row r="591" spans="1:28" x14ac:dyDescent="0.25">
      <c r="A591">
        <v>41</v>
      </c>
      <c r="B591" t="s">
        <v>1818</v>
      </c>
      <c r="C591">
        <v>2021</v>
      </c>
      <c r="D591" t="s">
        <v>451</v>
      </c>
      <c r="E591" t="s">
        <v>1219</v>
      </c>
      <c r="F591" t="s">
        <v>31</v>
      </c>
      <c r="G591" t="s">
        <v>1220</v>
      </c>
      <c r="H591" t="s">
        <v>86</v>
      </c>
      <c r="I591" t="s">
        <v>71</v>
      </c>
      <c r="J591" s="1">
        <v>44476</v>
      </c>
      <c r="K591" s="2">
        <v>0.32825231481481482</v>
      </c>
      <c r="L591" s="1">
        <v>44476</v>
      </c>
      <c r="M591" s="2">
        <v>0.49490740740740741</v>
      </c>
      <c r="N591" s="1">
        <v>44476</v>
      </c>
      <c r="O591" s="2">
        <v>0.35155092592592596</v>
      </c>
      <c r="P591">
        <v>34</v>
      </c>
      <c r="Q591">
        <v>-206</v>
      </c>
      <c r="R591" s="3">
        <v>44476.328252314815</v>
      </c>
      <c r="S591" s="3">
        <v>44476.351550925923</v>
      </c>
      <c r="T591" t="s">
        <v>103</v>
      </c>
      <c r="U591" t="s">
        <v>27</v>
      </c>
      <c r="V591" t="s">
        <v>19</v>
      </c>
      <c r="W591" t="s">
        <v>21</v>
      </c>
      <c r="X591" t="s">
        <v>23</v>
      </c>
      <c r="Y591" t="s">
        <v>81</v>
      </c>
      <c r="Z591">
        <v>1</v>
      </c>
      <c r="AA591" t="s">
        <v>3879</v>
      </c>
      <c r="AB591" s="1">
        <v>44476</v>
      </c>
    </row>
    <row r="592" spans="1:28" x14ac:dyDescent="0.25">
      <c r="A592">
        <v>41</v>
      </c>
      <c r="B592" t="s">
        <v>1818</v>
      </c>
      <c r="C592">
        <v>2021</v>
      </c>
      <c r="D592" t="s">
        <v>451</v>
      </c>
      <c r="E592" t="s">
        <v>1221</v>
      </c>
      <c r="F592" t="s">
        <v>24</v>
      </c>
      <c r="G592" t="s">
        <v>892</v>
      </c>
      <c r="H592" t="s">
        <v>70</v>
      </c>
      <c r="I592" t="s">
        <v>71</v>
      </c>
      <c r="J592" s="1">
        <v>44476</v>
      </c>
      <c r="K592" s="2">
        <v>0.3308680555555556</v>
      </c>
      <c r="L592" s="1">
        <v>44476</v>
      </c>
      <c r="M592" s="2">
        <v>0.39335648148148145</v>
      </c>
      <c r="N592" s="1">
        <v>44476</v>
      </c>
      <c r="O592" s="2">
        <v>0.37413194444444442</v>
      </c>
      <c r="P592">
        <v>62</v>
      </c>
      <c r="Q592">
        <v>-28</v>
      </c>
      <c r="R592" s="3">
        <v>44476.330868055556</v>
      </c>
      <c r="S592" s="3">
        <v>44476.374131944445</v>
      </c>
      <c r="T592" t="s">
        <v>108</v>
      </c>
      <c r="U592" t="s">
        <v>30</v>
      </c>
      <c r="V592" t="s">
        <v>19</v>
      </c>
      <c r="W592" t="s">
        <v>25</v>
      </c>
      <c r="X592" t="s">
        <v>23</v>
      </c>
      <c r="Y592" t="s">
        <v>78</v>
      </c>
      <c r="Z592">
        <v>3</v>
      </c>
      <c r="AA592" t="s">
        <v>3879</v>
      </c>
      <c r="AB592" s="1">
        <v>44476</v>
      </c>
    </row>
    <row r="593" spans="1:28" x14ac:dyDescent="0.25">
      <c r="A593">
        <v>41</v>
      </c>
      <c r="B593" t="s">
        <v>1818</v>
      </c>
      <c r="C593">
        <v>2021</v>
      </c>
      <c r="D593" t="s">
        <v>451</v>
      </c>
      <c r="E593" t="s">
        <v>1222</v>
      </c>
      <c r="F593" t="s">
        <v>48</v>
      </c>
      <c r="G593" t="s">
        <v>1223</v>
      </c>
      <c r="H593" t="s">
        <v>86</v>
      </c>
      <c r="I593" t="s">
        <v>71</v>
      </c>
      <c r="J593" s="1">
        <v>44476</v>
      </c>
      <c r="K593" s="2">
        <v>0.33128472222222222</v>
      </c>
      <c r="L593" s="1">
        <v>44476</v>
      </c>
      <c r="M593" s="2">
        <v>0.49793981481481481</v>
      </c>
      <c r="N593" s="1">
        <v>44476</v>
      </c>
      <c r="O593" s="2">
        <v>0.46232638888888888</v>
      </c>
      <c r="P593">
        <v>188</v>
      </c>
      <c r="Q593">
        <v>-52</v>
      </c>
      <c r="R593" s="3">
        <v>44476.331284722219</v>
      </c>
      <c r="S593" s="3">
        <v>44476.462326388886</v>
      </c>
      <c r="T593" t="s">
        <v>1871</v>
      </c>
      <c r="U593" t="s">
        <v>32</v>
      </c>
      <c r="V593" t="s">
        <v>48</v>
      </c>
      <c r="W593" t="s">
        <v>48</v>
      </c>
      <c r="X593" t="s">
        <v>23</v>
      </c>
      <c r="Y593" t="s">
        <v>81</v>
      </c>
      <c r="Z593">
        <v>1</v>
      </c>
      <c r="AA593" t="s">
        <v>3879</v>
      </c>
      <c r="AB593" s="1">
        <v>44476</v>
      </c>
    </row>
    <row r="594" spans="1:28" x14ac:dyDescent="0.25">
      <c r="A594">
        <v>41</v>
      </c>
      <c r="B594" t="s">
        <v>1818</v>
      </c>
      <c r="C594">
        <v>2021</v>
      </c>
      <c r="D594" t="s">
        <v>451</v>
      </c>
      <c r="E594" t="s">
        <v>1224</v>
      </c>
      <c r="F594" t="s">
        <v>31</v>
      </c>
      <c r="G594" t="s">
        <v>1225</v>
      </c>
      <c r="H594" t="s">
        <v>86</v>
      </c>
      <c r="I594" t="s">
        <v>71</v>
      </c>
      <c r="J594" s="1">
        <v>44476</v>
      </c>
      <c r="K594" s="2">
        <v>0.33415509259259263</v>
      </c>
      <c r="L594" s="1">
        <v>44476</v>
      </c>
      <c r="M594" s="2">
        <v>0.50081018518518516</v>
      </c>
      <c r="N594" s="1">
        <v>44476</v>
      </c>
      <c r="O594" s="2">
        <v>0.35187499999999999</v>
      </c>
      <c r="P594">
        <v>25</v>
      </c>
      <c r="Q594">
        <v>-215</v>
      </c>
      <c r="R594" s="3">
        <v>44476.334155092591</v>
      </c>
      <c r="S594" s="3">
        <v>44476.351875</v>
      </c>
      <c r="T594" t="s">
        <v>113</v>
      </c>
      <c r="U594" t="s">
        <v>22</v>
      </c>
      <c r="V594" t="s">
        <v>19</v>
      </c>
      <c r="W594" t="s">
        <v>21</v>
      </c>
      <c r="X594" t="s">
        <v>23</v>
      </c>
      <c r="Y594" t="s">
        <v>81</v>
      </c>
      <c r="Z594">
        <v>1</v>
      </c>
      <c r="AA594" t="s">
        <v>3879</v>
      </c>
      <c r="AB594" s="1">
        <v>44476</v>
      </c>
    </row>
    <row r="595" spans="1:28" x14ac:dyDescent="0.25">
      <c r="A595">
        <v>41</v>
      </c>
      <c r="B595" t="s">
        <v>1818</v>
      </c>
      <c r="C595">
        <v>2021</v>
      </c>
      <c r="D595" t="s">
        <v>451</v>
      </c>
      <c r="E595" t="s">
        <v>1226</v>
      </c>
      <c r="F595" t="s">
        <v>46</v>
      </c>
      <c r="G595" t="s">
        <v>1227</v>
      </c>
      <c r="H595" t="s">
        <v>86</v>
      </c>
      <c r="I595" t="s">
        <v>71</v>
      </c>
      <c r="J595" s="1">
        <v>44476</v>
      </c>
      <c r="K595" s="2">
        <v>0.34185185185185185</v>
      </c>
      <c r="L595" s="1">
        <v>44476</v>
      </c>
      <c r="M595" s="2">
        <v>0.50850694444444444</v>
      </c>
      <c r="N595" s="1">
        <v>44476</v>
      </c>
      <c r="O595" s="2">
        <v>0.46369212962962963</v>
      </c>
      <c r="P595">
        <v>175</v>
      </c>
      <c r="Q595">
        <v>-65</v>
      </c>
      <c r="R595" s="3">
        <v>44476.341851851852</v>
      </c>
      <c r="S595" s="3">
        <v>44476.463692129626</v>
      </c>
      <c r="T595" t="s">
        <v>579</v>
      </c>
      <c r="U595" t="s">
        <v>32</v>
      </c>
      <c r="V595" t="s">
        <v>46</v>
      </c>
      <c r="W595" t="s">
        <v>46</v>
      </c>
      <c r="X595" t="s">
        <v>23</v>
      </c>
      <c r="Y595" t="s">
        <v>81</v>
      </c>
      <c r="Z595">
        <v>6</v>
      </c>
      <c r="AA595" t="s">
        <v>3879</v>
      </c>
      <c r="AB595" s="1">
        <v>44476</v>
      </c>
    </row>
    <row r="596" spans="1:28" x14ac:dyDescent="0.25">
      <c r="A596">
        <v>41</v>
      </c>
      <c r="B596" t="s">
        <v>1818</v>
      </c>
      <c r="C596">
        <v>2021</v>
      </c>
      <c r="D596" t="s">
        <v>451</v>
      </c>
      <c r="E596" t="s">
        <v>1228</v>
      </c>
      <c r="F596" t="s">
        <v>46</v>
      </c>
      <c r="G596" t="s">
        <v>1229</v>
      </c>
      <c r="H596" t="s">
        <v>86</v>
      </c>
      <c r="I596" t="s">
        <v>71</v>
      </c>
      <c r="J596" s="1">
        <v>44476</v>
      </c>
      <c r="K596" s="2">
        <v>0.34406249999999999</v>
      </c>
      <c r="L596" s="1">
        <v>44476</v>
      </c>
      <c r="M596" s="2">
        <v>0.51071759259259253</v>
      </c>
      <c r="N596" s="1">
        <v>44476</v>
      </c>
      <c r="O596" s="2">
        <v>0.46565972222222224</v>
      </c>
      <c r="P596">
        <v>175</v>
      </c>
      <c r="Q596">
        <v>-65</v>
      </c>
      <c r="R596" s="3">
        <v>44476.3440625</v>
      </c>
      <c r="S596" s="3">
        <v>44476.46565972222</v>
      </c>
      <c r="T596" t="s">
        <v>579</v>
      </c>
      <c r="U596" t="s">
        <v>32</v>
      </c>
      <c r="V596" t="s">
        <v>46</v>
      </c>
      <c r="W596" t="s">
        <v>46</v>
      </c>
      <c r="X596" t="s">
        <v>23</v>
      </c>
      <c r="Y596" t="s">
        <v>81</v>
      </c>
      <c r="Z596">
        <v>5</v>
      </c>
      <c r="AA596" t="s">
        <v>3879</v>
      </c>
      <c r="AB596" s="1">
        <v>44476</v>
      </c>
    </row>
    <row r="597" spans="1:28" x14ac:dyDescent="0.25">
      <c r="A597">
        <v>41</v>
      </c>
      <c r="B597" t="s">
        <v>1818</v>
      </c>
      <c r="C597">
        <v>2021</v>
      </c>
      <c r="D597" t="s">
        <v>451</v>
      </c>
      <c r="E597" t="s">
        <v>1230</v>
      </c>
      <c r="F597" t="s">
        <v>48</v>
      </c>
      <c r="G597" t="s">
        <v>1231</v>
      </c>
      <c r="H597" t="s">
        <v>86</v>
      </c>
      <c r="I597" t="s">
        <v>71</v>
      </c>
      <c r="J597" s="1">
        <v>44476</v>
      </c>
      <c r="K597" s="2">
        <v>0.35447916666666668</v>
      </c>
      <c r="L597" s="1">
        <v>44476</v>
      </c>
      <c r="M597" s="2" t="s">
        <v>1232</v>
      </c>
      <c r="N597" s="1">
        <v>44476</v>
      </c>
      <c r="O597" s="2">
        <v>0.51223379629629628</v>
      </c>
      <c r="P597">
        <v>227</v>
      </c>
      <c r="Q597">
        <v>-20</v>
      </c>
      <c r="R597" s="3">
        <v>44476.354479166665</v>
      </c>
      <c r="S597" s="3">
        <v>44476.512233796297</v>
      </c>
      <c r="T597" t="s">
        <v>606</v>
      </c>
      <c r="U597" t="s">
        <v>32</v>
      </c>
      <c r="V597" t="s">
        <v>48</v>
      </c>
      <c r="W597" t="s">
        <v>48</v>
      </c>
      <c r="X597" t="s">
        <v>23</v>
      </c>
      <c r="Y597" t="s">
        <v>81</v>
      </c>
      <c r="Z597">
        <v>8</v>
      </c>
      <c r="AA597" t="s">
        <v>3879</v>
      </c>
      <c r="AB597" s="1">
        <v>44476</v>
      </c>
    </row>
    <row r="598" spans="1:28" x14ac:dyDescent="0.25">
      <c r="A598">
        <v>41</v>
      </c>
      <c r="B598" t="s">
        <v>1818</v>
      </c>
      <c r="C598">
        <v>2021</v>
      </c>
      <c r="D598" t="s">
        <v>451</v>
      </c>
      <c r="E598" t="s">
        <v>1233</v>
      </c>
      <c r="F598" t="s">
        <v>31</v>
      </c>
      <c r="G598" t="s">
        <v>1216</v>
      </c>
      <c r="H598" t="s">
        <v>86</v>
      </c>
      <c r="I598" t="s">
        <v>71</v>
      </c>
      <c r="J598" s="1">
        <v>44476</v>
      </c>
      <c r="K598" s="2">
        <v>0.35576388888888894</v>
      </c>
      <c r="L598" s="1">
        <v>44476</v>
      </c>
      <c r="M598" s="2">
        <v>0.52241898148148147</v>
      </c>
      <c r="N598" s="1">
        <v>44476</v>
      </c>
      <c r="O598" s="2">
        <v>0.4841550925925926</v>
      </c>
      <c r="P598">
        <v>185</v>
      </c>
      <c r="Q598">
        <v>-55</v>
      </c>
      <c r="R598" s="3">
        <v>44476.355763888889</v>
      </c>
      <c r="S598" s="3">
        <v>44476.484155092592</v>
      </c>
      <c r="T598" t="s">
        <v>590</v>
      </c>
      <c r="U598" t="s">
        <v>32</v>
      </c>
      <c r="V598" t="s">
        <v>19</v>
      </c>
      <c r="W598" t="s">
        <v>21</v>
      </c>
      <c r="X598" t="s">
        <v>23</v>
      </c>
      <c r="Y598" t="s">
        <v>81</v>
      </c>
      <c r="Z598">
        <v>6</v>
      </c>
      <c r="AA598" t="s">
        <v>3879</v>
      </c>
      <c r="AB598" s="1">
        <v>44476</v>
      </c>
    </row>
    <row r="599" spans="1:28" x14ac:dyDescent="0.25">
      <c r="A599">
        <v>41</v>
      </c>
      <c r="B599" t="s">
        <v>1818</v>
      </c>
      <c r="C599">
        <v>2021</v>
      </c>
      <c r="D599" t="s">
        <v>451</v>
      </c>
      <c r="E599" t="s">
        <v>1234</v>
      </c>
      <c r="F599" t="s">
        <v>24</v>
      </c>
      <c r="G599" t="s">
        <v>868</v>
      </c>
      <c r="H599" t="s">
        <v>70</v>
      </c>
      <c r="I599" t="s">
        <v>71</v>
      </c>
      <c r="J599" s="1">
        <v>44476</v>
      </c>
      <c r="K599" s="2">
        <v>0.35692129629629626</v>
      </c>
      <c r="L599" s="1">
        <v>44476</v>
      </c>
      <c r="M599" s="2">
        <v>0.41939814814814813</v>
      </c>
      <c r="N599" s="1">
        <v>44476</v>
      </c>
      <c r="O599" s="2">
        <v>0.36749999999999999</v>
      </c>
      <c r="P599">
        <v>16</v>
      </c>
      <c r="Q599">
        <v>-74</v>
      </c>
      <c r="R599" s="3">
        <v>44476.356921296298</v>
      </c>
      <c r="S599" s="3">
        <v>44476.3675</v>
      </c>
      <c r="T599" t="s">
        <v>1933</v>
      </c>
      <c r="U599" t="s">
        <v>22</v>
      </c>
      <c r="V599" t="s">
        <v>19</v>
      </c>
      <c r="W599" t="s">
        <v>25</v>
      </c>
      <c r="X599" t="s">
        <v>23</v>
      </c>
      <c r="Y599" t="s">
        <v>78</v>
      </c>
      <c r="Z599">
        <v>1</v>
      </c>
      <c r="AA599" t="s">
        <v>3879</v>
      </c>
      <c r="AB599" s="1">
        <v>44476</v>
      </c>
    </row>
    <row r="600" spans="1:28" x14ac:dyDescent="0.25">
      <c r="A600">
        <v>41</v>
      </c>
      <c r="B600" t="s">
        <v>1818</v>
      </c>
      <c r="C600">
        <v>2021</v>
      </c>
      <c r="D600" t="s">
        <v>451</v>
      </c>
      <c r="E600" t="s">
        <v>1235</v>
      </c>
      <c r="F600" t="s">
        <v>24</v>
      </c>
      <c r="G600" t="s">
        <v>868</v>
      </c>
      <c r="H600" t="s">
        <v>70</v>
      </c>
      <c r="I600" t="s">
        <v>71</v>
      </c>
      <c r="J600" s="1">
        <v>44476</v>
      </c>
      <c r="K600" s="2">
        <v>0.35744212962962968</v>
      </c>
      <c r="L600" s="1">
        <v>44476</v>
      </c>
      <c r="M600" s="2">
        <v>0.41991898148148149</v>
      </c>
      <c r="N600" s="1">
        <v>44476</v>
      </c>
      <c r="O600" s="2">
        <v>0.37877314814814816</v>
      </c>
      <c r="P600">
        <v>31</v>
      </c>
      <c r="Q600">
        <v>-59</v>
      </c>
      <c r="R600" s="3">
        <v>44476.357442129629</v>
      </c>
      <c r="S600" s="3">
        <v>44476.37877314815</v>
      </c>
      <c r="T600" t="s">
        <v>1913</v>
      </c>
      <c r="U600" t="s">
        <v>22</v>
      </c>
      <c r="V600" t="s">
        <v>19</v>
      </c>
      <c r="W600" t="s">
        <v>25</v>
      </c>
      <c r="X600" t="s">
        <v>23</v>
      </c>
      <c r="Y600" t="s">
        <v>78</v>
      </c>
      <c r="Z600">
        <v>3</v>
      </c>
      <c r="AA600" t="s">
        <v>3879</v>
      </c>
      <c r="AB600" s="1">
        <v>44476</v>
      </c>
    </row>
    <row r="601" spans="1:28" x14ac:dyDescent="0.25">
      <c r="A601">
        <v>41</v>
      </c>
      <c r="B601" t="s">
        <v>1818</v>
      </c>
      <c r="C601">
        <v>2021</v>
      </c>
      <c r="D601" t="s">
        <v>451</v>
      </c>
      <c r="E601" t="s">
        <v>1236</v>
      </c>
      <c r="F601" t="s">
        <v>24</v>
      </c>
      <c r="G601" t="s">
        <v>1184</v>
      </c>
      <c r="H601" t="s">
        <v>70</v>
      </c>
      <c r="I601" t="s">
        <v>71</v>
      </c>
      <c r="J601" s="1">
        <v>44476</v>
      </c>
      <c r="K601" s="2">
        <v>0.35782407407407407</v>
      </c>
      <c r="L601" s="1">
        <v>44476</v>
      </c>
      <c r="M601" s="2">
        <v>0.42030092592592588</v>
      </c>
      <c r="N601" s="1">
        <v>44476</v>
      </c>
      <c r="O601" s="2">
        <v>0.37093749999999998</v>
      </c>
      <c r="P601">
        <v>19</v>
      </c>
      <c r="Q601">
        <v>-71</v>
      </c>
      <c r="R601" s="3">
        <v>44476.357824074075</v>
      </c>
      <c r="S601" s="3">
        <v>44476.370937500003</v>
      </c>
      <c r="T601" t="s">
        <v>1859</v>
      </c>
      <c r="U601" t="s">
        <v>22</v>
      </c>
      <c r="V601" t="s">
        <v>19</v>
      </c>
      <c r="W601" t="s">
        <v>25</v>
      </c>
      <c r="X601" t="s">
        <v>23</v>
      </c>
      <c r="Y601" t="s">
        <v>78</v>
      </c>
      <c r="Z601">
        <v>1</v>
      </c>
      <c r="AA601" t="s">
        <v>3879</v>
      </c>
      <c r="AB601" s="1">
        <v>44476</v>
      </c>
    </row>
    <row r="602" spans="1:28" x14ac:dyDescent="0.25">
      <c r="A602">
        <v>41</v>
      </c>
      <c r="B602" t="s">
        <v>1818</v>
      </c>
      <c r="C602">
        <v>2021</v>
      </c>
      <c r="D602" t="s">
        <v>451</v>
      </c>
      <c r="E602" t="s">
        <v>1237</v>
      </c>
      <c r="F602" t="s">
        <v>24</v>
      </c>
      <c r="G602" t="s">
        <v>1184</v>
      </c>
      <c r="H602" t="s">
        <v>70</v>
      </c>
      <c r="I602" t="s">
        <v>71</v>
      </c>
      <c r="J602" s="1">
        <v>44476</v>
      </c>
      <c r="K602" s="2">
        <v>0.35828703703703701</v>
      </c>
      <c r="L602" s="1">
        <v>44476</v>
      </c>
      <c r="M602" s="2">
        <v>0.42076388888888888</v>
      </c>
      <c r="N602" s="1">
        <v>44476</v>
      </c>
      <c r="O602" s="2">
        <v>0.37996527777777778</v>
      </c>
      <c r="P602">
        <v>32</v>
      </c>
      <c r="Q602">
        <v>-58</v>
      </c>
      <c r="R602" s="3">
        <v>44476.358287037037</v>
      </c>
      <c r="S602" s="3">
        <v>44476.379965277774</v>
      </c>
      <c r="T602" t="s">
        <v>95</v>
      </c>
      <c r="U602" t="s">
        <v>27</v>
      </c>
      <c r="V602" t="s">
        <v>19</v>
      </c>
      <c r="W602" t="s">
        <v>25</v>
      </c>
      <c r="X602" t="s">
        <v>23</v>
      </c>
      <c r="Y602" t="s">
        <v>78</v>
      </c>
      <c r="Z602">
        <v>3</v>
      </c>
      <c r="AA602" t="s">
        <v>3879</v>
      </c>
      <c r="AB602" s="1">
        <v>44476</v>
      </c>
    </row>
    <row r="603" spans="1:28" x14ac:dyDescent="0.25">
      <c r="A603">
        <v>41</v>
      </c>
      <c r="B603" t="s">
        <v>1818</v>
      </c>
      <c r="C603">
        <v>2021</v>
      </c>
      <c r="D603" t="s">
        <v>451</v>
      </c>
      <c r="E603" t="s">
        <v>1238</v>
      </c>
      <c r="F603" t="s">
        <v>31</v>
      </c>
      <c r="G603" t="s">
        <v>1220</v>
      </c>
      <c r="H603" t="s">
        <v>86</v>
      </c>
      <c r="I603" t="s">
        <v>71</v>
      </c>
      <c r="J603" s="1">
        <v>44476</v>
      </c>
      <c r="K603" s="2">
        <v>0.35887731481481483</v>
      </c>
      <c r="L603" s="1">
        <v>44476</v>
      </c>
      <c r="M603" s="2">
        <v>0.52553240740740736</v>
      </c>
      <c r="N603" s="1">
        <v>44476</v>
      </c>
      <c r="O603" s="2">
        <v>0.48702546296296295</v>
      </c>
      <c r="P603">
        <v>185</v>
      </c>
      <c r="Q603">
        <v>-55</v>
      </c>
      <c r="R603" s="3">
        <v>44476.358877314815</v>
      </c>
      <c r="S603" s="3">
        <v>44476.487025462964</v>
      </c>
      <c r="T603" t="s">
        <v>590</v>
      </c>
      <c r="U603" t="s">
        <v>32</v>
      </c>
      <c r="V603" t="s">
        <v>19</v>
      </c>
      <c r="W603" t="s">
        <v>21</v>
      </c>
      <c r="X603" t="s">
        <v>23</v>
      </c>
      <c r="Y603" t="s">
        <v>81</v>
      </c>
      <c r="Z603">
        <v>6</v>
      </c>
      <c r="AA603" t="s">
        <v>3879</v>
      </c>
      <c r="AB603" s="1">
        <v>44476</v>
      </c>
    </row>
    <row r="604" spans="1:28" x14ac:dyDescent="0.25">
      <c r="A604">
        <v>41</v>
      </c>
      <c r="B604" t="s">
        <v>1818</v>
      </c>
      <c r="C604">
        <v>2021</v>
      </c>
      <c r="D604" t="s">
        <v>451</v>
      </c>
      <c r="E604" t="s">
        <v>1239</v>
      </c>
      <c r="F604" t="s">
        <v>31</v>
      </c>
      <c r="G604" t="s">
        <v>1225</v>
      </c>
      <c r="H604" t="s">
        <v>86</v>
      </c>
      <c r="I604" t="s">
        <v>71</v>
      </c>
      <c r="J604" s="1">
        <v>44476</v>
      </c>
      <c r="K604" s="2">
        <v>0.36019675925925926</v>
      </c>
      <c r="L604" s="1">
        <v>44476</v>
      </c>
      <c r="M604" s="2">
        <v>0.52685185185185179</v>
      </c>
      <c r="N604" s="1">
        <v>44476</v>
      </c>
      <c r="O604" s="2">
        <v>0.49103009259259256</v>
      </c>
      <c r="P604">
        <v>189</v>
      </c>
      <c r="Q604">
        <v>-51</v>
      </c>
      <c r="R604" s="3">
        <v>44476.360196759262</v>
      </c>
      <c r="S604" s="3">
        <v>44476.491030092591</v>
      </c>
      <c r="T604" t="s">
        <v>1871</v>
      </c>
      <c r="U604" t="s">
        <v>32</v>
      </c>
      <c r="V604" t="s">
        <v>19</v>
      </c>
      <c r="W604" t="s">
        <v>21</v>
      </c>
      <c r="X604" t="s">
        <v>23</v>
      </c>
      <c r="Y604" t="s">
        <v>81</v>
      </c>
      <c r="Z604">
        <v>6</v>
      </c>
      <c r="AA604" t="s">
        <v>3879</v>
      </c>
      <c r="AB604" s="1">
        <v>44476</v>
      </c>
    </row>
    <row r="605" spans="1:28" x14ac:dyDescent="0.25">
      <c r="A605">
        <v>41</v>
      </c>
      <c r="B605" t="s">
        <v>1818</v>
      </c>
      <c r="C605">
        <v>2021</v>
      </c>
      <c r="D605" t="s">
        <v>451</v>
      </c>
      <c r="E605" t="s">
        <v>1240</v>
      </c>
      <c r="F605" t="s">
        <v>46</v>
      </c>
      <c r="G605" t="s">
        <v>1241</v>
      </c>
      <c r="H605" t="s">
        <v>86</v>
      </c>
      <c r="I605" t="s">
        <v>71</v>
      </c>
      <c r="J605" s="1">
        <v>44476</v>
      </c>
      <c r="K605" s="2">
        <v>0.36563657407407407</v>
      </c>
      <c r="L605" s="1">
        <v>44476</v>
      </c>
      <c r="M605" s="2">
        <v>0.53229166666666672</v>
      </c>
      <c r="N605" s="1">
        <v>44476</v>
      </c>
      <c r="O605" s="2">
        <v>0.54158564814814814</v>
      </c>
      <c r="P605">
        <v>253</v>
      </c>
      <c r="Q605">
        <v>13</v>
      </c>
      <c r="R605" s="3">
        <v>44476.365636574075</v>
      </c>
      <c r="S605" s="3">
        <v>44476.541585648149</v>
      </c>
      <c r="T605" t="s">
        <v>604</v>
      </c>
      <c r="U605" t="s">
        <v>36</v>
      </c>
      <c r="V605" t="s">
        <v>46</v>
      </c>
      <c r="W605" t="s">
        <v>46</v>
      </c>
      <c r="X605" t="s">
        <v>37</v>
      </c>
      <c r="Y605" t="s">
        <v>81</v>
      </c>
      <c r="Z605">
        <v>4</v>
      </c>
      <c r="AA605" t="s">
        <v>3879</v>
      </c>
      <c r="AB605" s="1">
        <v>44476</v>
      </c>
    </row>
    <row r="606" spans="1:28" x14ac:dyDescent="0.25">
      <c r="A606">
        <v>41</v>
      </c>
      <c r="B606" t="s">
        <v>1818</v>
      </c>
      <c r="C606">
        <v>2021</v>
      </c>
      <c r="D606" t="s">
        <v>451</v>
      </c>
      <c r="E606" t="s">
        <v>1242</v>
      </c>
      <c r="F606" t="s">
        <v>46</v>
      </c>
      <c r="G606" t="s">
        <v>1243</v>
      </c>
      <c r="H606" t="s">
        <v>86</v>
      </c>
      <c r="I606" t="s">
        <v>71</v>
      </c>
      <c r="J606" s="1">
        <v>44476</v>
      </c>
      <c r="K606" s="2">
        <v>0.3679398148148148</v>
      </c>
      <c r="L606" s="1">
        <v>44476</v>
      </c>
      <c r="M606" s="2">
        <v>0.53459490740740734</v>
      </c>
      <c r="N606" s="1">
        <v>44476</v>
      </c>
      <c r="O606" s="2">
        <v>0.52179398148148148</v>
      </c>
      <c r="P606">
        <v>222</v>
      </c>
      <c r="Q606">
        <v>-18</v>
      </c>
      <c r="R606" s="3">
        <v>44476.367939814816</v>
      </c>
      <c r="S606" s="3">
        <v>44476.521793981483</v>
      </c>
      <c r="T606" t="s">
        <v>1934</v>
      </c>
      <c r="U606" t="s">
        <v>32</v>
      </c>
      <c r="V606" t="s">
        <v>46</v>
      </c>
      <c r="W606" t="s">
        <v>46</v>
      </c>
      <c r="X606" t="s">
        <v>23</v>
      </c>
      <c r="Y606" t="s">
        <v>81</v>
      </c>
      <c r="Z606">
        <v>2</v>
      </c>
      <c r="AA606" t="s">
        <v>3879</v>
      </c>
      <c r="AB606" s="1">
        <v>44476</v>
      </c>
    </row>
    <row r="607" spans="1:28" x14ac:dyDescent="0.25">
      <c r="A607">
        <v>41</v>
      </c>
      <c r="B607" t="s">
        <v>1818</v>
      </c>
      <c r="C607">
        <v>2021</v>
      </c>
      <c r="D607" t="s">
        <v>451</v>
      </c>
      <c r="E607" t="s">
        <v>1244</v>
      </c>
      <c r="F607" t="s">
        <v>24</v>
      </c>
      <c r="G607" t="s">
        <v>176</v>
      </c>
      <c r="H607" t="s">
        <v>70</v>
      </c>
      <c r="I607" t="s">
        <v>71</v>
      </c>
      <c r="J607" s="1">
        <v>44476</v>
      </c>
      <c r="K607" s="2">
        <v>0.36853009259259256</v>
      </c>
      <c r="L607" s="1">
        <v>44476</v>
      </c>
      <c r="M607" s="2">
        <v>0.43094907407407407</v>
      </c>
      <c r="N607" s="1">
        <v>44476</v>
      </c>
      <c r="O607" s="2">
        <v>0.37148148148148147</v>
      </c>
      <c r="P607">
        <v>4</v>
      </c>
      <c r="Q607">
        <v>-86</v>
      </c>
      <c r="R607" s="3">
        <v>44476.368530092594</v>
      </c>
      <c r="S607" s="3">
        <v>44476.371481481481</v>
      </c>
      <c r="T607" t="s">
        <v>1852</v>
      </c>
      <c r="U607" t="s">
        <v>22</v>
      </c>
      <c r="V607" t="s">
        <v>19</v>
      </c>
      <c r="W607" t="s">
        <v>25</v>
      </c>
      <c r="X607" t="s">
        <v>23</v>
      </c>
      <c r="Y607" t="s">
        <v>78</v>
      </c>
      <c r="Z607">
        <v>1</v>
      </c>
      <c r="AA607" t="s">
        <v>3879</v>
      </c>
      <c r="AB607" s="1">
        <v>44476</v>
      </c>
    </row>
    <row r="608" spans="1:28" x14ac:dyDescent="0.25">
      <c r="A608">
        <v>41</v>
      </c>
      <c r="B608" t="s">
        <v>1818</v>
      </c>
      <c r="C608">
        <v>2021</v>
      </c>
      <c r="D608" t="s">
        <v>451</v>
      </c>
      <c r="E608" t="s">
        <v>1245</v>
      </c>
      <c r="F608" t="s">
        <v>46</v>
      </c>
      <c r="G608" t="s">
        <v>1246</v>
      </c>
      <c r="H608" t="s">
        <v>86</v>
      </c>
      <c r="I608" t="s">
        <v>71</v>
      </c>
      <c r="J608" s="1">
        <v>44476</v>
      </c>
      <c r="K608" s="2">
        <v>0.37087962962962967</v>
      </c>
      <c r="L608" s="1">
        <v>44476</v>
      </c>
      <c r="M608" s="2">
        <v>0.53752314814814817</v>
      </c>
      <c r="N608" s="1">
        <v>44476</v>
      </c>
      <c r="O608" s="2">
        <v>0.52495370370370364</v>
      </c>
      <c r="P608">
        <v>221</v>
      </c>
      <c r="Q608">
        <v>-19</v>
      </c>
      <c r="R608" s="3">
        <v>44476.370879629627</v>
      </c>
      <c r="S608" s="3">
        <v>44476.524953703702</v>
      </c>
      <c r="T608" t="s">
        <v>1934</v>
      </c>
      <c r="U608" t="s">
        <v>32</v>
      </c>
      <c r="V608" t="s">
        <v>46</v>
      </c>
      <c r="W608" t="s">
        <v>46</v>
      </c>
      <c r="X608" t="s">
        <v>23</v>
      </c>
      <c r="Y608" t="s">
        <v>81</v>
      </c>
      <c r="Z608">
        <v>1</v>
      </c>
      <c r="AA608" t="s">
        <v>3879</v>
      </c>
      <c r="AB608" s="1">
        <v>44476</v>
      </c>
    </row>
    <row r="609" spans="1:28" x14ac:dyDescent="0.25">
      <c r="A609">
        <v>41</v>
      </c>
      <c r="B609" t="s">
        <v>1818</v>
      </c>
      <c r="C609">
        <v>2021</v>
      </c>
      <c r="D609" t="s">
        <v>451</v>
      </c>
      <c r="E609" t="s">
        <v>1247</v>
      </c>
      <c r="F609" t="s">
        <v>46</v>
      </c>
      <c r="G609" t="s">
        <v>1248</v>
      </c>
      <c r="H609" t="s">
        <v>86</v>
      </c>
      <c r="I609" t="s">
        <v>71</v>
      </c>
      <c r="J609" s="1">
        <v>44476</v>
      </c>
      <c r="K609" s="2">
        <v>0.37603009259259257</v>
      </c>
      <c r="L609" s="1">
        <v>44476</v>
      </c>
      <c r="M609" s="2">
        <v>0.54268518518518516</v>
      </c>
      <c r="N609" s="1">
        <v>44476</v>
      </c>
      <c r="O609" s="2">
        <v>0.53653935185185186</v>
      </c>
      <c r="P609">
        <v>231</v>
      </c>
      <c r="Q609">
        <v>-9</v>
      </c>
      <c r="R609" s="3">
        <v>44476.376030092593</v>
      </c>
      <c r="S609" s="3">
        <v>44476.536539351851</v>
      </c>
      <c r="T609" t="s">
        <v>1935</v>
      </c>
      <c r="U609" t="s">
        <v>32</v>
      </c>
      <c r="V609" t="s">
        <v>46</v>
      </c>
      <c r="W609" t="s">
        <v>46</v>
      </c>
      <c r="X609" t="s">
        <v>23</v>
      </c>
      <c r="Y609" t="s">
        <v>81</v>
      </c>
      <c r="Z609">
        <v>1</v>
      </c>
      <c r="AA609" t="s">
        <v>3879</v>
      </c>
      <c r="AB609" s="1">
        <v>44476</v>
      </c>
    </row>
    <row r="610" spans="1:28" x14ac:dyDescent="0.25">
      <c r="A610">
        <v>41</v>
      </c>
      <c r="B610" t="s">
        <v>1818</v>
      </c>
      <c r="C610">
        <v>2021</v>
      </c>
      <c r="D610" t="s">
        <v>451</v>
      </c>
      <c r="E610" t="s">
        <v>1249</v>
      </c>
      <c r="F610" t="s">
        <v>46</v>
      </c>
      <c r="G610" t="s">
        <v>1194</v>
      </c>
      <c r="H610" t="s">
        <v>86</v>
      </c>
      <c r="I610" t="s">
        <v>71</v>
      </c>
      <c r="J610" s="1">
        <v>44476</v>
      </c>
      <c r="K610" s="2">
        <v>0.3785648148148148</v>
      </c>
      <c r="L610" s="1">
        <v>44476</v>
      </c>
      <c r="M610" s="2">
        <v>0.54521990740740744</v>
      </c>
      <c r="N610" s="1">
        <v>44476</v>
      </c>
      <c r="O610" s="2">
        <v>0.53762731481481485</v>
      </c>
      <c r="P610">
        <v>229</v>
      </c>
      <c r="Q610">
        <v>-11</v>
      </c>
      <c r="R610" s="3">
        <v>44476.378564814811</v>
      </c>
      <c r="S610" s="3">
        <v>44476.537627314814</v>
      </c>
      <c r="T610" t="s">
        <v>1876</v>
      </c>
      <c r="U610" t="s">
        <v>32</v>
      </c>
      <c r="V610" t="s">
        <v>46</v>
      </c>
      <c r="W610" t="s">
        <v>46</v>
      </c>
      <c r="X610" t="s">
        <v>23</v>
      </c>
      <c r="Y610" t="s">
        <v>81</v>
      </c>
      <c r="Z610">
        <v>2</v>
      </c>
      <c r="AA610" t="s">
        <v>3879</v>
      </c>
      <c r="AB610" s="1">
        <v>44476</v>
      </c>
    </row>
    <row r="611" spans="1:28" x14ac:dyDescent="0.25">
      <c r="A611">
        <v>41</v>
      </c>
      <c r="B611" t="s">
        <v>1818</v>
      </c>
      <c r="C611">
        <v>2021</v>
      </c>
      <c r="D611" t="s">
        <v>451</v>
      </c>
      <c r="E611" t="s">
        <v>1250</v>
      </c>
      <c r="F611" t="s">
        <v>46</v>
      </c>
      <c r="G611" t="s">
        <v>1251</v>
      </c>
      <c r="H611" t="s">
        <v>86</v>
      </c>
      <c r="I611" t="s">
        <v>71</v>
      </c>
      <c r="J611" s="1">
        <v>44476</v>
      </c>
      <c r="K611" s="2">
        <v>0.38087962962962968</v>
      </c>
      <c r="L611" s="1">
        <v>44476</v>
      </c>
      <c r="M611" s="2">
        <v>0.54753472222222221</v>
      </c>
      <c r="N611" s="1">
        <v>44476</v>
      </c>
      <c r="O611" s="2">
        <v>0.5388425925925926</v>
      </c>
      <c r="P611">
        <v>227</v>
      </c>
      <c r="Q611">
        <v>-13</v>
      </c>
      <c r="R611" s="3">
        <v>44476.380879629629</v>
      </c>
      <c r="S611" s="3">
        <v>44476.538842592592</v>
      </c>
      <c r="T611" t="s">
        <v>606</v>
      </c>
      <c r="U611" t="s">
        <v>32</v>
      </c>
      <c r="V611" t="s">
        <v>46</v>
      </c>
      <c r="W611" t="s">
        <v>46</v>
      </c>
      <c r="X611" t="s">
        <v>23</v>
      </c>
      <c r="Y611" t="s">
        <v>81</v>
      </c>
      <c r="Z611">
        <v>4</v>
      </c>
      <c r="AA611" t="s">
        <v>3879</v>
      </c>
      <c r="AB611" s="1">
        <v>44476</v>
      </c>
    </row>
    <row r="612" spans="1:28" x14ac:dyDescent="0.25">
      <c r="A612">
        <v>41</v>
      </c>
      <c r="B612" t="s">
        <v>1818</v>
      </c>
      <c r="C612">
        <v>2021</v>
      </c>
      <c r="D612" t="s">
        <v>451</v>
      </c>
      <c r="E612" t="s">
        <v>1252</v>
      </c>
      <c r="F612" t="s">
        <v>48</v>
      </c>
      <c r="G612" t="s">
        <v>1253</v>
      </c>
      <c r="H612" t="s">
        <v>86</v>
      </c>
      <c r="I612" t="s">
        <v>71</v>
      </c>
      <c r="J612" s="1">
        <v>44476</v>
      </c>
      <c r="K612" s="2">
        <v>0.39074074074074078</v>
      </c>
      <c r="L612" s="1">
        <v>44476</v>
      </c>
      <c r="M612" s="2" t="s">
        <v>1254</v>
      </c>
      <c r="N612" s="1">
        <v>44476</v>
      </c>
      <c r="O612" s="2">
        <v>0.58628472222222217</v>
      </c>
      <c r="P612">
        <v>282</v>
      </c>
      <c r="Q612">
        <v>-205</v>
      </c>
      <c r="R612" s="3">
        <v>44476.390740740739</v>
      </c>
      <c r="S612" s="3">
        <v>44476.586284722223</v>
      </c>
      <c r="T612" t="s">
        <v>128</v>
      </c>
      <c r="U612" t="s">
        <v>36</v>
      </c>
      <c r="V612" t="s">
        <v>48</v>
      </c>
      <c r="W612" t="s">
        <v>48</v>
      </c>
      <c r="X612" t="s">
        <v>37</v>
      </c>
      <c r="Y612" t="s">
        <v>81</v>
      </c>
      <c r="Z612">
        <v>3</v>
      </c>
      <c r="AA612" t="s">
        <v>3879</v>
      </c>
      <c r="AB612" s="1">
        <v>44476</v>
      </c>
    </row>
    <row r="613" spans="1:28" x14ac:dyDescent="0.25">
      <c r="A613">
        <v>41</v>
      </c>
      <c r="B613" t="s">
        <v>1818</v>
      </c>
      <c r="C613">
        <v>2021</v>
      </c>
      <c r="D613" t="s">
        <v>451</v>
      </c>
      <c r="E613" t="s">
        <v>1255</v>
      </c>
      <c r="F613" t="s">
        <v>33</v>
      </c>
      <c r="G613" t="s">
        <v>1256</v>
      </c>
      <c r="H613" t="s">
        <v>70</v>
      </c>
      <c r="I613" t="s">
        <v>71</v>
      </c>
      <c r="J613" s="1">
        <v>44476</v>
      </c>
      <c r="K613" s="2">
        <v>0.40038194444444447</v>
      </c>
      <c r="L613" s="1">
        <v>44476</v>
      </c>
      <c r="M613" s="2">
        <v>0.46285879629629628</v>
      </c>
      <c r="N613" s="1">
        <v>44476</v>
      </c>
      <c r="O613" s="2">
        <v>0.40486111111111112</v>
      </c>
      <c r="P613">
        <v>7</v>
      </c>
      <c r="Q613">
        <v>-83</v>
      </c>
      <c r="R613" s="3">
        <v>44476.400381944448</v>
      </c>
      <c r="S613" s="3">
        <v>44476.404861111114</v>
      </c>
      <c r="T613" t="s">
        <v>1850</v>
      </c>
      <c r="U613" t="s">
        <v>22</v>
      </c>
      <c r="V613" t="s">
        <v>19</v>
      </c>
      <c r="W613" t="s">
        <v>34</v>
      </c>
      <c r="X613" t="s">
        <v>23</v>
      </c>
      <c r="Y613" t="s">
        <v>80</v>
      </c>
      <c r="Z613">
        <v>1</v>
      </c>
      <c r="AA613" t="s">
        <v>3879</v>
      </c>
      <c r="AB613" s="1">
        <v>44476</v>
      </c>
    </row>
    <row r="614" spans="1:28" x14ac:dyDescent="0.25">
      <c r="A614">
        <v>41</v>
      </c>
      <c r="B614" t="s">
        <v>1818</v>
      </c>
      <c r="C614">
        <v>2021</v>
      </c>
      <c r="D614" t="s">
        <v>451</v>
      </c>
      <c r="E614" t="s">
        <v>1257</v>
      </c>
      <c r="F614" t="s">
        <v>46</v>
      </c>
      <c r="G614" t="s">
        <v>1258</v>
      </c>
      <c r="H614" t="s">
        <v>86</v>
      </c>
      <c r="I614" t="s">
        <v>71</v>
      </c>
      <c r="J614" s="1">
        <v>44476</v>
      </c>
      <c r="K614" s="2">
        <v>0.40430555555555553</v>
      </c>
      <c r="L614" s="1">
        <v>44476</v>
      </c>
      <c r="M614" s="2">
        <v>0.57096064814814818</v>
      </c>
      <c r="N614" s="1">
        <v>44476</v>
      </c>
      <c r="O614" s="2">
        <v>0.59254629629629629</v>
      </c>
      <c r="P614">
        <v>271</v>
      </c>
      <c r="Q614">
        <v>31</v>
      </c>
      <c r="R614" s="3">
        <v>44476.404305555552</v>
      </c>
      <c r="S614" s="3">
        <v>44476.592546296299</v>
      </c>
      <c r="T614" t="s">
        <v>570</v>
      </c>
      <c r="U614" t="s">
        <v>36</v>
      </c>
      <c r="V614" t="s">
        <v>46</v>
      </c>
      <c r="W614" t="s">
        <v>46</v>
      </c>
      <c r="X614" t="s">
        <v>37</v>
      </c>
      <c r="Y614" t="s">
        <v>81</v>
      </c>
      <c r="Z614">
        <v>4</v>
      </c>
      <c r="AA614" t="s">
        <v>3879</v>
      </c>
      <c r="AB614" s="1">
        <v>44476</v>
      </c>
    </row>
    <row r="615" spans="1:28" x14ac:dyDescent="0.25">
      <c r="A615">
        <v>41</v>
      </c>
      <c r="B615" t="s">
        <v>1818</v>
      </c>
      <c r="C615">
        <v>2021</v>
      </c>
      <c r="D615" t="s">
        <v>451</v>
      </c>
      <c r="E615" t="s">
        <v>1259</v>
      </c>
      <c r="F615" t="s">
        <v>46</v>
      </c>
      <c r="G615" t="s">
        <v>1260</v>
      </c>
      <c r="H615" t="s">
        <v>86</v>
      </c>
      <c r="I615" t="s">
        <v>71</v>
      </c>
      <c r="J615" s="1">
        <v>44476</v>
      </c>
      <c r="K615" s="2">
        <v>0.40788194444444442</v>
      </c>
      <c r="L615" s="1">
        <v>44476</v>
      </c>
      <c r="M615" s="2">
        <v>0.57453703703703707</v>
      </c>
      <c r="N615" s="1">
        <v>44476</v>
      </c>
      <c r="O615" s="2">
        <v>0.59329861111111104</v>
      </c>
      <c r="P615">
        <v>267</v>
      </c>
      <c r="Q615">
        <v>27</v>
      </c>
      <c r="R615" s="3">
        <v>44476.407881944448</v>
      </c>
      <c r="S615" s="3">
        <v>44476.593298611115</v>
      </c>
      <c r="T615" t="s">
        <v>1920</v>
      </c>
      <c r="U615" t="s">
        <v>36</v>
      </c>
      <c r="V615" t="s">
        <v>46</v>
      </c>
      <c r="W615" t="s">
        <v>46</v>
      </c>
      <c r="X615" t="s">
        <v>37</v>
      </c>
      <c r="Y615" t="s">
        <v>81</v>
      </c>
      <c r="Z615">
        <v>2</v>
      </c>
      <c r="AA615" t="s">
        <v>3879</v>
      </c>
      <c r="AB615" s="1">
        <v>44476</v>
      </c>
    </row>
    <row r="616" spans="1:28" x14ac:dyDescent="0.25">
      <c r="A616">
        <v>41</v>
      </c>
      <c r="B616" t="s">
        <v>1818</v>
      </c>
      <c r="C616">
        <v>2021</v>
      </c>
      <c r="D616" t="s">
        <v>451</v>
      </c>
      <c r="E616" t="s">
        <v>1261</v>
      </c>
      <c r="F616" t="s">
        <v>61</v>
      </c>
      <c r="G616" t="s">
        <v>1262</v>
      </c>
      <c r="H616" t="s">
        <v>86</v>
      </c>
      <c r="I616" t="s">
        <v>71</v>
      </c>
      <c r="J616" s="1">
        <v>44476</v>
      </c>
      <c r="K616" s="2">
        <v>0.4095717592592592</v>
      </c>
      <c r="L616" s="1">
        <v>44476</v>
      </c>
      <c r="M616" s="2">
        <v>0.57620370370370366</v>
      </c>
      <c r="N616" s="1">
        <v>44476</v>
      </c>
      <c r="O616" s="2">
        <v>0.59625000000000006</v>
      </c>
      <c r="P616">
        <v>269</v>
      </c>
      <c r="Q616">
        <v>29</v>
      </c>
      <c r="R616" s="3">
        <v>44476.409571759257</v>
      </c>
      <c r="S616" s="3">
        <v>44476.596250000002</v>
      </c>
      <c r="T616" t="s">
        <v>1877</v>
      </c>
      <c r="U616" t="s">
        <v>36</v>
      </c>
      <c r="V616" t="s">
        <v>61</v>
      </c>
      <c r="W616" t="s">
        <v>21</v>
      </c>
      <c r="X616" t="s">
        <v>37</v>
      </c>
      <c r="Y616" t="s">
        <v>81</v>
      </c>
      <c r="Z616">
        <v>1</v>
      </c>
      <c r="AA616" t="s">
        <v>3879</v>
      </c>
      <c r="AB616" s="1">
        <v>44476</v>
      </c>
    </row>
    <row r="617" spans="1:28" x14ac:dyDescent="0.25">
      <c r="A617">
        <v>41</v>
      </c>
      <c r="B617" t="s">
        <v>1818</v>
      </c>
      <c r="C617">
        <v>2021</v>
      </c>
      <c r="D617" t="s">
        <v>451</v>
      </c>
      <c r="E617" t="s">
        <v>1263</v>
      </c>
      <c r="F617" t="s">
        <v>18</v>
      </c>
      <c r="G617" t="s">
        <v>1264</v>
      </c>
      <c r="H617" t="s">
        <v>70</v>
      </c>
      <c r="I617" t="s">
        <v>71</v>
      </c>
      <c r="J617" s="1">
        <v>44476</v>
      </c>
      <c r="K617" s="2">
        <v>0.42666666666666669</v>
      </c>
      <c r="L617" s="1">
        <v>44476</v>
      </c>
      <c r="M617" s="2">
        <v>0.48914351851851851</v>
      </c>
      <c r="N617" s="1">
        <v>44476</v>
      </c>
      <c r="O617" s="2">
        <v>0.47111111111111109</v>
      </c>
      <c r="P617">
        <v>64</v>
      </c>
      <c r="Q617">
        <v>-26</v>
      </c>
      <c r="R617" s="3">
        <v>44476.426666666666</v>
      </c>
      <c r="S617" s="3">
        <v>44476.47111111111</v>
      </c>
      <c r="T617" t="s">
        <v>122</v>
      </c>
      <c r="U617" t="s">
        <v>30</v>
      </c>
      <c r="V617" t="s">
        <v>19</v>
      </c>
      <c r="W617" t="s">
        <v>20</v>
      </c>
      <c r="X617" t="s">
        <v>23</v>
      </c>
      <c r="Y617" t="s">
        <v>79</v>
      </c>
      <c r="Z617">
        <v>3</v>
      </c>
      <c r="AA617" t="s">
        <v>3879</v>
      </c>
      <c r="AB617" s="1">
        <v>44476</v>
      </c>
    </row>
    <row r="618" spans="1:28" x14ac:dyDescent="0.25">
      <c r="A618">
        <v>41</v>
      </c>
      <c r="B618" t="s">
        <v>1818</v>
      </c>
      <c r="C618">
        <v>2021</v>
      </c>
      <c r="D618" t="s">
        <v>451</v>
      </c>
      <c r="E618" t="s">
        <v>1265</v>
      </c>
      <c r="F618" t="s">
        <v>48</v>
      </c>
      <c r="G618" t="s">
        <v>1266</v>
      </c>
      <c r="H618" t="s">
        <v>86</v>
      </c>
      <c r="I618" t="s">
        <v>71</v>
      </c>
      <c r="J618" s="1">
        <v>44476</v>
      </c>
      <c r="K618" s="2">
        <v>0.43018518518518517</v>
      </c>
      <c r="L618" s="1">
        <v>44476</v>
      </c>
      <c r="M618" s="2">
        <v>0.59684027777777782</v>
      </c>
      <c r="N618" s="1">
        <v>44476</v>
      </c>
      <c r="O618" s="2">
        <v>0.55466435185185181</v>
      </c>
      <c r="P618">
        <v>179</v>
      </c>
      <c r="Q618">
        <v>-61</v>
      </c>
      <c r="R618" s="3">
        <v>44476.430185185185</v>
      </c>
      <c r="S618" s="3">
        <v>44476.554664351854</v>
      </c>
      <c r="T618" t="s">
        <v>588</v>
      </c>
      <c r="U618" t="s">
        <v>32</v>
      </c>
      <c r="V618" t="s">
        <v>48</v>
      </c>
      <c r="W618" t="s">
        <v>48</v>
      </c>
      <c r="X618" t="s">
        <v>23</v>
      </c>
      <c r="Y618" t="s">
        <v>81</v>
      </c>
      <c r="Z618">
        <v>1</v>
      </c>
      <c r="AA618" t="s">
        <v>3879</v>
      </c>
      <c r="AB618" s="1">
        <v>44476</v>
      </c>
    </row>
    <row r="619" spans="1:28" x14ac:dyDescent="0.25">
      <c r="A619">
        <v>41</v>
      </c>
      <c r="B619" t="s">
        <v>1818</v>
      </c>
      <c r="C619">
        <v>2021</v>
      </c>
      <c r="D619" t="s">
        <v>451</v>
      </c>
      <c r="E619" t="s">
        <v>1267</v>
      </c>
      <c r="F619" t="s">
        <v>48</v>
      </c>
      <c r="G619" t="s">
        <v>1268</v>
      </c>
      <c r="H619" t="s">
        <v>86</v>
      </c>
      <c r="I619" t="s">
        <v>71</v>
      </c>
      <c r="J619" s="1">
        <v>44476</v>
      </c>
      <c r="K619" s="2">
        <v>0.43112268518518521</v>
      </c>
      <c r="L619" s="1">
        <v>44476</v>
      </c>
      <c r="M619" s="2">
        <v>0.59777777777777785</v>
      </c>
      <c r="N619" s="1">
        <v>44476</v>
      </c>
      <c r="O619" s="2">
        <v>0.55554398148148143</v>
      </c>
      <c r="P619">
        <v>179</v>
      </c>
      <c r="Q619">
        <v>-61</v>
      </c>
      <c r="R619" s="3">
        <v>44476.431122685186</v>
      </c>
      <c r="S619" s="3">
        <v>44476.555543981478</v>
      </c>
      <c r="T619" t="s">
        <v>588</v>
      </c>
      <c r="U619" t="s">
        <v>32</v>
      </c>
      <c r="V619" t="s">
        <v>48</v>
      </c>
      <c r="W619" t="s">
        <v>48</v>
      </c>
      <c r="X619" t="s">
        <v>23</v>
      </c>
      <c r="Y619" t="s">
        <v>81</v>
      </c>
      <c r="Z619">
        <v>1</v>
      </c>
      <c r="AA619" t="s">
        <v>3879</v>
      </c>
      <c r="AB619" s="1">
        <v>44476</v>
      </c>
    </row>
    <row r="620" spans="1:28" x14ac:dyDescent="0.25">
      <c r="A620">
        <v>41</v>
      </c>
      <c r="B620" t="s">
        <v>1818</v>
      </c>
      <c r="C620">
        <v>2021</v>
      </c>
      <c r="D620" t="s">
        <v>451</v>
      </c>
      <c r="E620" t="s">
        <v>1269</v>
      </c>
      <c r="F620" t="s">
        <v>50</v>
      </c>
      <c r="G620" t="s">
        <v>1270</v>
      </c>
      <c r="H620" t="s">
        <v>86</v>
      </c>
      <c r="I620" t="s">
        <v>71</v>
      </c>
      <c r="J620" s="1">
        <v>44476</v>
      </c>
      <c r="K620" s="2">
        <v>0.43187500000000001</v>
      </c>
      <c r="L620" s="1">
        <v>44476</v>
      </c>
      <c r="M620" s="2">
        <v>0.5985300925925926</v>
      </c>
      <c r="N620" s="1">
        <v>44476</v>
      </c>
      <c r="O620" s="2">
        <v>0.55628472222222225</v>
      </c>
      <c r="P620">
        <v>180</v>
      </c>
      <c r="Q620">
        <v>-60</v>
      </c>
      <c r="R620" s="3">
        <v>44476.431875000002</v>
      </c>
      <c r="S620" s="3">
        <v>44476.556284722225</v>
      </c>
      <c r="T620" t="s">
        <v>588</v>
      </c>
      <c r="U620" t="s">
        <v>32</v>
      </c>
      <c r="V620" t="s">
        <v>51</v>
      </c>
      <c r="W620" t="s">
        <v>52</v>
      </c>
      <c r="X620" t="s">
        <v>23</v>
      </c>
      <c r="Y620" t="s">
        <v>81</v>
      </c>
      <c r="Z620">
        <v>1</v>
      </c>
      <c r="AA620" t="s">
        <v>3879</v>
      </c>
      <c r="AB620" s="1">
        <v>44476</v>
      </c>
    </row>
    <row r="621" spans="1:28" x14ac:dyDescent="0.25">
      <c r="A621">
        <v>41</v>
      </c>
      <c r="B621" t="s">
        <v>1818</v>
      </c>
      <c r="C621">
        <v>2021</v>
      </c>
      <c r="D621" t="s">
        <v>451</v>
      </c>
      <c r="E621" t="s">
        <v>1271</v>
      </c>
      <c r="F621" t="s">
        <v>46</v>
      </c>
      <c r="G621" t="s">
        <v>1272</v>
      </c>
      <c r="H621" t="s">
        <v>86</v>
      </c>
      <c r="I621" t="s">
        <v>71</v>
      </c>
      <c r="J621" s="1">
        <v>44476</v>
      </c>
      <c r="K621" s="2">
        <v>0.45055555555555554</v>
      </c>
      <c r="L621" s="1">
        <v>44476</v>
      </c>
      <c r="M621" s="2">
        <v>0.61721064814814819</v>
      </c>
      <c r="N621" s="1">
        <v>44476</v>
      </c>
      <c r="O621" s="2">
        <v>0.61692129629629633</v>
      </c>
      <c r="P621">
        <v>240</v>
      </c>
      <c r="Q621">
        <v>0</v>
      </c>
      <c r="R621" s="3">
        <v>44476.450555555559</v>
      </c>
      <c r="S621" s="3">
        <v>44476.6169212963</v>
      </c>
      <c r="T621" t="s">
        <v>1872</v>
      </c>
      <c r="U621" t="s">
        <v>32</v>
      </c>
      <c r="V621" t="s">
        <v>46</v>
      </c>
      <c r="W621" t="s">
        <v>46</v>
      </c>
      <c r="X621" t="s">
        <v>23</v>
      </c>
      <c r="Y621" t="s">
        <v>81</v>
      </c>
      <c r="Z621">
        <v>8</v>
      </c>
      <c r="AA621" t="s">
        <v>3879</v>
      </c>
      <c r="AB621" s="1">
        <v>44476</v>
      </c>
    </row>
    <row r="622" spans="1:28" x14ac:dyDescent="0.25">
      <c r="A622">
        <v>41</v>
      </c>
      <c r="B622" t="s">
        <v>1818</v>
      </c>
      <c r="C622">
        <v>2021</v>
      </c>
      <c r="D622" t="s">
        <v>451</v>
      </c>
      <c r="E622" t="s">
        <v>1273</v>
      </c>
      <c r="F622" t="s">
        <v>18</v>
      </c>
      <c r="G622" t="s">
        <v>1085</v>
      </c>
      <c r="H622" t="s">
        <v>70</v>
      </c>
      <c r="I622" t="s">
        <v>71</v>
      </c>
      <c r="J622" s="1">
        <v>44476</v>
      </c>
      <c r="K622" s="2">
        <v>0.46136574074074077</v>
      </c>
      <c r="L622" s="1">
        <v>44476</v>
      </c>
      <c r="M622" s="2">
        <v>0.5238194444444445</v>
      </c>
      <c r="N622" s="1">
        <v>44480</v>
      </c>
      <c r="O622" s="2">
        <v>0.42072916666666665</v>
      </c>
      <c r="P622">
        <v>5701</v>
      </c>
      <c r="Q622">
        <v>5611</v>
      </c>
      <c r="R622" s="3">
        <v>44476.461365740739</v>
      </c>
      <c r="S622" s="3">
        <v>44480.420729166668</v>
      </c>
      <c r="T622" t="s">
        <v>3804</v>
      </c>
      <c r="U622" t="s">
        <v>39</v>
      </c>
      <c r="V622" t="s">
        <v>19</v>
      </c>
      <c r="W622" t="s">
        <v>20</v>
      </c>
      <c r="X622" t="s">
        <v>37</v>
      </c>
      <c r="Y622" t="s">
        <v>79</v>
      </c>
      <c r="Z622">
        <v>1</v>
      </c>
      <c r="AA622" t="s">
        <v>3879</v>
      </c>
      <c r="AB622" s="1">
        <v>44476</v>
      </c>
    </row>
    <row r="623" spans="1:28" x14ac:dyDescent="0.25">
      <c r="A623">
        <v>41</v>
      </c>
      <c r="B623" t="s">
        <v>1818</v>
      </c>
      <c r="C623">
        <v>2021</v>
      </c>
      <c r="D623" t="s">
        <v>451</v>
      </c>
      <c r="E623" t="s">
        <v>1274</v>
      </c>
      <c r="F623" t="s">
        <v>46</v>
      </c>
      <c r="G623" t="s">
        <v>1275</v>
      </c>
      <c r="H623" t="s">
        <v>86</v>
      </c>
      <c r="I623" t="s">
        <v>71</v>
      </c>
      <c r="J623" s="1">
        <v>44476</v>
      </c>
      <c r="K623" s="2">
        <v>0.46843750000000001</v>
      </c>
      <c r="L623" s="1">
        <v>44476</v>
      </c>
      <c r="M623" s="2">
        <v>0.63509259259259265</v>
      </c>
      <c r="N623" s="1">
        <v>44476</v>
      </c>
      <c r="O623" s="2">
        <v>0.59704861111111118</v>
      </c>
      <c r="P623">
        <v>185</v>
      </c>
      <c r="Q623">
        <v>-55</v>
      </c>
      <c r="R623" s="3">
        <v>44476.4684375</v>
      </c>
      <c r="S623" s="3">
        <v>44476.597048611111</v>
      </c>
      <c r="T623" t="s">
        <v>591</v>
      </c>
      <c r="U623" t="s">
        <v>32</v>
      </c>
      <c r="V623" t="s">
        <v>46</v>
      </c>
      <c r="W623" t="s">
        <v>46</v>
      </c>
      <c r="X623" t="s">
        <v>23</v>
      </c>
      <c r="Y623" t="s">
        <v>81</v>
      </c>
      <c r="Z623">
        <v>2</v>
      </c>
      <c r="AA623" t="s">
        <v>3879</v>
      </c>
      <c r="AB623" s="1">
        <v>44476</v>
      </c>
    </row>
    <row r="624" spans="1:28" x14ac:dyDescent="0.25">
      <c r="A624">
        <v>41</v>
      </c>
      <c r="B624" t="s">
        <v>1818</v>
      </c>
      <c r="C624">
        <v>2021</v>
      </c>
      <c r="D624" t="s">
        <v>451</v>
      </c>
      <c r="E624" t="s">
        <v>1276</v>
      </c>
      <c r="F624" t="s">
        <v>28</v>
      </c>
      <c r="G624" t="s">
        <v>1277</v>
      </c>
      <c r="H624" t="s">
        <v>86</v>
      </c>
      <c r="I624" t="s">
        <v>71</v>
      </c>
      <c r="J624" s="1">
        <v>44476</v>
      </c>
      <c r="K624" s="2">
        <v>0.4939351851851852</v>
      </c>
      <c r="L624" s="1">
        <v>44476</v>
      </c>
      <c r="M624" s="2">
        <v>0.66059027777777779</v>
      </c>
      <c r="N624" s="1">
        <v>44476</v>
      </c>
      <c r="O624" s="2">
        <v>0.63481481481481483</v>
      </c>
      <c r="P624">
        <v>203</v>
      </c>
      <c r="Q624">
        <v>-37</v>
      </c>
      <c r="R624" s="3">
        <v>44476.493935185186</v>
      </c>
      <c r="S624" s="3">
        <v>44476.634814814817</v>
      </c>
      <c r="T624" t="s">
        <v>1932</v>
      </c>
      <c r="U624" t="s">
        <v>32</v>
      </c>
      <c r="V624" t="s">
        <v>19</v>
      </c>
      <c r="W624" t="s">
        <v>29</v>
      </c>
      <c r="X624" t="s">
        <v>23</v>
      </c>
      <c r="Y624" t="s">
        <v>81</v>
      </c>
      <c r="Z624">
        <v>6</v>
      </c>
      <c r="AA624" t="s">
        <v>3879</v>
      </c>
      <c r="AB624" s="1">
        <v>44476</v>
      </c>
    </row>
    <row r="625" spans="1:28" x14ac:dyDescent="0.25">
      <c r="A625">
        <v>41</v>
      </c>
      <c r="B625" t="s">
        <v>1818</v>
      </c>
      <c r="C625">
        <v>2021</v>
      </c>
      <c r="D625" t="s">
        <v>451</v>
      </c>
      <c r="E625" t="s">
        <v>1278</v>
      </c>
      <c r="F625" t="s">
        <v>33</v>
      </c>
      <c r="G625" t="s">
        <v>1279</v>
      </c>
      <c r="H625" t="s">
        <v>70</v>
      </c>
      <c r="I625" t="s">
        <v>71</v>
      </c>
      <c r="J625" s="1">
        <v>44476</v>
      </c>
      <c r="K625" s="2">
        <v>0.49471064814814819</v>
      </c>
      <c r="L625" s="1">
        <v>44476</v>
      </c>
      <c r="M625" s="2">
        <v>0.55670138888888887</v>
      </c>
      <c r="N625" s="1">
        <v>44476</v>
      </c>
      <c r="O625" s="2">
        <v>0.55895833333333333</v>
      </c>
      <c r="P625">
        <v>92</v>
      </c>
      <c r="Q625">
        <v>3</v>
      </c>
      <c r="R625" s="3">
        <v>44476.494710648149</v>
      </c>
      <c r="S625" s="3">
        <v>44476.558958333335</v>
      </c>
      <c r="T625" t="s">
        <v>153</v>
      </c>
      <c r="U625" t="s">
        <v>32</v>
      </c>
      <c r="V625" t="s">
        <v>19</v>
      </c>
      <c r="W625" t="s">
        <v>34</v>
      </c>
      <c r="X625" t="s">
        <v>37</v>
      </c>
      <c r="Y625" t="s">
        <v>80</v>
      </c>
      <c r="Z625">
        <v>5</v>
      </c>
      <c r="AA625" t="s">
        <v>3879</v>
      </c>
      <c r="AB625" s="1">
        <v>44476</v>
      </c>
    </row>
    <row r="626" spans="1:28" x14ac:dyDescent="0.25">
      <c r="A626">
        <v>41</v>
      </c>
      <c r="B626" t="s">
        <v>1818</v>
      </c>
      <c r="C626">
        <v>2021</v>
      </c>
      <c r="D626" t="s">
        <v>451</v>
      </c>
      <c r="E626" t="s">
        <v>1280</v>
      </c>
      <c r="F626" t="s">
        <v>24</v>
      </c>
      <c r="G626" t="s">
        <v>1162</v>
      </c>
      <c r="H626" t="s">
        <v>70</v>
      </c>
      <c r="I626" t="s">
        <v>71</v>
      </c>
      <c r="J626" s="1">
        <v>44476</v>
      </c>
      <c r="K626" s="2">
        <v>0.50583333333333336</v>
      </c>
      <c r="L626" s="1">
        <v>44476</v>
      </c>
      <c r="M626" s="2">
        <v>0.56831018518518517</v>
      </c>
      <c r="N626" s="1">
        <v>44476</v>
      </c>
      <c r="O626" s="2">
        <v>0.56085648148148148</v>
      </c>
      <c r="P626">
        <v>79</v>
      </c>
      <c r="Q626">
        <v>-11</v>
      </c>
      <c r="R626" s="3">
        <v>44476.505833333336</v>
      </c>
      <c r="S626" s="3">
        <v>44476.560856481483</v>
      </c>
      <c r="T626" t="s">
        <v>161</v>
      </c>
      <c r="U626" t="s">
        <v>30</v>
      </c>
      <c r="V626" t="s">
        <v>19</v>
      </c>
      <c r="W626" t="s">
        <v>25</v>
      </c>
      <c r="X626" t="s">
        <v>23</v>
      </c>
      <c r="Y626" t="s">
        <v>78</v>
      </c>
      <c r="Z626">
        <v>2</v>
      </c>
      <c r="AA626" t="s">
        <v>3879</v>
      </c>
      <c r="AB626" s="1">
        <v>44476</v>
      </c>
    </row>
    <row r="627" spans="1:28" x14ac:dyDescent="0.25">
      <c r="A627">
        <v>41</v>
      </c>
      <c r="B627" t="s">
        <v>1818</v>
      </c>
      <c r="C627">
        <v>2021</v>
      </c>
      <c r="D627" t="s">
        <v>451</v>
      </c>
      <c r="E627" t="s">
        <v>1281</v>
      </c>
      <c r="F627" t="s">
        <v>18</v>
      </c>
      <c r="G627" t="s">
        <v>1282</v>
      </c>
      <c r="H627" t="s">
        <v>70</v>
      </c>
      <c r="I627" t="s">
        <v>71</v>
      </c>
      <c r="J627" s="1">
        <v>44476</v>
      </c>
      <c r="K627" s="2">
        <v>0.51497685185185182</v>
      </c>
      <c r="L627" s="1">
        <v>44476</v>
      </c>
      <c r="M627" s="2">
        <v>0.5774421296296296</v>
      </c>
      <c r="N627" s="1">
        <v>44476</v>
      </c>
      <c r="O627" s="2">
        <v>0.56225694444444441</v>
      </c>
      <c r="P627">
        <v>68</v>
      </c>
      <c r="Q627">
        <v>-22</v>
      </c>
      <c r="R627" s="3">
        <v>44476.514976851853</v>
      </c>
      <c r="S627" s="3">
        <v>44476.562256944446</v>
      </c>
      <c r="T627" t="s">
        <v>1841</v>
      </c>
      <c r="U627" t="s">
        <v>30</v>
      </c>
      <c r="V627" t="s">
        <v>19</v>
      </c>
      <c r="W627" t="s">
        <v>20</v>
      </c>
      <c r="X627" t="s">
        <v>23</v>
      </c>
      <c r="Y627" t="s">
        <v>79</v>
      </c>
      <c r="Z627">
        <v>5</v>
      </c>
      <c r="AA627" t="s">
        <v>3879</v>
      </c>
      <c r="AB627" s="1">
        <v>44476</v>
      </c>
    </row>
    <row r="628" spans="1:28" x14ac:dyDescent="0.25">
      <c r="A628">
        <v>41</v>
      </c>
      <c r="B628" t="s">
        <v>1818</v>
      </c>
      <c r="C628">
        <v>2021</v>
      </c>
      <c r="D628" t="s">
        <v>451</v>
      </c>
      <c r="E628" t="s">
        <v>1283</v>
      </c>
      <c r="F628" t="s">
        <v>31</v>
      </c>
      <c r="G628" t="s">
        <v>1284</v>
      </c>
      <c r="H628" t="s">
        <v>86</v>
      </c>
      <c r="I628" t="s">
        <v>71</v>
      </c>
      <c r="J628" s="1">
        <v>44476</v>
      </c>
      <c r="K628" s="2">
        <v>0.52064814814814808</v>
      </c>
      <c r="L628" s="1">
        <v>44476</v>
      </c>
      <c r="M628" s="2">
        <v>0.68730324074074067</v>
      </c>
      <c r="N628" s="1">
        <v>44480</v>
      </c>
      <c r="O628" s="2">
        <v>0.42121527777777779</v>
      </c>
      <c r="P628">
        <v>5617</v>
      </c>
      <c r="Q628">
        <v>5377</v>
      </c>
      <c r="R628" s="3">
        <v>44476.520648148151</v>
      </c>
      <c r="S628" s="3">
        <v>44480.421215277776</v>
      </c>
      <c r="T628" t="s">
        <v>3805</v>
      </c>
      <c r="U628" t="s">
        <v>39</v>
      </c>
      <c r="V628" t="s">
        <v>19</v>
      </c>
      <c r="W628" t="s">
        <v>21</v>
      </c>
      <c r="X628" t="s">
        <v>37</v>
      </c>
      <c r="Y628" t="s">
        <v>81</v>
      </c>
      <c r="Z628">
        <v>5</v>
      </c>
      <c r="AA628" t="s">
        <v>3879</v>
      </c>
      <c r="AB628" s="1">
        <v>44476</v>
      </c>
    </row>
    <row r="629" spans="1:28" x14ac:dyDescent="0.25">
      <c r="A629">
        <v>41</v>
      </c>
      <c r="B629" t="s">
        <v>1818</v>
      </c>
      <c r="C629">
        <v>2021</v>
      </c>
      <c r="D629" t="s">
        <v>451</v>
      </c>
      <c r="E629" t="s">
        <v>1285</v>
      </c>
      <c r="F629" t="s">
        <v>33</v>
      </c>
      <c r="G629" t="s">
        <v>1286</v>
      </c>
      <c r="H629" t="s">
        <v>70</v>
      </c>
      <c r="I629" t="s">
        <v>71</v>
      </c>
      <c r="J629" s="1">
        <v>44476</v>
      </c>
      <c r="K629" s="2">
        <v>0.52105324074074078</v>
      </c>
      <c r="L629" s="1">
        <v>44476</v>
      </c>
      <c r="M629" s="2">
        <v>0.58353009259259259</v>
      </c>
      <c r="N629" s="1">
        <v>44476</v>
      </c>
      <c r="O629" s="2">
        <v>0.58283564814814814</v>
      </c>
      <c r="P629">
        <v>89</v>
      </c>
      <c r="Q629">
        <v>-1</v>
      </c>
      <c r="R629" s="3">
        <v>44476.521053240744</v>
      </c>
      <c r="S629" s="3">
        <v>44476.582835648151</v>
      </c>
      <c r="T629" t="s">
        <v>1892</v>
      </c>
      <c r="U629" t="s">
        <v>30</v>
      </c>
      <c r="V629" t="s">
        <v>19</v>
      </c>
      <c r="W629" t="s">
        <v>34</v>
      </c>
      <c r="X629" t="s">
        <v>23</v>
      </c>
      <c r="Y629" t="s">
        <v>80</v>
      </c>
      <c r="Z629">
        <v>5</v>
      </c>
      <c r="AA629" t="s">
        <v>3879</v>
      </c>
      <c r="AB629" s="1">
        <v>44476</v>
      </c>
    </row>
    <row r="630" spans="1:28" x14ac:dyDescent="0.25">
      <c r="A630">
        <v>41</v>
      </c>
      <c r="B630" t="s">
        <v>1818</v>
      </c>
      <c r="C630">
        <v>2021</v>
      </c>
      <c r="D630" t="s">
        <v>451</v>
      </c>
      <c r="E630" t="s">
        <v>1287</v>
      </c>
      <c r="F630" t="s">
        <v>33</v>
      </c>
      <c r="G630" t="s">
        <v>1288</v>
      </c>
      <c r="H630" t="s">
        <v>70</v>
      </c>
      <c r="I630" t="s">
        <v>71</v>
      </c>
      <c r="J630" s="1">
        <v>44476</v>
      </c>
      <c r="K630" s="2">
        <v>0.54048611111111111</v>
      </c>
      <c r="L630" s="1">
        <v>44476</v>
      </c>
      <c r="M630" s="2">
        <v>0.60297453703703707</v>
      </c>
      <c r="N630" s="1">
        <v>44476</v>
      </c>
      <c r="O630" s="2">
        <v>0.60412037037037036</v>
      </c>
      <c r="P630">
        <v>91</v>
      </c>
      <c r="Q630">
        <v>1</v>
      </c>
      <c r="R630" s="3">
        <v>44476.540486111109</v>
      </c>
      <c r="S630" s="3">
        <v>44476.604120370372</v>
      </c>
      <c r="T630" t="s">
        <v>1833</v>
      </c>
      <c r="U630" t="s">
        <v>32</v>
      </c>
      <c r="V630" t="s">
        <v>19</v>
      </c>
      <c r="W630" t="s">
        <v>34</v>
      </c>
      <c r="X630" t="s">
        <v>37</v>
      </c>
      <c r="Y630" t="s">
        <v>80</v>
      </c>
      <c r="Z630">
        <v>5</v>
      </c>
      <c r="AA630" t="s">
        <v>3879</v>
      </c>
      <c r="AB630" s="1">
        <v>44476</v>
      </c>
    </row>
    <row r="631" spans="1:28" x14ac:dyDescent="0.25">
      <c r="A631">
        <v>41</v>
      </c>
      <c r="B631" t="s">
        <v>1818</v>
      </c>
      <c r="C631">
        <v>2021</v>
      </c>
      <c r="D631" t="s">
        <v>451</v>
      </c>
      <c r="E631" t="s">
        <v>1289</v>
      </c>
      <c r="F631" t="s">
        <v>46</v>
      </c>
      <c r="G631" t="s">
        <v>1290</v>
      </c>
      <c r="H631" t="s">
        <v>87</v>
      </c>
      <c r="I631" t="s">
        <v>71</v>
      </c>
      <c r="J631" s="1">
        <v>44476</v>
      </c>
      <c r="K631" s="2">
        <v>0.55214120370370368</v>
      </c>
      <c r="L631" s="1">
        <v>44480</v>
      </c>
      <c r="M631" s="2">
        <v>0.57986111111111105</v>
      </c>
      <c r="R631" s="3">
        <v>44476.552141203705</v>
      </c>
      <c r="S631" s="3">
        <v>44484.346910763888</v>
      </c>
      <c r="T631" t="s">
        <v>4802</v>
      </c>
      <c r="U631" t="s">
        <v>72</v>
      </c>
      <c r="V631" t="s">
        <v>46</v>
      </c>
      <c r="W631" t="s">
        <v>46</v>
      </c>
      <c r="X631" t="s">
        <v>74</v>
      </c>
      <c r="Y631" t="s">
        <v>81</v>
      </c>
      <c r="Z631">
        <v>1</v>
      </c>
      <c r="AA631" t="s">
        <v>3879</v>
      </c>
      <c r="AB631" s="1">
        <v>44476</v>
      </c>
    </row>
    <row r="632" spans="1:28" x14ac:dyDescent="0.25">
      <c r="A632">
        <v>41</v>
      </c>
      <c r="B632" t="s">
        <v>1818</v>
      </c>
      <c r="C632">
        <v>2021</v>
      </c>
      <c r="D632" t="s">
        <v>451</v>
      </c>
      <c r="E632" t="s">
        <v>1291</v>
      </c>
      <c r="F632" t="s">
        <v>33</v>
      </c>
      <c r="G632" t="s">
        <v>1292</v>
      </c>
      <c r="I632" t="s">
        <v>71</v>
      </c>
      <c r="J632" s="1">
        <v>44476</v>
      </c>
      <c r="K632" s="2">
        <v>0.5587037037037037</v>
      </c>
      <c r="L632" s="1">
        <v>44476</v>
      </c>
      <c r="M632" s="2" t="s">
        <v>1293</v>
      </c>
      <c r="N632" s="1">
        <v>44476</v>
      </c>
      <c r="O632" s="2">
        <v>0.66190972222222222</v>
      </c>
      <c r="P632">
        <v>149</v>
      </c>
      <c r="Q632">
        <v>123</v>
      </c>
      <c r="R632" s="3">
        <v>44476.558703703704</v>
      </c>
      <c r="S632" s="3">
        <v>44476.661909722221</v>
      </c>
      <c r="T632" t="s">
        <v>595</v>
      </c>
      <c r="U632" t="s">
        <v>32</v>
      </c>
      <c r="V632" t="s">
        <v>19</v>
      </c>
      <c r="W632" t="s">
        <v>34</v>
      </c>
      <c r="X632" t="s">
        <v>37</v>
      </c>
      <c r="Y632" t="s">
        <v>80</v>
      </c>
      <c r="Z632">
        <v>11</v>
      </c>
      <c r="AA632" t="s">
        <v>3879</v>
      </c>
      <c r="AB632" s="1">
        <v>44476</v>
      </c>
    </row>
    <row r="633" spans="1:28" x14ac:dyDescent="0.25">
      <c r="A633">
        <v>41</v>
      </c>
      <c r="B633" t="s">
        <v>1818</v>
      </c>
      <c r="C633">
        <v>2021</v>
      </c>
      <c r="D633" t="s">
        <v>451</v>
      </c>
      <c r="E633" t="s">
        <v>1294</v>
      </c>
      <c r="F633" t="s">
        <v>24</v>
      </c>
      <c r="G633" t="s">
        <v>1184</v>
      </c>
      <c r="H633" t="s">
        <v>70</v>
      </c>
      <c r="I633" t="s">
        <v>71</v>
      </c>
      <c r="J633" s="1">
        <v>44476</v>
      </c>
      <c r="K633" s="2">
        <v>0.55895833333333333</v>
      </c>
      <c r="L633" s="1">
        <v>44476</v>
      </c>
      <c r="M633" s="2">
        <v>0.62143518518518526</v>
      </c>
      <c r="N633" s="1">
        <v>44476</v>
      </c>
      <c r="O633" s="2">
        <v>0.60881944444444447</v>
      </c>
      <c r="P633">
        <v>72</v>
      </c>
      <c r="Q633">
        <v>-18</v>
      </c>
      <c r="R633" s="3">
        <v>44476.558958333335</v>
      </c>
      <c r="S633" s="3">
        <v>44476.608819444446</v>
      </c>
      <c r="T633" t="s">
        <v>130</v>
      </c>
      <c r="U633" t="s">
        <v>30</v>
      </c>
      <c r="V633" t="s">
        <v>19</v>
      </c>
      <c r="W633" t="s">
        <v>25</v>
      </c>
      <c r="X633" t="s">
        <v>23</v>
      </c>
      <c r="Y633" t="s">
        <v>78</v>
      </c>
      <c r="Z633">
        <v>1</v>
      </c>
      <c r="AA633" t="s">
        <v>3879</v>
      </c>
      <c r="AB633" s="1">
        <v>44476</v>
      </c>
    </row>
    <row r="634" spans="1:28" x14ac:dyDescent="0.25">
      <c r="A634">
        <v>41</v>
      </c>
      <c r="B634" t="s">
        <v>1818</v>
      </c>
      <c r="C634">
        <v>2021</v>
      </c>
      <c r="D634" t="s">
        <v>451</v>
      </c>
      <c r="E634" t="s">
        <v>1295</v>
      </c>
      <c r="F634" t="s">
        <v>33</v>
      </c>
      <c r="G634" t="s">
        <v>1292</v>
      </c>
      <c r="H634" t="s">
        <v>70</v>
      </c>
      <c r="I634" t="s">
        <v>71</v>
      </c>
      <c r="J634" s="1">
        <v>44476</v>
      </c>
      <c r="K634" s="2">
        <v>0.57771990740740742</v>
      </c>
      <c r="L634" s="1">
        <v>44476</v>
      </c>
      <c r="M634" s="2">
        <v>0.64019675925925923</v>
      </c>
      <c r="N634" s="1">
        <v>44476</v>
      </c>
      <c r="O634" s="2">
        <v>0.58178240740740739</v>
      </c>
      <c r="P634">
        <v>6</v>
      </c>
      <c r="Q634">
        <v>-84</v>
      </c>
      <c r="R634" s="3">
        <v>44476.577719907407</v>
      </c>
      <c r="S634" s="3">
        <v>44476.581782407404</v>
      </c>
      <c r="T634" t="s">
        <v>105</v>
      </c>
      <c r="U634" t="s">
        <v>22</v>
      </c>
      <c r="V634" t="s">
        <v>19</v>
      </c>
      <c r="W634" t="s">
        <v>34</v>
      </c>
      <c r="X634" t="s">
        <v>23</v>
      </c>
      <c r="Y634" t="s">
        <v>80</v>
      </c>
      <c r="Z634">
        <v>1</v>
      </c>
      <c r="AA634" t="s">
        <v>3879</v>
      </c>
      <c r="AB634" s="1">
        <v>44476</v>
      </c>
    </row>
    <row r="635" spans="1:28" x14ac:dyDescent="0.25">
      <c r="A635">
        <v>41</v>
      </c>
      <c r="B635" t="s">
        <v>1818</v>
      </c>
      <c r="C635">
        <v>2021</v>
      </c>
      <c r="D635" t="s">
        <v>451</v>
      </c>
      <c r="E635" t="s">
        <v>1296</v>
      </c>
      <c r="F635" t="s">
        <v>33</v>
      </c>
      <c r="G635" t="s">
        <v>866</v>
      </c>
      <c r="H635" t="s">
        <v>70</v>
      </c>
      <c r="I635" t="s">
        <v>71</v>
      </c>
      <c r="J635" s="1">
        <v>44476</v>
      </c>
      <c r="K635" s="2">
        <v>0.63736111111111116</v>
      </c>
      <c r="L635" s="1">
        <v>44476</v>
      </c>
      <c r="M635" s="2">
        <v>0.69981481481481478</v>
      </c>
      <c r="N635" s="1">
        <v>44476</v>
      </c>
      <c r="O635" s="2">
        <v>0.66255787037037039</v>
      </c>
      <c r="P635">
        <v>37</v>
      </c>
      <c r="Q635">
        <v>-53</v>
      </c>
      <c r="R635" s="3">
        <v>44476.637361111112</v>
      </c>
      <c r="S635" s="3">
        <v>44476.662557870368</v>
      </c>
      <c r="T635" t="s">
        <v>1931</v>
      </c>
      <c r="U635" t="s">
        <v>27</v>
      </c>
      <c r="V635" t="s">
        <v>19</v>
      </c>
      <c r="W635" t="s">
        <v>34</v>
      </c>
      <c r="X635" t="s">
        <v>23</v>
      </c>
      <c r="Y635" t="s">
        <v>80</v>
      </c>
      <c r="Z635">
        <v>4</v>
      </c>
      <c r="AA635" t="s">
        <v>3880</v>
      </c>
      <c r="AB635" s="1">
        <v>44476</v>
      </c>
    </row>
    <row r="636" spans="1:28" x14ac:dyDescent="0.25">
      <c r="A636">
        <v>41</v>
      </c>
      <c r="B636" t="s">
        <v>1818</v>
      </c>
      <c r="C636">
        <v>2021</v>
      </c>
      <c r="D636" t="s">
        <v>451</v>
      </c>
      <c r="E636" t="s">
        <v>1297</v>
      </c>
      <c r="F636" t="s">
        <v>24</v>
      </c>
      <c r="G636" t="s">
        <v>177</v>
      </c>
      <c r="H636" t="s">
        <v>87</v>
      </c>
      <c r="I636" t="s">
        <v>71</v>
      </c>
      <c r="J636" s="1">
        <v>44476</v>
      </c>
      <c r="K636" s="2">
        <v>0.69403935185185184</v>
      </c>
      <c r="L636" s="1">
        <v>44480</v>
      </c>
      <c r="M636" s="2">
        <v>0.72180555555555559</v>
      </c>
      <c r="N636" s="1">
        <v>44480</v>
      </c>
      <c r="O636" s="2">
        <v>0.42017361111111112</v>
      </c>
      <c r="P636">
        <v>5366</v>
      </c>
      <c r="Q636">
        <v>-434</v>
      </c>
      <c r="R636" s="3">
        <v>44476.694039351853</v>
      </c>
      <c r="S636" s="3">
        <v>44480.420173611114</v>
      </c>
      <c r="T636" t="s">
        <v>3806</v>
      </c>
      <c r="U636" t="s">
        <v>39</v>
      </c>
      <c r="V636" t="s">
        <v>19</v>
      </c>
      <c r="W636" t="s">
        <v>25</v>
      </c>
      <c r="X636" t="s">
        <v>37</v>
      </c>
      <c r="Y636" t="s">
        <v>78</v>
      </c>
      <c r="Z636">
        <v>1</v>
      </c>
      <c r="AA636" t="s">
        <v>3880</v>
      </c>
      <c r="AB636" s="1">
        <v>44476</v>
      </c>
    </row>
    <row r="637" spans="1:28" x14ac:dyDescent="0.25">
      <c r="A637">
        <v>41</v>
      </c>
      <c r="B637" t="s">
        <v>1818</v>
      </c>
      <c r="C637">
        <v>2021</v>
      </c>
      <c r="D637" t="s">
        <v>451</v>
      </c>
      <c r="E637" t="s">
        <v>1298</v>
      </c>
      <c r="F637" t="s">
        <v>24</v>
      </c>
      <c r="G637" t="s">
        <v>817</v>
      </c>
      <c r="H637" t="s">
        <v>70</v>
      </c>
      <c r="I637" t="s">
        <v>71</v>
      </c>
      <c r="J637" s="1">
        <v>44476</v>
      </c>
      <c r="K637" s="2">
        <v>0.69457175925925929</v>
      </c>
      <c r="L637" s="1">
        <v>44476</v>
      </c>
      <c r="M637" s="2" t="s">
        <v>1299</v>
      </c>
      <c r="N637" s="1">
        <v>44476</v>
      </c>
      <c r="O637" s="2">
        <v>0.74565972222222221</v>
      </c>
      <c r="P637">
        <v>73</v>
      </c>
      <c r="Q637">
        <v>-19</v>
      </c>
      <c r="R637" s="3">
        <v>44476.694571759261</v>
      </c>
      <c r="S637" s="3">
        <v>44476.745659722219</v>
      </c>
      <c r="T637" t="s">
        <v>1835</v>
      </c>
      <c r="U637" t="s">
        <v>30</v>
      </c>
      <c r="V637" t="s">
        <v>19</v>
      </c>
      <c r="W637" t="s">
        <v>25</v>
      </c>
      <c r="X637" t="s">
        <v>23</v>
      </c>
      <c r="Y637" t="s">
        <v>78</v>
      </c>
      <c r="Z637">
        <v>2</v>
      </c>
      <c r="AA637" t="s">
        <v>3880</v>
      </c>
      <c r="AB637" s="1">
        <v>44476</v>
      </c>
    </row>
    <row r="638" spans="1:28" x14ac:dyDescent="0.25">
      <c r="A638">
        <v>41</v>
      </c>
      <c r="B638" t="s">
        <v>1818</v>
      </c>
      <c r="C638">
        <v>2021</v>
      </c>
      <c r="D638" t="s">
        <v>451</v>
      </c>
      <c r="E638" t="s">
        <v>1300</v>
      </c>
      <c r="F638" t="s">
        <v>33</v>
      </c>
      <c r="G638" t="s">
        <v>946</v>
      </c>
      <c r="H638" t="s">
        <v>70</v>
      </c>
      <c r="I638" t="s">
        <v>71</v>
      </c>
      <c r="J638" s="1">
        <v>44476</v>
      </c>
      <c r="K638" s="2">
        <v>0.73540509259259268</v>
      </c>
      <c r="L638" s="1">
        <v>44476</v>
      </c>
      <c r="M638" s="2">
        <v>0.79787037037037034</v>
      </c>
      <c r="N638" s="1">
        <v>44476</v>
      </c>
      <c r="O638" s="2">
        <v>0.73687499999999995</v>
      </c>
      <c r="P638">
        <v>3</v>
      </c>
      <c r="Q638">
        <v>-87</v>
      </c>
      <c r="R638" s="3">
        <v>44476.735405092593</v>
      </c>
      <c r="S638" s="3">
        <v>44476.736875000002</v>
      </c>
      <c r="T638" t="s">
        <v>1891</v>
      </c>
      <c r="U638" t="s">
        <v>22</v>
      </c>
      <c r="V638" t="s">
        <v>19</v>
      </c>
      <c r="W638" t="s">
        <v>34</v>
      </c>
      <c r="X638" t="s">
        <v>23</v>
      </c>
      <c r="Y638" t="s">
        <v>80</v>
      </c>
      <c r="Z638">
        <v>1</v>
      </c>
      <c r="AA638" t="s">
        <v>3880</v>
      </c>
      <c r="AB638" s="1">
        <v>44476</v>
      </c>
    </row>
    <row r="639" spans="1:28" x14ac:dyDescent="0.25">
      <c r="A639">
        <v>41</v>
      </c>
      <c r="B639" t="s">
        <v>1818</v>
      </c>
      <c r="C639">
        <v>2021</v>
      </c>
      <c r="D639" t="s">
        <v>451</v>
      </c>
      <c r="E639" t="s">
        <v>1301</v>
      </c>
      <c r="F639" t="s">
        <v>33</v>
      </c>
      <c r="G639" t="s">
        <v>946</v>
      </c>
      <c r="H639" t="s">
        <v>70</v>
      </c>
      <c r="I639" t="s">
        <v>71</v>
      </c>
      <c r="J639" s="1">
        <v>44476</v>
      </c>
      <c r="K639" s="2">
        <v>0.75372685185185195</v>
      </c>
      <c r="L639" s="1">
        <v>44476</v>
      </c>
      <c r="M639" s="2">
        <v>0.81619212962962961</v>
      </c>
      <c r="N639" s="1">
        <v>44476</v>
      </c>
      <c r="O639" s="2">
        <v>0.82668981481481474</v>
      </c>
      <c r="P639">
        <v>105</v>
      </c>
      <c r="Q639">
        <v>15</v>
      </c>
      <c r="R639" s="3">
        <v>44476.75372685185</v>
      </c>
      <c r="S639" s="3">
        <v>44476.826689814814</v>
      </c>
      <c r="T639" t="s">
        <v>137</v>
      </c>
      <c r="U639" t="s">
        <v>32</v>
      </c>
      <c r="V639" t="s">
        <v>19</v>
      </c>
      <c r="W639" t="s">
        <v>34</v>
      </c>
      <c r="X639" t="s">
        <v>37</v>
      </c>
      <c r="Y639" t="s">
        <v>80</v>
      </c>
      <c r="Z639">
        <v>11</v>
      </c>
      <c r="AA639" t="s">
        <v>3880</v>
      </c>
      <c r="AB639" s="1">
        <v>44476</v>
      </c>
    </row>
    <row r="640" spans="1:28" x14ac:dyDescent="0.25">
      <c r="A640">
        <v>41</v>
      </c>
      <c r="B640" t="s">
        <v>1818</v>
      </c>
      <c r="C640">
        <v>2021</v>
      </c>
      <c r="D640" t="s">
        <v>451</v>
      </c>
      <c r="E640" t="s">
        <v>1302</v>
      </c>
      <c r="F640" t="s">
        <v>33</v>
      </c>
      <c r="G640" t="s">
        <v>1303</v>
      </c>
      <c r="H640" t="s">
        <v>70</v>
      </c>
      <c r="I640" t="s">
        <v>71</v>
      </c>
      <c r="J640" s="1">
        <v>44476</v>
      </c>
      <c r="K640" s="2">
        <v>0.75471064814814814</v>
      </c>
      <c r="L640" s="1">
        <v>44476</v>
      </c>
      <c r="M640" s="2">
        <v>0.81716435185185177</v>
      </c>
      <c r="N640" s="1">
        <v>44476</v>
      </c>
      <c r="O640" s="2">
        <v>0.7915740740740741</v>
      </c>
      <c r="P640">
        <v>53</v>
      </c>
      <c r="Q640">
        <v>-37</v>
      </c>
      <c r="R640" s="3">
        <v>44476.754710648151</v>
      </c>
      <c r="S640" s="3">
        <v>44476.791574074072</v>
      </c>
      <c r="T640" t="s">
        <v>1936</v>
      </c>
      <c r="U640" t="s">
        <v>27</v>
      </c>
      <c r="V640" t="s">
        <v>19</v>
      </c>
      <c r="W640" t="s">
        <v>34</v>
      </c>
      <c r="X640" t="s">
        <v>23</v>
      </c>
      <c r="Y640" t="s">
        <v>80</v>
      </c>
      <c r="Z640">
        <v>5</v>
      </c>
      <c r="AA640" t="s">
        <v>3880</v>
      </c>
      <c r="AB640" s="1">
        <v>44476</v>
      </c>
    </row>
    <row r="641" spans="1:28" x14ac:dyDescent="0.25">
      <c r="A641">
        <v>41</v>
      </c>
      <c r="B641" t="s">
        <v>1818</v>
      </c>
      <c r="C641">
        <v>2021</v>
      </c>
      <c r="D641" t="s">
        <v>451</v>
      </c>
      <c r="E641" t="s">
        <v>1304</v>
      </c>
      <c r="F641" t="s">
        <v>33</v>
      </c>
      <c r="G641" t="s">
        <v>946</v>
      </c>
      <c r="H641" t="s">
        <v>70</v>
      </c>
      <c r="I641" t="s">
        <v>71</v>
      </c>
      <c r="J641" s="1">
        <v>44476</v>
      </c>
      <c r="K641" s="2">
        <v>0.76055555555555554</v>
      </c>
      <c r="L641" s="1">
        <v>44476</v>
      </c>
      <c r="M641" s="2">
        <v>0.82302083333333342</v>
      </c>
      <c r="N641" s="1">
        <v>44476</v>
      </c>
      <c r="O641" s="2">
        <v>0.76765046296296291</v>
      </c>
      <c r="P641">
        <v>10</v>
      </c>
      <c r="Q641">
        <v>-80</v>
      </c>
      <c r="R641" s="3">
        <v>44476.760555555556</v>
      </c>
      <c r="S641" s="3">
        <v>44476.767650462964</v>
      </c>
      <c r="T641" t="s">
        <v>111</v>
      </c>
      <c r="U641" t="s">
        <v>22</v>
      </c>
      <c r="V641" t="s">
        <v>19</v>
      </c>
      <c r="W641" t="s">
        <v>34</v>
      </c>
      <c r="X641" t="s">
        <v>23</v>
      </c>
      <c r="Y641" t="s">
        <v>80</v>
      </c>
      <c r="Z641">
        <v>1</v>
      </c>
      <c r="AA641" t="s">
        <v>3880</v>
      </c>
      <c r="AB641" s="1">
        <v>44476</v>
      </c>
    </row>
    <row r="642" spans="1:28" x14ac:dyDescent="0.25">
      <c r="A642">
        <v>41</v>
      </c>
      <c r="B642" t="s">
        <v>1818</v>
      </c>
      <c r="C642">
        <v>2021</v>
      </c>
      <c r="D642" t="s">
        <v>451</v>
      </c>
      <c r="E642" t="s">
        <v>1305</v>
      </c>
      <c r="F642" t="s">
        <v>18</v>
      </c>
      <c r="G642" t="s">
        <v>1306</v>
      </c>
      <c r="H642" t="s">
        <v>70</v>
      </c>
      <c r="I642" t="s">
        <v>71</v>
      </c>
      <c r="J642" s="1">
        <v>44476</v>
      </c>
      <c r="K642" s="2">
        <v>0.76908564814814817</v>
      </c>
      <c r="L642" s="1">
        <v>44477</v>
      </c>
      <c r="M642" s="2">
        <v>0.76906249999999998</v>
      </c>
      <c r="N642" s="1">
        <v>44476</v>
      </c>
      <c r="O642" s="2">
        <v>0.81547453703703709</v>
      </c>
      <c r="P642">
        <v>67</v>
      </c>
      <c r="Q642">
        <v>-1373</v>
      </c>
      <c r="R642" s="3">
        <v>44476.769085648149</v>
      </c>
      <c r="S642" s="3">
        <v>44476.815474537034</v>
      </c>
      <c r="T642" t="s">
        <v>1937</v>
      </c>
      <c r="U642" t="s">
        <v>30</v>
      </c>
      <c r="V642" t="s">
        <v>19</v>
      </c>
      <c r="W642" t="s">
        <v>20</v>
      </c>
      <c r="X642" t="s">
        <v>23</v>
      </c>
      <c r="Y642" t="s">
        <v>79</v>
      </c>
      <c r="Z642">
        <v>5</v>
      </c>
      <c r="AA642" t="s">
        <v>3880</v>
      </c>
      <c r="AB642" s="1">
        <v>44476</v>
      </c>
    </row>
    <row r="643" spans="1:28" x14ac:dyDescent="0.25">
      <c r="A643">
        <v>41</v>
      </c>
      <c r="B643" t="s">
        <v>1818</v>
      </c>
      <c r="C643">
        <v>2021</v>
      </c>
      <c r="D643" t="s">
        <v>451</v>
      </c>
      <c r="E643" t="s">
        <v>1307</v>
      </c>
      <c r="F643" t="s">
        <v>33</v>
      </c>
      <c r="G643" t="s">
        <v>1308</v>
      </c>
      <c r="H643" t="s">
        <v>70</v>
      </c>
      <c r="I643" t="s">
        <v>71</v>
      </c>
      <c r="J643" s="1">
        <v>44476</v>
      </c>
      <c r="K643" s="2">
        <v>0.80494212962962963</v>
      </c>
      <c r="L643" s="1">
        <v>44476</v>
      </c>
      <c r="M643" s="2">
        <v>0.80489583333333325</v>
      </c>
      <c r="N643" s="1">
        <v>44476</v>
      </c>
      <c r="O643" s="2">
        <v>0.83472222222222225</v>
      </c>
      <c r="P643">
        <v>43</v>
      </c>
      <c r="Q643">
        <v>43</v>
      </c>
      <c r="R643" s="3">
        <v>44476.804942129631</v>
      </c>
      <c r="S643" s="3">
        <v>44476.834722222222</v>
      </c>
      <c r="T643" t="s">
        <v>1915</v>
      </c>
      <c r="U643" t="s">
        <v>27</v>
      </c>
      <c r="V643" t="s">
        <v>19</v>
      </c>
      <c r="W643" t="s">
        <v>34</v>
      </c>
      <c r="X643" t="s">
        <v>23</v>
      </c>
      <c r="Y643" t="s">
        <v>80</v>
      </c>
      <c r="Z643">
        <v>5</v>
      </c>
      <c r="AA643" t="s">
        <v>3880</v>
      </c>
      <c r="AB643" s="1">
        <v>44476</v>
      </c>
    </row>
    <row r="644" spans="1:28" x14ac:dyDescent="0.25">
      <c r="A644">
        <v>41</v>
      </c>
      <c r="B644" t="s">
        <v>1818</v>
      </c>
      <c r="C644">
        <v>2021</v>
      </c>
      <c r="D644" t="s">
        <v>451</v>
      </c>
      <c r="E644" t="s">
        <v>1309</v>
      </c>
      <c r="F644" t="s">
        <v>18</v>
      </c>
      <c r="G644" t="s">
        <v>1310</v>
      </c>
      <c r="H644" t="s">
        <v>70</v>
      </c>
      <c r="I644" t="s">
        <v>71</v>
      </c>
      <c r="J644" s="1">
        <v>44476</v>
      </c>
      <c r="K644" s="2">
        <v>0.81888888888888889</v>
      </c>
      <c r="L644" s="1">
        <v>44478</v>
      </c>
      <c r="M644" s="2">
        <v>0.81886574074074081</v>
      </c>
      <c r="N644" s="1">
        <v>44476</v>
      </c>
      <c r="O644" s="2">
        <v>0.8451157407407407</v>
      </c>
      <c r="P644">
        <v>37</v>
      </c>
      <c r="Q644">
        <v>-2843</v>
      </c>
      <c r="R644" s="3">
        <v>44476.818888888891</v>
      </c>
      <c r="S644" s="3">
        <v>44476.84511574074</v>
      </c>
      <c r="T644" t="s">
        <v>1829</v>
      </c>
      <c r="U644" t="s">
        <v>27</v>
      </c>
      <c r="V644" t="s">
        <v>19</v>
      </c>
      <c r="W644" t="s">
        <v>20</v>
      </c>
      <c r="X644" t="s">
        <v>23</v>
      </c>
      <c r="Y644" t="s">
        <v>79</v>
      </c>
      <c r="Z644">
        <v>3</v>
      </c>
      <c r="AA644" t="s">
        <v>3880</v>
      </c>
      <c r="AB644" s="1">
        <v>44476</v>
      </c>
    </row>
    <row r="645" spans="1:28" x14ac:dyDescent="0.25">
      <c r="A645">
        <v>41</v>
      </c>
      <c r="B645" t="s">
        <v>1818</v>
      </c>
      <c r="C645">
        <v>2021</v>
      </c>
      <c r="D645" t="s">
        <v>451</v>
      </c>
      <c r="E645" t="s">
        <v>1311</v>
      </c>
      <c r="F645" t="s">
        <v>18</v>
      </c>
      <c r="G645" t="s">
        <v>946</v>
      </c>
      <c r="H645" t="s">
        <v>70</v>
      </c>
      <c r="I645" t="s">
        <v>71</v>
      </c>
      <c r="J645" s="1">
        <v>44476</v>
      </c>
      <c r="K645" s="2">
        <v>0.82243055555555555</v>
      </c>
      <c r="L645" s="1">
        <v>44476</v>
      </c>
      <c r="M645" s="2" t="s">
        <v>1312</v>
      </c>
      <c r="N645" s="1">
        <v>44476</v>
      </c>
      <c r="O645" s="2">
        <v>0.8490509259259259</v>
      </c>
      <c r="P645">
        <v>38</v>
      </c>
      <c r="Q645">
        <v>-59</v>
      </c>
      <c r="R645" s="3">
        <v>44476.822430555556</v>
      </c>
      <c r="S645" s="3">
        <v>44476.849050925928</v>
      </c>
      <c r="T645" t="s">
        <v>94</v>
      </c>
      <c r="U645" t="s">
        <v>27</v>
      </c>
      <c r="V645" t="s">
        <v>19</v>
      </c>
      <c r="W645" t="s">
        <v>20</v>
      </c>
      <c r="X645" t="s">
        <v>23</v>
      </c>
      <c r="Y645" t="s">
        <v>79</v>
      </c>
      <c r="Z645">
        <v>4</v>
      </c>
      <c r="AA645" t="s">
        <v>3880</v>
      </c>
      <c r="AB645" s="1">
        <v>44476</v>
      </c>
    </row>
    <row r="646" spans="1:28" x14ac:dyDescent="0.25">
      <c r="A646">
        <v>41</v>
      </c>
      <c r="B646" t="s">
        <v>1818</v>
      </c>
      <c r="C646">
        <v>2021</v>
      </c>
      <c r="D646" t="s">
        <v>451</v>
      </c>
      <c r="E646" t="s">
        <v>1313</v>
      </c>
      <c r="F646" t="s">
        <v>18</v>
      </c>
      <c r="G646" t="s">
        <v>1310</v>
      </c>
      <c r="H646" t="s">
        <v>70</v>
      </c>
      <c r="I646" t="s">
        <v>71</v>
      </c>
      <c r="J646" s="1">
        <v>44476</v>
      </c>
      <c r="K646" s="2">
        <v>0.82657407407407402</v>
      </c>
      <c r="L646" s="1">
        <v>44476</v>
      </c>
      <c r="M646" s="2">
        <v>0.8265393518518519</v>
      </c>
      <c r="N646" s="1">
        <v>44476</v>
      </c>
      <c r="O646" s="2">
        <v>0.84952546296296294</v>
      </c>
      <c r="P646">
        <v>33</v>
      </c>
      <c r="Q646">
        <v>33</v>
      </c>
      <c r="R646" s="3">
        <v>44476.826574074075</v>
      </c>
      <c r="S646" s="3">
        <v>44476.84952546296</v>
      </c>
      <c r="T646" t="s">
        <v>103</v>
      </c>
      <c r="U646" t="s">
        <v>27</v>
      </c>
      <c r="V646" t="s">
        <v>19</v>
      </c>
      <c r="W646" t="s">
        <v>20</v>
      </c>
      <c r="X646" t="s">
        <v>23</v>
      </c>
      <c r="Y646" t="s">
        <v>79</v>
      </c>
      <c r="Z646">
        <v>1</v>
      </c>
      <c r="AA646" t="s">
        <v>3880</v>
      </c>
      <c r="AB646" s="1">
        <v>44476</v>
      </c>
    </row>
    <row r="647" spans="1:28" x14ac:dyDescent="0.25">
      <c r="A647">
        <v>41</v>
      </c>
      <c r="B647" t="s">
        <v>1818</v>
      </c>
      <c r="C647">
        <v>2021</v>
      </c>
      <c r="D647" t="s">
        <v>451</v>
      </c>
      <c r="E647" t="s">
        <v>1314</v>
      </c>
      <c r="F647" t="s">
        <v>46</v>
      </c>
      <c r="G647" t="s">
        <v>1315</v>
      </c>
      <c r="H647" t="s">
        <v>87</v>
      </c>
      <c r="I647" t="s">
        <v>71</v>
      </c>
      <c r="J647" s="1">
        <v>44476</v>
      </c>
      <c r="K647" s="2">
        <v>0.82928240740740744</v>
      </c>
      <c r="L647" s="1">
        <v>44480</v>
      </c>
      <c r="M647" s="2">
        <v>0.85692129629629632</v>
      </c>
      <c r="R647" s="3">
        <v>44476.829282407409</v>
      </c>
      <c r="S647" s="3">
        <v>44484.346910763888</v>
      </c>
      <c r="T647" t="s">
        <v>4803</v>
      </c>
      <c r="U647" t="s">
        <v>72</v>
      </c>
      <c r="V647" t="s">
        <v>46</v>
      </c>
      <c r="W647" t="s">
        <v>46</v>
      </c>
      <c r="X647" t="s">
        <v>74</v>
      </c>
      <c r="Y647" t="s">
        <v>81</v>
      </c>
      <c r="Z647">
        <v>1</v>
      </c>
      <c r="AA647" t="s">
        <v>3880</v>
      </c>
      <c r="AB647" s="1">
        <v>44476</v>
      </c>
    </row>
    <row r="648" spans="1:28" x14ac:dyDescent="0.25">
      <c r="A648">
        <v>41</v>
      </c>
      <c r="B648" t="s">
        <v>1818</v>
      </c>
      <c r="C648">
        <v>2021</v>
      </c>
      <c r="D648" t="s">
        <v>451</v>
      </c>
      <c r="E648" t="s">
        <v>1316</v>
      </c>
      <c r="F648" t="s">
        <v>46</v>
      </c>
      <c r="G648" t="s">
        <v>935</v>
      </c>
      <c r="H648" t="s">
        <v>87</v>
      </c>
      <c r="I648" t="s">
        <v>71</v>
      </c>
      <c r="J648" s="1">
        <v>44476</v>
      </c>
      <c r="K648" s="2">
        <v>0.83012731481481483</v>
      </c>
      <c r="L648" s="1">
        <v>44480</v>
      </c>
      <c r="M648" s="2">
        <v>0.85788194444444443</v>
      </c>
      <c r="R648" s="3">
        <v>44476.830127314817</v>
      </c>
      <c r="S648" s="3">
        <v>44484.346910763888</v>
      </c>
      <c r="T648" t="s">
        <v>4804</v>
      </c>
      <c r="U648" t="s">
        <v>72</v>
      </c>
      <c r="V648" t="s">
        <v>46</v>
      </c>
      <c r="W648" t="s">
        <v>46</v>
      </c>
      <c r="X648" t="s">
        <v>74</v>
      </c>
      <c r="Y648" t="s">
        <v>81</v>
      </c>
      <c r="Z648">
        <v>1</v>
      </c>
      <c r="AA648" t="s">
        <v>3880</v>
      </c>
      <c r="AB648" s="1">
        <v>44476</v>
      </c>
    </row>
    <row r="649" spans="1:28" x14ac:dyDescent="0.25">
      <c r="A649">
        <v>41</v>
      </c>
      <c r="B649" t="s">
        <v>1818</v>
      </c>
      <c r="C649">
        <v>2021</v>
      </c>
      <c r="D649" t="s">
        <v>451</v>
      </c>
      <c r="E649" t="s">
        <v>1317</v>
      </c>
      <c r="F649" t="s">
        <v>46</v>
      </c>
      <c r="G649" t="s">
        <v>1318</v>
      </c>
      <c r="H649" t="s">
        <v>87</v>
      </c>
      <c r="I649" t="s">
        <v>71</v>
      </c>
      <c r="J649" s="1">
        <v>44476</v>
      </c>
      <c r="K649" s="2">
        <v>0.83056712962962964</v>
      </c>
      <c r="L649" s="1">
        <v>44480</v>
      </c>
      <c r="M649" s="2">
        <v>0.8583101851851852</v>
      </c>
      <c r="R649" s="3">
        <v>44476.830567129633</v>
      </c>
      <c r="S649" s="3">
        <v>44484.346910763888</v>
      </c>
      <c r="T649" t="s">
        <v>4805</v>
      </c>
      <c r="U649" t="s">
        <v>72</v>
      </c>
      <c r="V649" t="s">
        <v>46</v>
      </c>
      <c r="W649" t="s">
        <v>46</v>
      </c>
      <c r="X649" t="s">
        <v>74</v>
      </c>
      <c r="Y649" t="s">
        <v>81</v>
      </c>
      <c r="Z649">
        <v>1</v>
      </c>
      <c r="AA649" t="s">
        <v>3880</v>
      </c>
      <c r="AB649" s="1">
        <v>44476</v>
      </c>
    </row>
    <row r="650" spans="1:28" x14ac:dyDescent="0.25">
      <c r="A650">
        <v>41</v>
      </c>
      <c r="B650" t="s">
        <v>1818</v>
      </c>
      <c r="C650">
        <v>2021</v>
      </c>
      <c r="D650" t="s">
        <v>451</v>
      </c>
      <c r="E650" t="s">
        <v>1319</v>
      </c>
      <c r="F650" t="s">
        <v>18</v>
      </c>
      <c r="G650" t="s">
        <v>946</v>
      </c>
      <c r="H650" t="s">
        <v>70</v>
      </c>
      <c r="I650" t="s">
        <v>71</v>
      </c>
      <c r="J650" s="1">
        <v>44476</v>
      </c>
      <c r="K650" s="2">
        <v>0.8351157407407408</v>
      </c>
      <c r="L650" s="1">
        <v>44476</v>
      </c>
      <c r="M650" s="2">
        <v>0.89756944444444453</v>
      </c>
      <c r="N650" s="1">
        <v>44476</v>
      </c>
      <c r="O650" s="2">
        <v>0.85090277777777779</v>
      </c>
      <c r="P650">
        <v>23</v>
      </c>
      <c r="Q650">
        <v>-67</v>
      </c>
      <c r="R650" s="3">
        <v>44476.835115740738</v>
      </c>
      <c r="S650" s="3">
        <v>44476.850902777776</v>
      </c>
      <c r="T650" t="s">
        <v>156</v>
      </c>
      <c r="U650" t="s">
        <v>22</v>
      </c>
      <c r="V650" t="s">
        <v>19</v>
      </c>
      <c r="W650" t="s">
        <v>20</v>
      </c>
      <c r="X650" t="s">
        <v>23</v>
      </c>
      <c r="Y650" t="s">
        <v>79</v>
      </c>
      <c r="Z650">
        <v>1</v>
      </c>
      <c r="AA650" t="s">
        <v>3883</v>
      </c>
      <c r="AB650" s="1">
        <v>44476</v>
      </c>
    </row>
    <row r="651" spans="1:28" x14ac:dyDescent="0.25">
      <c r="A651">
        <v>41</v>
      </c>
      <c r="B651" t="s">
        <v>1818</v>
      </c>
      <c r="C651">
        <v>2021</v>
      </c>
      <c r="D651" t="s">
        <v>451</v>
      </c>
      <c r="E651" t="s">
        <v>1320</v>
      </c>
      <c r="F651" t="s">
        <v>24</v>
      </c>
      <c r="G651" t="s">
        <v>1282</v>
      </c>
      <c r="H651" t="s">
        <v>70</v>
      </c>
      <c r="I651" t="s">
        <v>71</v>
      </c>
      <c r="J651" s="1">
        <v>44476</v>
      </c>
      <c r="K651" s="2">
        <v>0.84326388888888892</v>
      </c>
      <c r="L651" s="1">
        <v>44477</v>
      </c>
      <c r="M651" s="2">
        <v>0.8432291666666667</v>
      </c>
      <c r="N651" s="1">
        <v>44476</v>
      </c>
      <c r="O651" s="2">
        <v>0.87087962962962961</v>
      </c>
      <c r="P651">
        <v>40</v>
      </c>
      <c r="Q651">
        <v>-1400</v>
      </c>
      <c r="R651" s="3">
        <v>44476.843263888892</v>
      </c>
      <c r="S651" s="3">
        <v>44476.870879629627</v>
      </c>
      <c r="T651" t="s">
        <v>1900</v>
      </c>
      <c r="U651" t="s">
        <v>27</v>
      </c>
      <c r="V651" t="s">
        <v>19</v>
      </c>
      <c r="W651" t="s">
        <v>25</v>
      </c>
      <c r="X651" t="s">
        <v>23</v>
      </c>
      <c r="Y651" t="s">
        <v>78</v>
      </c>
      <c r="Z651">
        <v>3</v>
      </c>
      <c r="AA651" t="s">
        <v>3883</v>
      </c>
      <c r="AB651" s="1">
        <v>44476</v>
      </c>
    </row>
    <row r="652" spans="1:28" x14ac:dyDescent="0.25">
      <c r="A652">
        <v>41</v>
      </c>
      <c r="B652" t="s">
        <v>1818</v>
      </c>
      <c r="C652">
        <v>2021</v>
      </c>
      <c r="D652" t="s">
        <v>451</v>
      </c>
      <c r="E652" t="s">
        <v>1321</v>
      </c>
      <c r="F652" t="s">
        <v>24</v>
      </c>
      <c r="G652" t="s">
        <v>888</v>
      </c>
      <c r="H652" t="s">
        <v>70</v>
      </c>
      <c r="I652" t="s">
        <v>71</v>
      </c>
      <c r="J652" s="1">
        <v>44476</v>
      </c>
      <c r="K652" s="2">
        <v>0.91770833333333324</v>
      </c>
      <c r="L652" s="1">
        <v>44476</v>
      </c>
      <c r="M652" s="2">
        <v>0.98016203703703697</v>
      </c>
      <c r="N652" s="1">
        <v>44476</v>
      </c>
      <c r="O652" s="2">
        <v>0.92053240740740738</v>
      </c>
      <c r="P652">
        <v>4</v>
      </c>
      <c r="Q652">
        <v>-86</v>
      </c>
      <c r="R652" s="3">
        <v>44476.917708333334</v>
      </c>
      <c r="S652" s="3">
        <v>44476.920532407406</v>
      </c>
      <c r="T652" t="s">
        <v>1852</v>
      </c>
      <c r="U652" t="s">
        <v>22</v>
      </c>
      <c r="V652" t="s">
        <v>19</v>
      </c>
      <c r="W652" t="s">
        <v>25</v>
      </c>
      <c r="X652" t="s">
        <v>23</v>
      </c>
      <c r="Y652" t="s">
        <v>78</v>
      </c>
      <c r="Z652">
        <v>1</v>
      </c>
      <c r="AA652" t="s">
        <v>3883</v>
      </c>
      <c r="AB652" s="1">
        <v>44476</v>
      </c>
    </row>
    <row r="653" spans="1:28" x14ac:dyDescent="0.25">
      <c r="A653">
        <v>41</v>
      </c>
      <c r="B653" t="s">
        <v>1818</v>
      </c>
      <c r="C653">
        <v>2021</v>
      </c>
      <c r="D653" t="s">
        <v>451</v>
      </c>
      <c r="E653" t="s">
        <v>1322</v>
      </c>
      <c r="F653" t="s">
        <v>18</v>
      </c>
      <c r="G653" t="s">
        <v>1310</v>
      </c>
      <c r="H653" t="s">
        <v>70</v>
      </c>
      <c r="I653" t="s">
        <v>71</v>
      </c>
      <c r="J653" s="1">
        <v>44476</v>
      </c>
      <c r="K653" s="2">
        <v>0.92873842592592604</v>
      </c>
      <c r="L653" s="1">
        <v>44476</v>
      </c>
      <c r="M653" s="2">
        <v>0.99121527777777774</v>
      </c>
      <c r="N653" s="1">
        <v>44476</v>
      </c>
      <c r="O653" s="2">
        <v>0.93658564814814815</v>
      </c>
      <c r="P653">
        <v>11</v>
      </c>
      <c r="Q653">
        <v>-79</v>
      </c>
      <c r="R653" s="3">
        <v>44476.928738425922</v>
      </c>
      <c r="S653" s="3">
        <v>44476.936585648145</v>
      </c>
      <c r="T653" t="s">
        <v>1861</v>
      </c>
      <c r="U653" t="s">
        <v>22</v>
      </c>
      <c r="V653" t="s">
        <v>19</v>
      </c>
      <c r="W653" t="s">
        <v>20</v>
      </c>
      <c r="X653" t="s">
        <v>23</v>
      </c>
      <c r="Y653" t="s">
        <v>79</v>
      </c>
      <c r="Z653">
        <v>1</v>
      </c>
      <c r="AA653" t="s">
        <v>3883</v>
      </c>
      <c r="AB653" s="1">
        <v>44476</v>
      </c>
    </row>
    <row r="654" spans="1:28" x14ac:dyDescent="0.25">
      <c r="A654">
        <v>41</v>
      </c>
      <c r="B654" t="s">
        <v>1818</v>
      </c>
      <c r="C654">
        <v>2021</v>
      </c>
      <c r="D654" t="s">
        <v>451</v>
      </c>
      <c r="E654" t="s">
        <v>1323</v>
      </c>
      <c r="F654" t="s">
        <v>24</v>
      </c>
      <c r="G654" t="s">
        <v>1132</v>
      </c>
      <c r="H654" t="s">
        <v>70</v>
      </c>
      <c r="I654" t="s">
        <v>71</v>
      </c>
      <c r="J654" s="1">
        <v>44476</v>
      </c>
      <c r="K654" s="2">
        <v>0.93123842592592598</v>
      </c>
      <c r="L654" s="1">
        <v>44476</v>
      </c>
      <c r="M654" s="2">
        <v>0.99370370370370376</v>
      </c>
      <c r="N654" s="1">
        <v>44476</v>
      </c>
      <c r="O654" s="2">
        <v>0.94630787037037034</v>
      </c>
      <c r="P654">
        <v>22</v>
      </c>
      <c r="Q654">
        <v>-68</v>
      </c>
      <c r="R654" s="3">
        <v>44476.931238425925</v>
      </c>
      <c r="S654" s="3">
        <v>44476.94630787037</v>
      </c>
      <c r="T654" t="s">
        <v>114</v>
      </c>
      <c r="U654" t="s">
        <v>22</v>
      </c>
      <c r="V654" t="s">
        <v>19</v>
      </c>
      <c r="W654" t="s">
        <v>25</v>
      </c>
      <c r="X654" t="s">
        <v>23</v>
      </c>
      <c r="Y654" t="s">
        <v>78</v>
      </c>
      <c r="Z654">
        <v>1</v>
      </c>
      <c r="AA654" t="s">
        <v>3883</v>
      </c>
      <c r="AB654" s="1">
        <v>44476</v>
      </c>
    </row>
    <row r="655" spans="1:28" x14ac:dyDescent="0.25">
      <c r="A655">
        <v>41</v>
      </c>
      <c r="B655" t="s">
        <v>97</v>
      </c>
      <c r="C655">
        <v>2021</v>
      </c>
      <c r="D655" t="s">
        <v>451</v>
      </c>
      <c r="E655" t="s">
        <v>1324</v>
      </c>
      <c r="F655" t="s">
        <v>24</v>
      </c>
      <c r="G655" t="s">
        <v>1282</v>
      </c>
      <c r="H655" t="s">
        <v>70</v>
      </c>
      <c r="I655" t="s">
        <v>71</v>
      </c>
      <c r="J655" s="1">
        <v>44477</v>
      </c>
      <c r="K655" s="2">
        <v>0.16917824074074073</v>
      </c>
      <c r="L655" s="1">
        <v>44477</v>
      </c>
      <c r="M655" s="2">
        <v>0.23163194444444443</v>
      </c>
      <c r="N655" s="1">
        <v>44477</v>
      </c>
      <c r="O655" s="2">
        <v>0.19701388888888891</v>
      </c>
      <c r="P655">
        <v>40</v>
      </c>
      <c r="Q655">
        <v>-50</v>
      </c>
      <c r="R655" s="3">
        <v>44477.169178240743</v>
      </c>
      <c r="S655" s="3">
        <v>44477.197013888886</v>
      </c>
      <c r="T655" t="s">
        <v>127</v>
      </c>
      <c r="U655" t="s">
        <v>27</v>
      </c>
      <c r="V655" t="s">
        <v>19</v>
      </c>
      <c r="W655" t="s">
        <v>25</v>
      </c>
      <c r="X655" t="s">
        <v>23</v>
      </c>
      <c r="Y655" t="s">
        <v>78</v>
      </c>
      <c r="Z655">
        <v>3</v>
      </c>
      <c r="AA655" t="s">
        <v>3883</v>
      </c>
      <c r="AB655" s="1">
        <v>44476</v>
      </c>
    </row>
    <row r="656" spans="1:28" x14ac:dyDescent="0.25">
      <c r="A656">
        <v>41</v>
      </c>
      <c r="B656" t="s">
        <v>97</v>
      </c>
      <c r="C656">
        <v>2021</v>
      </c>
      <c r="D656" t="s">
        <v>451</v>
      </c>
      <c r="E656" t="s">
        <v>1325</v>
      </c>
      <c r="F656" t="s">
        <v>24</v>
      </c>
      <c r="G656" t="s">
        <v>202</v>
      </c>
      <c r="H656" t="s">
        <v>70</v>
      </c>
      <c r="I656" t="s">
        <v>71</v>
      </c>
      <c r="J656" s="1">
        <v>44477</v>
      </c>
      <c r="K656" s="2">
        <v>0.25211805555555555</v>
      </c>
      <c r="L656" s="1">
        <v>44477</v>
      </c>
      <c r="M656" s="2">
        <v>0.31458333333333333</v>
      </c>
      <c r="N656" s="1">
        <v>44477</v>
      </c>
      <c r="O656" s="2">
        <v>0.27039351851851851</v>
      </c>
      <c r="P656">
        <v>26</v>
      </c>
      <c r="Q656">
        <v>-64</v>
      </c>
      <c r="R656" s="3">
        <v>44477.252118055556</v>
      </c>
      <c r="S656" s="3">
        <v>44477.27039351852</v>
      </c>
      <c r="T656" t="s">
        <v>1831</v>
      </c>
      <c r="U656" t="s">
        <v>22</v>
      </c>
      <c r="V656" t="s">
        <v>19</v>
      </c>
      <c r="W656" t="s">
        <v>25</v>
      </c>
      <c r="X656" t="s">
        <v>23</v>
      </c>
      <c r="Y656" t="s">
        <v>78</v>
      </c>
      <c r="Z656">
        <v>2</v>
      </c>
      <c r="AA656" t="s">
        <v>3879</v>
      </c>
      <c r="AB656" s="1">
        <v>44477</v>
      </c>
    </row>
    <row r="657" spans="1:28" x14ac:dyDescent="0.25">
      <c r="A657">
        <v>41</v>
      </c>
      <c r="B657" t="s">
        <v>97</v>
      </c>
      <c r="C657">
        <v>2021</v>
      </c>
      <c r="D657" t="s">
        <v>451</v>
      </c>
      <c r="E657" t="s">
        <v>1326</v>
      </c>
      <c r="F657" t="s">
        <v>24</v>
      </c>
      <c r="G657" t="s">
        <v>1188</v>
      </c>
      <c r="H657" t="s">
        <v>70</v>
      </c>
      <c r="I657" t="s">
        <v>71</v>
      </c>
      <c r="J657" s="1">
        <v>44477</v>
      </c>
      <c r="K657" s="2">
        <v>0.25318287037037041</v>
      </c>
      <c r="L657" s="1">
        <v>44477</v>
      </c>
      <c r="M657" s="2">
        <v>0.31564814814814818</v>
      </c>
      <c r="N657" s="1">
        <v>44477</v>
      </c>
      <c r="O657" s="2">
        <v>0.27476851851851852</v>
      </c>
      <c r="P657">
        <v>31</v>
      </c>
      <c r="Q657">
        <v>-59</v>
      </c>
      <c r="R657" s="3">
        <v>44477.253182870372</v>
      </c>
      <c r="S657" s="3">
        <v>44477.274768518517</v>
      </c>
      <c r="T657" t="s">
        <v>95</v>
      </c>
      <c r="U657" t="s">
        <v>27</v>
      </c>
      <c r="V657" t="s">
        <v>19</v>
      </c>
      <c r="W657" t="s">
        <v>25</v>
      </c>
      <c r="X657" t="s">
        <v>23</v>
      </c>
      <c r="Y657" t="s">
        <v>78</v>
      </c>
      <c r="Z657">
        <v>3</v>
      </c>
      <c r="AA657" t="s">
        <v>3879</v>
      </c>
      <c r="AB657" s="1">
        <v>44477</v>
      </c>
    </row>
    <row r="658" spans="1:28" x14ac:dyDescent="0.25">
      <c r="A658">
        <v>41</v>
      </c>
      <c r="B658" t="s">
        <v>97</v>
      </c>
      <c r="C658">
        <v>2021</v>
      </c>
      <c r="D658" t="s">
        <v>451</v>
      </c>
      <c r="E658" t="s">
        <v>1327</v>
      </c>
      <c r="F658" t="s">
        <v>24</v>
      </c>
      <c r="G658" t="s">
        <v>726</v>
      </c>
      <c r="H658" t="s">
        <v>70</v>
      </c>
      <c r="I658" t="s">
        <v>71</v>
      </c>
      <c r="J658" s="1">
        <v>44477</v>
      </c>
      <c r="K658" s="2">
        <v>0.25440972222222219</v>
      </c>
      <c r="L658" s="1">
        <v>44477</v>
      </c>
      <c r="M658" s="2">
        <v>0.31687500000000002</v>
      </c>
      <c r="N658" s="1">
        <v>44477</v>
      </c>
      <c r="O658" s="2">
        <v>0.27697916666666667</v>
      </c>
      <c r="P658">
        <v>32</v>
      </c>
      <c r="Q658">
        <v>-58</v>
      </c>
      <c r="R658" s="3">
        <v>44477.25440972222</v>
      </c>
      <c r="S658" s="3">
        <v>44477.276979166665</v>
      </c>
      <c r="T658" t="s">
        <v>1839</v>
      </c>
      <c r="U658" t="s">
        <v>27</v>
      </c>
      <c r="V658" t="s">
        <v>19</v>
      </c>
      <c r="W658" t="s">
        <v>25</v>
      </c>
      <c r="X658" t="s">
        <v>23</v>
      </c>
      <c r="Y658" t="s">
        <v>78</v>
      </c>
      <c r="Z658">
        <v>2</v>
      </c>
      <c r="AA658" t="s">
        <v>3879</v>
      </c>
      <c r="AB658" s="1">
        <v>44477</v>
      </c>
    </row>
    <row r="659" spans="1:28" x14ac:dyDescent="0.25">
      <c r="A659">
        <v>41</v>
      </c>
      <c r="B659" t="s">
        <v>97</v>
      </c>
      <c r="C659">
        <v>2021</v>
      </c>
      <c r="D659" t="s">
        <v>451</v>
      </c>
      <c r="E659" t="s">
        <v>1328</v>
      </c>
      <c r="F659" t="s">
        <v>24</v>
      </c>
      <c r="G659" t="s">
        <v>177</v>
      </c>
      <c r="H659" t="s">
        <v>70</v>
      </c>
      <c r="I659" t="s">
        <v>71</v>
      </c>
      <c r="J659" s="1">
        <v>44477</v>
      </c>
      <c r="K659" s="2">
        <v>0.28123842592592591</v>
      </c>
      <c r="L659" s="1">
        <v>44477</v>
      </c>
      <c r="M659" s="2">
        <v>0.34371527777777783</v>
      </c>
      <c r="N659" s="1">
        <v>44477</v>
      </c>
      <c r="O659" s="2">
        <v>0.29616898148148146</v>
      </c>
      <c r="P659">
        <v>22</v>
      </c>
      <c r="Q659">
        <v>-68</v>
      </c>
      <c r="R659" s="3">
        <v>44477.281238425923</v>
      </c>
      <c r="S659" s="3">
        <v>44477.296168981484</v>
      </c>
      <c r="T659" t="s">
        <v>114</v>
      </c>
      <c r="U659" t="s">
        <v>22</v>
      </c>
      <c r="V659" t="s">
        <v>19</v>
      </c>
      <c r="W659" t="s">
        <v>25</v>
      </c>
      <c r="X659" t="s">
        <v>23</v>
      </c>
      <c r="Y659" t="s">
        <v>78</v>
      </c>
      <c r="Z659">
        <v>1</v>
      </c>
      <c r="AA659" t="s">
        <v>3879</v>
      </c>
      <c r="AB659" s="1">
        <v>44477</v>
      </c>
    </row>
    <row r="660" spans="1:28" x14ac:dyDescent="0.25">
      <c r="A660">
        <v>41</v>
      </c>
      <c r="B660" t="s">
        <v>97</v>
      </c>
      <c r="C660">
        <v>2021</v>
      </c>
      <c r="D660" t="s">
        <v>451</v>
      </c>
      <c r="E660" t="s">
        <v>1329</v>
      </c>
      <c r="F660" t="s">
        <v>24</v>
      </c>
      <c r="G660" t="s">
        <v>177</v>
      </c>
      <c r="H660" t="s">
        <v>70</v>
      </c>
      <c r="I660" t="s">
        <v>71</v>
      </c>
      <c r="J660" s="1">
        <v>44477</v>
      </c>
      <c r="K660" s="2">
        <v>0.28245370370370371</v>
      </c>
      <c r="L660" s="1">
        <v>44477</v>
      </c>
      <c r="M660" s="2">
        <v>0.34493055555555552</v>
      </c>
      <c r="N660" s="1">
        <v>44477</v>
      </c>
      <c r="O660" s="2">
        <v>0.35262731481481485</v>
      </c>
      <c r="P660">
        <v>101</v>
      </c>
      <c r="Q660">
        <v>11</v>
      </c>
      <c r="R660" s="3">
        <v>44477.282453703701</v>
      </c>
      <c r="S660" s="3">
        <v>44477.352627314816</v>
      </c>
      <c r="T660" t="s">
        <v>1883</v>
      </c>
      <c r="U660" t="s">
        <v>32</v>
      </c>
      <c r="V660" t="s">
        <v>19</v>
      </c>
      <c r="W660" t="s">
        <v>25</v>
      </c>
      <c r="X660" t="s">
        <v>37</v>
      </c>
      <c r="Y660" t="s">
        <v>78</v>
      </c>
      <c r="Z660">
        <v>3</v>
      </c>
      <c r="AA660" t="s">
        <v>3879</v>
      </c>
      <c r="AB660" s="1">
        <v>44477</v>
      </c>
    </row>
    <row r="661" spans="1:28" x14ac:dyDescent="0.25">
      <c r="A661">
        <v>41</v>
      </c>
      <c r="B661" t="s">
        <v>97</v>
      </c>
      <c r="C661">
        <v>2021</v>
      </c>
      <c r="D661" t="s">
        <v>451</v>
      </c>
      <c r="E661" t="s">
        <v>1330</v>
      </c>
      <c r="F661" t="s">
        <v>24</v>
      </c>
      <c r="G661" t="s">
        <v>185</v>
      </c>
      <c r="H661" t="s">
        <v>70</v>
      </c>
      <c r="I661" t="s">
        <v>71</v>
      </c>
      <c r="J661" s="1">
        <v>44477</v>
      </c>
      <c r="K661" s="2">
        <v>0.28315972222222224</v>
      </c>
      <c r="L661" s="1">
        <v>44477</v>
      </c>
      <c r="M661" s="2">
        <v>0.34562500000000002</v>
      </c>
      <c r="N661" s="1">
        <v>44477</v>
      </c>
      <c r="O661" s="2">
        <v>0.29649305555555555</v>
      </c>
      <c r="P661">
        <v>19</v>
      </c>
      <c r="Q661">
        <v>-71</v>
      </c>
      <c r="R661" s="3">
        <v>44477.283159722225</v>
      </c>
      <c r="S661" s="3">
        <v>44477.296493055554</v>
      </c>
      <c r="T661" t="s">
        <v>126</v>
      </c>
      <c r="U661" t="s">
        <v>22</v>
      </c>
      <c r="V661" t="s">
        <v>19</v>
      </c>
      <c r="W661" t="s">
        <v>25</v>
      </c>
      <c r="X661" t="s">
        <v>23</v>
      </c>
      <c r="Y661" t="s">
        <v>78</v>
      </c>
      <c r="Z661">
        <v>1</v>
      </c>
      <c r="AA661" t="s">
        <v>3879</v>
      </c>
      <c r="AB661" s="1">
        <v>44477</v>
      </c>
    </row>
    <row r="662" spans="1:28" x14ac:dyDescent="0.25">
      <c r="A662">
        <v>41</v>
      </c>
      <c r="B662" t="s">
        <v>97</v>
      </c>
      <c r="C662">
        <v>2021</v>
      </c>
      <c r="D662" t="s">
        <v>451</v>
      </c>
      <c r="E662" t="s">
        <v>1331</v>
      </c>
      <c r="F662" t="s">
        <v>24</v>
      </c>
      <c r="G662" t="s">
        <v>185</v>
      </c>
      <c r="H662" t="s">
        <v>70</v>
      </c>
      <c r="I662" t="s">
        <v>71</v>
      </c>
      <c r="J662" s="1">
        <v>44477</v>
      </c>
      <c r="K662" s="2">
        <v>0.28371527777777777</v>
      </c>
      <c r="L662" s="1">
        <v>44477</v>
      </c>
      <c r="M662" s="2">
        <v>0.34619212962962959</v>
      </c>
      <c r="N662" s="1">
        <v>44477</v>
      </c>
      <c r="O662" s="2">
        <v>0.35437500000000005</v>
      </c>
      <c r="P662">
        <v>102</v>
      </c>
      <c r="Q662">
        <v>12</v>
      </c>
      <c r="R662" s="3">
        <v>44477.283715277779</v>
      </c>
      <c r="S662" s="3">
        <v>44477.354375000003</v>
      </c>
      <c r="T662" t="s">
        <v>1883</v>
      </c>
      <c r="U662" t="s">
        <v>32</v>
      </c>
      <c r="V662" t="s">
        <v>19</v>
      </c>
      <c r="W662" t="s">
        <v>25</v>
      </c>
      <c r="X662" t="s">
        <v>37</v>
      </c>
      <c r="Y662" t="s">
        <v>78</v>
      </c>
      <c r="Z662">
        <v>3</v>
      </c>
      <c r="AA662" t="s">
        <v>3879</v>
      </c>
      <c r="AB662" s="1">
        <v>44477</v>
      </c>
    </row>
    <row r="663" spans="1:28" x14ac:dyDescent="0.25">
      <c r="A663">
        <v>41</v>
      </c>
      <c r="B663" t="s">
        <v>97</v>
      </c>
      <c r="C663">
        <v>2021</v>
      </c>
      <c r="D663" t="s">
        <v>451</v>
      </c>
      <c r="E663" t="s">
        <v>1332</v>
      </c>
      <c r="F663" t="s">
        <v>24</v>
      </c>
      <c r="G663" t="s">
        <v>946</v>
      </c>
      <c r="H663" t="s">
        <v>87</v>
      </c>
      <c r="I663" t="s">
        <v>71</v>
      </c>
      <c r="J663" s="1">
        <v>44477</v>
      </c>
      <c r="K663" s="2">
        <v>0.2882986111111111</v>
      </c>
      <c r="L663" s="1">
        <v>44481</v>
      </c>
      <c r="M663" s="2">
        <v>0.31604166666666667</v>
      </c>
      <c r="R663" s="3">
        <v>44477.288298611114</v>
      </c>
      <c r="S663" s="3">
        <v>44484.346910763888</v>
      </c>
      <c r="T663" t="s">
        <v>4806</v>
      </c>
      <c r="U663" t="s">
        <v>72</v>
      </c>
      <c r="V663" t="s">
        <v>19</v>
      </c>
      <c r="W663" t="s">
        <v>25</v>
      </c>
      <c r="X663" t="s">
        <v>74</v>
      </c>
      <c r="Y663" t="s">
        <v>78</v>
      </c>
      <c r="Z663">
        <v>1</v>
      </c>
      <c r="AA663" t="s">
        <v>3879</v>
      </c>
      <c r="AB663" s="1">
        <v>44477</v>
      </c>
    </row>
    <row r="664" spans="1:28" x14ac:dyDescent="0.25">
      <c r="A664">
        <v>41</v>
      </c>
      <c r="B664" t="s">
        <v>97</v>
      </c>
      <c r="C664">
        <v>2021</v>
      </c>
      <c r="D664" t="s">
        <v>451</v>
      </c>
      <c r="E664" t="s">
        <v>1333</v>
      </c>
      <c r="F664" t="s">
        <v>24</v>
      </c>
      <c r="G664" t="s">
        <v>726</v>
      </c>
      <c r="H664" t="s">
        <v>70</v>
      </c>
      <c r="I664" t="s">
        <v>71</v>
      </c>
      <c r="J664" s="1">
        <v>44477</v>
      </c>
      <c r="K664" s="2">
        <v>0.28942129629629632</v>
      </c>
      <c r="L664" s="1">
        <v>44477</v>
      </c>
      <c r="M664" s="2">
        <v>0.35188657407407403</v>
      </c>
      <c r="N664" s="1">
        <v>44477</v>
      </c>
      <c r="O664" s="2">
        <v>0.31505787037037036</v>
      </c>
      <c r="P664">
        <v>37</v>
      </c>
      <c r="Q664">
        <v>-53</v>
      </c>
      <c r="R664" s="3">
        <v>44477.289421296293</v>
      </c>
      <c r="S664" s="3">
        <v>44477.315057870372</v>
      </c>
      <c r="T664" t="s">
        <v>1931</v>
      </c>
      <c r="U664" t="s">
        <v>27</v>
      </c>
      <c r="V664" t="s">
        <v>19</v>
      </c>
      <c r="W664" t="s">
        <v>25</v>
      </c>
      <c r="X664" t="s">
        <v>23</v>
      </c>
      <c r="Y664" t="s">
        <v>78</v>
      </c>
      <c r="Z664">
        <v>1</v>
      </c>
      <c r="AA664" t="s">
        <v>3879</v>
      </c>
      <c r="AB664" s="1">
        <v>44477</v>
      </c>
    </row>
    <row r="665" spans="1:28" x14ac:dyDescent="0.25">
      <c r="A665">
        <v>41</v>
      </c>
      <c r="B665" t="s">
        <v>97</v>
      </c>
      <c r="C665">
        <v>2021</v>
      </c>
      <c r="D665" t="s">
        <v>451</v>
      </c>
      <c r="E665" t="s">
        <v>1334</v>
      </c>
      <c r="F665" t="s">
        <v>46</v>
      </c>
      <c r="G665" t="s">
        <v>1335</v>
      </c>
      <c r="H665" t="s">
        <v>86</v>
      </c>
      <c r="I665" t="s">
        <v>71</v>
      </c>
      <c r="J665" s="1">
        <v>44477</v>
      </c>
      <c r="K665" s="2">
        <v>0.28942129629629632</v>
      </c>
      <c r="L665" s="1">
        <v>44477</v>
      </c>
      <c r="M665" s="2">
        <v>0.45607638888888885</v>
      </c>
      <c r="N665" s="1">
        <v>44477</v>
      </c>
      <c r="O665" s="2">
        <v>0.54229166666666673</v>
      </c>
      <c r="P665">
        <v>364</v>
      </c>
      <c r="Q665">
        <v>124</v>
      </c>
      <c r="R665" s="3">
        <v>44477.289421296293</v>
      </c>
      <c r="S665" s="3">
        <v>44477.542291666665</v>
      </c>
      <c r="T665" t="s">
        <v>1938</v>
      </c>
      <c r="U665" t="s">
        <v>36</v>
      </c>
      <c r="V665" t="s">
        <v>46</v>
      </c>
      <c r="W665" t="s">
        <v>46</v>
      </c>
      <c r="X665" t="s">
        <v>37</v>
      </c>
      <c r="Y665" t="s">
        <v>81</v>
      </c>
      <c r="Z665">
        <v>7</v>
      </c>
      <c r="AA665" t="s">
        <v>3879</v>
      </c>
      <c r="AB665" s="1">
        <v>44477</v>
      </c>
    </row>
    <row r="666" spans="1:28" x14ac:dyDescent="0.25">
      <c r="A666">
        <v>41</v>
      </c>
      <c r="B666" t="s">
        <v>97</v>
      </c>
      <c r="C666">
        <v>2021</v>
      </c>
      <c r="D666" t="s">
        <v>451</v>
      </c>
      <c r="E666" t="s">
        <v>1336</v>
      </c>
      <c r="F666" t="s">
        <v>48</v>
      </c>
      <c r="G666" t="s">
        <v>1337</v>
      </c>
      <c r="H666" t="s">
        <v>86</v>
      </c>
      <c r="I666" t="s">
        <v>71</v>
      </c>
      <c r="J666" s="1">
        <v>44477</v>
      </c>
      <c r="K666" s="2">
        <v>0.30269675925925926</v>
      </c>
      <c r="L666" s="1">
        <v>44477</v>
      </c>
      <c r="M666" s="2">
        <v>0.46935185185185185</v>
      </c>
      <c r="N666" s="1">
        <v>44477</v>
      </c>
      <c r="O666" s="2">
        <v>0.35969907407407403</v>
      </c>
      <c r="P666">
        <v>82</v>
      </c>
      <c r="Q666">
        <v>-158</v>
      </c>
      <c r="R666" s="3">
        <v>44477.30269675926</v>
      </c>
      <c r="S666" s="3">
        <v>44477.359699074077</v>
      </c>
      <c r="T666" t="s">
        <v>167</v>
      </c>
      <c r="U666" t="s">
        <v>30</v>
      </c>
      <c r="V666" t="s">
        <v>48</v>
      </c>
      <c r="W666" t="s">
        <v>48</v>
      </c>
      <c r="X666" t="s">
        <v>23</v>
      </c>
      <c r="Y666" t="s">
        <v>81</v>
      </c>
      <c r="Z666">
        <v>2</v>
      </c>
      <c r="AA666" t="s">
        <v>3879</v>
      </c>
      <c r="AB666" s="1">
        <v>44477</v>
      </c>
    </row>
    <row r="667" spans="1:28" x14ac:dyDescent="0.25">
      <c r="A667">
        <v>41</v>
      </c>
      <c r="B667" t="s">
        <v>97</v>
      </c>
      <c r="C667">
        <v>2021</v>
      </c>
      <c r="D667" t="s">
        <v>451</v>
      </c>
      <c r="E667" t="s">
        <v>1338</v>
      </c>
      <c r="F667" t="s">
        <v>46</v>
      </c>
      <c r="G667" t="s">
        <v>1339</v>
      </c>
      <c r="H667" t="s">
        <v>86</v>
      </c>
      <c r="I667" t="s">
        <v>71</v>
      </c>
      <c r="J667" s="1">
        <v>44477</v>
      </c>
      <c r="K667" s="2">
        <v>0.30857638888888889</v>
      </c>
      <c r="L667" s="1">
        <v>44477</v>
      </c>
      <c r="M667" s="2">
        <v>0.47524305555555557</v>
      </c>
      <c r="N667" s="1">
        <v>44477</v>
      </c>
      <c r="O667" s="2">
        <v>0.3820601851851852</v>
      </c>
      <c r="P667">
        <v>106</v>
      </c>
      <c r="Q667">
        <v>-134</v>
      </c>
      <c r="R667" s="3">
        <v>44477.308576388888</v>
      </c>
      <c r="S667" s="3">
        <v>44477.382060185184</v>
      </c>
      <c r="T667" t="s">
        <v>137</v>
      </c>
      <c r="U667" t="s">
        <v>32</v>
      </c>
      <c r="V667" t="s">
        <v>46</v>
      </c>
      <c r="W667" t="s">
        <v>46</v>
      </c>
      <c r="X667" t="s">
        <v>23</v>
      </c>
      <c r="Y667" t="s">
        <v>81</v>
      </c>
      <c r="Z667">
        <v>3</v>
      </c>
      <c r="AA667" t="s">
        <v>3879</v>
      </c>
      <c r="AB667" s="1">
        <v>44477</v>
      </c>
    </row>
    <row r="668" spans="1:28" x14ac:dyDescent="0.25">
      <c r="A668">
        <v>41</v>
      </c>
      <c r="B668" t="s">
        <v>97</v>
      </c>
      <c r="C668">
        <v>2021</v>
      </c>
      <c r="D668" t="s">
        <v>451</v>
      </c>
      <c r="E668" t="s">
        <v>1340</v>
      </c>
      <c r="F668" t="s">
        <v>24</v>
      </c>
      <c r="G668" t="s">
        <v>179</v>
      </c>
      <c r="H668" t="s">
        <v>70</v>
      </c>
      <c r="I668" t="s">
        <v>71</v>
      </c>
      <c r="J668" s="1">
        <v>44477</v>
      </c>
      <c r="K668" s="2">
        <v>0.31267361111111108</v>
      </c>
      <c r="L668" s="1">
        <v>44477</v>
      </c>
      <c r="M668" s="2">
        <v>0.37515046296296295</v>
      </c>
      <c r="N668" s="1">
        <v>44477</v>
      </c>
      <c r="O668" s="2">
        <v>0.32177083333333334</v>
      </c>
      <c r="P668">
        <v>13</v>
      </c>
      <c r="Q668">
        <v>-77</v>
      </c>
      <c r="R668" s="3">
        <v>44477.312673611108</v>
      </c>
      <c r="S668" s="3">
        <v>44477.321770833332</v>
      </c>
      <c r="T668" t="s">
        <v>148</v>
      </c>
      <c r="U668" t="s">
        <v>22</v>
      </c>
      <c r="V668" t="s">
        <v>19</v>
      </c>
      <c r="W668" t="s">
        <v>25</v>
      </c>
      <c r="X668" t="s">
        <v>23</v>
      </c>
      <c r="Y668" t="s">
        <v>78</v>
      </c>
      <c r="Z668">
        <v>1</v>
      </c>
      <c r="AA668" t="s">
        <v>3879</v>
      </c>
      <c r="AB668" s="1">
        <v>44477</v>
      </c>
    </row>
    <row r="669" spans="1:28" x14ac:dyDescent="0.25">
      <c r="A669">
        <v>41</v>
      </c>
      <c r="B669" t="s">
        <v>97</v>
      </c>
      <c r="C669">
        <v>2021</v>
      </c>
      <c r="D669" t="s">
        <v>451</v>
      </c>
      <c r="E669" t="s">
        <v>1341</v>
      </c>
      <c r="F669" t="s">
        <v>24</v>
      </c>
      <c r="G669" t="s">
        <v>179</v>
      </c>
      <c r="H669" t="s">
        <v>70</v>
      </c>
      <c r="I669" t="s">
        <v>71</v>
      </c>
      <c r="J669" s="1">
        <v>44477</v>
      </c>
      <c r="K669" s="2">
        <v>0.3134837962962963</v>
      </c>
      <c r="L669" s="1">
        <v>44477</v>
      </c>
      <c r="M669" s="2">
        <v>0.37596064814814811</v>
      </c>
      <c r="N669" s="1">
        <v>44477</v>
      </c>
      <c r="O669" s="2">
        <v>0.34856481481481483</v>
      </c>
      <c r="P669">
        <v>50</v>
      </c>
      <c r="Q669">
        <v>-40</v>
      </c>
      <c r="R669" s="3">
        <v>44477.313483796293</v>
      </c>
      <c r="S669" s="3">
        <v>44477.348564814813</v>
      </c>
      <c r="T669" t="s">
        <v>1862</v>
      </c>
      <c r="U669" t="s">
        <v>27</v>
      </c>
      <c r="V669" t="s">
        <v>19</v>
      </c>
      <c r="W669" t="s">
        <v>25</v>
      </c>
      <c r="X669" t="s">
        <v>23</v>
      </c>
      <c r="Y669" t="s">
        <v>78</v>
      </c>
      <c r="Z669">
        <v>3</v>
      </c>
      <c r="AA669" t="s">
        <v>3879</v>
      </c>
      <c r="AB669" s="1">
        <v>44477</v>
      </c>
    </row>
    <row r="670" spans="1:28" x14ac:dyDescent="0.25">
      <c r="A670">
        <v>41</v>
      </c>
      <c r="B670" t="s">
        <v>97</v>
      </c>
      <c r="C670">
        <v>2021</v>
      </c>
      <c r="D670" t="s">
        <v>451</v>
      </c>
      <c r="E670" t="s">
        <v>1342</v>
      </c>
      <c r="F670" t="s">
        <v>24</v>
      </c>
      <c r="G670" t="s">
        <v>888</v>
      </c>
      <c r="H670" t="s">
        <v>70</v>
      </c>
      <c r="I670" t="s">
        <v>71</v>
      </c>
      <c r="J670" s="1">
        <v>44477</v>
      </c>
      <c r="K670" s="2">
        <v>0.3142476851851852</v>
      </c>
      <c r="L670" s="1">
        <v>44477</v>
      </c>
      <c r="M670" s="2">
        <v>0.3767361111111111</v>
      </c>
      <c r="N670" s="1">
        <v>44477</v>
      </c>
      <c r="O670" s="2">
        <v>0.32756944444444441</v>
      </c>
      <c r="P670">
        <v>19</v>
      </c>
      <c r="Q670">
        <v>-71</v>
      </c>
      <c r="R670" s="3">
        <v>44477.314247685186</v>
      </c>
      <c r="S670" s="3">
        <v>44477.327569444446</v>
      </c>
      <c r="T670" t="s">
        <v>126</v>
      </c>
      <c r="U670" t="s">
        <v>22</v>
      </c>
      <c r="V670" t="s">
        <v>19</v>
      </c>
      <c r="W670" t="s">
        <v>25</v>
      </c>
      <c r="X670" t="s">
        <v>23</v>
      </c>
      <c r="Y670" t="s">
        <v>78</v>
      </c>
      <c r="Z670">
        <v>1</v>
      </c>
      <c r="AA670" t="s">
        <v>3879</v>
      </c>
      <c r="AB670" s="1">
        <v>44477</v>
      </c>
    </row>
    <row r="671" spans="1:28" x14ac:dyDescent="0.25">
      <c r="A671">
        <v>41</v>
      </c>
      <c r="B671" t="s">
        <v>97</v>
      </c>
      <c r="C671">
        <v>2021</v>
      </c>
      <c r="D671" t="s">
        <v>451</v>
      </c>
      <c r="E671" t="s">
        <v>1343</v>
      </c>
      <c r="F671" t="s">
        <v>46</v>
      </c>
      <c r="G671" t="s">
        <v>1344</v>
      </c>
      <c r="H671" t="s">
        <v>86</v>
      </c>
      <c r="I671" t="s">
        <v>71</v>
      </c>
      <c r="J671" s="1">
        <v>44477</v>
      </c>
      <c r="K671" s="2">
        <v>0.31452546296296297</v>
      </c>
      <c r="L671" s="1">
        <v>44477</v>
      </c>
      <c r="M671" s="2">
        <v>0.48118055555555556</v>
      </c>
      <c r="N671" s="1">
        <v>44477</v>
      </c>
      <c r="O671" s="2">
        <v>0.4485763888888889</v>
      </c>
      <c r="P671">
        <v>193</v>
      </c>
      <c r="Q671">
        <v>-47</v>
      </c>
      <c r="R671" s="3">
        <v>44477.314525462964</v>
      </c>
      <c r="S671" s="3">
        <v>44477.448576388888</v>
      </c>
      <c r="T671" t="s">
        <v>1939</v>
      </c>
      <c r="U671" t="s">
        <v>32</v>
      </c>
      <c r="V671" t="s">
        <v>46</v>
      </c>
      <c r="W671" t="s">
        <v>46</v>
      </c>
      <c r="X671" t="s">
        <v>23</v>
      </c>
      <c r="Y671" t="s">
        <v>81</v>
      </c>
      <c r="Z671">
        <v>3</v>
      </c>
      <c r="AA671" t="s">
        <v>3879</v>
      </c>
      <c r="AB671" s="1">
        <v>44477</v>
      </c>
    </row>
    <row r="672" spans="1:28" x14ac:dyDescent="0.25">
      <c r="A672">
        <v>41</v>
      </c>
      <c r="B672" t="s">
        <v>97</v>
      </c>
      <c r="C672">
        <v>2021</v>
      </c>
      <c r="D672" t="s">
        <v>451</v>
      </c>
      <c r="E672" t="s">
        <v>1345</v>
      </c>
      <c r="F672" t="s">
        <v>24</v>
      </c>
      <c r="G672" t="s">
        <v>888</v>
      </c>
      <c r="H672" t="s">
        <v>70</v>
      </c>
      <c r="I672" t="s">
        <v>71</v>
      </c>
      <c r="J672" s="1">
        <v>44477</v>
      </c>
      <c r="K672" s="2">
        <v>0.3150810185185185</v>
      </c>
      <c r="L672" s="1">
        <v>44477</v>
      </c>
      <c r="M672" s="2">
        <v>0.37755787037037036</v>
      </c>
      <c r="N672" s="1">
        <v>44477</v>
      </c>
      <c r="O672" s="2">
        <v>0.34952546296296294</v>
      </c>
      <c r="P672">
        <v>50</v>
      </c>
      <c r="Q672">
        <v>-40</v>
      </c>
      <c r="R672" s="3">
        <v>44477.315081018518</v>
      </c>
      <c r="S672" s="3">
        <v>44477.34952546296</v>
      </c>
      <c r="T672" t="s">
        <v>1884</v>
      </c>
      <c r="U672" t="s">
        <v>27</v>
      </c>
      <c r="V672" t="s">
        <v>19</v>
      </c>
      <c r="W672" t="s">
        <v>25</v>
      </c>
      <c r="X672" t="s">
        <v>23</v>
      </c>
      <c r="Y672" t="s">
        <v>78</v>
      </c>
      <c r="Z672">
        <v>3</v>
      </c>
      <c r="AA672" t="s">
        <v>3879</v>
      </c>
      <c r="AB672" s="1">
        <v>44477</v>
      </c>
    </row>
    <row r="673" spans="1:28" x14ac:dyDescent="0.25">
      <c r="A673">
        <v>41</v>
      </c>
      <c r="B673" t="s">
        <v>97</v>
      </c>
      <c r="C673">
        <v>2021</v>
      </c>
      <c r="D673" t="s">
        <v>451</v>
      </c>
      <c r="E673" t="s">
        <v>1346</v>
      </c>
      <c r="F673" t="s">
        <v>24</v>
      </c>
      <c r="G673" t="s">
        <v>892</v>
      </c>
      <c r="H673" t="s">
        <v>70</v>
      </c>
      <c r="I673" t="s">
        <v>71</v>
      </c>
      <c r="J673" s="1">
        <v>44477</v>
      </c>
      <c r="K673" s="2">
        <v>0.31777777777777777</v>
      </c>
      <c r="L673" s="1">
        <v>44477</v>
      </c>
      <c r="M673" s="2">
        <v>0.38024305555555554</v>
      </c>
      <c r="N673" s="1">
        <v>44477</v>
      </c>
      <c r="O673" s="2">
        <v>0.35062499999999996</v>
      </c>
      <c r="P673">
        <v>47</v>
      </c>
      <c r="Q673">
        <v>-43</v>
      </c>
      <c r="R673" s="3">
        <v>44477.317777777775</v>
      </c>
      <c r="S673" s="3">
        <v>44477.350624999999</v>
      </c>
      <c r="T673" t="s">
        <v>112</v>
      </c>
      <c r="U673" t="s">
        <v>27</v>
      </c>
      <c r="V673" t="s">
        <v>19</v>
      </c>
      <c r="W673" t="s">
        <v>25</v>
      </c>
      <c r="X673" t="s">
        <v>23</v>
      </c>
      <c r="Y673" t="s">
        <v>78</v>
      </c>
      <c r="Z673">
        <v>3</v>
      </c>
      <c r="AA673" t="s">
        <v>3879</v>
      </c>
      <c r="AB673" s="1">
        <v>44477</v>
      </c>
    </row>
    <row r="674" spans="1:28" x14ac:dyDescent="0.25">
      <c r="A674">
        <v>41</v>
      </c>
      <c r="B674" t="s">
        <v>97</v>
      </c>
      <c r="C674">
        <v>2021</v>
      </c>
      <c r="D674" t="s">
        <v>451</v>
      </c>
      <c r="E674" t="s">
        <v>1347</v>
      </c>
      <c r="F674" t="s">
        <v>24</v>
      </c>
      <c r="G674" t="s">
        <v>868</v>
      </c>
      <c r="H674" t="s">
        <v>70</v>
      </c>
      <c r="I674" t="s">
        <v>71</v>
      </c>
      <c r="J674" s="1">
        <v>44477</v>
      </c>
      <c r="K674" s="2">
        <v>0.31910879629629629</v>
      </c>
      <c r="L674" s="1">
        <v>44477</v>
      </c>
      <c r="M674" s="2">
        <v>0.38158564814814816</v>
      </c>
      <c r="N674" s="1">
        <v>44477</v>
      </c>
      <c r="O674" s="2">
        <v>0.35189814814814818</v>
      </c>
      <c r="P674">
        <v>47</v>
      </c>
      <c r="Q674">
        <v>-43</v>
      </c>
      <c r="R674" s="3">
        <v>44477.319108796299</v>
      </c>
      <c r="S674" s="3">
        <v>44477.351898148147</v>
      </c>
      <c r="T674" t="s">
        <v>112</v>
      </c>
      <c r="U674" t="s">
        <v>27</v>
      </c>
      <c r="V674" t="s">
        <v>19</v>
      </c>
      <c r="W674" t="s">
        <v>25</v>
      </c>
      <c r="X674" t="s">
        <v>23</v>
      </c>
      <c r="Y674" t="s">
        <v>78</v>
      </c>
      <c r="Z674">
        <v>3</v>
      </c>
      <c r="AA674" t="s">
        <v>3879</v>
      </c>
      <c r="AB674" s="1">
        <v>44477</v>
      </c>
    </row>
    <row r="675" spans="1:28" x14ac:dyDescent="0.25">
      <c r="A675">
        <v>41</v>
      </c>
      <c r="B675" t="s">
        <v>97</v>
      </c>
      <c r="C675">
        <v>2021</v>
      </c>
      <c r="D675" t="s">
        <v>451</v>
      </c>
      <c r="E675" t="s">
        <v>1348</v>
      </c>
      <c r="F675" t="s">
        <v>46</v>
      </c>
      <c r="G675" t="s">
        <v>1349</v>
      </c>
      <c r="H675" t="s">
        <v>86</v>
      </c>
      <c r="I675" t="s">
        <v>71</v>
      </c>
      <c r="J675" s="1">
        <v>44477</v>
      </c>
      <c r="K675" s="2">
        <v>0.32863425925925926</v>
      </c>
      <c r="L675" s="1">
        <v>44477</v>
      </c>
      <c r="M675" s="2">
        <v>0.49527777777777776</v>
      </c>
      <c r="N675" s="1">
        <v>44477</v>
      </c>
      <c r="O675" s="2">
        <v>0.44988425925925929</v>
      </c>
      <c r="P675">
        <v>174</v>
      </c>
      <c r="Q675">
        <v>-66</v>
      </c>
      <c r="R675" s="3">
        <v>44477.328634259262</v>
      </c>
      <c r="S675" s="3">
        <v>44477.449884259258</v>
      </c>
      <c r="T675" t="s">
        <v>582</v>
      </c>
      <c r="U675" t="s">
        <v>32</v>
      </c>
      <c r="V675" t="s">
        <v>46</v>
      </c>
      <c r="W675" t="s">
        <v>46</v>
      </c>
      <c r="X675" t="s">
        <v>23</v>
      </c>
      <c r="Y675" t="s">
        <v>81</v>
      </c>
      <c r="Z675">
        <v>7</v>
      </c>
      <c r="AA675" t="s">
        <v>3879</v>
      </c>
      <c r="AB675" s="1">
        <v>44477</v>
      </c>
    </row>
    <row r="676" spans="1:28" x14ac:dyDescent="0.25">
      <c r="A676">
        <v>41</v>
      </c>
      <c r="B676" t="s">
        <v>97</v>
      </c>
      <c r="C676">
        <v>2021</v>
      </c>
      <c r="D676" t="s">
        <v>451</v>
      </c>
      <c r="E676" t="s">
        <v>1350</v>
      </c>
      <c r="F676" t="s">
        <v>46</v>
      </c>
      <c r="G676" t="s">
        <v>1351</v>
      </c>
      <c r="H676" t="s">
        <v>86</v>
      </c>
      <c r="I676" t="s">
        <v>71</v>
      </c>
      <c r="J676" s="1">
        <v>44477</v>
      </c>
      <c r="K676" s="2">
        <v>0.33622685185185186</v>
      </c>
      <c r="L676" s="1">
        <v>44477</v>
      </c>
      <c r="M676" s="2">
        <v>0.50285879629629626</v>
      </c>
      <c r="N676" s="1">
        <v>44477</v>
      </c>
      <c r="O676" s="2">
        <v>0.41935185185185181</v>
      </c>
      <c r="P676">
        <v>119</v>
      </c>
      <c r="Q676">
        <v>-121</v>
      </c>
      <c r="R676" s="3">
        <v>44477.336226851854</v>
      </c>
      <c r="S676" s="3">
        <v>44477.419351851851</v>
      </c>
      <c r="T676" t="s">
        <v>573</v>
      </c>
      <c r="U676" t="s">
        <v>32</v>
      </c>
      <c r="V676" t="s">
        <v>46</v>
      </c>
      <c r="W676" t="s">
        <v>46</v>
      </c>
      <c r="X676" t="s">
        <v>23</v>
      </c>
      <c r="Y676" t="s">
        <v>81</v>
      </c>
      <c r="Z676">
        <v>5</v>
      </c>
      <c r="AA676" t="s">
        <v>3879</v>
      </c>
      <c r="AB676" s="1">
        <v>44477</v>
      </c>
    </row>
    <row r="677" spans="1:28" x14ac:dyDescent="0.25">
      <c r="A677">
        <v>41</v>
      </c>
      <c r="B677" t="s">
        <v>97</v>
      </c>
      <c r="C677">
        <v>2021</v>
      </c>
      <c r="D677" t="s">
        <v>451</v>
      </c>
      <c r="E677" t="s">
        <v>1352</v>
      </c>
      <c r="F677" t="s">
        <v>48</v>
      </c>
      <c r="G677" t="s">
        <v>1353</v>
      </c>
      <c r="H677" t="s">
        <v>86</v>
      </c>
      <c r="I677" t="s">
        <v>71</v>
      </c>
      <c r="J677" s="1">
        <v>44477</v>
      </c>
      <c r="K677" s="2">
        <v>0.34459490740740745</v>
      </c>
      <c r="L677" s="1">
        <v>44477</v>
      </c>
      <c r="M677" s="2">
        <v>0.51123842592592594</v>
      </c>
      <c r="N677" s="1">
        <v>44477</v>
      </c>
      <c r="O677" s="2">
        <v>0.42027777777777775</v>
      </c>
      <c r="P677">
        <v>109</v>
      </c>
      <c r="Q677">
        <v>-131</v>
      </c>
      <c r="R677" s="3">
        <v>44477.344594907408</v>
      </c>
      <c r="S677" s="3">
        <v>44477.420277777775</v>
      </c>
      <c r="T677" t="s">
        <v>602</v>
      </c>
      <c r="U677" t="s">
        <v>32</v>
      </c>
      <c r="V677" t="s">
        <v>48</v>
      </c>
      <c r="W677" t="s">
        <v>48</v>
      </c>
      <c r="X677" t="s">
        <v>23</v>
      </c>
      <c r="Y677" t="s">
        <v>81</v>
      </c>
      <c r="Z677">
        <v>3</v>
      </c>
      <c r="AA677" t="s">
        <v>3879</v>
      </c>
      <c r="AB677" s="1">
        <v>44477</v>
      </c>
    </row>
    <row r="678" spans="1:28" x14ac:dyDescent="0.25">
      <c r="A678">
        <v>41</v>
      </c>
      <c r="B678" t="s">
        <v>97</v>
      </c>
      <c r="C678">
        <v>2021</v>
      </c>
      <c r="D678" t="s">
        <v>451</v>
      </c>
      <c r="E678" t="s">
        <v>1354</v>
      </c>
      <c r="F678" t="s">
        <v>24</v>
      </c>
      <c r="G678" t="s">
        <v>1310</v>
      </c>
      <c r="H678" t="s">
        <v>70</v>
      </c>
      <c r="I678" t="s">
        <v>71</v>
      </c>
      <c r="J678" s="1">
        <v>44477</v>
      </c>
      <c r="K678" s="2">
        <v>0.34931712962962963</v>
      </c>
      <c r="L678" s="1">
        <v>44477</v>
      </c>
      <c r="M678" s="2">
        <v>0.4117939814814815</v>
      </c>
      <c r="N678" s="1">
        <v>44477</v>
      </c>
      <c r="O678" s="2">
        <v>0.35373842592592591</v>
      </c>
      <c r="P678">
        <v>6</v>
      </c>
      <c r="Q678">
        <v>-83</v>
      </c>
      <c r="R678" s="3">
        <v>44477.349317129629</v>
      </c>
      <c r="S678" s="3">
        <v>44477.353738425925</v>
      </c>
      <c r="T678" t="s">
        <v>1850</v>
      </c>
      <c r="U678" t="s">
        <v>22</v>
      </c>
      <c r="V678" t="s">
        <v>19</v>
      </c>
      <c r="W678" t="s">
        <v>25</v>
      </c>
      <c r="X678" t="s">
        <v>23</v>
      </c>
      <c r="Y678" t="s">
        <v>78</v>
      </c>
      <c r="Z678">
        <v>1</v>
      </c>
      <c r="AA678" t="s">
        <v>3879</v>
      </c>
      <c r="AB678" s="1">
        <v>44477</v>
      </c>
    </row>
    <row r="679" spans="1:28" x14ac:dyDescent="0.25">
      <c r="A679">
        <v>41</v>
      </c>
      <c r="B679" t="s">
        <v>97</v>
      </c>
      <c r="C679">
        <v>2021</v>
      </c>
      <c r="D679" t="s">
        <v>451</v>
      </c>
      <c r="E679" t="s">
        <v>1355</v>
      </c>
      <c r="F679" t="s">
        <v>61</v>
      </c>
      <c r="G679" t="s">
        <v>1356</v>
      </c>
      <c r="H679" t="s">
        <v>86</v>
      </c>
      <c r="I679" t="s">
        <v>71</v>
      </c>
      <c r="J679" s="1">
        <v>44477</v>
      </c>
      <c r="K679" s="2">
        <v>0.3520833333333333</v>
      </c>
      <c r="L679" s="1">
        <v>44477</v>
      </c>
      <c r="M679" s="2">
        <v>0.51873842592592589</v>
      </c>
      <c r="N679" s="1">
        <v>44477</v>
      </c>
      <c r="O679" s="2">
        <v>0.42248842592592589</v>
      </c>
      <c r="P679">
        <v>101</v>
      </c>
      <c r="Q679">
        <v>-138</v>
      </c>
      <c r="R679" s="3">
        <v>44477.352083333331</v>
      </c>
      <c r="S679" s="3">
        <v>44477.422488425924</v>
      </c>
      <c r="T679" t="s">
        <v>1883</v>
      </c>
      <c r="U679" t="s">
        <v>32</v>
      </c>
      <c r="V679" t="s">
        <v>61</v>
      </c>
      <c r="W679" t="s">
        <v>21</v>
      </c>
      <c r="X679" t="s">
        <v>23</v>
      </c>
      <c r="Y679" t="s">
        <v>81</v>
      </c>
      <c r="Z679">
        <v>1</v>
      </c>
      <c r="AA679" t="s">
        <v>3879</v>
      </c>
      <c r="AB679" s="1">
        <v>44477</v>
      </c>
    </row>
    <row r="680" spans="1:28" x14ac:dyDescent="0.25">
      <c r="A680">
        <v>41</v>
      </c>
      <c r="B680" t="s">
        <v>97</v>
      </c>
      <c r="C680">
        <v>2021</v>
      </c>
      <c r="D680" t="s">
        <v>451</v>
      </c>
      <c r="E680" t="s">
        <v>1357</v>
      </c>
      <c r="F680" t="s">
        <v>48</v>
      </c>
      <c r="G680" t="s">
        <v>1358</v>
      </c>
      <c r="H680" t="s">
        <v>86</v>
      </c>
      <c r="I680" t="s">
        <v>71</v>
      </c>
      <c r="J680" s="1">
        <v>44477</v>
      </c>
      <c r="K680" s="2">
        <v>0.3546643518518518</v>
      </c>
      <c r="L680" s="1">
        <v>44477</v>
      </c>
      <c r="M680" s="2">
        <v>0.52131944444444445</v>
      </c>
      <c r="N680" s="1">
        <v>44477</v>
      </c>
      <c r="O680" s="2">
        <v>0.42391203703703706</v>
      </c>
      <c r="P680">
        <v>100</v>
      </c>
      <c r="Q680">
        <v>-140</v>
      </c>
      <c r="R680" s="3">
        <v>44477.354664351849</v>
      </c>
      <c r="S680" s="3">
        <v>44477.42391203704</v>
      </c>
      <c r="T680" t="s">
        <v>1940</v>
      </c>
      <c r="U680" t="s">
        <v>32</v>
      </c>
      <c r="V680" t="s">
        <v>48</v>
      </c>
      <c r="W680" t="s">
        <v>48</v>
      </c>
      <c r="X680" t="s">
        <v>23</v>
      </c>
      <c r="Y680" t="s">
        <v>81</v>
      </c>
      <c r="Z680">
        <v>1</v>
      </c>
      <c r="AA680" t="s">
        <v>3879</v>
      </c>
      <c r="AB680" s="1">
        <v>44477</v>
      </c>
    </row>
    <row r="681" spans="1:28" x14ac:dyDescent="0.25">
      <c r="A681">
        <v>41</v>
      </c>
      <c r="B681" t="s">
        <v>97</v>
      </c>
      <c r="C681">
        <v>2021</v>
      </c>
      <c r="D681" t="s">
        <v>451</v>
      </c>
      <c r="E681" t="s">
        <v>1359</v>
      </c>
      <c r="F681" t="s">
        <v>24</v>
      </c>
      <c r="G681" t="s">
        <v>868</v>
      </c>
      <c r="H681" t="s">
        <v>90</v>
      </c>
      <c r="I681" t="s">
        <v>71</v>
      </c>
      <c r="J681" s="1">
        <v>44477</v>
      </c>
      <c r="K681" s="2">
        <v>0.35501157407407408</v>
      </c>
      <c r="L681" s="1">
        <v>44477</v>
      </c>
      <c r="M681" s="2">
        <v>0.37576388888888884</v>
      </c>
      <c r="N681" s="1">
        <v>44477</v>
      </c>
      <c r="O681" s="2">
        <v>0.37542824074074077</v>
      </c>
      <c r="P681">
        <v>29</v>
      </c>
      <c r="Q681">
        <v>-1</v>
      </c>
      <c r="R681" s="3">
        <v>44477.355011574073</v>
      </c>
      <c r="S681" s="3">
        <v>44477.375428240739</v>
      </c>
      <c r="T681" t="s">
        <v>144</v>
      </c>
      <c r="U681" t="s">
        <v>22</v>
      </c>
      <c r="V681" t="s">
        <v>19</v>
      </c>
      <c r="W681" t="s">
        <v>73</v>
      </c>
      <c r="X681" t="s">
        <v>23</v>
      </c>
      <c r="Y681" t="s">
        <v>77</v>
      </c>
      <c r="Z681">
        <v>1</v>
      </c>
      <c r="AA681" t="s">
        <v>3879</v>
      </c>
      <c r="AB681" s="1">
        <v>44477</v>
      </c>
    </row>
    <row r="682" spans="1:28" x14ac:dyDescent="0.25">
      <c r="A682">
        <v>41</v>
      </c>
      <c r="B682" t="s">
        <v>97</v>
      </c>
      <c r="C682">
        <v>2021</v>
      </c>
      <c r="D682" t="s">
        <v>451</v>
      </c>
      <c r="E682" t="s">
        <v>1360</v>
      </c>
      <c r="F682" t="s">
        <v>48</v>
      </c>
      <c r="G682" t="s">
        <v>1361</v>
      </c>
      <c r="H682" t="s">
        <v>86</v>
      </c>
      <c r="I682" t="s">
        <v>71</v>
      </c>
      <c r="J682" s="1">
        <v>44477</v>
      </c>
      <c r="K682" s="2">
        <v>0.35570601851851852</v>
      </c>
      <c r="L682" s="1">
        <v>44477</v>
      </c>
      <c r="M682" s="2">
        <v>0.52236111111111116</v>
      </c>
      <c r="N682" s="1">
        <v>44477</v>
      </c>
      <c r="O682" s="2">
        <v>0.4254398148148148</v>
      </c>
      <c r="P682">
        <v>100</v>
      </c>
      <c r="Q682">
        <v>-140</v>
      </c>
      <c r="R682" s="3">
        <v>44477.355706018519</v>
      </c>
      <c r="S682" s="3">
        <v>44477.425439814811</v>
      </c>
      <c r="T682" t="s">
        <v>1941</v>
      </c>
      <c r="U682" t="s">
        <v>32</v>
      </c>
      <c r="V682" t="s">
        <v>48</v>
      </c>
      <c r="W682" t="s">
        <v>48</v>
      </c>
      <c r="X682" t="s">
        <v>23</v>
      </c>
      <c r="Y682" t="s">
        <v>81</v>
      </c>
      <c r="Z682">
        <v>1</v>
      </c>
      <c r="AA682" t="s">
        <v>3879</v>
      </c>
      <c r="AB682" s="1">
        <v>44477</v>
      </c>
    </row>
    <row r="683" spans="1:28" x14ac:dyDescent="0.25">
      <c r="A683">
        <v>41</v>
      </c>
      <c r="B683" t="s">
        <v>97</v>
      </c>
      <c r="C683">
        <v>2021</v>
      </c>
      <c r="D683" t="s">
        <v>451</v>
      </c>
      <c r="E683" t="s">
        <v>1362</v>
      </c>
      <c r="F683" t="s">
        <v>24</v>
      </c>
      <c r="G683" t="s">
        <v>1184</v>
      </c>
      <c r="H683" t="s">
        <v>90</v>
      </c>
      <c r="I683" t="s">
        <v>71</v>
      </c>
      <c r="J683" s="1">
        <v>44477</v>
      </c>
      <c r="K683" s="2">
        <v>0.35561342592592587</v>
      </c>
      <c r="L683" s="1">
        <v>44477</v>
      </c>
      <c r="M683" s="2">
        <v>0.37642361111111106</v>
      </c>
      <c r="N683" s="1">
        <v>44477</v>
      </c>
      <c r="O683" s="2">
        <v>0.37759259259259265</v>
      </c>
      <c r="P683">
        <v>31</v>
      </c>
      <c r="Q683">
        <v>1</v>
      </c>
      <c r="R683" s="3">
        <v>44477.355613425927</v>
      </c>
      <c r="S683" s="3">
        <v>44477.377592592595</v>
      </c>
      <c r="T683" t="s">
        <v>95</v>
      </c>
      <c r="U683" t="s">
        <v>27</v>
      </c>
      <c r="V683" t="s">
        <v>19</v>
      </c>
      <c r="W683" t="s">
        <v>73</v>
      </c>
      <c r="X683" t="s">
        <v>37</v>
      </c>
      <c r="Y683" t="s">
        <v>77</v>
      </c>
      <c r="Z683">
        <v>1</v>
      </c>
      <c r="AA683" t="s">
        <v>3879</v>
      </c>
      <c r="AB683" s="1">
        <v>44477</v>
      </c>
    </row>
    <row r="684" spans="1:28" x14ac:dyDescent="0.25">
      <c r="A684">
        <v>41</v>
      </c>
      <c r="B684" t="s">
        <v>97</v>
      </c>
      <c r="C684">
        <v>2021</v>
      </c>
      <c r="D684" t="s">
        <v>451</v>
      </c>
      <c r="E684" t="s">
        <v>1363</v>
      </c>
      <c r="F684" t="s">
        <v>24</v>
      </c>
      <c r="G684" t="s">
        <v>1184</v>
      </c>
      <c r="H684" t="s">
        <v>70</v>
      </c>
      <c r="I684" t="s">
        <v>71</v>
      </c>
      <c r="J684" s="1">
        <v>44477</v>
      </c>
      <c r="K684" s="2">
        <v>0.35606481481481483</v>
      </c>
      <c r="L684" s="1">
        <v>44477</v>
      </c>
      <c r="M684" s="2">
        <v>0.41854166666666665</v>
      </c>
      <c r="N684" s="1">
        <v>44477</v>
      </c>
      <c r="O684" s="2">
        <v>0.39251157407407405</v>
      </c>
      <c r="P684">
        <v>53</v>
      </c>
      <c r="Q684">
        <v>-37</v>
      </c>
      <c r="R684" s="3">
        <v>44477.356064814812</v>
      </c>
      <c r="S684" s="3">
        <v>44477.392511574071</v>
      </c>
      <c r="T684" t="s">
        <v>96</v>
      </c>
      <c r="U684" t="s">
        <v>27</v>
      </c>
      <c r="V684" t="s">
        <v>19</v>
      </c>
      <c r="W684" t="s">
        <v>25</v>
      </c>
      <c r="X684" t="s">
        <v>23</v>
      </c>
      <c r="Y684" t="s">
        <v>78</v>
      </c>
      <c r="Z684">
        <v>4</v>
      </c>
      <c r="AA684" t="s">
        <v>3879</v>
      </c>
      <c r="AB684" s="1">
        <v>44477</v>
      </c>
    </row>
    <row r="685" spans="1:28" x14ac:dyDescent="0.25">
      <c r="A685">
        <v>41</v>
      </c>
      <c r="B685" t="s">
        <v>97</v>
      </c>
      <c r="C685">
        <v>2021</v>
      </c>
      <c r="D685" t="s">
        <v>451</v>
      </c>
      <c r="E685" t="s">
        <v>1364</v>
      </c>
      <c r="F685" t="s">
        <v>24</v>
      </c>
      <c r="G685" t="s">
        <v>1292</v>
      </c>
      <c r="H685" t="s">
        <v>90</v>
      </c>
      <c r="I685" t="s">
        <v>71</v>
      </c>
      <c r="J685" s="1">
        <v>44477</v>
      </c>
      <c r="K685" s="2">
        <v>0.35677083333333331</v>
      </c>
      <c r="L685" s="1">
        <v>44477</v>
      </c>
      <c r="M685" s="2">
        <v>0.3775810185185185</v>
      </c>
      <c r="N685" s="1">
        <v>44477</v>
      </c>
      <c r="O685" s="2">
        <v>0.37331018518518522</v>
      </c>
      <c r="P685">
        <v>24</v>
      </c>
      <c r="Q685">
        <v>-6</v>
      </c>
      <c r="R685" s="3">
        <v>44477.356770833336</v>
      </c>
      <c r="S685" s="3">
        <v>44477.373310185183</v>
      </c>
      <c r="T685" t="s">
        <v>1894</v>
      </c>
      <c r="U685" t="s">
        <v>22</v>
      </c>
      <c r="V685" t="s">
        <v>19</v>
      </c>
      <c r="W685" t="s">
        <v>73</v>
      </c>
      <c r="X685" t="s">
        <v>23</v>
      </c>
      <c r="Y685" t="s">
        <v>77</v>
      </c>
      <c r="Z685">
        <v>1</v>
      </c>
      <c r="AA685" t="s">
        <v>3879</v>
      </c>
      <c r="AB685" s="1">
        <v>44477</v>
      </c>
    </row>
    <row r="686" spans="1:28" x14ac:dyDescent="0.25">
      <c r="A686">
        <v>41</v>
      </c>
      <c r="B686" t="s">
        <v>97</v>
      </c>
      <c r="C686">
        <v>2021</v>
      </c>
      <c r="D686" t="s">
        <v>451</v>
      </c>
      <c r="E686" t="s">
        <v>1365</v>
      </c>
      <c r="F686" t="s">
        <v>24</v>
      </c>
      <c r="G686" t="s">
        <v>1292</v>
      </c>
      <c r="H686" t="s">
        <v>70</v>
      </c>
      <c r="I686" t="s">
        <v>71</v>
      </c>
      <c r="J686" s="1">
        <v>44477</v>
      </c>
      <c r="K686" s="2">
        <v>0.35717592592592595</v>
      </c>
      <c r="L686" s="1">
        <v>44477</v>
      </c>
      <c r="M686" s="2">
        <v>0.41965277777777782</v>
      </c>
      <c r="N686" s="1">
        <v>44477</v>
      </c>
      <c r="O686" s="2">
        <v>0.39428240740740739</v>
      </c>
      <c r="P686">
        <v>53</v>
      </c>
      <c r="Q686">
        <v>-37</v>
      </c>
      <c r="R686" s="3">
        <v>44477.357175925928</v>
      </c>
      <c r="S686" s="3">
        <v>44477.394282407404</v>
      </c>
      <c r="T686" t="s">
        <v>1936</v>
      </c>
      <c r="U686" t="s">
        <v>27</v>
      </c>
      <c r="V686" t="s">
        <v>19</v>
      </c>
      <c r="W686" t="s">
        <v>25</v>
      </c>
      <c r="X686" t="s">
        <v>23</v>
      </c>
      <c r="Y686" t="s">
        <v>78</v>
      </c>
      <c r="Z686">
        <v>4</v>
      </c>
      <c r="AA686" t="s">
        <v>3879</v>
      </c>
      <c r="AB686" s="1">
        <v>44477</v>
      </c>
    </row>
    <row r="687" spans="1:28" x14ac:dyDescent="0.25">
      <c r="A687">
        <v>41</v>
      </c>
      <c r="B687" t="s">
        <v>97</v>
      </c>
      <c r="C687">
        <v>2021</v>
      </c>
      <c r="D687" t="s">
        <v>451</v>
      </c>
      <c r="E687" t="s">
        <v>1366</v>
      </c>
      <c r="F687" t="s">
        <v>46</v>
      </c>
      <c r="G687" t="s">
        <v>1367</v>
      </c>
      <c r="H687" t="s">
        <v>86</v>
      </c>
      <c r="I687" t="s">
        <v>71</v>
      </c>
      <c r="J687" s="1">
        <v>44477</v>
      </c>
      <c r="K687" s="2">
        <v>0.35881944444444441</v>
      </c>
      <c r="L687" s="1">
        <v>44477</v>
      </c>
      <c r="M687" s="2">
        <v>0.52546296296296291</v>
      </c>
      <c r="N687" s="1">
        <v>44477</v>
      </c>
      <c r="O687" s="2">
        <v>0.45680555555555552</v>
      </c>
      <c r="P687">
        <v>141</v>
      </c>
      <c r="Q687">
        <v>-99</v>
      </c>
      <c r="R687" s="3">
        <v>44477.358819444446</v>
      </c>
      <c r="S687" s="3">
        <v>44477.456805555557</v>
      </c>
      <c r="T687" t="s">
        <v>140</v>
      </c>
      <c r="U687" t="s">
        <v>32</v>
      </c>
      <c r="V687" t="s">
        <v>46</v>
      </c>
      <c r="W687" t="s">
        <v>46</v>
      </c>
      <c r="X687" t="s">
        <v>23</v>
      </c>
      <c r="Y687" t="s">
        <v>81</v>
      </c>
      <c r="Z687">
        <v>4</v>
      </c>
      <c r="AA687" t="s">
        <v>3879</v>
      </c>
      <c r="AB687" s="1">
        <v>44477</v>
      </c>
    </row>
    <row r="688" spans="1:28" x14ac:dyDescent="0.25">
      <c r="A688">
        <v>41</v>
      </c>
      <c r="B688" t="s">
        <v>97</v>
      </c>
      <c r="C688">
        <v>2021</v>
      </c>
      <c r="D688" t="s">
        <v>451</v>
      </c>
      <c r="E688" t="s">
        <v>1368</v>
      </c>
      <c r="F688" t="s">
        <v>46</v>
      </c>
      <c r="G688" t="s">
        <v>1369</v>
      </c>
      <c r="H688" t="s">
        <v>86</v>
      </c>
      <c r="I688" t="s">
        <v>71</v>
      </c>
      <c r="J688" s="1">
        <v>44477</v>
      </c>
      <c r="K688" s="2">
        <v>0.35966435185185186</v>
      </c>
      <c r="L688" s="1">
        <v>44477</v>
      </c>
      <c r="M688" s="2">
        <v>0.52631944444444445</v>
      </c>
      <c r="N688" s="1">
        <v>44477</v>
      </c>
      <c r="O688" s="2">
        <v>0.45445601851851852</v>
      </c>
      <c r="P688">
        <v>137</v>
      </c>
      <c r="Q688">
        <v>-103</v>
      </c>
      <c r="R688" s="3">
        <v>44477.359664351854</v>
      </c>
      <c r="S688" s="3">
        <v>44477.454456018517</v>
      </c>
      <c r="T688" t="s">
        <v>1866</v>
      </c>
      <c r="U688" t="s">
        <v>32</v>
      </c>
      <c r="V688" t="s">
        <v>46</v>
      </c>
      <c r="W688" t="s">
        <v>46</v>
      </c>
      <c r="X688" t="s">
        <v>23</v>
      </c>
      <c r="Y688" t="s">
        <v>81</v>
      </c>
      <c r="Z688">
        <v>3</v>
      </c>
      <c r="AA688" t="s">
        <v>3879</v>
      </c>
      <c r="AB688" s="1">
        <v>44477</v>
      </c>
    </row>
    <row r="689" spans="1:28" x14ac:dyDescent="0.25">
      <c r="A689">
        <v>41</v>
      </c>
      <c r="B689" t="s">
        <v>97</v>
      </c>
      <c r="C689">
        <v>2021</v>
      </c>
      <c r="D689" t="s">
        <v>451</v>
      </c>
      <c r="E689" t="s">
        <v>1370</v>
      </c>
      <c r="F689" t="s">
        <v>46</v>
      </c>
      <c r="G689" t="s">
        <v>1371</v>
      </c>
      <c r="H689" t="s">
        <v>86</v>
      </c>
      <c r="I689" t="s">
        <v>71</v>
      </c>
      <c r="J689" s="1">
        <v>44477</v>
      </c>
      <c r="K689" s="2">
        <v>0.36099537037037038</v>
      </c>
      <c r="L689" s="1">
        <v>44477</v>
      </c>
      <c r="M689" s="2">
        <v>0.52763888888888888</v>
      </c>
      <c r="N689" s="1">
        <v>44477</v>
      </c>
      <c r="O689" s="2">
        <v>0.50480324074074068</v>
      </c>
      <c r="P689">
        <v>207</v>
      </c>
      <c r="Q689">
        <v>-33</v>
      </c>
      <c r="R689" s="3">
        <v>44477.360995370371</v>
      </c>
      <c r="S689" s="3">
        <v>44477.504803240743</v>
      </c>
      <c r="T689" t="s">
        <v>1867</v>
      </c>
      <c r="U689" t="s">
        <v>32</v>
      </c>
      <c r="V689" t="s">
        <v>46</v>
      </c>
      <c r="W689" t="s">
        <v>46</v>
      </c>
      <c r="X689" t="s">
        <v>23</v>
      </c>
      <c r="Y689" t="s">
        <v>81</v>
      </c>
      <c r="Z689">
        <v>5</v>
      </c>
      <c r="AA689" t="s">
        <v>3879</v>
      </c>
      <c r="AB689" s="1">
        <v>44477</v>
      </c>
    </row>
    <row r="690" spans="1:28" x14ac:dyDescent="0.25">
      <c r="A690">
        <v>41</v>
      </c>
      <c r="B690" t="s">
        <v>97</v>
      </c>
      <c r="C690">
        <v>2021</v>
      </c>
      <c r="D690" t="s">
        <v>451</v>
      </c>
      <c r="E690" t="s">
        <v>1372</v>
      </c>
      <c r="F690" t="s">
        <v>46</v>
      </c>
      <c r="G690" t="s">
        <v>1373</v>
      </c>
      <c r="H690" t="s">
        <v>86</v>
      </c>
      <c r="I690" t="s">
        <v>71</v>
      </c>
      <c r="J690" s="1">
        <v>44477</v>
      </c>
      <c r="K690" s="2">
        <v>0.3687037037037037</v>
      </c>
      <c r="L690" s="1">
        <v>44477</v>
      </c>
      <c r="M690" s="2">
        <v>0.53535879629629635</v>
      </c>
      <c r="N690" s="1">
        <v>44477</v>
      </c>
      <c r="O690" s="2">
        <v>0.45910879629629631</v>
      </c>
      <c r="P690">
        <v>131</v>
      </c>
      <c r="Q690">
        <v>-109</v>
      </c>
      <c r="R690" s="3">
        <v>44477.368703703702</v>
      </c>
      <c r="S690" s="3">
        <v>44477.459108796298</v>
      </c>
      <c r="T690" t="s">
        <v>135</v>
      </c>
      <c r="U690" t="s">
        <v>32</v>
      </c>
      <c r="V690" t="s">
        <v>46</v>
      </c>
      <c r="W690" t="s">
        <v>46</v>
      </c>
      <c r="X690" t="s">
        <v>23</v>
      </c>
      <c r="Y690" t="s">
        <v>81</v>
      </c>
      <c r="Z690">
        <v>1</v>
      </c>
      <c r="AA690" t="s">
        <v>3879</v>
      </c>
      <c r="AB690" s="1">
        <v>44477</v>
      </c>
    </row>
    <row r="691" spans="1:28" x14ac:dyDescent="0.25">
      <c r="A691">
        <v>41</v>
      </c>
      <c r="B691" t="s">
        <v>97</v>
      </c>
      <c r="C691">
        <v>2021</v>
      </c>
      <c r="D691" t="s">
        <v>451</v>
      </c>
      <c r="E691" t="s">
        <v>1374</v>
      </c>
      <c r="F691" t="s">
        <v>46</v>
      </c>
      <c r="G691" t="s">
        <v>1375</v>
      </c>
      <c r="H691" t="s">
        <v>86</v>
      </c>
      <c r="I691" t="s">
        <v>71</v>
      </c>
      <c r="J691" s="1">
        <v>44477</v>
      </c>
      <c r="K691" s="2">
        <v>0.37254629629629626</v>
      </c>
      <c r="L691" s="1">
        <v>44477</v>
      </c>
      <c r="M691" s="2">
        <v>0.53917824074074072</v>
      </c>
      <c r="N691" s="1">
        <v>44477</v>
      </c>
      <c r="O691" s="2">
        <v>0.50935185185185183</v>
      </c>
      <c r="P691">
        <v>197</v>
      </c>
      <c r="Q691">
        <v>-43</v>
      </c>
      <c r="R691" s="3">
        <v>44477.372546296298</v>
      </c>
      <c r="S691" s="3">
        <v>44477.509351851855</v>
      </c>
      <c r="T691" t="s">
        <v>1942</v>
      </c>
      <c r="U691" t="s">
        <v>32</v>
      </c>
      <c r="V691" t="s">
        <v>46</v>
      </c>
      <c r="W691" t="s">
        <v>46</v>
      </c>
      <c r="X691" t="s">
        <v>23</v>
      </c>
      <c r="Y691" t="s">
        <v>81</v>
      </c>
      <c r="Z691">
        <v>6</v>
      </c>
      <c r="AA691" t="s">
        <v>3879</v>
      </c>
      <c r="AB691" s="1">
        <v>44477</v>
      </c>
    </row>
    <row r="692" spans="1:28" x14ac:dyDescent="0.25">
      <c r="A692">
        <v>41</v>
      </c>
      <c r="B692" t="s">
        <v>97</v>
      </c>
      <c r="C692">
        <v>2021</v>
      </c>
      <c r="D692" t="s">
        <v>451</v>
      </c>
      <c r="E692" t="s">
        <v>1376</v>
      </c>
      <c r="F692" t="s">
        <v>46</v>
      </c>
      <c r="G692" t="s">
        <v>1377</v>
      </c>
      <c r="H692" t="s">
        <v>86</v>
      </c>
      <c r="I692" t="s">
        <v>71</v>
      </c>
      <c r="J692" s="1">
        <v>44477</v>
      </c>
      <c r="K692" s="2">
        <v>0.37482638888888892</v>
      </c>
      <c r="L692" s="1">
        <v>44477</v>
      </c>
      <c r="M692" s="2">
        <v>0.54145833333333326</v>
      </c>
      <c r="N692" s="1">
        <v>44477</v>
      </c>
      <c r="O692" s="2">
        <v>0.50815972222222217</v>
      </c>
      <c r="P692">
        <v>192</v>
      </c>
      <c r="Q692">
        <v>-48</v>
      </c>
      <c r="R692" s="3">
        <v>44477.374826388892</v>
      </c>
      <c r="S692" s="3">
        <v>44477.508159722223</v>
      </c>
      <c r="T692" t="s">
        <v>1943</v>
      </c>
      <c r="U692" t="s">
        <v>32</v>
      </c>
      <c r="V692" t="s">
        <v>46</v>
      </c>
      <c r="W692" t="s">
        <v>46</v>
      </c>
      <c r="X692" t="s">
        <v>23</v>
      </c>
      <c r="Y692" t="s">
        <v>81</v>
      </c>
      <c r="Z692">
        <v>4</v>
      </c>
      <c r="AA692" t="s">
        <v>3879</v>
      </c>
      <c r="AB692" s="1">
        <v>44477</v>
      </c>
    </row>
    <row r="693" spans="1:28" x14ac:dyDescent="0.25">
      <c r="A693">
        <v>41</v>
      </c>
      <c r="B693" t="s">
        <v>97</v>
      </c>
      <c r="C693">
        <v>2021</v>
      </c>
      <c r="D693" t="s">
        <v>451</v>
      </c>
      <c r="E693" t="s">
        <v>1378</v>
      </c>
      <c r="F693" t="s">
        <v>46</v>
      </c>
      <c r="G693" t="s">
        <v>1379</v>
      </c>
      <c r="H693" t="s">
        <v>70</v>
      </c>
      <c r="I693" t="s">
        <v>71</v>
      </c>
      <c r="J693" s="1">
        <v>44477</v>
      </c>
      <c r="K693" s="2">
        <v>0.3767476851851852</v>
      </c>
      <c r="L693" s="1">
        <v>44477</v>
      </c>
      <c r="M693" s="2" t="s">
        <v>1380</v>
      </c>
      <c r="N693" s="1">
        <v>44477</v>
      </c>
      <c r="O693" s="2">
        <v>0.47856481481481478</v>
      </c>
      <c r="P693">
        <v>147</v>
      </c>
      <c r="Q693">
        <v>25</v>
      </c>
      <c r="R693" s="3">
        <v>44477.376747685186</v>
      </c>
      <c r="S693" s="3">
        <v>44477.478564814817</v>
      </c>
      <c r="T693" t="s">
        <v>1944</v>
      </c>
      <c r="U693" t="s">
        <v>32</v>
      </c>
      <c r="V693" t="s">
        <v>46</v>
      </c>
      <c r="W693" t="s">
        <v>46</v>
      </c>
      <c r="X693" t="s">
        <v>23</v>
      </c>
      <c r="Y693" t="s">
        <v>81</v>
      </c>
      <c r="Z693">
        <v>7</v>
      </c>
      <c r="AA693" t="s">
        <v>3879</v>
      </c>
      <c r="AB693" s="1">
        <v>44477</v>
      </c>
    </row>
    <row r="694" spans="1:28" x14ac:dyDescent="0.25">
      <c r="A694">
        <v>41</v>
      </c>
      <c r="B694" t="s">
        <v>97</v>
      </c>
      <c r="C694">
        <v>2021</v>
      </c>
      <c r="D694" t="s">
        <v>451</v>
      </c>
      <c r="E694" t="s">
        <v>1381</v>
      </c>
      <c r="F694" t="s">
        <v>24</v>
      </c>
      <c r="G694" t="s">
        <v>946</v>
      </c>
      <c r="H694" t="s">
        <v>70</v>
      </c>
      <c r="I694" t="s">
        <v>71</v>
      </c>
      <c r="J694" s="1">
        <v>44477</v>
      </c>
      <c r="K694" s="2">
        <v>0.37707175925925923</v>
      </c>
      <c r="L694" s="1">
        <v>44477</v>
      </c>
      <c r="M694" s="2">
        <v>0.4395486111111111</v>
      </c>
      <c r="N694" s="1">
        <v>44477</v>
      </c>
      <c r="O694" s="2">
        <v>0.43880787037037039</v>
      </c>
      <c r="P694">
        <v>89</v>
      </c>
      <c r="Q694">
        <v>-1</v>
      </c>
      <c r="R694" s="3">
        <v>44477.377071759256</v>
      </c>
      <c r="S694" s="3">
        <v>44477.438807870371</v>
      </c>
      <c r="T694" t="s">
        <v>1892</v>
      </c>
      <c r="U694" t="s">
        <v>30</v>
      </c>
      <c r="V694" t="s">
        <v>19</v>
      </c>
      <c r="W694" t="s">
        <v>25</v>
      </c>
      <c r="X694" t="s">
        <v>23</v>
      </c>
      <c r="Y694" t="s">
        <v>78</v>
      </c>
      <c r="Z694">
        <v>2</v>
      </c>
      <c r="AA694" t="s">
        <v>3879</v>
      </c>
      <c r="AB694" s="1">
        <v>44477</v>
      </c>
    </row>
    <row r="695" spans="1:28" x14ac:dyDescent="0.25">
      <c r="A695">
        <v>41</v>
      </c>
      <c r="B695" t="s">
        <v>97</v>
      </c>
      <c r="C695">
        <v>2021</v>
      </c>
      <c r="D695" t="s">
        <v>451</v>
      </c>
      <c r="E695" t="s">
        <v>1382</v>
      </c>
      <c r="F695" t="s">
        <v>56</v>
      </c>
      <c r="G695" t="s">
        <v>1383</v>
      </c>
      <c r="H695" t="s">
        <v>86</v>
      </c>
      <c r="I695" t="s">
        <v>71</v>
      </c>
      <c r="J695" s="1">
        <v>44477</v>
      </c>
      <c r="K695" s="2">
        <v>0.37767361111111114</v>
      </c>
      <c r="L695" s="1">
        <v>44477</v>
      </c>
      <c r="M695" s="2">
        <v>0.54431712962962964</v>
      </c>
      <c r="N695" s="1">
        <v>44477</v>
      </c>
      <c r="O695" s="2">
        <v>0.4805787037037037</v>
      </c>
      <c r="P695">
        <v>149</v>
      </c>
      <c r="Q695">
        <v>-91</v>
      </c>
      <c r="R695" s="3">
        <v>44477.37767361111</v>
      </c>
      <c r="S695" s="3">
        <v>44477.480578703704</v>
      </c>
      <c r="T695" t="s">
        <v>595</v>
      </c>
      <c r="U695" t="s">
        <v>32</v>
      </c>
      <c r="V695" t="s">
        <v>56</v>
      </c>
      <c r="W695" t="s">
        <v>56</v>
      </c>
      <c r="X695" t="s">
        <v>23</v>
      </c>
      <c r="Y695" t="s">
        <v>81</v>
      </c>
      <c r="Z695">
        <v>3</v>
      </c>
      <c r="AA695" t="s">
        <v>3879</v>
      </c>
      <c r="AB695" s="1">
        <v>44477</v>
      </c>
    </row>
    <row r="696" spans="1:28" x14ac:dyDescent="0.25">
      <c r="A696">
        <v>41</v>
      </c>
      <c r="B696" t="s">
        <v>97</v>
      </c>
      <c r="C696">
        <v>2021</v>
      </c>
      <c r="D696" t="s">
        <v>451</v>
      </c>
      <c r="E696" t="s">
        <v>1384</v>
      </c>
      <c r="F696" t="s">
        <v>50</v>
      </c>
      <c r="G696" t="s">
        <v>1385</v>
      </c>
      <c r="H696" t="s">
        <v>86</v>
      </c>
      <c r="I696" t="s">
        <v>71</v>
      </c>
      <c r="J696" s="1">
        <v>44477</v>
      </c>
      <c r="K696" s="2">
        <v>0.38759259259259254</v>
      </c>
      <c r="L696" s="1">
        <v>44477</v>
      </c>
      <c r="M696" s="2">
        <v>0.55424768518518519</v>
      </c>
      <c r="N696" s="1">
        <v>44477</v>
      </c>
      <c r="O696" s="2">
        <v>0.42635416666666665</v>
      </c>
      <c r="P696">
        <v>55</v>
      </c>
      <c r="Q696">
        <v>-185</v>
      </c>
      <c r="R696" s="3">
        <v>44477.387592592589</v>
      </c>
      <c r="S696" s="3">
        <v>44477.426354166666</v>
      </c>
      <c r="T696" t="s">
        <v>601</v>
      </c>
      <c r="U696" t="s">
        <v>27</v>
      </c>
      <c r="V696" t="s">
        <v>51</v>
      </c>
      <c r="W696" t="s">
        <v>52</v>
      </c>
      <c r="X696" t="s">
        <v>23</v>
      </c>
      <c r="Y696" t="s">
        <v>81</v>
      </c>
      <c r="Z696">
        <v>1</v>
      </c>
      <c r="AA696" t="s">
        <v>3879</v>
      </c>
      <c r="AB696" s="1">
        <v>44477</v>
      </c>
    </row>
    <row r="697" spans="1:28" x14ac:dyDescent="0.25">
      <c r="A697">
        <v>41</v>
      </c>
      <c r="B697" t="s">
        <v>97</v>
      </c>
      <c r="C697">
        <v>2021</v>
      </c>
      <c r="D697" t="s">
        <v>451</v>
      </c>
      <c r="E697" t="s">
        <v>1386</v>
      </c>
      <c r="F697" t="s">
        <v>50</v>
      </c>
      <c r="G697" t="s">
        <v>1385</v>
      </c>
      <c r="H697" t="s">
        <v>87</v>
      </c>
      <c r="I697" t="s">
        <v>71</v>
      </c>
      <c r="J697" s="1">
        <v>44477</v>
      </c>
      <c r="K697" s="2">
        <v>0.38818287037037041</v>
      </c>
      <c r="L697" s="1">
        <v>44481</v>
      </c>
      <c r="M697" s="2">
        <v>0.41594907407407411</v>
      </c>
      <c r="R697" s="3">
        <v>44477.388182870367</v>
      </c>
      <c r="S697" s="3">
        <v>44484.34691064815</v>
      </c>
      <c r="T697" t="s">
        <v>4807</v>
      </c>
      <c r="U697" t="s">
        <v>72</v>
      </c>
      <c r="V697" t="s">
        <v>51</v>
      </c>
      <c r="W697" t="s">
        <v>52</v>
      </c>
      <c r="X697" t="s">
        <v>74</v>
      </c>
      <c r="Y697" t="s">
        <v>81</v>
      </c>
      <c r="Z697">
        <v>1</v>
      </c>
      <c r="AA697" t="s">
        <v>3879</v>
      </c>
      <c r="AB697" s="1">
        <v>44477</v>
      </c>
    </row>
    <row r="698" spans="1:28" x14ac:dyDescent="0.25">
      <c r="A698">
        <v>41</v>
      </c>
      <c r="B698" t="s">
        <v>97</v>
      </c>
      <c r="C698">
        <v>2021</v>
      </c>
      <c r="D698" t="s">
        <v>451</v>
      </c>
      <c r="E698" t="s">
        <v>1387</v>
      </c>
      <c r="F698" t="s">
        <v>24</v>
      </c>
      <c r="G698" t="s">
        <v>202</v>
      </c>
      <c r="H698" t="s">
        <v>87</v>
      </c>
      <c r="I698" t="s">
        <v>71</v>
      </c>
      <c r="J698" s="1">
        <v>44477</v>
      </c>
      <c r="K698" s="2">
        <v>0.39730324074074069</v>
      </c>
      <c r="L698" s="1">
        <v>44481</v>
      </c>
      <c r="M698" s="2">
        <v>0.42504629629629626</v>
      </c>
      <c r="N698" s="1">
        <v>44480</v>
      </c>
      <c r="O698" s="2">
        <v>0.41967592592592595</v>
      </c>
      <c r="P698">
        <v>4352</v>
      </c>
      <c r="Q698">
        <v>-1448</v>
      </c>
      <c r="R698" s="3">
        <v>44477.397303240738</v>
      </c>
      <c r="S698" s="3">
        <v>44480.419675925928</v>
      </c>
      <c r="T698" t="s">
        <v>3807</v>
      </c>
      <c r="U698" t="s">
        <v>39</v>
      </c>
      <c r="V698" t="s">
        <v>19</v>
      </c>
      <c r="W698" t="s">
        <v>25</v>
      </c>
      <c r="X698" t="s">
        <v>37</v>
      </c>
      <c r="Y698" t="s">
        <v>78</v>
      </c>
      <c r="Z698">
        <v>1</v>
      </c>
      <c r="AA698" t="s">
        <v>3879</v>
      </c>
      <c r="AB698" s="1">
        <v>44477</v>
      </c>
    </row>
    <row r="699" spans="1:28" x14ac:dyDescent="0.25">
      <c r="A699">
        <v>41</v>
      </c>
      <c r="B699" t="s">
        <v>97</v>
      </c>
      <c r="C699">
        <v>2021</v>
      </c>
      <c r="D699" t="s">
        <v>451</v>
      </c>
      <c r="E699" t="s">
        <v>1388</v>
      </c>
      <c r="F699" t="s">
        <v>24</v>
      </c>
      <c r="G699" t="s">
        <v>1184</v>
      </c>
      <c r="H699" t="s">
        <v>87</v>
      </c>
      <c r="I699" t="s">
        <v>71</v>
      </c>
      <c r="J699" s="1">
        <v>44477</v>
      </c>
      <c r="K699" s="2">
        <v>0.40785879629629629</v>
      </c>
      <c r="L699" s="1">
        <v>44481</v>
      </c>
      <c r="M699" s="2">
        <v>0.43560185185185185</v>
      </c>
      <c r="N699" s="1">
        <v>44481</v>
      </c>
      <c r="O699" s="2">
        <v>0.42428240740740741</v>
      </c>
      <c r="P699">
        <v>5783</v>
      </c>
      <c r="Q699">
        <v>-17</v>
      </c>
      <c r="R699" s="3">
        <v>44477.407858796294</v>
      </c>
      <c r="S699" s="3">
        <v>44481.42428240741</v>
      </c>
      <c r="T699" t="s">
        <v>4103</v>
      </c>
      <c r="U699" t="s">
        <v>39</v>
      </c>
      <c r="V699" t="s">
        <v>19</v>
      </c>
      <c r="W699" t="s">
        <v>25</v>
      </c>
      <c r="X699" t="s">
        <v>37</v>
      </c>
      <c r="Y699" t="s">
        <v>78</v>
      </c>
      <c r="Z699">
        <v>1</v>
      </c>
      <c r="AA699" t="s">
        <v>3879</v>
      </c>
      <c r="AB699" s="1">
        <v>44477</v>
      </c>
    </row>
    <row r="700" spans="1:28" x14ac:dyDescent="0.25">
      <c r="A700">
        <v>41</v>
      </c>
      <c r="B700" t="s">
        <v>97</v>
      </c>
      <c r="C700">
        <v>2021</v>
      </c>
      <c r="D700" t="s">
        <v>451</v>
      </c>
      <c r="E700" t="s">
        <v>1389</v>
      </c>
      <c r="F700" t="s">
        <v>48</v>
      </c>
      <c r="G700" t="s">
        <v>1390</v>
      </c>
      <c r="H700" t="s">
        <v>86</v>
      </c>
      <c r="I700" t="s">
        <v>71</v>
      </c>
      <c r="J700" s="1">
        <v>44477</v>
      </c>
      <c r="K700" s="2">
        <v>0.41356481481481483</v>
      </c>
      <c r="L700" s="1">
        <v>44477</v>
      </c>
      <c r="M700" s="2">
        <v>0.58021990740740736</v>
      </c>
      <c r="N700" s="1">
        <v>44477</v>
      </c>
      <c r="O700" s="2">
        <v>0.59797453703703707</v>
      </c>
      <c r="P700">
        <v>266</v>
      </c>
      <c r="Q700">
        <v>26</v>
      </c>
      <c r="R700" s="3">
        <v>44477.413564814815</v>
      </c>
      <c r="S700" s="3">
        <v>44477.597974537035</v>
      </c>
      <c r="T700" t="s">
        <v>1945</v>
      </c>
      <c r="U700" t="s">
        <v>36</v>
      </c>
      <c r="V700" t="s">
        <v>48</v>
      </c>
      <c r="W700" t="s">
        <v>48</v>
      </c>
      <c r="X700" t="s">
        <v>37</v>
      </c>
      <c r="Y700" t="s">
        <v>81</v>
      </c>
      <c r="Z700">
        <v>1</v>
      </c>
      <c r="AA700" t="s">
        <v>3879</v>
      </c>
      <c r="AB700" s="1">
        <v>44477</v>
      </c>
    </row>
    <row r="701" spans="1:28" x14ac:dyDescent="0.25">
      <c r="A701">
        <v>41</v>
      </c>
      <c r="B701" t="s">
        <v>97</v>
      </c>
      <c r="C701">
        <v>2021</v>
      </c>
      <c r="D701" t="s">
        <v>451</v>
      </c>
      <c r="E701" t="s">
        <v>1391</v>
      </c>
      <c r="F701" t="s">
        <v>61</v>
      </c>
      <c r="G701" t="s">
        <v>1390</v>
      </c>
      <c r="H701" t="s">
        <v>86</v>
      </c>
      <c r="I701" t="s">
        <v>71</v>
      </c>
      <c r="J701" s="1">
        <v>44477</v>
      </c>
      <c r="K701" s="2">
        <v>0.4140625</v>
      </c>
      <c r="L701" s="1">
        <v>44477</v>
      </c>
      <c r="M701" s="2">
        <v>0.58070601851851855</v>
      </c>
      <c r="N701" s="1">
        <v>44477</v>
      </c>
      <c r="O701" s="2">
        <v>0.54173611111111108</v>
      </c>
      <c r="P701">
        <v>184</v>
      </c>
      <c r="Q701">
        <v>-56</v>
      </c>
      <c r="R701" s="3">
        <v>44477.4140625</v>
      </c>
      <c r="S701" s="3">
        <v>44477.54173611111</v>
      </c>
      <c r="T701" t="s">
        <v>1946</v>
      </c>
      <c r="U701" t="s">
        <v>32</v>
      </c>
      <c r="V701" t="s">
        <v>61</v>
      </c>
      <c r="W701" t="s">
        <v>21</v>
      </c>
      <c r="X701" t="s">
        <v>23</v>
      </c>
      <c r="Y701" t="s">
        <v>81</v>
      </c>
      <c r="Z701">
        <v>2</v>
      </c>
      <c r="AA701" t="s">
        <v>3879</v>
      </c>
      <c r="AB701" s="1">
        <v>44477</v>
      </c>
    </row>
    <row r="702" spans="1:28" x14ac:dyDescent="0.25">
      <c r="A702">
        <v>41</v>
      </c>
      <c r="B702" t="s">
        <v>97</v>
      </c>
      <c r="C702">
        <v>2021</v>
      </c>
      <c r="D702" t="s">
        <v>451</v>
      </c>
      <c r="E702" t="s">
        <v>1392</v>
      </c>
      <c r="F702" t="s">
        <v>46</v>
      </c>
      <c r="G702" t="s">
        <v>1393</v>
      </c>
      <c r="H702" t="s">
        <v>86</v>
      </c>
      <c r="I702" t="s">
        <v>71</v>
      </c>
      <c r="J702" s="1">
        <v>44477</v>
      </c>
      <c r="K702" s="2">
        <v>0.4178587962962963</v>
      </c>
      <c r="L702" s="1">
        <v>44477</v>
      </c>
      <c r="M702" s="2">
        <v>0.58451388888888889</v>
      </c>
      <c r="N702" s="1">
        <v>44477</v>
      </c>
      <c r="O702" s="2">
        <v>0.51472222222222219</v>
      </c>
      <c r="P702">
        <v>140</v>
      </c>
      <c r="Q702">
        <v>-100</v>
      </c>
      <c r="R702" s="3">
        <v>44477.417858796296</v>
      </c>
      <c r="S702" s="3">
        <v>44477.514722222222</v>
      </c>
      <c r="T702" t="s">
        <v>138</v>
      </c>
      <c r="U702" t="s">
        <v>32</v>
      </c>
      <c r="V702" t="s">
        <v>46</v>
      </c>
      <c r="W702" t="s">
        <v>46</v>
      </c>
      <c r="X702" t="s">
        <v>23</v>
      </c>
      <c r="Y702" t="s">
        <v>81</v>
      </c>
      <c r="Z702">
        <v>7</v>
      </c>
      <c r="AA702" t="s">
        <v>3879</v>
      </c>
      <c r="AB702" s="1">
        <v>44477</v>
      </c>
    </row>
    <row r="703" spans="1:28" x14ac:dyDescent="0.25">
      <c r="A703">
        <v>41</v>
      </c>
      <c r="B703" t="s">
        <v>97</v>
      </c>
      <c r="C703">
        <v>2021</v>
      </c>
      <c r="D703" t="s">
        <v>451</v>
      </c>
      <c r="E703" t="s">
        <v>1394</v>
      </c>
      <c r="F703" t="s">
        <v>46</v>
      </c>
      <c r="G703" t="s">
        <v>1395</v>
      </c>
      <c r="H703" t="s">
        <v>86</v>
      </c>
      <c r="I703" t="s">
        <v>71</v>
      </c>
      <c r="J703" s="1">
        <v>44477</v>
      </c>
      <c r="K703" s="2">
        <v>0.4201388888888889</v>
      </c>
      <c r="L703" s="1">
        <v>44477</v>
      </c>
      <c r="M703" s="2">
        <v>0.58679398148148143</v>
      </c>
      <c r="N703" s="1">
        <v>44477</v>
      </c>
      <c r="O703" s="2">
        <v>0.52980324074074081</v>
      </c>
      <c r="P703">
        <v>157</v>
      </c>
      <c r="Q703">
        <v>-82</v>
      </c>
      <c r="R703" s="3">
        <v>44477.420138888891</v>
      </c>
      <c r="S703" s="3">
        <v>44477.529803240737</v>
      </c>
      <c r="T703" t="s">
        <v>567</v>
      </c>
      <c r="U703" t="s">
        <v>32</v>
      </c>
      <c r="V703" t="s">
        <v>46</v>
      </c>
      <c r="W703" t="s">
        <v>46</v>
      </c>
      <c r="X703" t="s">
        <v>23</v>
      </c>
      <c r="Y703" t="s">
        <v>81</v>
      </c>
      <c r="Z703">
        <v>4</v>
      </c>
      <c r="AA703" t="s">
        <v>3879</v>
      </c>
      <c r="AB703" s="1">
        <v>44477</v>
      </c>
    </row>
    <row r="704" spans="1:28" x14ac:dyDescent="0.25">
      <c r="A704">
        <v>41</v>
      </c>
      <c r="B704" t="s">
        <v>97</v>
      </c>
      <c r="C704">
        <v>2021</v>
      </c>
      <c r="D704" t="s">
        <v>451</v>
      </c>
      <c r="E704" t="s">
        <v>1396</v>
      </c>
      <c r="F704" t="s">
        <v>46</v>
      </c>
      <c r="G704" t="s">
        <v>1397</v>
      </c>
      <c r="H704" t="s">
        <v>86</v>
      </c>
      <c r="I704" t="s">
        <v>71</v>
      </c>
      <c r="J704" s="1">
        <v>44477</v>
      </c>
      <c r="K704" s="2">
        <v>0.42045138888888894</v>
      </c>
      <c r="L704" s="1">
        <v>44477</v>
      </c>
      <c r="M704" s="2">
        <v>0.58709490740740744</v>
      </c>
      <c r="N704" s="1">
        <v>44477</v>
      </c>
      <c r="O704" s="2">
        <v>0.48322916666666665</v>
      </c>
      <c r="P704">
        <v>90</v>
      </c>
      <c r="Q704">
        <v>-150</v>
      </c>
      <c r="R704" s="3">
        <v>44477.420451388891</v>
      </c>
      <c r="S704" s="3">
        <v>44477.483229166668</v>
      </c>
      <c r="T704" t="s">
        <v>143</v>
      </c>
      <c r="U704" t="s">
        <v>30</v>
      </c>
      <c r="V704" t="s">
        <v>46</v>
      </c>
      <c r="W704" t="s">
        <v>46</v>
      </c>
      <c r="X704" t="s">
        <v>23</v>
      </c>
      <c r="Y704" t="s">
        <v>81</v>
      </c>
      <c r="Z704">
        <v>1</v>
      </c>
      <c r="AA704" t="s">
        <v>3879</v>
      </c>
      <c r="AB704" s="1">
        <v>44477</v>
      </c>
    </row>
    <row r="705" spans="1:28" x14ac:dyDescent="0.25">
      <c r="A705">
        <v>41</v>
      </c>
      <c r="B705" t="s">
        <v>97</v>
      </c>
      <c r="C705">
        <v>2021</v>
      </c>
      <c r="D705" t="s">
        <v>451</v>
      </c>
      <c r="E705" t="s">
        <v>1398</v>
      </c>
      <c r="F705" t="s">
        <v>46</v>
      </c>
      <c r="G705" t="s">
        <v>1399</v>
      </c>
      <c r="H705" t="s">
        <v>86</v>
      </c>
      <c r="I705" t="s">
        <v>71</v>
      </c>
      <c r="J705" s="1">
        <v>44477</v>
      </c>
      <c r="K705" s="2">
        <v>0.42664351851851851</v>
      </c>
      <c r="L705" s="1">
        <v>44477</v>
      </c>
      <c r="M705" s="2">
        <v>0.59329861111111104</v>
      </c>
      <c r="N705" s="1">
        <v>44477</v>
      </c>
      <c r="O705" s="2">
        <v>0.51733796296296297</v>
      </c>
      <c r="P705">
        <v>130</v>
      </c>
      <c r="Q705">
        <v>-110</v>
      </c>
      <c r="R705" s="3">
        <v>44477.42664351852</v>
      </c>
      <c r="S705" s="3">
        <v>44477.517337962963</v>
      </c>
      <c r="T705" t="s">
        <v>135</v>
      </c>
      <c r="U705" t="s">
        <v>32</v>
      </c>
      <c r="V705" t="s">
        <v>46</v>
      </c>
      <c r="W705" t="s">
        <v>46</v>
      </c>
      <c r="X705" t="s">
        <v>23</v>
      </c>
      <c r="Y705" t="s">
        <v>81</v>
      </c>
      <c r="Z705">
        <v>5</v>
      </c>
      <c r="AA705" t="s">
        <v>3879</v>
      </c>
      <c r="AB705" s="1">
        <v>44477</v>
      </c>
    </row>
    <row r="706" spans="1:28" x14ac:dyDescent="0.25">
      <c r="A706">
        <v>41</v>
      </c>
      <c r="B706" t="s">
        <v>97</v>
      </c>
      <c r="C706">
        <v>2021</v>
      </c>
      <c r="D706" t="s">
        <v>451</v>
      </c>
      <c r="E706" t="s">
        <v>1400</v>
      </c>
      <c r="F706" t="s">
        <v>46</v>
      </c>
      <c r="G706" t="s">
        <v>1401</v>
      </c>
      <c r="H706" t="s">
        <v>86</v>
      </c>
      <c r="I706" t="s">
        <v>71</v>
      </c>
      <c r="J706" s="1">
        <v>44477</v>
      </c>
      <c r="K706" s="2">
        <v>0.42944444444444446</v>
      </c>
      <c r="L706" s="1">
        <v>44477</v>
      </c>
      <c r="M706" s="2">
        <v>0.59609953703703711</v>
      </c>
      <c r="N706" s="1">
        <v>44477</v>
      </c>
      <c r="O706" s="2">
        <v>0.52519675925925924</v>
      </c>
      <c r="P706">
        <v>138</v>
      </c>
      <c r="Q706">
        <v>-102</v>
      </c>
      <c r="R706" s="3">
        <v>44477.429444444446</v>
      </c>
      <c r="S706" s="3">
        <v>44477.525196759256</v>
      </c>
      <c r="T706" t="s">
        <v>1844</v>
      </c>
      <c r="U706" t="s">
        <v>32</v>
      </c>
      <c r="V706" t="s">
        <v>46</v>
      </c>
      <c r="W706" t="s">
        <v>46</v>
      </c>
      <c r="X706" t="s">
        <v>23</v>
      </c>
      <c r="Y706" t="s">
        <v>81</v>
      </c>
      <c r="Z706">
        <v>1</v>
      </c>
      <c r="AA706" t="s">
        <v>3879</v>
      </c>
      <c r="AB706" s="1">
        <v>44477</v>
      </c>
    </row>
    <row r="707" spans="1:28" x14ac:dyDescent="0.25">
      <c r="A707">
        <v>41</v>
      </c>
      <c r="B707" t="s">
        <v>97</v>
      </c>
      <c r="C707">
        <v>2021</v>
      </c>
      <c r="D707" t="s">
        <v>451</v>
      </c>
      <c r="E707" t="s">
        <v>1402</v>
      </c>
      <c r="F707" t="s">
        <v>46</v>
      </c>
      <c r="G707" t="s">
        <v>1403</v>
      </c>
      <c r="H707" t="s">
        <v>86</v>
      </c>
      <c r="I707" t="s">
        <v>71</v>
      </c>
      <c r="J707" s="1">
        <v>44477</v>
      </c>
      <c r="K707" s="2">
        <v>0.43223379629629632</v>
      </c>
      <c r="L707" s="1">
        <v>44477</v>
      </c>
      <c r="M707" s="2">
        <v>0.59888888888888892</v>
      </c>
      <c r="N707" s="1">
        <v>44477</v>
      </c>
      <c r="O707" s="2">
        <v>0.53121527777777777</v>
      </c>
      <c r="P707">
        <v>142</v>
      </c>
      <c r="Q707">
        <v>-98</v>
      </c>
      <c r="R707" s="3">
        <v>44477.432233796295</v>
      </c>
      <c r="S707" s="3">
        <v>44477.531215277777</v>
      </c>
      <c r="T707" t="s">
        <v>572</v>
      </c>
      <c r="U707" t="s">
        <v>32</v>
      </c>
      <c r="V707" t="s">
        <v>46</v>
      </c>
      <c r="W707" t="s">
        <v>46</v>
      </c>
      <c r="X707" t="s">
        <v>23</v>
      </c>
      <c r="Y707" t="s">
        <v>81</v>
      </c>
      <c r="Z707">
        <v>4</v>
      </c>
      <c r="AA707" t="s">
        <v>3879</v>
      </c>
      <c r="AB707" s="1">
        <v>44477</v>
      </c>
    </row>
    <row r="708" spans="1:28" x14ac:dyDescent="0.25">
      <c r="A708">
        <v>41</v>
      </c>
      <c r="B708" t="s">
        <v>97</v>
      </c>
      <c r="C708">
        <v>2021</v>
      </c>
      <c r="D708" t="s">
        <v>451</v>
      </c>
      <c r="E708" t="s">
        <v>1404</v>
      </c>
      <c r="F708" t="s">
        <v>33</v>
      </c>
      <c r="G708" t="s">
        <v>1405</v>
      </c>
      <c r="H708" t="s">
        <v>90</v>
      </c>
      <c r="I708" t="s">
        <v>71</v>
      </c>
      <c r="J708" s="1">
        <v>44477</v>
      </c>
      <c r="K708" s="2">
        <v>0.43761574074074078</v>
      </c>
      <c r="L708" s="1">
        <v>44477</v>
      </c>
      <c r="M708" s="2">
        <v>0.45842592592592596</v>
      </c>
      <c r="N708" s="1">
        <v>44477</v>
      </c>
      <c r="O708" s="2">
        <v>0.44504629629629627</v>
      </c>
      <c r="P708">
        <v>10</v>
      </c>
      <c r="Q708">
        <v>-20</v>
      </c>
      <c r="R708" s="3">
        <v>44477.437615740739</v>
      </c>
      <c r="S708" s="3">
        <v>44477.4450462963</v>
      </c>
      <c r="T708" t="s">
        <v>111</v>
      </c>
      <c r="U708" t="s">
        <v>22</v>
      </c>
      <c r="V708" t="s">
        <v>19</v>
      </c>
      <c r="W708" t="s">
        <v>73</v>
      </c>
      <c r="X708" t="s">
        <v>23</v>
      </c>
      <c r="Y708" t="s">
        <v>77</v>
      </c>
      <c r="Z708">
        <v>1</v>
      </c>
      <c r="AA708" t="s">
        <v>3879</v>
      </c>
      <c r="AB708" s="1">
        <v>44477</v>
      </c>
    </row>
    <row r="709" spans="1:28" x14ac:dyDescent="0.25">
      <c r="A709">
        <v>41</v>
      </c>
      <c r="B709" t="s">
        <v>97</v>
      </c>
      <c r="C709">
        <v>2021</v>
      </c>
      <c r="D709" t="s">
        <v>451</v>
      </c>
      <c r="E709" t="s">
        <v>1406</v>
      </c>
      <c r="F709" t="s">
        <v>33</v>
      </c>
      <c r="G709" t="s">
        <v>1405</v>
      </c>
      <c r="H709" t="s">
        <v>70</v>
      </c>
      <c r="I709" t="s">
        <v>71</v>
      </c>
      <c r="J709" s="1">
        <v>44477</v>
      </c>
      <c r="K709" s="2">
        <v>0.4402430555555556</v>
      </c>
      <c r="L709" s="1">
        <v>44477</v>
      </c>
      <c r="M709" s="2" t="s">
        <v>1407</v>
      </c>
      <c r="N709" s="1">
        <v>44477</v>
      </c>
      <c r="O709" s="2">
        <v>0.48885416666666665</v>
      </c>
      <c r="P709">
        <v>70</v>
      </c>
      <c r="Q709">
        <v>-57</v>
      </c>
      <c r="R709" s="3">
        <v>44477.440243055556</v>
      </c>
      <c r="S709" s="3">
        <v>44477.488854166666</v>
      </c>
      <c r="T709" t="s">
        <v>1853</v>
      </c>
      <c r="U709" t="s">
        <v>30</v>
      </c>
      <c r="V709" t="s">
        <v>19</v>
      </c>
      <c r="W709" t="s">
        <v>34</v>
      </c>
      <c r="X709" t="s">
        <v>23</v>
      </c>
      <c r="Y709" t="s">
        <v>80</v>
      </c>
      <c r="Z709">
        <v>11</v>
      </c>
      <c r="AA709" t="s">
        <v>3879</v>
      </c>
      <c r="AB709" s="1">
        <v>44477</v>
      </c>
    </row>
    <row r="710" spans="1:28" x14ac:dyDescent="0.25">
      <c r="A710">
        <v>41</v>
      </c>
      <c r="B710" t="s">
        <v>97</v>
      </c>
      <c r="C710">
        <v>2021</v>
      </c>
      <c r="D710" t="s">
        <v>451</v>
      </c>
      <c r="E710" t="s">
        <v>1408</v>
      </c>
      <c r="F710" t="s">
        <v>46</v>
      </c>
      <c r="G710" t="s">
        <v>1409</v>
      </c>
      <c r="H710" t="s">
        <v>86</v>
      </c>
      <c r="I710" t="s">
        <v>71</v>
      </c>
      <c r="J710" s="1">
        <v>44477</v>
      </c>
      <c r="K710" s="2">
        <v>0.4437962962962963</v>
      </c>
      <c r="L710" s="1">
        <v>44477</v>
      </c>
      <c r="M710" s="2">
        <v>0.6104398148148148</v>
      </c>
      <c r="N710" s="1">
        <v>44480</v>
      </c>
      <c r="O710" s="2">
        <v>0.4183796296296296</v>
      </c>
      <c r="P710">
        <v>4283</v>
      </c>
      <c r="Q710">
        <v>4043</v>
      </c>
      <c r="R710" s="3">
        <v>44477.443796296298</v>
      </c>
      <c r="S710" s="3">
        <v>44480.418379629627</v>
      </c>
      <c r="T710" t="s">
        <v>3808</v>
      </c>
      <c r="U710" t="s">
        <v>39</v>
      </c>
      <c r="V710" t="s">
        <v>46</v>
      </c>
      <c r="W710" t="s">
        <v>46</v>
      </c>
      <c r="X710" t="s">
        <v>37</v>
      </c>
      <c r="Y710" t="s">
        <v>81</v>
      </c>
      <c r="Z710">
        <v>2</v>
      </c>
      <c r="AA710" t="s">
        <v>3879</v>
      </c>
      <c r="AB710" s="1">
        <v>44477</v>
      </c>
    </row>
    <row r="711" spans="1:28" x14ac:dyDescent="0.25">
      <c r="A711">
        <v>41</v>
      </c>
      <c r="B711" t="s">
        <v>97</v>
      </c>
      <c r="C711">
        <v>2021</v>
      </c>
      <c r="D711" t="s">
        <v>451</v>
      </c>
      <c r="E711" t="s">
        <v>1410</v>
      </c>
      <c r="F711" t="s">
        <v>46</v>
      </c>
      <c r="G711" t="s">
        <v>1411</v>
      </c>
      <c r="H711" t="s">
        <v>86</v>
      </c>
      <c r="I711" t="s">
        <v>71</v>
      </c>
      <c r="J711" s="1">
        <v>44477</v>
      </c>
      <c r="K711" s="2">
        <v>0.45285879629629627</v>
      </c>
      <c r="L711" s="1">
        <v>44477</v>
      </c>
      <c r="M711" s="2">
        <v>0.61951388888888892</v>
      </c>
      <c r="N711" s="1">
        <v>44477</v>
      </c>
      <c r="O711" s="2">
        <v>0.54399305555555555</v>
      </c>
      <c r="P711">
        <v>131</v>
      </c>
      <c r="Q711">
        <v>-109</v>
      </c>
      <c r="R711" s="3">
        <v>44477.4528587963</v>
      </c>
      <c r="S711" s="3">
        <v>44477.543993055559</v>
      </c>
      <c r="T711" t="s">
        <v>584</v>
      </c>
      <c r="U711" t="s">
        <v>32</v>
      </c>
      <c r="V711" t="s">
        <v>46</v>
      </c>
      <c r="W711" t="s">
        <v>46</v>
      </c>
      <c r="X711" t="s">
        <v>23</v>
      </c>
      <c r="Y711" t="s">
        <v>81</v>
      </c>
      <c r="Z711">
        <v>3</v>
      </c>
      <c r="AA711" t="s">
        <v>3879</v>
      </c>
      <c r="AB711" s="1">
        <v>44477</v>
      </c>
    </row>
    <row r="712" spans="1:28" x14ac:dyDescent="0.25">
      <c r="A712">
        <v>41</v>
      </c>
      <c r="B712" t="s">
        <v>97</v>
      </c>
      <c r="C712">
        <v>2021</v>
      </c>
      <c r="D712" t="s">
        <v>451</v>
      </c>
      <c r="E712" t="s">
        <v>1412</v>
      </c>
      <c r="F712" t="s">
        <v>46</v>
      </c>
      <c r="G712" t="s">
        <v>1413</v>
      </c>
      <c r="H712" t="s">
        <v>86</v>
      </c>
      <c r="I712" t="s">
        <v>71</v>
      </c>
      <c r="J712" s="1">
        <v>44477</v>
      </c>
      <c r="K712" s="2">
        <v>0.48072916666666665</v>
      </c>
      <c r="L712" s="1">
        <v>44477</v>
      </c>
      <c r="M712" s="2">
        <v>0.64738425925925924</v>
      </c>
      <c r="N712" s="1">
        <v>44477</v>
      </c>
      <c r="O712" s="2">
        <v>0.59937499999999999</v>
      </c>
      <c r="P712">
        <v>171</v>
      </c>
      <c r="Q712">
        <v>-69</v>
      </c>
      <c r="R712" s="3">
        <v>44477.480729166666</v>
      </c>
      <c r="S712" s="3">
        <v>44477.599374999998</v>
      </c>
      <c r="T712" t="s">
        <v>585</v>
      </c>
      <c r="U712" t="s">
        <v>32</v>
      </c>
      <c r="V712" t="s">
        <v>46</v>
      </c>
      <c r="W712" t="s">
        <v>46</v>
      </c>
      <c r="X712" t="s">
        <v>23</v>
      </c>
      <c r="Y712" t="s">
        <v>81</v>
      </c>
      <c r="Z712">
        <v>3</v>
      </c>
      <c r="AA712" t="s">
        <v>3879</v>
      </c>
      <c r="AB712" s="1">
        <v>44477</v>
      </c>
    </row>
    <row r="713" spans="1:28" x14ac:dyDescent="0.25">
      <c r="A713">
        <v>41</v>
      </c>
      <c r="B713" t="s">
        <v>97</v>
      </c>
      <c r="C713">
        <v>2021</v>
      </c>
      <c r="D713" t="s">
        <v>451</v>
      </c>
      <c r="E713" t="s">
        <v>1414</v>
      </c>
      <c r="F713" t="s">
        <v>56</v>
      </c>
      <c r="G713" t="s">
        <v>1415</v>
      </c>
      <c r="H713" t="s">
        <v>86</v>
      </c>
      <c r="I713" t="s">
        <v>71</v>
      </c>
      <c r="J713" s="1">
        <v>44477</v>
      </c>
      <c r="K713" s="2">
        <v>0.48798611111111106</v>
      </c>
      <c r="L713" s="1">
        <v>44477</v>
      </c>
      <c r="M713" s="2">
        <v>0.65464120370370371</v>
      </c>
      <c r="N713" s="1">
        <v>44477</v>
      </c>
      <c r="O713" s="2">
        <v>0.54517361111111107</v>
      </c>
      <c r="P713">
        <v>83</v>
      </c>
      <c r="Q713">
        <v>-157</v>
      </c>
      <c r="R713" s="3">
        <v>44477.487986111111</v>
      </c>
      <c r="S713" s="3">
        <v>44477.545173611114</v>
      </c>
      <c r="T713" t="s">
        <v>167</v>
      </c>
      <c r="U713" t="s">
        <v>30</v>
      </c>
      <c r="V713" t="s">
        <v>56</v>
      </c>
      <c r="W713" t="s">
        <v>56</v>
      </c>
      <c r="X713" t="s">
        <v>23</v>
      </c>
      <c r="Y713" t="s">
        <v>81</v>
      </c>
      <c r="Z713">
        <v>5</v>
      </c>
      <c r="AA713" t="s">
        <v>3879</v>
      </c>
      <c r="AB713" s="1">
        <v>44477</v>
      </c>
    </row>
    <row r="714" spans="1:28" x14ac:dyDescent="0.25">
      <c r="A714">
        <v>41</v>
      </c>
      <c r="B714" t="s">
        <v>97</v>
      </c>
      <c r="C714">
        <v>2021</v>
      </c>
      <c r="D714" t="s">
        <v>451</v>
      </c>
      <c r="E714" t="s">
        <v>1416</v>
      </c>
      <c r="F714" t="s">
        <v>46</v>
      </c>
      <c r="G714" t="s">
        <v>1417</v>
      </c>
      <c r="H714" t="s">
        <v>86</v>
      </c>
      <c r="I714" t="s">
        <v>71</v>
      </c>
      <c r="J714" s="1">
        <v>44477</v>
      </c>
      <c r="K714" s="2">
        <v>0.49535879629629626</v>
      </c>
      <c r="L714" s="1">
        <v>44477</v>
      </c>
      <c r="M714" s="2" t="s">
        <v>1418</v>
      </c>
      <c r="N714" s="1">
        <v>44477</v>
      </c>
      <c r="O714" s="2">
        <v>0.63443287037037044</v>
      </c>
      <c r="P714">
        <v>200</v>
      </c>
      <c r="Q714">
        <v>-146</v>
      </c>
      <c r="R714" s="3">
        <v>44477.495358796295</v>
      </c>
      <c r="S714" s="3">
        <v>44477.634432870371</v>
      </c>
      <c r="T714" t="s">
        <v>1947</v>
      </c>
      <c r="U714" t="s">
        <v>32</v>
      </c>
      <c r="V714" t="s">
        <v>46</v>
      </c>
      <c r="W714" t="s">
        <v>46</v>
      </c>
      <c r="X714" t="s">
        <v>23</v>
      </c>
      <c r="Y714" t="s">
        <v>81</v>
      </c>
      <c r="Z714">
        <v>3</v>
      </c>
      <c r="AA714" t="s">
        <v>3879</v>
      </c>
      <c r="AB714" s="1">
        <v>44477</v>
      </c>
    </row>
    <row r="715" spans="1:28" x14ac:dyDescent="0.25">
      <c r="A715">
        <v>41</v>
      </c>
      <c r="B715" t="s">
        <v>97</v>
      </c>
      <c r="C715">
        <v>2021</v>
      </c>
      <c r="D715" t="s">
        <v>451</v>
      </c>
      <c r="E715" t="s">
        <v>1419</v>
      </c>
      <c r="F715" t="s">
        <v>24</v>
      </c>
      <c r="G715" t="s">
        <v>85</v>
      </c>
      <c r="H715" t="s">
        <v>90</v>
      </c>
      <c r="I715" t="s">
        <v>71</v>
      </c>
      <c r="J715" s="1">
        <v>44477</v>
      </c>
      <c r="K715" s="2">
        <v>0.51627314814814818</v>
      </c>
      <c r="L715" s="1">
        <v>44477</v>
      </c>
      <c r="M715" s="2" t="s">
        <v>1420</v>
      </c>
      <c r="N715" s="1">
        <v>44477</v>
      </c>
      <c r="O715" s="2">
        <v>0.62586805555555558</v>
      </c>
      <c r="P715">
        <v>158</v>
      </c>
      <c r="Q715">
        <v>-28</v>
      </c>
      <c r="R715" s="3">
        <v>44477.516273148147</v>
      </c>
      <c r="S715" s="3">
        <v>44477.625868055555</v>
      </c>
      <c r="T715" t="s">
        <v>567</v>
      </c>
      <c r="U715" t="s">
        <v>32</v>
      </c>
      <c r="V715" t="s">
        <v>19</v>
      </c>
      <c r="W715" t="s">
        <v>73</v>
      </c>
      <c r="X715" t="s">
        <v>37</v>
      </c>
      <c r="Y715" t="s">
        <v>77</v>
      </c>
      <c r="Z715">
        <v>1</v>
      </c>
      <c r="AA715" t="s">
        <v>3879</v>
      </c>
      <c r="AB715" s="1">
        <v>44477</v>
      </c>
    </row>
    <row r="716" spans="1:28" x14ac:dyDescent="0.25">
      <c r="A716">
        <v>41</v>
      </c>
      <c r="B716" t="s">
        <v>97</v>
      </c>
      <c r="C716">
        <v>2021</v>
      </c>
      <c r="D716" t="s">
        <v>451</v>
      </c>
      <c r="E716" t="s">
        <v>1421</v>
      </c>
      <c r="F716" t="s">
        <v>46</v>
      </c>
      <c r="G716" t="s">
        <v>1422</v>
      </c>
      <c r="H716" t="s">
        <v>86</v>
      </c>
      <c r="I716" t="s">
        <v>71</v>
      </c>
      <c r="J716" s="1">
        <v>44477</v>
      </c>
      <c r="K716" s="2">
        <v>0.52784722222222225</v>
      </c>
      <c r="L716" s="1">
        <v>44477</v>
      </c>
      <c r="M716" s="2">
        <v>0.69446759259259261</v>
      </c>
      <c r="N716" s="1">
        <v>44477</v>
      </c>
      <c r="O716" s="2">
        <v>0.57587962962962969</v>
      </c>
      <c r="P716">
        <v>69</v>
      </c>
      <c r="Q716">
        <v>-171</v>
      </c>
      <c r="R716" s="3">
        <v>44477.52784722222</v>
      </c>
      <c r="S716" s="3">
        <v>44477.575879629629</v>
      </c>
      <c r="T716" t="s">
        <v>107</v>
      </c>
      <c r="U716" t="s">
        <v>30</v>
      </c>
      <c r="V716" t="s">
        <v>46</v>
      </c>
      <c r="W716" t="s">
        <v>46</v>
      </c>
      <c r="X716" t="s">
        <v>23</v>
      </c>
      <c r="Y716" t="s">
        <v>81</v>
      </c>
      <c r="Z716">
        <v>1</v>
      </c>
      <c r="AA716" t="s">
        <v>3879</v>
      </c>
      <c r="AB716" s="1">
        <v>44477</v>
      </c>
    </row>
    <row r="717" spans="1:28" x14ac:dyDescent="0.25">
      <c r="A717">
        <v>41</v>
      </c>
      <c r="B717" t="s">
        <v>97</v>
      </c>
      <c r="C717">
        <v>2021</v>
      </c>
      <c r="D717" t="s">
        <v>451</v>
      </c>
      <c r="E717" t="s">
        <v>1423</v>
      </c>
      <c r="F717" t="s">
        <v>46</v>
      </c>
      <c r="G717" t="s">
        <v>1424</v>
      </c>
      <c r="H717" t="s">
        <v>87</v>
      </c>
      <c r="I717" t="s">
        <v>71</v>
      </c>
      <c r="J717" s="1">
        <v>44477</v>
      </c>
      <c r="K717" s="2">
        <v>0.53593750000000007</v>
      </c>
      <c r="L717" s="1">
        <v>44481</v>
      </c>
      <c r="M717" s="2">
        <v>0.56368055555555552</v>
      </c>
      <c r="R717" s="3">
        <v>44477.535937499997</v>
      </c>
      <c r="S717" s="3">
        <v>44484.34691064815</v>
      </c>
      <c r="T717" t="s">
        <v>4808</v>
      </c>
      <c r="U717" t="s">
        <v>72</v>
      </c>
      <c r="V717" t="s">
        <v>46</v>
      </c>
      <c r="W717" t="s">
        <v>46</v>
      </c>
      <c r="X717" t="s">
        <v>74</v>
      </c>
      <c r="Y717" t="s">
        <v>81</v>
      </c>
      <c r="Z717">
        <v>1</v>
      </c>
      <c r="AA717" t="s">
        <v>3879</v>
      </c>
      <c r="AB717" s="1">
        <v>44477</v>
      </c>
    </row>
    <row r="718" spans="1:28" x14ac:dyDescent="0.25">
      <c r="A718">
        <v>41</v>
      </c>
      <c r="B718" t="s">
        <v>97</v>
      </c>
      <c r="C718">
        <v>2021</v>
      </c>
      <c r="D718" t="s">
        <v>451</v>
      </c>
      <c r="E718" t="s">
        <v>1425</v>
      </c>
      <c r="F718" t="s">
        <v>24</v>
      </c>
      <c r="G718" t="s">
        <v>1282</v>
      </c>
      <c r="H718" t="s">
        <v>70</v>
      </c>
      <c r="I718" t="s">
        <v>71</v>
      </c>
      <c r="J718" s="1">
        <v>44477</v>
      </c>
      <c r="K718" s="2">
        <v>0.55526620370370372</v>
      </c>
      <c r="L718" s="1">
        <v>44477</v>
      </c>
      <c r="M718" s="2">
        <v>0.61774305555555553</v>
      </c>
      <c r="N718" s="1">
        <v>44477</v>
      </c>
      <c r="O718" s="2">
        <v>0.58940972222222221</v>
      </c>
      <c r="P718">
        <v>49</v>
      </c>
      <c r="Q718">
        <v>-41</v>
      </c>
      <c r="R718" s="3">
        <v>44477.555266203701</v>
      </c>
      <c r="S718" s="3">
        <v>44477.589409722219</v>
      </c>
      <c r="T718" t="s">
        <v>1884</v>
      </c>
      <c r="U718" t="s">
        <v>27</v>
      </c>
      <c r="V718" t="s">
        <v>19</v>
      </c>
      <c r="W718" t="s">
        <v>25</v>
      </c>
      <c r="X718" t="s">
        <v>23</v>
      </c>
      <c r="Y718" t="s">
        <v>78</v>
      </c>
      <c r="Z718">
        <v>3</v>
      </c>
      <c r="AA718" t="s">
        <v>3879</v>
      </c>
      <c r="AB718" s="1">
        <v>44477</v>
      </c>
    </row>
    <row r="719" spans="1:28" x14ac:dyDescent="0.25">
      <c r="A719">
        <v>41</v>
      </c>
      <c r="B719" t="s">
        <v>97</v>
      </c>
      <c r="C719">
        <v>2021</v>
      </c>
      <c r="D719" t="s">
        <v>451</v>
      </c>
      <c r="E719" t="s">
        <v>1426</v>
      </c>
      <c r="F719" t="s">
        <v>18</v>
      </c>
      <c r="G719" t="s">
        <v>1427</v>
      </c>
      <c r="H719" t="s">
        <v>70</v>
      </c>
      <c r="I719" t="s">
        <v>71</v>
      </c>
      <c r="J719" s="1">
        <v>44477</v>
      </c>
      <c r="K719" s="2">
        <v>0.5864583333333333</v>
      </c>
      <c r="L719" s="1">
        <v>44477</v>
      </c>
      <c r="M719" s="2">
        <v>0.64893518518518511</v>
      </c>
      <c r="N719" s="1">
        <v>44477</v>
      </c>
      <c r="O719" s="2">
        <v>0.6544444444444445</v>
      </c>
      <c r="P719">
        <v>98</v>
      </c>
      <c r="Q719">
        <v>8</v>
      </c>
      <c r="R719" s="3">
        <v>44477.586458333331</v>
      </c>
      <c r="S719" s="3">
        <v>44477.654444444444</v>
      </c>
      <c r="T719" t="s">
        <v>1948</v>
      </c>
      <c r="U719" t="s">
        <v>32</v>
      </c>
      <c r="V719" t="s">
        <v>19</v>
      </c>
      <c r="W719" t="s">
        <v>20</v>
      </c>
      <c r="X719" t="s">
        <v>37</v>
      </c>
      <c r="Y719" t="s">
        <v>79</v>
      </c>
      <c r="Z719">
        <v>3</v>
      </c>
      <c r="AA719" t="s">
        <v>3879</v>
      </c>
      <c r="AB719" s="1">
        <v>44477</v>
      </c>
    </row>
    <row r="720" spans="1:28" x14ac:dyDescent="0.25">
      <c r="A720">
        <v>41</v>
      </c>
      <c r="B720" t="s">
        <v>97</v>
      </c>
      <c r="C720">
        <v>2021</v>
      </c>
      <c r="D720" t="s">
        <v>451</v>
      </c>
      <c r="E720" t="s">
        <v>1428</v>
      </c>
      <c r="F720" t="s">
        <v>24</v>
      </c>
      <c r="G720" t="s">
        <v>177</v>
      </c>
      <c r="H720" t="s">
        <v>87</v>
      </c>
      <c r="I720" t="s">
        <v>71</v>
      </c>
      <c r="J720" s="1">
        <v>44477</v>
      </c>
      <c r="K720" s="2">
        <v>0.62445601851851851</v>
      </c>
      <c r="L720" s="1">
        <v>44481</v>
      </c>
      <c r="M720" s="2">
        <v>0.65217592592592599</v>
      </c>
      <c r="N720" s="1">
        <v>44480</v>
      </c>
      <c r="O720" s="2">
        <v>0.418912037037037</v>
      </c>
      <c r="P720">
        <v>4024</v>
      </c>
      <c r="Q720">
        <v>-1776</v>
      </c>
      <c r="R720" s="3">
        <v>44477.624456018515</v>
      </c>
      <c r="S720" s="3">
        <v>44480.418912037036</v>
      </c>
      <c r="T720" t="s">
        <v>3809</v>
      </c>
      <c r="U720" t="s">
        <v>39</v>
      </c>
      <c r="V720" t="s">
        <v>19</v>
      </c>
      <c r="W720" t="s">
        <v>25</v>
      </c>
      <c r="X720" t="s">
        <v>37</v>
      </c>
      <c r="Y720" t="s">
        <v>78</v>
      </c>
      <c r="Z720">
        <v>1</v>
      </c>
      <c r="AA720" t="s">
        <v>3880</v>
      </c>
      <c r="AB720" s="1">
        <v>44477</v>
      </c>
    </row>
    <row r="721" spans="1:28" x14ac:dyDescent="0.25">
      <c r="A721">
        <v>41</v>
      </c>
      <c r="B721" t="s">
        <v>97</v>
      </c>
      <c r="C721">
        <v>2021</v>
      </c>
      <c r="D721" t="s">
        <v>451</v>
      </c>
      <c r="E721" t="s">
        <v>1429</v>
      </c>
      <c r="F721" t="s">
        <v>46</v>
      </c>
      <c r="G721" t="s">
        <v>1430</v>
      </c>
      <c r="H721" t="s">
        <v>86</v>
      </c>
      <c r="I721" t="s">
        <v>71</v>
      </c>
      <c r="J721" s="1">
        <v>44477</v>
      </c>
      <c r="K721" s="2">
        <v>0.64825231481481482</v>
      </c>
      <c r="L721" s="1">
        <v>44477</v>
      </c>
      <c r="M721" s="2">
        <v>0.81488425925925922</v>
      </c>
      <c r="N721" s="1">
        <v>44477</v>
      </c>
      <c r="O721" s="2">
        <v>0.70753472222222225</v>
      </c>
      <c r="P721">
        <v>85</v>
      </c>
      <c r="Q721">
        <v>-155</v>
      </c>
      <c r="R721" s="3">
        <v>44477.648252314815</v>
      </c>
      <c r="S721" s="3">
        <v>44477.70753472222</v>
      </c>
      <c r="T721" t="s">
        <v>1949</v>
      </c>
      <c r="U721" t="s">
        <v>30</v>
      </c>
      <c r="V721" t="s">
        <v>46</v>
      </c>
      <c r="W721" t="s">
        <v>46</v>
      </c>
      <c r="X721" t="s">
        <v>23</v>
      </c>
      <c r="Y721" t="s">
        <v>81</v>
      </c>
      <c r="Z721">
        <v>7</v>
      </c>
      <c r="AA721" t="s">
        <v>3880</v>
      </c>
      <c r="AB721" s="1">
        <v>44477</v>
      </c>
    </row>
    <row r="722" spans="1:28" x14ac:dyDescent="0.25">
      <c r="A722">
        <v>41</v>
      </c>
      <c r="B722" t="s">
        <v>97</v>
      </c>
      <c r="C722">
        <v>2021</v>
      </c>
      <c r="D722" t="s">
        <v>451</v>
      </c>
      <c r="E722" t="s">
        <v>1431</v>
      </c>
      <c r="F722" t="s">
        <v>33</v>
      </c>
      <c r="G722" t="s">
        <v>1432</v>
      </c>
      <c r="H722" t="s">
        <v>70</v>
      </c>
      <c r="I722" t="s">
        <v>71</v>
      </c>
      <c r="J722" s="1">
        <v>44477</v>
      </c>
      <c r="K722" s="2">
        <v>0.65468749999999998</v>
      </c>
      <c r="L722" s="1">
        <v>44477</v>
      </c>
      <c r="M722" s="2">
        <v>0.71715277777777775</v>
      </c>
      <c r="N722" s="1">
        <v>44477</v>
      </c>
      <c r="O722" s="2">
        <v>0.67700231481481488</v>
      </c>
      <c r="P722">
        <v>32</v>
      </c>
      <c r="Q722">
        <v>-58</v>
      </c>
      <c r="R722" s="3">
        <v>44477.654687499999</v>
      </c>
      <c r="S722" s="3">
        <v>44477.677002314813</v>
      </c>
      <c r="T722" t="s">
        <v>1839</v>
      </c>
      <c r="U722" t="s">
        <v>27</v>
      </c>
      <c r="V722" t="s">
        <v>19</v>
      </c>
      <c r="W722" t="s">
        <v>34</v>
      </c>
      <c r="X722" t="s">
        <v>23</v>
      </c>
      <c r="Y722" t="s">
        <v>80</v>
      </c>
      <c r="Z722">
        <v>5</v>
      </c>
      <c r="AA722" t="s">
        <v>3880</v>
      </c>
      <c r="AB722" s="1">
        <v>44477</v>
      </c>
    </row>
    <row r="723" spans="1:28" x14ac:dyDescent="0.25">
      <c r="A723">
        <v>41</v>
      </c>
      <c r="B723" t="s">
        <v>97</v>
      </c>
      <c r="C723">
        <v>2021</v>
      </c>
      <c r="D723" t="s">
        <v>451</v>
      </c>
      <c r="E723" t="s">
        <v>1433</v>
      </c>
      <c r="F723" t="s">
        <v>38</v>
      </c>
      <c r="G723" t="s">
        <v>618</v>
      </c>
      <c r="H723" t="s">
        <v>87</v>
      </c>
      <c r="I723" t="s">
        <v>71</v>
      </c>
      <c r="J723" s="1">
        <v>44477</v>
      </c>
      <c r="K723" s="2">
        <v>0.72111111111111104</v>
      </c>
      <c r="L723" s="1">
        <v>44481</v>
      </c>
      <c r="M723" s="2">
        <v>0.74870370370370365</v>
      </c>
      <c r="R723" s="3">
        <v>44477.72111111111</v>
      </c>
      <c r="S723" s="3">
        <v>44484.346910763888</v>
      </c>
      <c r="T723" t="s">
        <v>4809</v>
      </c>
      <c r="U723" t="s">
        <v>72</v>
      </c>
      <c r="V723" t="s">
        <v>19</v>
      </c>
      <c r="W723" t="s">
        <v>35</v>
      </c>
      <c r="X723" t="s">
        <v>74</v>
      </c>
      <c r="Y723" t="s">
        <v>35</v>
      </c>
      <c r="Z723">
        <v>1</v>
      </c>
      <c r="AA723" t="s">
        <v>3880</v>
      </c>
      <c r="AB723" s="1">
        <v>44477</v>
      </c>
    </row>
    <row r="724" spans="1:28" x14ac:dyDescent="0.25">
      <c r="A724">
        <v>41</v>
      </c>
      <c r="B724" t="s">
        <v>97</v>
      </c>
      <c r="C724">
        <v>2021</v>
      </c>
      <c r="D724" t="s">
        <v>451</v>
      </c>
      <c r="E724" t="s">
        <v>1434</v>
      </c>
      <c r="F724" t="s">
        <v>38</v>
      </c>
      <c r="G724" t="s">
        <v>618</v>
      </c>
      <c r="H724" t="s">
        <v>86</v>
      </c>
      <c r="I724" t="s">
        <v>71</v>
      </c>
      <c r="J724" s="1">
        <v>44477</v>
      </c>
      <c r="K724" s="2">
        <v>0.76879629629629631</v>
      </c>
      <c r="L724" s="1">
        <v>44477</v>
      </c>
      <c r="M724" s="2" t="s">
        <v>1435</v>
      </c>
      <c r="N724" s="1">
        <v>44477</v>
      </c>
      <c r="O724" s="2">
        <v>0.77009259259259266</v>
      </c>
      <c r="P724">
        <v>1</v>
      </c>
      <c r="Q724">
        <v>-239</v>
      </c>
      <c r="R724" s="3">
        <v>44477.768796296295</v>
      </c>
      <c r="S724" s="3">
        <v>44477.770092592589</v>
      </c>
      <c r="T724" t="s">
        <v>1856</v>
      </c>
      <c r="U724" t="s">
        <v>22</v>
      </c>
      <c r="V724" t="s">
        <v>19</v>
      </c>
      <c r="W724" t="s">
        <v>35</v>
      </c>
      <c r="X724" t="s">
        <v>82</v>
      </c>
      <c r="Y724" t="s">
        <v>35</v>
      </c>
      <c r="Z724">
        <v>1</v>
      </c>
      <c r="AA724" t="s">
        <v>3880</v>
      </c>
      <c r="AB724" s="1">
        <v>44477</v>
      </c>
    </row>
    <row r="725" spans="1:28" x14ac:dyDescent="0.25">
      <c r="A725">
        <v>41</v>
      </c>
      <c r="B725" t="s">
        <v>97</v>
      </c>
      <c r="C725">
        <v>2021</v>
      </c>
      <c r="D725" t="s">
        <v>451</v>
      </c>
      <c r="E725" t="s">
        <v>1436</v>
      </c>
      <c r="F725" t="s">
        <v>24</v>
      </c>
      <c r="G725" t="s">
        <v>85</v>
      </c>
      <c r="H725" t="s">
        <v>70</v>
      </c>
      <c r="I725" t="s">
        <v>71</v>
      </c>
      <c r="J725" s="1">
        <v>44477</v>
      </c>
      <c r="K725" s="2">
        <v>0.72324074074074074</v>
      </c>
      <c r="L725" s="1">
        <v>44477</v>
      </c>
      <c r="M725" s="2">
        <v>0.7230092592592593</v>
      </c>
      <c r="N725" s="1">
        <v>44477</v>
      </c>
      <c r="O725" s="2">
        <v>0.73111111111111116</v>
      </c>
      <c r="P725">
        <v>11</v>
      </c>
      <c r="Q725">
        <v>11</v>
      </c>
      <c r="R725" s="3">
        <v>44477.723240740743</v>
      </c>
      <c r="S725" s="3">
        <v>44477.731111111112</v>
      </c>
      <c r="T725" t="s">
        <v>1861</v>
      </c>
      <c r="U725" t="s">
        <v>22</v>
      </c>
      <c r="V725" t="s">
        <v>19</v>
      </c>
      <c r="W725" t="s">
        <v>25</v>
      </c>
      <c r="X725" t="s">
        <v>23</v>
      </c>
      <c r="Y725" t="s">
        <v>78</v>
      </c>
      <c r="Z725">
        <v>1</v>
      </c>
      <c r="AA725" t="s">
        <v>3880</v>
      </c>
      <c r="AB725" s="1">
        <v>44477</v>
      </c>
    </row>
    <row r="726" spans="1:28" x14ac:dyDescent="0.25">
      <c r="A726">
        <v>41</v>
      </c>
      <c r="B726" t="s">
        <v>97</v>
      </c>
      <c r="C726">
        <v>2021</v>
      </c>
      <c r="D726" t="s">
        <v>451</v>
      </c>
      <c r="E726" t="s">
        <v>1437</v>
      </c>
      <c r="F726" t="s">
        <v>38</v>
      </c>
      <c r="G726" t="s">
        <v>618</v>
      </c>
      <c r="H726" t="s">
        <v>86</v>
      </c>
      <c r="I726" t="s">
        <v>71</v>
      </c>
      <c r="J726" s="1">
        <v>44477</v>
      </c>
      <c r="K726" s="2">
        <v>0.76951388888888894</v>
      </c>
      <c r="L726" s="1">
        <v>44477</v>
      </c>
      <c r="M726" s="2" t="s">
        <v>1438</v>
      </c>
      <c r="N726" s="1">
        <v>44477</v>
      </c>
      <c r="O726" s="2">
        <v>0.77219907407407407</v>
      </c>
      <c r="P726">
        <v>3</v>
      </c>
      <c r="Q726">
        <v>-237</v>
      </c>
      <c r="R726" s="3">
        <v>44477.769513888888</v>
      </c>
      <c r="S726" s="3">
        <v>44477.772199074076</v>
      </c>
      <c r="T726" t="s">
        <v>1911</v>
      </c>
      <c r="U726" t="s">
        <v>22</v>
      </c>
      <c r="V726" t="s">
        <v>19</v>
      </c>
      <c r="W726" t="s">
        <v>35</v>
      </c>
      <c r="X726" t="s">
        <v>82</v>
      </c>
      <c r="Y726" t="s">
        <v>35</v>
      </c>
      <c r="Z726">
        <v>1</v>
      </c>
      <c r="AA726" t="s">
        <v>3880</v>
      </c>
      <c r="AB726" s="1">
        <v>44477</v>
      </c>
    </row>
    <row r="727" spans="1:28" x14ac:dyDescent="0.25">
      <c r="A727">
        <v>41</v>
      </c>
      <c r="B727" t="s">
        <v>97</v>
      </c>
      <c r="C727">
        <v>2021</v>
      </c>
      <c r="D727" t="s">
        <v>451</v>
      </c>
      <c r="E727" t="s">
        <v>1439</v>
      </c>
      <c r="F727" t="s">
        <v>24</v>
      </c>
      <c r="G727" t="s">
        <v>1132</v>
      </c>
      <c r="H727" t="s">
        <v>70</v>
      </c>
      <c r="I727" t="s">
        <v>71</v>
      </c>
      <c r="J727" s="1">
        <v>44477</v>
      </c>
      <c r="K727" s="2">
        <v>0.72386574074074073</v>
      </c>
      <c r="L727" s="1">
        <v>44479</v>
      </c>
      <c r="M727" s="2">
        <v>0.72384259259259265</v>
      </c>
      <c r="N727" s="1">
        <v>44477</v>
      </c>
      <c r="O727" s="2">
        <v>0.7478125000000001</v>
      </c>
      <c r="P727">
        <v>34</v>
      </c>
      <c r="Q727">
        <v>-2846</v>
      </c>
      <c r="R727" s="3">
        <v>44477.723865740743</v>
      </c>
      <c r="S727" s="3">
        <v>44477.747812499998</v>
      </c>
      <c r="T727" t="s">
        <v>1857</v>
      </c>
      <c r="U727" t="s">
        <v>27</v>
      </c>
      <c r="V727" t="s">
        <v>19</v>
      </c>
      <c r="W727" t="s">
        <v>25</v>
      </c>
      <c r="X727" t="s">
        <v>23</v>
      </c>
      <c r="Y727" t="s">
        <v>78</v>
      </c>
      <c r="Z727">
        <v>1</v>
      </c>
      <c r="AA727" t="s">
        <v>3880</v>
      </c>
      <c r="AB727" s="1">
        <v>44477</v>
      </c>
    </row>
    <row r="728" spans="1:28" x14ac:dyDescent="0.25">
      <c r="A728">
        <v>41</v>
      </c>
      <c r="B728" t="s">
        <v>97</v>
      </c>
      <c r="C728">
        <v>2021</v>
      </c>
      <c r="D728" t="s">
        <v>451</v>
      </c>
      <c r="E728" t="s">
        <v>1440</v>
      </c>
      <c r="F728" t="s">
        <v>24</v>
      </c>
      <c r="G728" t="s">
        <v>1441</v>
      </c>
      <c r="H728" t="s">
        <v>87</v>
      </c>
      <c r="I728" t="s">
        <v>71</v>
      </c>
      <c r="J728" s="1">
        <v>44477</v>
      </c>
      <c r="K728" s="2">
        <v>0.8103935185185186</v>
      </c>
      <c r="L728" s="1">
        <v>44481</v>
      </c>
      <c r="M728" s="2">
        <v>0.83815972222222224</v>
      </c>
      <c r="R728" s="3">
        <v>44477.810393518521</v>
      </c>
      <c r="S728" s="3">
        <v>44484.34691064815</v>
      </c>
      <c r="T728" t="s">
        <v>4810</v>
      </c>
      <c r="U728" t="s">
        <v>72</v>
      </c>
      <c r="V728" t="s">
        <v>19</v>
      </c>
      <c r="W728" t="s">
        <v>25</v>
      </c>
      <c r="X728" t="s">
        <v>74</v>
      </c>
      <c r="Y728" t="s">
        <v>78</v>
      </c>
      <c r="Z728">
        <v>1</v>
      </c>
      <c r="AA728" t="s">
        <v>3880</v>
      </c>
      <c r="AB728" s="1">
        <v>44477</v>
      </c>
    </row>
    <row r="729" spans="1:28" x14ac:dyDescent="0.25">
      <c r="A729">
        <v>41</v>
      </c>
      <c r="B729" t="s">
        <v>97</v>
      </c>
      <c r="C729">
        <v>2021</v>
      </c>
      <c r="D729" t="s">
        <v>451</v>
      </c>
      <c r="E729" t="s">
        <v>1442</v>
      </c>
      <c r="F729" t="s">
        <v>46</v>
      </c>
      <c r="G729" t="s">
        <v>1443</v>
      </c>
      <c r="H729" t="s">
        <v>87</v>
      </c>
      <c r="I729" t="s">
        <v>71</v>
      </c>
      <c r="J729" s="1">
        <v>44477</v>
      </c>
      <c r="K729" s="2">
        <v>0.81768518518518529</v>
      </c>
      <c r="L729" s="1">
        <v>44481</v>
      </c>
      <c r="M729" s="2">
        <v>0.84543981481481489</v>
      </c>
      <c r="R729" s="3">
        <v>44477.817685185182</v>
      </c>
      <c r="S729" s="3">
        <v>44484.346910763888</v>
      </c>
      <c r="T729" t="s">
        <v>4811</v>
      </c>
      <c r="U729" t="s">
        <v>72</v>
      </c>
      <c r="V729" t="s">
        <v>46</v>
      </c>
      <c r="W729" t="s">
        <v>46</v>
      </c>
      <c r="X729" t="s">
        <v>74</v>
      </c>
      <c r="Y729" t="s">
        <v>81</v>
      </c>
      <c r="Z729">
        <v>1</v>
      </c>
      <c r="AA729" t="s">
        <v>3880</v>
      </c>
      <c r="AB729" s="1">
        <v>44477</v>
      </c>
    </row>
    <row r="730" spans="1:28" x14ac:dyDescent="0.25">
      <c r="A730">
        <v>41</v>
      </c>
      <c r="B730" t="s">
        <v>97</v>
      </c>
      <c r="C730">
        <v>2021</v>
      </c>
      <c r="D730" t="s">
        <v>451</v>
      </c>
      <c r="E730" t="s">
        <v>1444</v>
      </c>
      <c r="F730" t="s">
        <v>24</v>
      </c>
      <c r="G730" t="s">
        <v>1282</v>
      </c>
      <c r="H730" t="s">
        <v>70</v>
      </c>
      <c r="I730" t="s">
        <v>71</v>
      </c>
      <c r="J730" s="1">
        <v>44477</v>
      </c>
      <c r="K730" s="2">
        <v>0.8601967592592592</v>
      </c>
      <c r="L730" s="1">
        <v>44477</v>
      </c>
      <c r="M730" s="2">
        <v>0.92221064814814813</v>
      </c>
      <c r="N730" s="1">
        <v>44477</v>
      </c>
      <c r="O730" s="2">
        <v>0.88755787037037026</v>
      </c>
      <c r="P730">
        <v>40</v>
      </c>
      <c r="Q730">
        <v>-49</v>
      </c>
      <c r="R730" s="3">
        <v>44477.860196759262</v>
      </c>
      <c r="S730" s="3">
        <v>44477.887557870374</v>
      </c>
      <c r="T730" t="s">
        <v>1900</v>
      </c>
      <c r="U730" t="s">
        <v>27</v>
      </c>
      <c r="V730" t="s">
        <v>19</v>
      </c>
      <c r="W730" t="s">
        <v>25</v>
      </c>
      <c r="X730" t="s">
        <v>23</v>
      </c>
      <c r="Y730" t="s">
        <v>78</v>
      </c>
      <c r="Z730">
        <v>3</v>
      </c>
      <c r="AA730" t="s">
        <v>3883</v>
      </c>
      <c r="AB730" s="1">
        <v>44477</v>
      </c>
    </row>
    <row r="731" spans="1:28" x14ac:dyDescent="0.25">
      <c r="A731">
        <v>41</v>
      </c>
      <c r="B731" t="s">
        <v>97</v>
      </c>
      <c r="C731">
        <v>2021</v>
      </c>
      <c r="D731" t="s">
        <v>451</v>
      </c>
      <c r="E731" t="s">
        <v>1445</v>
      </c>
      <c r="F731" t="s">
        <v>24</v>
      </c>
      <c r="G731" t="s">
        <v>1292</v>
      </c>
      <c r="H731" t="s">
        <v>87</v>
      </c>
      <c r="I731" t="s">
        <v>71</v>
      </c>
      <c r="J731" s="1">
        <v>44477</v>
      </c>
      <c r="K731" s="2">
        <v>0.8663657407407408</v>
      </c>
      <c r="L731" s="1">
        <v>44481</v>
      </c>
      <c r="M731" s="2">
        <v>0.89405092592592583</v>
      </c>
      <c r="N731" s="1">
        <v>44481</v>
      </c>
      <c r="O731" s="2">
        <v>0.42350694444444442</v>
      </c>
      <c r="P731">
        <v>5122</v>
      </c>
      <c r="Q731">
        <v>-678</v>
      </c>
      <c r="R731" s="3">
        <v>44477.866365740738</v>
      </c>
      <c r="S731" s="3">
        <v>44481.423506944448</v>
      </c>
      <c r="T731" t="s">
        <v>4104</v>
      </c>
      <c r="U731" t="s">
        <v>39</v>
      </c>
      <c r="V731" t="s">
        <v>19</v>
      </c>
      <c r="W731" t="s">
        <v>25</v>
      </c>
      <c r="X731" t="s">
        <v>37</v>
      </c>
      <c r="Y731" t="s">
        <v>78</v>
      </c>
      <c r="Z731">
        <v>1</v>
      </c>
      <c r="AA731" t="s">
        <v>3883</v>
      </c>
      <c r="AB731" s="1">
        <v>44477</v>
      </c>
    </row>
    <row r="732" spans="1:28" x14ac:dyDescent="0.25">
      <c r="A732">
        <v>41</v>
      </c>
      <c r="B732" t="s">
        <v>97</v>
      </c>
      <c r="C732">
        <v>2021</v>
      </c>
      <c r="D732" t="s">
        <v>451</v>
      </c>
      <c r="E732" t="s">
        <v>1446</v>
      </c>
      <c r="F732" t="s">
        <v>24</v>
      </c>
      <c r="G732" t="s">
        <v>1447</v>
      </c>
      <c r="H732" t="s">
        <v>90</v>
      </c>
      <c r="I732" t="s">
        <v>71</v>
      </c>
      <c r="J732" s="1">
        <v>44477</v>
      </c>
      <c r="K732" s="2">
        <v>0.89350694444444445</v>
      </c>
      <c r="L732" s="1">
        <v>44477</v>
      </c>
      <c r="M732" s="2">
        <v>0.91431712962962963</v>
      </c>
      <c r="N732" s="1">
        <v>44477</v>
      </c>
      <c r="O732" s="2">
        <v>0.89635416666666667</v>
      </c>
      <c r="P732">
        <v>4</v>
      </c>
      <c r="Q732">
        <v>-26</v>
      </c>
      <c r="R732" s="3">
        <v>44477.893506944441</v>
      </c>
      <c r="S732" s="3">
        <v>44477.896354166667</v>
      </c>
      <c r="T732" t="s">
        <v>1852</v>
      </c>
      <c r="U732" t="s">
        <v>22</v>
      </c>
      <c r="V732" t="s">
        <v>19</v>
      </c>
      <c r="W732" t="s">
        <v>73</v>
      </c>
      <c r="X732" t="s">
        <v>23</v>
      </c>
      <c r="Y732" t="s">
        <v>77</v>
      </c>
      <c r="Z732">
        <v>1</v>
      </c>
      <c r="AA732" t="s">
        <v>3883</v>
      </c>
      <c r="AB732" s="1">
        <v>44477</v>
      </c>
    </row>
    <row r="733" spans="1:28" x14ac:dyDescent="0.25">
      <c r="A733">
        <v>41</v>
      </c>
      <c r="B733" t="s">
        <v>97</v>
      </c>
      <c r="C733">
        <v>2021</v>
      </c>
      <c r="D733" t="s">
        <v>451</v>
      </c>
      <c r="E733" t="s">
        <v>1448</v>
      </c>
      <c r="F733" t="s">
        <v>24</v>
      </c>
      <c r="G733" t="s">
        <v>1447</v>
      </c>
      <c r="H733" t="s">
        <v>70</v>
      </c>
      <c r="I733" t="s">
        <v>71</v>
      </c>
      <c r="J733" s="1">
        <v>44477</v>
      </c>
      <c r="K733" s="2">
        <v>0.89584490740740741</v>
      </c>
      <c r="L733" s="1">
        <v>44477</v>
      </c>
      <c r="M733" s="2">
        <v>0.95832175925925922</v>
      </c>
      <c r="N733" s="1">
        <v>44477</v>
      </c>
      <c r="O733" s="2">
        <v>0.92129629629629628</v>
      </c>
      <c r="P733">
        <v>36</v>
      </c>
      <c r="Q733">
        <v>-53</v>
      </c>
      <c r="R733" s="3">
        <v>44477.895844907405</v>
      </c>
      <c r="S733" s="3">
        <v>44477.921296296299</v>
      </c>
      <c r="T733" t="s">
        <v>1931</v>
      </c>
      <c r="U733" t="s">
        <v>27</v>
      </c>
      <c r="V733" t="s">
        <v>19</v>
      </c>
      <c r="W733" t="s">
        <v>25</v>
      </c>
      <c r="X733" t="s">
        <v>23</v>
      </c>
      <c r="Y733" t="s">
        <v>78</v>
      </c>
      <c r="Z733">
        <v>7</v>
      </c>
      <c r="AA733" t="s">
        <v>3883</v>
      </c>
      <c r="AB733" s="1">
        <v>44477</v>
      </c>
    </row>
    <row r="734" spans="1:28" x14ac:dyDescent="0.25">
      <c r="A734">
        <v>41</v>
      </c>
      <c r="B734" t="s">
        <v>97</v>
      </c>
      <c r="C734">
        <v>2021</v>
      </c>
      <c r="D734" t="s">
        <v>451</v>
      </c>
      <c r="E734" t="s">
        <v>1449</v>
      </c>
      <c r="F734" t="s">
        <v>24</v>
      </c>
      <c r="G734" t="s">
        <v>888</v>
      </c>
      <c r="H734" t="s">
        <v>90</v>
      </c>
      <c r="I734" t="s">
        <v>71</v>
      </c>
      <c r="J734" s="1">
        <v>44477</v>
      </c>
      <c r="K734" s="2">
        <v>0.90326388888888898</v>
      </c>
      <c r="L734" s="1">
        <v>44477</v>
      </c>
      <c r="M734" s="2">
        <v>0.92405092592592597</v>
      </c>
      <c r="N734" s="1">
        <v>44477</v>
      </c>
      <c r="O734" s="2">
        <v>0.90579861111111104</v>
      </c>
      <c r="P734">
        <v>4</v>
      </c>
      <c r="Q734">
        <v>-26</v>
      </c>
      <c r="R734" s="3">
        <v>44477.903263888889</v>
      </c>
      <c r="S734" s="3">
        <v>44477.905798611115</v>
      </c>
      <c r="T734" t="s">
        <v>1911</v>
      </c>
      <c r="U734" t="s">
        <v>22</v>
      </c>
      <c r="V734" t="s">
        <v>19</v>
      </c>
      <c r="W734" t="s">
        <v>73</v>
      </c>
      <c r="X734" t="s">
        <v>23</v>
      </c>
      <c r="Y734" t="s">
        <v>77</v>
      </c>
      <c r="Z734">
        <v>1</v>
      </c>
      <c r="AA734" t="s">
        <v>3883</v>
      </c>
      <c r="AB734" s="1">
        <v>44477</v>
      </c>
    </row>
    <row r="735" spans="1:28" x14ac:dyDescent="0.25">
      <c r="A735">
        <v>41</v>
      </c>
      <c r="B735" t="s">
        <v>97</v>
      </c>
      <c r="C735">
        <v>2021</v>
      </c>
      <c r="D735" t="s">
        <v>451</v>
      </c>
      <c r="E735" t="s">
        <v>1450</v>
      </c>
      <c r="F735" t="s">
        <v>24</v>
      </c>
      <c r="G735" t="s">
        <v>179</v>
      </c>
      <c r="H735" t="s">
        <v>90</v>
      </c>
      <c r="I735" t="s">
        <v>71</v>
      </c>
      <c r="J735" s="1">
        <v>44477</v>
      </c>
      <c r="K735" s="2">
        <v>0.90421296296296294</v>
      </c>
      <c r="L735" s="1">
        <v>44477</v>
      </c>
      <c r="M735" s="2">
        <v>0.92499999999999993</v>
      </c>
      <c r="N735" s="1">
        <v>44477</v>
      </c>
      <c r="O735" s="2">
        <v>0.90989583333333324</v>
      </c>
      <c r="P735">
        <v>8</v>
      </c>
      <c r="Q735">
        <v>-22</v>
      </c>
      <c r="R735" s="3">
        <v>44477.90421296296</v>
      </c>
      <c r="S735" s="3">
        <v>44477.909895833334</v>
      </c>
      <c r="T735" t="s">
        <v>1907</v>
      </c>
      <c r="U735" t="s">
        <v>22</v>
      </c>
      <c r="V735" t="s">
        <v>19</v>
      </c>
      <c r="W735" t="s">
        <v>73</v>
      </c>
      <c r="X735" t="s">
        <v>23</v>
      </c>
      <c r="Y735" t="s">
        <v>77</v>
      </c>
      <c r="Z735">
        <v>1</v>
      </c>
      <c r="AA735" t="s">
        <v>3883</v>
      </c>
      <c r="AB735" s="1">
        <v>44477</v>
      </c>
    </row>
    <row r="736" spans="1:28" x14ac:dyDescent="0.25">
      <c r="A736">
        <v>41</v>
      </c>
      <c r="B736" t="s">
        <v>97</v>
      </c>
      <c r="C736">
        <v>2021</v>
      </c>
      <c r="D736" t="s">
        <v>451</v>
      </c>
      <c r="E736" t="s">
        <v>1451</v>
      </c>
      <c r="F736" t="s">
        <v>18</v>
      </c>
      <c r="G736" t="s">
        <v>1452</v>
      </c>
      <c r="H736" t="s">
        <v>70</v>
      </c>
      <c r="I736" t="s">
        <v>71</v>
      </c>
      <c r="J736" s="1">
        <v>44477</v>
      </c>
      <c r="K736" s="2">
        <v>0.95054398148148145</v>
      </c>
      <c r="L736" s="1">
        <v>44478</v>
      </c>
      <c r="M736" s="2">
        <v>1.3020833333333334E-2</v>
      </c>
      <c r="N736" s="1">
        <v>44477</v>
      </c>
      <c r="O736" s="2">
        <v>0.95435185185185178</v>
      </c>
      <c r="P736">
        <v>6</v>
      </c>
      <c r="Q736">
        <v>-84</v>
      </c>
      <c r="R736" s="3">
        <v>44477.950543981482</v>
      </c>
      <c r="S736" s="3">
        <v>44477.954351851855</v>
      </c>
      <c r="T736" t="s">
        <v>105</v>
      </c>
      <c r="U736" t="s">
        <v>22</v>
      </c>
      <c r="V736" t="s">
        <v>19</v>
      </c>
      <c r="W736" t="s">
        <v>20</v>
      </c>
      <c r="X736" t="s">
        <v>23</v>
      </c>
      <c r="Y736" t="s">
        <v>79</v>
      </c>
      <c r="Z736">
        <v>1</v>
      </c>
      <c r="AA736" t="s">
        <v>3883</v>
      </c>
      <c r="AB736" s="1">
        <v>44477</v>
      </c>
    </row>
    <row r="737" spans="1:28" x14ac:dyDescent="0.25">
      <c r="A737">
        <v>41</v>
      </c>
      <c r="B737" t="s">
        <v>98</v>
      </c>
      <c r="C737">
        <v>2021</v>
      </c>
      <c r="D737" t="s">
        <v>451</v>
      </c>
      <c r="E737" t="s">
        <v>1453</v>
      </c>
      <c r="F737" t="s">
        <v>18</v>
      </c>
      <c r="G737" t="s">
        <v>1454</v>
      </c>
      <c r="H737" t="s">
        <v>70</v>
      </c>
      <c r="I737" t="s">
        <v>71</v>
      </c>
      <c r="J737" s="1">
        <v>44478</v>
      </c>
      <c r="K737" s="2">
        <v>0.17368055555555553</v>
      </c>
      <c r="L737" s="1">
        <v>44478</v>
      </c>
      <c r="M737" s="2">
        <v>0.23616898148148149</v>
      </c>
      <c r="N737" s="1">
        <v>44478</v>
      </c>
      <c r="O737" s="2">
        <v>0.19392361111111112</v>
      </c>
      <c r="P737">
        <v>29</v>
      </c>
      <c r="Q737">
        <v>-61</v>
      </c>
      <c r="R737" s="3">
        <v>44478.173680555556</v>
      </c>
      <c r="S737" s="3">
        <v>44478.193923611114</v>
      </c>
      <c r="T737" t="s">
        <v>144</v>
      </c>
      <c r="U737" t="s">
        <v>22</v>
      </c>
      <c r="V737" t="s">
        <v>19</v>
      </c>
      <c r="W737" t="s">
        <v>20</v>
      </c>
      <c r="X737" t="s">
        <v>23</v>
      </c>
      <c r="Y737" t="s">
        <v>79</v>
      </c>
      <c r="Z737">
        <v>2</v>
      </c>
      <c r="AA737" t="s">
        <v>3883</v>
      </c>
      <c r="AB737" s="1">
        <v>44477</v>
      </c>
    </row>
    <row r="738" spans="1:28" x14ac:dyDescent="0.25">
      <c r="A738">
        <v>41</v>
      </c>
      <c r="B738" t="s">
        <v>98</v>
      </c>
      <c r="C738">
        <v>2021</v>
      </c>
      <c r="D738" t="s">
        <v>451</v>
      </c>
      <c r="E738" t="s">
        <v>1455</v>
      </c>
      <c r="F738" t="s">
        <v>24</v>
      </c>
      <c r="G738" t="s">
        <v>177</v>
      </c>
      <c r="H738" t="s">
        <v>70</v>
      </c>
      <c r="I738" t="s">
        <v>71</v>
      </c>
      <c r="J738" s="1">
        <v>44478</v>
      </c>
      <c r="K738" s="2">
        <v>0.24113425925925927</v>
      </c>
      <c r="L738" s="1">
        <v>44478</v>
      </c>
      <c r="M738" s="2">
        <v>0.30361111111111111</v>
      </c>
      <c r="N738" s="1">
        <v>44478</v>
      </c>
      <c r="O738" s="2">
        <v>0.26609953703703704</v>
      </c>
      <c r="P738">
        <v>36</v>
      </c>
      <c r="Q738">
        <v>-54</v>
      </c>
      <c r="R738" s="3">
        <v>44478.24113425926</v>
      </c>
      <c r="S738" s="3">
        <v>44478.266099537039</v>
      </c>
      <c r="T738" t="s">
        <v>121</v>
      </c>
      <c r="U738" t="s">
        <v>27</v>
      </c>
      <c r="V738" t="s">
        <v>19</v>
      </c>
      <c r="W738" t="s">
        <v>25</v>
      </c>
      <c r="X738" t="s">
        <v>23</v>
      </c>
      <c r="Y738" t="s">
        <v>78</v>
      </c>
      <c r="Z738">
        <v>3</v>
      </c>
      <c r="AA738" t="s">
        <v>3883</v>
      </c>
      <c r="AB738" s="1">
        <v>44477</v>
      </c>
    </row>
    <row r="739" spans="1:28" x14ac:dyDescent="0.25">
      <c r="A739">
        <v>41</v>
      </c>
      <c r="B739" t="s">
        <v>98</v>
      </c>
      <c r="C739">
        <v>2021</v>
      </c>
      <c r="D739" t="s">
        <v>451</v>
      </c>
      <c r="E739" t="s">
        <v>1456</v>
      </c>
      <c r="F739" t="s">
        <v>24</v>
      </c>
      <c r="G739" t="s">
        <v>185</v>
      </c>
      <c r="H739" t="s">
        <v>90</v>
      </c>
      <c r="I739" t="s">
        <v>71</v>
      </c>
      <c r="J739" s="1">
        <v>44478</v>
      </c>
      <c r="K739" s="2">
        <v>0.24152777777777779</v>
      </c>
      <c r="L739" s="1">
        <v>44478</v>
      </c>
      <c r="M739" s="2">
        <v>0.26234953703703706</v>
      </c>
      <c r="N739" s="1">
        <v>44478</v>
      </c>
      <c r="O739" s="2">
        <v>0.24471064814814814</v>
      </c>
      <c r="P739">
        <v>5</v>
      </c>
      <c r="Q739">
        <v>-25</v>
      </c>
      <c r="R739" s="3">
        <v>44478.241527777776</v>
      </c>
      <c r="S739" s="3">
        <v>44478.244710648149</v>
      </c>
      <c r="T739" t="s">
        <v>1852</v>
      </c>
      <c r="U739" t="s">
        <v>22</v>
      </c>
      <c r="V739" t="s">
        <v>19</v>
      </c>
      <c r="W739" t="s">
        <v>73</v>
      </c>
      <c r="X739" t="s">
        <v>23</v>
      </c>
      <c r="Y739" t="s">
        <v>77</v>
      </c>
      <c r="Z739">
        <v>1</v>
      </c>
      <c r="AA739" t="s">
        <v>3883</v>
      </c>
      <c r="AB739" s="1">
        <v>44477</v>
      </c>
    </row>
    <row r="740" spans="1:28" x14ac:dyDescent="0.25">
      <c r="A740">
        <v>41</v>
      </c>
      <c r="B740" t="s">
        <v>98</v>
      </c>
      <c r="C740">
        <v>2021</v>
      </c>
      <c r="D740" t="s">
        <v>451</v>
      </c>
      <c r="E740" t="s">
        <v>1457</v>
      </c>
      <c r="F740" t="s">
        <v>24</v>
      </c>
      <c r="G740" t="s">
        <v>177</v>
      </c>
      <c r="H740" t="s">
        <v>90</v>
      </c>
      <c r="I740" t="s">
        <v>71</v>
      </c>
      <c r="J740" s="1">
        <v>44478</v>
      </c>
      <c r="K740" s="2">
        <v>0.24197916666666666</v>
      </c>
      <c r="L740" s="1">
        <v>44478</v>
      </c>
      <c r="M740" s="2">
        <v>0.26278935185185187</v>
      </c>
      <c r="N740" s="1">
        <v>44478</v>
      </c>
      <c r="O740" s="2">
        <v>0.24259259259259258</v>
      </c>
      <c r="P740">
        <v>1</v>
      </c>
      <c r="Q740">
        <v>-29</v>
      </c>
      <c r="R740" s="3">
        <v>44478.241979166669</v>
      </c>
      <c r="S740" s="3">
        <v>44478.242592592593</v>
      </c>
      <c r="T740" t="s">
        <v>1851</v>
      </c>
      <c r="U740" t="s">
        <v>22</v>
      </c>
      <c r="V740" t="s">
        <v>19</v>
      </c>
      <c r="W740" t="s">
        <v>73</v>
      </c>
      <c r="X740" t="s">
        <v>23</v>
      </c>
      <c r="Y740" t="s">
        <v>77</v>
      </c>
      <c r="Z740">
        <v>1</v>
      </c>
      <c r="AA740" t="s">
        <v>3883</v>
      </c>
      <c r="AB740" s="1">
        <v>44477</v>
      </c>
    </row>
    <row r="741" spans="1:28" x14ac:dyDescent="0.25">
      <c r="A741">
        <v>41</v>
      </c>
      <c r="B741" t="s">
        <v>98</v>
      </c>
      <c r="C741">
        <v>2021</v>
      </c>
      <c r="D741" t="s">
        <v>451</v>
      </c>
      <c r="E741" t="s">
        <v>1458</v>
      </c>
      <c r="F741" t="s">
        <v>24</v>
      </c>
      <c r="G741" t="s">
        <v>185</v>
      </c>
      <c r="H741" t="s">
        <v>70</v>
      </c>
      <c r="I741" t="s">
        <v>71</v>
      </c>
      <c r="J741" s="1">
        <v>44478</v>
      </c>
      <c r="K741" s="2">
        <v>0.24362268518518518</v>
      </c>
      <c r="L741" s="1">
        <v>44478</v>
      </c>
      <c r="M741" s="2">
        <v>0.30611111111111111</v>
      </c>
      <c r="N741" s="1">
        <v>44478</v>
      </c>
      <c r="O741" s="2">
        <v>0.26826388888888891</v>
      </c>
      <c r="P741">
        <v>36</v>
      </c>
      <c r="Q741">
        <v>-54</v>
      </c>
      <c r="R741" s="3">
        <v>44478.243622685186</v>
      </c>
      <c r="S741" s="3">
        <v>44478.268263888887</v>
      </c>
      <c r="T741" t="s">
        <v>121</v>
      </c>
      <c r="U741" t="s">
        <v>27</v>
      </c>
      <c r="V741" t="s">
        <v>19</v>
      </c>
      <c r="W741" t="s">
        <v>25</v>
      </c>
      <c r="X741" t="s">
        <v>23</v>
      </c>
      <c r="Y741" t="s">
        <v>78</v>
      </c>
      <c r="Z741">
        <v>3</v>
      </c>
      <c r="AA741" t="s">
        <v>3883</v>
      </c>
      <c r="AB741" s="1">
        <v>44477</v>
      </c>
    </row>
    <row r="742" spans="1:28" x14ac:dyDescent="0.25">
      <c r="A742">
        <v>41</v>
      </c>
      <c r="B742" t="s">
        <v>98</v>
      </c>
      <c r="C742">
        <v>2021</v>
      </c>
      <c r="D742" t="s">
        <v>451</v>
      </c>
      <c r="E742" t="s">
        <v>1459</v>
      </c>
      <c r="F742" t="s">
        <v>24</v>
      </c>
      <c r="G742" t="s">
        <v>1282</v>
      </c>
      <c r="H742" t="s">
        <v>70</v>
      </c>
      <c r="I742" t="s">
        <v>71</v>
      </c>
      <c r="J742" s="1">
        <v>44478</v>
      </c>
      <c r="K742" s="2">
        <v>0.24679398148148146</v>
      </c>
      <c r="L742" s="1">
        <v>44478</v>
      </c>
      <c r="M742" s="2">
        <v>0.30928240740740742</v>
      </c>
      <c r="N742" s="1">
        <v>44478</v>
      </c>
      <c r="O742" s="2">
        <v>0.2749537037037037</v>
      </c>
      <c r="P742">
        <v>40</v>
      </c>
      <c r="Q742">
        <v>-50</v>
      </c>
      <c r="R742" s="3">
        <v>44478.246793981481</v>
      </c>
      <c r="S742" s="3">
        <v>44478.274953703702</v>
      </c>
      <c r="T742" t="s">
        <v>127</v>
      </c>
      <c r="U742" t="s">
        <v>27</v>
      </c>
      <c r="V742" t="s">
        <v>19</v>
      </c>
      <c r="W742" t="s">
        <v>25</v>
      </c>
      <c r="X742" t="s">
        <v>23</v>
      </c>
      <c r="Y742" t="s">
        <v>78</v>
      </c>
      <c r="Z742">
        <v>6</v>
      </c>
      <c r="AA742" t="s">
        <v>3883</v>
      </c>
      <c r="AB742" s="1">
        <v>44477</v>
      </c>
    </row>
    <row r="743" spans="1:28" x14ac:dyDescent="0.25">
      <c r="A743">
        <v>41</v>
      </c>
      <c r="B743" t="s">
        <v>98</v>
      </c>
      <c r="C743">
        <v>2021</v>
      </c>
      <c r="D743" t="s">
        <v>451</v>
      </c>
      <c r="E743" t="s">
        <v>1460</v>
      </c>
      <c r="F743" t="s">
        <v>24</v>
      </c>
      <c r="G743" t="s">
        <v>1461</v>
      </c>
      <c r="H743" t="s">
        <v>70</v>
      </c>
      <c r="I743" t="s">
        <v>71</v>
      </c>
      <c r="J743" s="1">
        <v>44478</v>
      </c>
      <c r="K743" s="2">
        <v>0.24728009259259257</v>
      </c>
      <c r="L743" s="1">
        <v>44478</v>
      </c>
      <c r="M743" s="2">
        <v>0.30975694444444446</v>
      </c>
      <c r="N743" s="1">
        <v>44478</v>
      </c>
      <c r="O743" s="2">
        <v>0.26322916666666668</v>
      </c>
      <c r="P743">
        <v>23</v>
      </c>
      <c r="Q743">
        <v>-67</v>
      </c>
      <c r="R743" s="3">
        <v>44478.24728009259</v>
      </c>
      <c r="S743" s="3">
        <v>44478.263229166667</v>
      </c>
      <c r="T743" t="s">
        <v>156</v>
      </c>
      <c r="U743" t="s">
        <v>22</v>
      </c>
      <c r="V743" t="s">
        <v>19</v>
      </c>
      <c r="W743" t="s">
        <v>25</v>
      </c>
      <c r="X743" t="s">
        <v>23</v>
      </c>
      <c r="Y743" t="s">
        <v>78</v>
      </c>
      <c r="Z743">
        <v>1</v>
      </c>
      <c r="AA743" t="s">
        <v>3883</v>
      </c>
      <c r="AB743" s="1">
        <v>44477</v>
      </c>
    </row>
    <row r="744" spans="1:28" x14ac:dyDescent="0.25">
      <c r="A744">
        <v>41</v>
      </c>
      <c r="B744" t="s">
        <v>98</v>
      </c>
      <c r="C744">
        <v>2021</v>
      </c>
      <c r="D744" t="s">
        <v>451</v>
      </c>
      <c r="E744" t="s">
        <v>1462</v>
      </c>
      <c r="F744" t="s">
        <v>24</v>
      </c>
      <c r="G744" t="s">
        <v>323</v>
      </c>
      <c r="H744" t="s">
        <v>70</v>
      </c>
      <c r="I744" t="s">
        <v>71</v>
      </c>
      <c r="J744" s="1">
        <v>44478</v>
      </c>
      <c r="K744" s="2">
        <v>0.2479976851851852</v>
      </c>
      <c r="L744" s="1">
        <v>44478</v>
      </c>
      <c r="M744" s="2">
        <v>0.31048611111111113</v>
      </c>
      <c r="N744" s="1">
        <v>44478</v>
      </c>
      <c r="O744" s="2">
        <v>0.27337962962962964</v>
      </c>
      <c r="P744">
        <v>36</v>
      </c>
      <c r="Q744">
        <v>-54</v>
      </c>
      <c r="R744" s="3">
        <v>44478.247997685183</v>
      </c>
      <c r="S744" s="3">
        <v>44478.273379629631</v>
      </c>
      <c r="T744" t="s">
        <v>1931</v>
      </c>
      <c r="U744" t="s">
        <v>27</v>
      </c>
      <c r="V744" t="s">
        <v>19</v>
      </c>
      <c r="W744" t="s">
        <v>25</v>
      </c>
      <c r="X744" t="s">
        <v>23</v>
      </c>
      <c r="Y744" t="s">
        <v>78</v>
      </c>
      <c r="Z744">
        <v>3</v>
      </c>
      <c r="AA744" t="s">
        <v>3883</v>
      </c>
      <c r="AB744" s="1">
        <v>44477</v>
      </c>
    </row>
    <row r="745" spans="1:28" x14ac:dyDescent="0.25">
      <c r="A745">
        <v>41</v>
      </c>
      <c r="B745" t="s">
        <v>98</v>
      </c>
      <c r="C745">
        <v>2021</v>
      </c>
      <c r="D745" t="s">
        <v>451</v>
      </c>
      <c r="E745" t="s">
        <v>1463</v>
      </c>
      <c r="F745" t="s">
        <v>46</v>
      </c>
      <c r="G745" t="s">
        <v>1464</v>
      </c>
      <c r="H745" t="s">
        <v>86</v>
      </c>
      <c r="I745" t="s">
        <v>71</v>
      </c>
      <c r="J745" s="1">
        <v>44478</v>
      </c>
      <c r="K745" s="2">
        <v>0.27709490740740739</v>
      </c>
      <c r="L745" s="1">
        <v>44478</v>
      </c>
      <c r="M745" s="2">
        <v>0.44371527777777775</v>
      </c>
      <c r="N745" s="1">
        <v>44478</v>
      </c>
      <c r="O745" s="2">
        <v>0.32599537037037035</v>
      </c>
      <c r="P745">
        <v>70</v>
      </c>
      <c r="Q745">
        <v>-169</v>
      </c>
      <c r="R745" s="3">
        <v>44478.277094907404</v>
      </c>
      <c r="S745" s="3">
        <v>44478.325995370367</v>
      </c>
      <c r="T745" t="s">
        <v>1853</v>
      </c>
      <c r="U745" t="s">
        <v>30</v>
      </c>
      <c r="V745" t="s">
        <v>46</v>
      </c>
      <c r="W745" t="s">
        <v>46</v>
      </c>
      <c r="X745" t="s">
        <v>23</v>
      </c>
      <c r="Y745" t="s">
        <v>81</v>
      </c>
      <c r="Z745">
        <v>1</v>
      </c>
      <c r="AA745" t="s">
        <v>3879</v>
      </c>
      <c r="AB745" s="1">
        <v>44478</v>
      </c>
    </row>
    <row r="746" spans="1:28" x14ac:dyDescent="0.25">
      <c r="A746">
        <v>41</v>
      </c>
      <c r="B746" t="s">
        <v>98</v>
      </c>
      <c r="C746">
        <v>2021</v>
      </c>
      <c r="D746" t="s">
        <v>451</v>
      </c>
      <c r="E746" t="s">
        <v>1465</v>
      </c>
      <c r="F746" t="s">
        <v>24</v>
      </c>
      <c r="G746" t="s">
        <v>1405</v>
      </c>
      <c r="H746" t="s">
        <v>70</v>
      </c>
      <c r="I746" t="s">
        <v>71</v>
      </c>
      <c r="J746" s="1">
        <v>44478</v>
      </c>
      <c r="K746" s="2">
        <v>0.29181712962962963</v>
      </c>
      <c r="L746" s="1">
        <v>44478</v>
      </c>
      <c r="M746" s="2">
        <v>0.35428240740740741</v>
      </c>
      <c r="N746" s="1">
        <v>44478</v>
      </c>
      <c r="O746" s="2">
        <v>0.3006712962962963</v>
      </c>
      <c r="P746">
        <v>12</v>
      </c>
      <c r="Q746">
        <v>-78</v>
      </c>
      <c r="R746" s="3">
        <v>44478.291817129626</v>
      </c>
      <c r="S746" s="3">
        <v>44478.300671296296</v>
      </c>
      <c r="T746" t="s">
        <v>1878</v>
      </c>
      <c r="U746" t="s">
        <v>22</v>
      </c>
      <c r="V746" t="s">
        <v>19</v>
      </c>
      <c r="W746" t="s">
        <v>25</v>
      </c>
      <c r="X746" t="s">
        <v>23</v>
      </c>
      <c r="Y746" t="s">
        <v>78</v>
      </c>
      <c r="Z746">
        <v>1</v>
      </c>
      <c r="AA746" t="s">
        <v>3879</v>
      </c>
      <c r="AB746" s="1">
        <v>44478</v>
      </c>
    </row>
    <row r="747" spans="1:28" x14ac:dyDescent="0.25">
      <c r="A747">
        <v>41</v>
      </c>
      <c r="B747" t="s">
        <v>98</v>
      </c>
      <c r="C747">
        <v>2021</v>
      </c>
      <c r="D747" t="s">
        <v>451</v>
      </c>
      <c r="E747" t="s">
        <v>1466</v>
      </c>
      <c r="F747" t="s">
        <v>24</v>
      </c>
      <c r="G747" t="s">
        <v>1405</v>
      </c>
      <c r="H747" t="s">
        <v>70</v>
      </c>
      <c r="I747" t="s">
        <v>71</v>
      </c>
      <c r="J747" s="1">
        <v>44478</v>
      </c>
      <c r="K747" s="2">
        <v>0.29236111111111113</v>
      </c>
      <c r="L747" s="1">
        <v>44478</v>
      </c>
      <c r="M747" s="2">
        <v>0.35483796296296299</v>
      </c>
      <c r="N747" s="1">
        <v>44478</v>
      </c>
      <c r="O747" s="2">
        <v>0.32631944444444444</v>
      </c>
      <c r="P747">
        <v>48</v>
      </c>
      <c r="Q747">
        <v>-41</v>
      </c>
      <c r="R747" s="3">
        <v>44478.292361111111</v>
      </c>
      <c r="S747" s="3">
        <v>44478.326319444444</v>
      </c>
      <c r="T747" t="s">
        <v>101</v>
      </c>
      <c r="U747" t="s">
        <v>27</v>
      </c>
      <c r="V747" t="s">
        <v>19</v>
      </c>
      <c r="W747" t="s">
        <v>25</v>
      </c>
      <c r="X747" t="s">
        <v>23</v>
      </c>
      <c r="Y747" t="s">
        <v>78</v>
      </c>
      <c r="Z747">
        <v>3</v>
      </c>
      <c r="AA747" t="s">
        <v>3879</v>
      </c>
      <c r="AB747" s="1">
        <v>44478</v>
      </c>
    </row>
    <row r="748" spans="1:28" x14ac:dyDescent="0.25">
      <c r="A748">
        <v>41</v>
      </c>
      <c r="B748" t="s">
        <v>98</v>
      </c>
      <c r="C748">
        <v>2021</v>
      </c>
      <c r="D748" t="s">
        <v>451</v>
      </c>
      <c r="E748" t="s">
        <v>1467</v>
      </c>
      <c r="F748" t="s">
        <v>24</v>
      </c>
      <c r="G748" t="s">
        <v>1292</v>
      </c>
      <c r="H748" t="s">
        <v>90</v>
      </c>
      <c r="I748" t="s">
        <v>71</v>
      </c>
      <c r="J748" s="1">
        <v>44478</v>
      </c>
      <c r="K748" s="2">
        <v>0.29314814814814816</v>
      </c>
      <c r="L748" s="1">
        <v>44478</v>
      </c>
      <c r="M748" s="2">
        <v>0.31394675925925924</v>
      </c>
      <c r="N748" s="1">
        <v>44478</v>
      </c>
      <c r="O748" s="2">
        <v>0.3016550925925926</v>
      </c>
      <c r="P748">
        <v>12</v>
      </c>
      <c r="Q748">
        <v>-18</v>
      </c>
      <c r="R748" s="3">
        <v>44478.29314814815</v>
      </c>
      <c r="S748" s="3">
        <v>44478.301655092589</v>
      </c>
      <c r="T748" t="s">
        <v>1878</v>
      </c>
      <c r="U748" t="s">
        <v>22</v>
      </c>
      <c r="V748" t="s">
        <v>19</v>
      </c>
      <c r="W748" t="s">
        <v>73</v>
      </c>
      <c r="X748" t="s">
        <v>23</v>
      </c>
      <c r="Y748" t="s">
        <v>77</v>
      </c>
      <c r="Z748">
        <v>1</v>
      </c>
      <c r="AA748" t="s">
        <v>3879</v>
      </c>
      <c r="AB748" s="1">
        <v>44478</v>
      </c>
    </row>
    <row r="749" spans="1:28" x14ac:dyDescent="0.25">
      <c r="A749">
        <v>41</v>
      </c>
      <c r="B749" t="s">
        <v>98</v>
      </c>
      <c r="C749">
        <v>2021</v>
      </c>
      <c r="D749" t="s">
        <v>451</v>
      </c>
      <c r="E749" t="s">
        <v>1468</v>
      </c>
      <c r="F749" t="s">
        <v>24</v>
      </c>
      <c r="G749" t="s">
        <v>1292</v>
      </c>
      <c r="H749" t="s">
        <v>70</v>
      </c>
      <c r="I749" t="s">
        <v>71</v>
      </c>
      <c r="J749" s="1">
        <v>44478</v>
      </c>
      <c r="K749" s="2">
        <v>0.2938425925925926</v>
      </c>
      <c r="L749" s="1">
        <v>44478</v>
      </c>
      <c r="M749" s="2">
        <v>0.35633101851851851</v>
      </c>
      <c r="N749" s="1">
        <v>44478</v>
      </c>
      <c r="O749" s="2">
        <v>0.32681712962962961</v>
      </c>
      <c r="P749">
        <v>47</v>
      </c>
      <c r="Q749">
        <v>-43</v>
      </c>
      <c r="R749" s="3">
        <v>44478.293842592589</v>
      </c>
      <c r="S749" s="3">
        <v>44478.326817129629</v>
      </c>
      <c r="T749" t="s">
        <v>112</v>
      </c>
      <c r="U749" t="s">
        <v>27</v>
      </c>
      <c r="V749" t="s">
        <v>19</v>
      </c>
      <c r="W749" t="s">
        <v>25</v>
      </c>
      <c r="X749" t="s">
        <v>23</v>
      </c>
      <c r="Y749" t="s">
        <v>78</v>
      </c>
      <c r="Z749">
        <v>4</v>
      </c>
      <c r="AA749" t="s">
        <v>3879</v>
      </c>
      <c r="AB749" s="1">
        <v>44478</v>
      </c>
    </row>
    <row r="750" spans="1:28" x14ac:dyDescent="0.25">
      <c r="A750">
        <v>41</v>
      </c>
      <c r="B750" t="s">
        <v>98</v>
      </c>
      <c r="C750">
        <v>2021</v>
      </c>
      <c r="D750" t="s">
        <v>451</v>
      </c>
      <c r="E750" t="s">
        <v>1469</v>
      </c>
      <c r="F750" t="s">
        <v>46</v>
      </c>
      <c r="G750" t="s">
        <v>1470</v>
      </c>
      <c r="H750" t="s">
        <v>86</v>
      </c>
      <c r="I750" t="s">
        <v>71</v>
      </c>
      <c r="J750" s="1">
        <v>44478</v>
      </c>
      <c r="K750" s="2">
        <v>0.29863425925925929</v>
      </c>
      <c r="L750" s="1">
        <v>44478</v>
      </c>
      <c r="M750" s="2">
        <v>0.4652662037037037</v>
      </c>
      <c r="N750" s="1">
        <v>44478</v>
      </c>
      <c r="O750" s="2">
        <v>0.37047453703703703</v>
      </c>
      <c r="P750">
        <v>103</v>
      </c>
      <c r="Q750">
        <v>-136</v>
      </c>
      <c r="R750" s="3">
        <v>44478.298634259256</v>
      </c>
      <c r="S750" s="3">
        <v>44478.370474537034</v>
      </c>
      <c r="T750" t="s">
        <v>168</v>
      </c>
      <c r="U750" t="s">
        <v>32</v>
      </c>
      <c r="V750" t="s">
        <v>46</v>
      </c>
      <c r="W750" t="s">
        <v>46</v>
      </c>
      <c r="X750" t="s">
        <v>23</v>
      </c>
      <c r="Y750" t="s">
        <v>81</v>
      </c>
      <c r="Z750">
        <v>5</v>
      </c>
      <c r="AA750" t="s">
        <v>3879</v>
      </c>
      <c r="AB750" s="1">
        <v>44478</v>
      </c>
    </row>
    <row r="751" spans="1:28" x14ac:dyDescent="0.25">
      <c r="A751">
        <v>41</v>
      </c>
      <c r="B751" t="s">
        <v>98</v>
      </c>
      <c r="C751">
        <v>2021</v>
      </c>
      <c r="D751" t="s">
        <v>451</v>
      </c>
      <c r="E751" t="s">
        <v>1471</v>
      </c>
      <c r="F751" t="s">
        <v>24</v>
      </c>
      <c r="G751" t="s">
        <v>179</v>
      </c>
      <c r="H751" t="s">
        <v>90</v>
      </c>
      <c r="I751" t="s">
        <v>71</v>
      </c>
      <c r="J751" s="1">
        <v>44478</v>
      </c>
      <c r="K751" s="2">
        <v>0.298912037037037</v>
      </c>
      <c r="L751" s="1">
        <v>44478</v>
      </c>
      <c r="M751" s="2">
        <v>0.31972222222222224</v>
      </c>
      <c r="N751" s="1">
        <v>44478</v>
      </c>
      <c r="O751" s="2">
        <v>0.30431712962962965</v>
      </c>
      <c r="P751">
        <v>8</v>
      </c>
      <c r="Q751">
        <v>-22</v>
      </c>
      <c r="R751" s="3">
        <v>44478.29891203704</v>
      </c>
      <c r="S751" s="3">
        <v>44478.30431712963</v>
      </c>
      <c r="T751" t="s">
        <v>117</v>
      </c>
      <c r="U751" t="s">
        <v>22</v>
      </c>
      <c r="V751" t="s">
        <v>19</v>
      </c>
      <c r="W751" t="s">
        <v>73</v>
      </c>
      <c r="X751" t="s">
        <v>23</v>
      </c>
      <c r="Y751" t="s">
        <v>77</v>
      </c>
      <c r="Z751">
        <v>1</v>
      </c>
      <c r="AA751" t="s">
        <v>3879</v>
      </c>
      <c r="AB751" s="1">
        <v>44478</v>
      </c>
    </row>
    <row r="752" spans="1:28" x14ac:dyDescent="0.25">
      <c r="A752">
        <v>41</v>
      </c>
      <c r="B752" t="s">
        <v>98</v>
      </c>
      <c r="C752">
        <v>2021</v>
      </c>
      <c r="D752" t="s">
        <v>451</v>
      </c>
      <c r="E752" t="s">
        <v>1472</v>
      </c>
      <c r="F752" t="s">
        <v>24</v>
      </c>
      <c r="G752" t="s">
        <v>179</v>
      </c>
      <c r="H752" t="s">
        <v>70</v>
      </c>
      <c r="I752" t="s">
        <v>71</v>
      </c>
      <c r="J752" s="1">
        <v>44478</v>
      </c>
      <c r="K752" s="2">
        <v>0.29949074074074072</v>
      </c>
      <c r="L752" s="1">
        <v>44478</v>
      </c>
      <c r="M752" s="2">
        <v>0.36196759259259265</v>
      </c>
      <c r="N752" s="1">
        <v>44478</v>
      </c>
      <c r="O752" s="2">
        <v>0.32726851851851851</v>
      </c>
      <c r="P752">
        <v>40</v>
      </c>
      <c r="Q752">
        <v>-50</v>
      </c>
      <c r="R752" s="3">
        <v>44478.299490740741</v>
      </c>
      <c r="S752" s="3">
        <v>44478.327268518522</v>
      </c>
      <c r="T752" t="s">
        <v>127</v>
      </c>
      <c r="U752" t="s">
        <v>27</v>
      </c>
      <c r="V752" t="s">
        <v>19</v>
      </c>
      <c r="W752" t="s">
        <v>25</v>
      </c>
      <c r="X752" t="s">
        <v>23</v>
      </c>
      <c r="Y752" t="s">
        <v>78</v>
      </c>
      <c r="Z752">
        <v>3</v>
      </c>
      <c r="AA752" t="s">
        <v>3879</v>
      </c>
      <c r="AB752" s="1">
        <v>44478</v>
      </c>
    </row>
    <row r="753" spans="1:28" x14ac:dyDescent="0.25">
      <c r="A753">
        <v>41</v>
      </c>
      <c r="B753" t="s">
        <v>98</v>
      </c>
      <c r="C753">
        <v>2021</v>
      </c>
      <c r="D753" t="s">
        <v>451</v>
      </c>
      <c r="E753" t="s">
        <v>1473</v>
      </c>
      <c r="F753" t="s">
        <v>46</v>
      </c>
      <c r="G753" t="s">
        <v>423</v>
      </c>
      <c r="H753" t="s">
        <v>86</v>
      </c>
      <c r="I753" t="s">
        <v>71</v>
      </c>
      <c r="J753" s="1">
        <v>44478</v>
      </c>
      <c r="K753" s="2">
        <v>0.30078703703703702</v>
      </c>
      <c r="L753" s="1">
        <v>44478</v>
      </c>
      <c r="M753" s="2">
        <v>0.46744212962962961</v>
      </c>
      <c r="N753" s="1">
        <v>44478</v>
      </c>
      <c r="O753" s="2">
        <v>0.35216435185185185</v>
      </c>
      <c r="P753">
        <v>74</v>
      </c>
      <c r="Q753">
        <v>-166</v>
      </c>
      <c r="R753" s="3">
        <v>44478.300787037035</v>
      </c>
      <c r="S753" s="3">
        <v>44478.352164351854</v>
      </c>
      <c r="T753" t="s">
        <v>1835</v>
      </c>
      <c r="U753" t="s">
        <v>30</v>
      </c>
      <c r="V753" t="s">
        <v>46</v>
      </c>
      <c r="W753" t="s">
        <v>46</v>
      </c>
      <c r="X753" t="s">
        <v>23</v>
      </c>
      <c r="Y753" t="s">
        <v>81</v>
      </c>
      <c r="Z753">
        <v>4</v>
      </c>
      <c r="AA753" t="s">
        <v>3879</v>
      </c>
      <c r="AB753" s="1">
        <v>44478</v>
      </c>
    </row>
    <row r="754" spans="1:28" x14ac:dyDescent="0.25">
      <c r="A754">
        <v>41</v>
      </c>
      <c r="B754" t="s">
        <v>98</v>
      </c>
      <c r="C754">
        <v>2021</v>
      </c>
      <c r="D754" t="s">
        <v>451</v>
      </c>
      <c r="E754" t="s">
        <v>1474</v>
      </c>
      <c r="F754" t="s">
        <v>31</v>
      </c>
      <c r="G754" t="s">
        <v>1475</v>
      </c>
      <c r="H754" t="s">
        <v>70</v>
      </c>
      <c r="I754" t="s">
        <v>71</v>
      </c>
      <c r="J754" s="1">
        <v>44478</v>
      </c>
      <c r="K754" s="2">
        <v>0.30341435185185184</v>
      </c>
      <c r="L754" s="1">
        <v>44478</v>
      </c>
      <c r="M754" s="2" t="s">
        <v>1476</v>
      </c>
      <c r="N754" s="1">
        <v>44478</v>
      </c>
      <c r="O754" s="2">
        <v>0.46746527777777774</v>
      </c>
      <c r="P754">
        <v>237</v>
      </c>
      <c r="Q754">
        <v>-89</v>
      </c>
      <c r="R754" s="3">
        <v>44478.303414351853</v>
      </c>
      <c r="S754" s="3">
        <v>44478.467465277776</v>
      </c>
      <c r="T754" t="s">
        <v>134</v>
      </c>
      <c r="U754" t="s">
        <v>32</v>
      </c>
      <c r="V754" t="s">
        <v>19</v>
      </c>
      <c r="W754" t="s">
        <v>21</v>
      </c>
      <c r="X754" t="s">
        <v>23</v>
      </c>
      <c r="Y754" t="s">
        <v>81</v>
      </c>
      <c r="Z754">
        <v>2</v>
      </c>
      <c r="AA754" t="s">
        <v>3879</v>
      </c>
      <c r="AB754" s="1">
        <v>44478</v>
      </c>
    </row>
    <row r="755" spans="1:28" x14ac:dyDescent="0.25">
      <c r="A755">
        <v>41</v>
      </c>
      <c r="B755" t="s">
        <v>98</v>
      </c>
      <c r="C755">
        <v>2021</v>
      </c>
      <c r="D755" t="s">
        <v>451</v>
      </c>
      <c r="E755" t="s">
        <v>1477</v>
      </c>
      <c r="F755" t="s">
        <v>46</v>
      </c>
      <c r="G755" t="s">
        <v>1478</v>
      </c>
      <c r="H755" t="s">
        <v>86</v>
      </c>
      <c r="I755" t="s">
        <v>71</v>
      </c>
      <c r="J755" s="1">
        <v>44478</v>
      </c>
      <c r="K755" s="2">
        <v>0.30913194444444442</v>
      </c>
      <c r="L755" s="1">
        <v>44478</v>
      </c>
      <c r="M755" s="2">
        <v>0.47577546296296297</v>
      </c>
      <c r="N755" s="1">
        <v>44478</v>
      </c>
      <c r="O755" s="2">
        <v>0.38127314814814817</v>
      </c>
      <c r="P755">
        <v>104</v>
      </c>
      <c r="Q755">
        <v>-136</v>
      </c>
      <c r="R755" s="3">
        <v>44478.309131944443</v>
      </c>
      <c r="S755" s="3">
        <v>44478.381273148145</v>
      </c>
      <c r="T755" t="s">
        <v>168</v>
      </c>
      <c r="U755" t="s">
        <v>32</v>
      </c>
      <c r="V755" t="s">
        <v>46</v>
      </c>
      <c r="W755" t="s">
        <v>46</v>
      </c>
      <c r="X755" t="s">
        <v>23</v>
      </c>
      <c r="Y755" t="s">
        <v>81</v>
      </c>
      <c r="Z755">
        <v>4</v>
      </c>
      <c r="AA755" t="s">
        <v>3879</v>
      </c>
      <c r="AB755" s="1">
        <v>44478</v>
      </c>
    </row>
    <row r="756" spans="1:28" x14ac:dyDescent="0.25">
      <c r="A756">
        <v>41</v>
      </c>
      <c r="B756" t="s">
        <v>98</v>
      </c>
      <c r="C756">
        <v>2021</v>
      </c>
      <c r="D756" t="s">
        <v>451</v>
      </c>
      <c r="E756" t="s">
        <v>1479</v>
      </c>
      <c r="F756" t="s">
        <v>46</v>
      </c>
      <c r="G756" t="s">
        <v>1480</v>
      </c>
      <c r="H756" t="s">
        <v>86</v>
      </c>
      <c r="I756" t="s">
        <v>71</v>
      </c>
      <c r="J756" s="1">
        <v>44478</v>
      </c>
      <c r="K756" s="2">
        <v>0.31234953703703705</v>
      </c>
      <c r="L756" s="1">
        <v>44478</v>
      </c>
      <c r="M756" s="2">
        <v>0.47898148148148145</v>
      </c>
      <c r="N756" s="1">
        <v>44478</v>
      </c>
      <c r="O756" s="2">
        <v>0.36159722222222218</v>
      </c>
      <c r="P756">
        <v>71</v>
      </c>
      <c r="Q756">
        <v>-169</v>
      </c>
      <c r="R756" s="3">
        <v>44478.312349537038</v>
      </c>
      <c r="S756" s="3">
        <v>44478.361597222225</v>
      </c>
      <c r="T756" t="s">
        <v>1853</v>
      </c>
      <c r="U756" t="s">
        <v>30</v>
      </c>
      <c r="V756" t="s">
        <v>46</v>
      </c>
      <c r="W756" t="s">
        <v>46</v>
      </c>
      <c r="X756" t="s">
        <v>23</v>
      </c>
      <c r="Y756" t="s">
        <v>81</v>
      </c>
      <c r="Z756">
        <v>1</v>
      </c>
      <c r="AA756" t="s">
        <v>3879</v>
      </c>
      <c r="AB756" s="1">
        <v>44478</v>
      </c>
    </row>
    <row r="757" spans="1:28" x14ac:dyDescent="0.25">
      <c r="A757">
        <v>41</v>
      </c>
      <c r="B757" t="s">
        <v>98</v>
      </c>
      <c r="C757">
        <v>2021</v>
      </c>
      <c r="D757" t="s">
        <v>451</v>
      </c>
      <c r="E757" t="s">
        <v>1481</v>
      </c>
      <c r="F757" t="s">
        <v>46</v>
      </c>
      <c r="G757" t="s">
        <v>1482</v>
      </c>
      <c r="H757" t="s">
        <v>86</v>
      </c>
      <c r="I757" t="s">
        <v>71</v>
      </c>
      <c r="J757" s="1">
        <v>44478</v>
      </c>
      <c r="K757" s="2">
        <v>0.31246527777777777</v>
      </c>
      <c r="L757" s="1">
        <v>44478</v>
      </c>
      <c r="M757" s="2">
        <v>0.47910879629629632</v>
      </c>
      <c r="N757" s="1">
        <v>44478</v>
      </c>
      <c r="O757" s="2">
        <v>0.38550925925925927</v>
      </c>
      <c r="P757">
        <v>106</v>
      </c>
      <c r="Q757">
        <v>-134</v>
      </c>
      <c r="R757" s="3">
        <v>44478.312465277777</v>
      </c>
      <c r="S757" s="3">
        <v>44478.385509259257</v>
      </c>
      <c r="T757" t="s">
        <v>137</v>
      </c>
      <c r="U757" t="s">
        <v>32</v>
      </c>
      <c r="V757" t="s">
        <v>46</v>
      </c>
      <c r="W757" t="s">
        <v>46</v>
      </c>
      <c r="X757" t="s">
        <v>23</v>
      </c>
      <c r="Y757" t="s">
        <v>81</v>
      </c>
      <c r="Z757">
        <v>4</v>
      </c>
      <c r="AA757" t="s">
        <v>3879</v>
      </c>
      <c r="AB757" s="1">
        <v>44478</v>
      </c>
    </row>
    <row r="758" spans="1:28" x14ac:dyDescent="0.25">
      <c r="A758">
        <v>41</v>
      </c>
      <c r="B758" t="s">
        <v>98</v>
      </c>
      <c r="C758">
        <v>2021</v>
      </c>
      <c r="D758" t="s">
        <v>451</v>
      </c>
      <c r="E758" t="s">
        <v>1483</v>
      </c>
      <c r="F758" t="s">
        <v>46</v>
      </c>
      <c r="G758" t="s">
        <v>1484</v>
      </c>
      <c r="H758" t="s">
        <v>86</v>
      </c>
      <c r="I758" t="s">
        <v>71</v>
      </c>
      <c r="J758" s="1">
        <v>44478</v>
      </c>
      <c r="K758" s="2">
        <v>0.31462962962962965</v>
      </c>
      <c r="L758" s="1">
        <v>44478</v>
      </c>
      <c r="M758" s="2">
        <v>0.4812731481481482</v>
      </c>
      <c r="N758" s="1">
        <v>44478</v>
      </c>
      <c r="O758" s="2">
        <v>0.37346064814814817</v>
      </c>
      <c r="P758">
        <v>84</v>
      </c>
      <c r="Q758">
        <v>-156</v>
      </c>
      <c r="R758" s="3">
        <v>44478.314629629633</v>
      </c>
      <c r="S758" s="3">
        <v>44478.373460648145</v>
      </c>
      <c r="T758" t="s">
        <v>605</v>
      </c>
      <c r="U758" t="s">
        <v>30</v>
      </c>
      <c r="V758" t="s">
        <v>46</v>
      </c>
      <c r="W758" t="s">
        <v>46</v>
      </c>
      <c r="X758" t="s">
        <v>23</v>
      </c>
      <c r="Y758" t="s">
        <v>81</v>
      </c>
      <c r="Z758">
        <v>5</v>
      </c>
      <c r="AA758" t="s">
        <v>3879</v>
      </c>
      <c r="AB758" s="1">
        <v>44478</v>
      </c>
    </row>
    <row r="759" spans="1:28" x14ac:dyDescent="0.25">
      <c r="A759">
        <v>41</v>
      </c>
      <c r="B759" t="s">
        <v>98</v>
      </c>
      <c r="C759">
        <v>2021</v>
      </c>
      <c r="D759" t="s">
        <v>451</v>
      </c>
      <c r="E759" t="s">
        <v>1485</v>
      </c>
      <c r="F759" t="s">
        <v>24</v>
      </c>
      <c r="G759" t="s">
        <v>888</v>
      </c>
      <c r="H759" t="s">
        <v>90</v>
      </c>
      <c r="I759" t="s">
        <v>71</v>
      </c>
      <c r="J759" s="1">
        <v>44478</v>
      </c>
      <c r="K759" s="2">
        <v>0.31540509259259258</v>
      </c>
      <c r="L759" s="1">
        <v>44478</v>
      </c>
      <c r="M759" s="2">
        <v>0.33621527777777777</v>
      </c>
      <c r="N759" s="1">
        <v>44478</v>
      </c>
      <c r="O759" s="2">
        <v>0.31776620370370373</v>
      </c>
      <c r="P759">
        <v>3</v>
      </c>
      <c r="Q759">
        <v>-27</v>
      </c>
      <c r="R759" s="3">
        <v>44478.315405092595</v>
      </c>
      <c r="S759" s="3">
        <v>44478.317766203705</v>
      </c>
      <c r="T759" t="s">
        <v>1911</v>
      </c>
      <c r="U759" t="s">
        <v>22</v>
      </c>
      <c r="V759" t="s">
        <v>19</v>
      </c>
      <c r="W759" t="s">
        <v>73</v>
      </c>
      <c r="X759" t="s">
        <v>23</v>
      </c>
      <c r="Y759" t="s">
        <v>77</v>
      </c>
      <c r="Z759">
        <v>1</v>
      </c>
      <c r="AA759" t="s">
        <v>3879</v>
      </c>
      <c r="AB759" s="1">
        <v>44478</v>
      </c>
    </row>
    <row r="760" spans="1:28" x14ac:dyDescent="0.25">
      <c r="A760">
        <v>41</v>
      </c>
      <c r="B760" t="s">
        <v>98</v>
      </c>
      <c r="C760">
        <v>2021</v>
      </c>
      <c r="D760" t="s">
        <v>451</v>
      </c>
      <c r="E760" t="s">
        <v>1486</v>
      </c>
      <c r="F760" t="s">
        <v>24</v>
      </c>
      <c r="G760" t="s">
        <v>888</v>
      </c>
      <c r="H760" t="s">
        <v>70</v>
      </c>
      <c r="I760" t="s">
        <v>71</v>
      </c>
      <c r="J760" s="1">
        <v>44478</v>
      </c>
      <c r="K760" s="2">
        <v>0.31630787037037039</v>
      </c>
      <c r="L760" s="1">
        <v>44478</v>
      </c>
      <c r="M760" s="2">
        <v>0.37876157407407413</v>
      </c>
      <c r="N760" s="1">
        <v>44478</v>
      </c>
      <c r="O760" s="2">
        <v>0.33269675925925929</v>
      </c>
      <c r="P760">
        <v>24</v>
      </c>
      <c r="Q760">
        <v>-66</v>
      </c>
      <c r="R760" s="3">
        <v>44478.316307870373</v>
      </c>
      <c r="S760" s="3">
        <v>44478.332696759258</v>
      </c>
      <c r="T760" t="s">
        <v>1894</v>
      </c>
      <c r="U760" t="s">
        <v>22</v>
      </c>
      <c r="V760" t="s">
        <v>19</v>
      </c>
      <c r="W760" t="s">
        <v>25</v>
      </c>
      <c r="X760" t="s">
        <v>23</v>
      </c>
      <c r="Y760" t="s">
        <v>78</v>
      </c>
      <c r="Z760">
        <v>3</v>
      </c>
      <c r="AA760" t="s">
        <v>3879</v>
      </c>
      <c r="AB760" s="1">
        <v>44478</v>
      </c>
    </row>
    <row r="761" spans="1:28" x14ac:dyDescent="0.25">
      <c r="A761">
        <v>41</v>
      </c>
      <c r="B761" t="s">
        <v>98</v>
      </c>
      <c r="C761">
        <v>2021</v>
      </c>
      <c r="D761" t="s">
        <v>451</v>
      </c>
      <c r="E761" t="s">
        <v>1487</v>
      </c>
      <c r="F761" t="s">
        <v>46</v>
      </c>
      <c r="G761" t="s">
        <v>1488</v>
      </c>
      <c r="H761" t="s">
        <v>86</v>
      </c>
      <c r="I761" t="s">
        <v>71</v>
      </c>
      <c r="J761" s="1">
        <v>44478</v>
      </c>
      <c r="K761" s="2">
        <v>0.31657407407407406</v>
      </c>
      <c r="L761" s="1">
        <v>44478</v>
      </c>
      <c r="M761" s="2">
        <v>0.48322916666666665</v>
      </c>
      <c r="N761" s="1">
        <v>44478</v>
      </c>
      <c r="O761" s="2">
        <v>0.38034722222222223</v>
      </c>
      <c r="P761">
        <v>92</v>
      </c>
      <c r="Q761">
        <v>-148</v>
      </c>
      <c r="R761" s="3">
        <v>44478.316574074073</v>
      </c>
      <c r="S761" s="3">
        <v>44478.380347222221</v>
      </c>
      <c r="T761" t="s">
        <v>1833</v>
      </c>
      <c r="U761" t="s">
        <v>32</v>
      </c>
      <c r="V761" t="s">
        <v>46</v>
      </c>
      <c r="W761" t="s">
        <v>46</v>
      </c>
      <c r="X761" t="s">
        <v>23</v>
      </c>
      <c r="Y761" t="s">
        <v>81</v>
      </c>
      <c r="Z761">
        <v>7</v>
      </c>
      <c r="AA761" t="s">
        <v>3879</v>
      </c>
      <c r="AB761" s="1">
        <v>44478</v>
      </c>
    </row>
    <row r="762" spans="1:28" x14ac:dyDescent="0.25">
      <c r="A762">
        <v>41</v>
      </c>
      <c r="B762" t="s">
        <v>98</v>
      </c>
      <c r="C762">
        <v>2021</v>
      </c>
      <c r="D762" t="s">
        <v>451</v>
      </c>
      <c r="E762" t="s">
        <v>1489</v>
      </c>
      <c r="F762" t="s">
        <v>46</v>
      </c>
      <c r="G762" t="s">
        <v>1490</v>
      </c>
      <c r="H762" t="s">
        <v>86</v>
      </c>
      <c r="I762" t="s">
        <v>71</v>
      </c>
      <c r="J762" s="1">
        <v>44478</v>
      </c>
      <c r="K762" s="2">
        <v>0.3193171296296296</v>
      </c>
      <c r="L762" s="1">
        <v>44478</v>
      </c>
      <c r="M762" s="2" t="s">
        <v>1491</v>
      </c>
      <c r="N762" s="1">
        <v>44478</v>
      </c>
      <c r="O762" s="2">
        <v>0.40568287037037037</v>
      </c>
      <c r="P762">
        <v>125</v>
      </c>
      <c r="Q762">
        <v>-165</v>
      </c>
      <c r="R762" s="3">
        <v>44478.31931712963</v>
      </c>
      <c r="S762" s="3">
        <v>44478.405682870369</v>
      </c>
      <c r="T762" t="s">
        <v>1837</v>
      </c>
      <c r="U762" t="s">
        <v>32</v>
      </c>
      <c r="V762" t="s">
        <v>46</v>
      </c>
      <c r="W762" t="s">
        <v>46</v>
      </c>
      <c r="X762" t="s">
        <v>23</v>
      </c>
      <c r="Y762" t="s">
        <v>81</v>
      </c>
      <c r="Z762">
        <v>3</v>
      </c>
      <c r="AA762" t="s">
        <v>3879</v>
      </c>
      <c r="AB762" s="1">
        <v>44478</v>
      </c>
    </row>
    <row r="763" spans="1:28" x14ac:dyDescent="0.25">
      <c r="A763">
        <v>41</v>
      </c>
      <c r="B763" t="s">
        <v>98</v>
      </c>
      <c r="C763">
        <v>2021</v>
      </c>
      <c r="D763" t="s">
        <v>451</v>
      </c>
      <c r="E763" t="s">
        <v>1492</v>
      </c>
      <c r="F763" t="s">
        <v>48</v>
      </c>
      <c r="G763" t="s">
        <v>1493</v>
      </c>
      <c r="H763" t="s">
        <v>86</v>
      </c>
      <c r="I763" t="s">
        <v>71</v>
      </c>
      <c r="J763" s="1">
        <v>44478</v>
      </c>
      <c r="K763" s="2">
        <v>0.32319444444444445</v>
      </c>
      <c r="L763" s="1">
        <v>44478</v>
      </c>
      <c r="M763" s="2">
        <v>0.48984953703703704</v>
      </c>
      <c r="N763" s="1">
        <v>44478</v>
      </c>
      <c r="O763" s="2">
        <v>0.38260416666666663</v>
      </c>
      <c r="P763">
        <v>85</v>
      </c>
      <c r="Q763">
        <v>-155</v>
      </c>
      <c r="R763" s="3">
        <v>44478.323194444441</v>
      </c>
      <c r="S763" s="3">
        <v>44478.382604166669</v>
      </c>
      <c r="T763" t="s">
        <v>1949</v>
      </c>
      <c r="U763" t="s">
        <v>30</v>
      </c>
      <c r="V763" t="s">
        <v>48</v>
      </c>
      <c r="W763" t="s">
        <v>48</v>
      </c>
      <c r="X763" t="s">
        <v>23</v>
      </c>
      <c r="Y763" t="s">
        <v>81</v>
      </c>
      <c r="Z763">
        <v>1</v>
      </c>
      <c r="AA763" t="s">
        <v>3879</v>
      </c>
      <c r="AB763" s="1">
        <v>44478</v>
      </c>
    </row>
    <row r="764" spans="1:28" x14ac:dyDescent="0.25">
      <c r="A764">
        <v>41</v>
      </c>
      <c r="B764" t="s">
        <v>98</v>
      </c>
      <c r="C764">
        <v>2021</v>
      </c>
      <c r="D764" t="s">
        <v>451</v>
      </c>
      <c r="E764" t="s">
        <v>1494</v>
      </c>
      <c r="F764" t="s">
        <v>46</v>
      </c>
      <c r="G764" t="s">
        <v>1495</v>
      </c>
      <c r="H764" t="s">
        <v>86</v>
      </c>
      <c r="I764" t="s">
        <v>71</v>
      </c>
      <c r="J764" s="1">
        <v>44478</v>
      </c>
      <c r="K764" s="2">
        <v>0.3275925925925926</v>
      </c>
      <c r="L764" s="1">
        <v>44478</v>
      </c>
      <c r="M764" s="2">
        <v>0.49422453703703706</v>
      </c>
      <c r="N764" s="1">
        <v>44478</v>
      </c>
      <c r="O764" s="2">
        <v>0.40690972222222221</v>
      </c>
      <c r="P764">
        <v>114</v>
      </c>
      <c r="Q764">
        <v>-126</v>
      </c>
      <c r="R764" s="3">
        <v>44478.327592592592</v>
      </c>
      <c r="S764" s="3">
        <v>44478.406909722224</v>
      </c>
      <c r="T764" t="s">
        <v>1950</v>
      </c>
      <c r="U764" t="s">
        <v>32</v>
      </c>
      <c r="V764" t="s">
        <v>46</v>
      </c>
      <c r="W764" t="s">
        <v>46</v>
      </c>
      <c r="X764" t="s">
        <v>23</v>
      </c>
      <c r="Y764" t="s">
        <v>81</v>
      </c>
      <c r="Z764">
        <v>5</v>
      </c>
      <c r="AA764" t="s">
        <v>3879</v>
      </c>
      <c r="AB764" s="1">
        <v>44478</v>
      </c>
    </row>
    <row r="765" spans="1:28" x14ac:dyDescent="0.25">
      <c r="A765">
        <v>41</v>
      </c>
      <c r="B765" t="s">
        <v>98</v>
      </c>
      <c r="C765">
        <v>2021</v>
      </c>
      <c r="D765" t="s">
        <v>451</v>
      </c>
      <c r="E765" t="s">
        <v>1496</v>
      </c>
      <c r="F765" t="s">
        <v>46</v>
      </c>
      <c r="G765" t="s">
        <v>1497</v>
      </c>
      <c r="H765" t="s">
        <v>86</v>
      </c>
      <c r="I765" t="s">
        <v>71</v>
      </c>
      <c r="J765" s="1">
        <v>44478</v>
      </c>
      <c r="K765" s="2">
        <v>0.32991898148148152</v>
      </c>
      <c r="L765" s="1">
        <v>44478</v>
      </c>
      <c r="M765" s="2">
        <v>0.49657407407407406</v>
      </c>
      <c r="N765" s="1">
        <v>44478</v>
      </c>
      <c r="O765" s="2">
        <v>0.40871527777777777</v>
      </c>
      <c r="P765">
        <v>113</v>
      </c>
      <c r="Q765">
        <v>-127</v>
      </c>
      <c r="R765" s="3">
        <v>44478.329918981479</v>
      </c>
      <c r="S765" s="3">
        <v>44478.408715277779</v>
      </c>
      <c r="T765" t="s">
        <v>1908</v>
      </c>
      <c r="U765" t="s">
        <v>32</v>
      </c>
      <c r="V765" t="s">
        <v>46</v>
      </c>
      <c r="W765" t="s">
        <v>46</v>
      </c>
      <c r="X765" t="s">
        <v>23</v>
      </c>
      <c r="Y765" t="s">
        <v>81</v>
      </c>
      <c r="Z765">
        <v>6</v>
      </c>
      <c r="AA765" t="s">
        <v>3879</v>
      </c>
      <c r="AB765" s="1">
        <v>44478</v>
      </c>
    </row>
    <row r="766" spans="1:28" x14ac:dyDescent="0.25">
      <c r="A766">
        <v>41</v>
      </c>
      <c r="B766" t="s">
        <v>98</v>
      </c>
      <c r="C766">
        <v>2021</v>
      </c>
      <c r="D766" t="s">
        <v>451</v>
      </c>
      <c r="E766" t="s">
        <v>1498</v>
      </c>
      <c r="F766" t="s">
        <v>46</v>
      </c>
      <c r="G766" t="s">
        <v>1499</v>
      </c>
      <c r="H766" t="s">
        <v>86</v>
      </c>
      <c r="I766" t="s">
        <v>71</v>
      </c>
      <c r="J766" s="1">
        <v>44478</v>
      </c>
      <c r="K766" s="2">
        <v>0.33146990740740739</v>
      </c>
      <c r="L766" s="1">
        <v>44478</v>
      </c>
      <c r="M766" s="2">
        <v>0.49811342592592589</v>
      </c>
      <c r="N766" s="1">
        <v>44478</v>
      </c>
      <c r="O766" s="2">
        <v>0.41144675925925928</v>
      </c>
      <c r="P766">
        <v>115</v>
      </c>
      <c r="Q766">
        <v>-125</v>
      </c>
      <c r="R766" s="3">
        <v>44478.331469907411</v>
      </c>
      <c r="S766" s="3">
        <v>44478.411446759259</v>
      </c>
      <c r="T766" t="s">
        <v>132</v>
      </c>
      <c r="U766" t="s">
        <v>32</v>
      </c>
      <c r="V766" t="s">
        <v>46</v>
      </c>
      <c r="W766" t="s">
        <v>46</v>
      </c>
      <c r="X766" t="s">
        <v>23</v>
      </c>
      <c r="Y766" t="s">
        <v>81</v>
      </c>
      <c r="Z766">
        <v>3</v>
      </c>
      <c r="AA766" t="s">
        <v>3879</v>
      </c>
      <c r="AB766" s="1">
        <v>44478</v>
      </c>
    </row>
    <row r="767" spans="1:28" x14ac:dyDescent="0.25">
      <c r="A767">
        <v>41</v>
      </c>
      <c r="B767" t="s">
        <v>98</v>
      </c>
      <c r="C767">
        <v>2021</v>
      </c>
      <c r="D767" t="s">
        <v>451</v>
      </c>
      <c r="E767" t="s">
        <v>1500</v>
      </c>
      <c r="F767" t="s">
        <v>46</v>
      </c>
      <c r="G767" t="s">
        <v>1501</v>
      </c>
      <c r="H767" t="s">
        <v>86</v>
      </c>
      <c r="I767" t="s">
        <v>71</v>
      </c>
      <c r="J767" s="1">
        <v>44478</v>
      </c>
      <c r="K767" s="2">
        <v>0.33156249999999998</v>
      </c>
      <c r="L767" s="1">
        <v>44478</v>
      </c>
      <c r="M767" s="2">
        <v>0.49819444444444444</v>
      </c>
      <c r="N767" s="1">
        <v>44478</v>
      </c>
      <c r="O767" s="2">
        <v>0.41261574074074076</v>
      </c>
      <c r="P767">
        <v>117</v>
      </c>
      <c r="Q767">
        <v>-123</v>
      </c>
      <c r="R767" s="3">
        <v>44478.331562500003</v>
      </c>
      <c r="S767" s="3">
        <v>44478.412615740737</v>
      </c>
      <c r="T767" t="s">
        <v>599</v>
      </c>
      <c r="U767" t="s">
        <v>32</v>
      </c>
      <c r="V767" t="s">
        <v>46</v>
      </c>
      <c r="W767" t="s">
        <v>46</v>
      </c>
      <c r="X767" t="s">
        <v>23</v>
      </c>
      <c r="Y767" t="s">
        <v>81</v>
      </c>
      <c r="Z767">
        <v>5</v>
      </c>
      <c r="AA767" t="s">
        <v>3879</v>
      </c>
      <c r="AB767" s="1">
        <v>44478</v>
      </c>
    </row>
    <row r="768" spans="1:28" x14ac:dyDescent="0.25">
      <c r="A768">
        <v>41</v>
      </c>
      <c r="B768" t="s">
        <v>98</v>
      </c>
      <c r="C768">
        <v>2021</v>
      </c>
      <c r="D768" t="s">
        <v>451</v>
      </c>
      <c r="E768" t="s">
        <v>1502</v>
      </c>
      <c r="F768" t="s">
        <v>46</v>
      </c>
      <c r="G768" t="s">
        <v>1503</v>
      </c>
      <c r="H768" t="s">
        <v>86</v>
      </c>
      <c r="I768" t="s">
        <v>71</v>
      </c>
      <c r="J768" s="1">
        <v>44478</v>
      </c>
      <c r="K768" s="2">
        <v>0.33435185185185184</v>
      </c>
      <c r="L768" s="1">
        <v>44478</v>
      </c>
      <c r="M768" s="2">
        <v>0.5009837962962963</v>
      </c>
      <c r="N768" s="1">
        <v>44478</v>
      </c>
      <c r="O768" s="2">
        <v>0.41402777777777783</v>
      </c>
      <c r="P768">
        <v>115</v>
      </c>
      <c r="Q768">
        <v>-125</v>
      </c>
      <c r="R768" s="3">
        <v>44478.334351851852</v>
      </c>
      <c r="S768" s="3">
        <v>44478.414027777777</v>
      </c>
      <c r="T768" t="s">
        <v>1950</v>
      </c>
      <c r="U768" t="s">
        <v>32</v>
      </c>
      <c r="V768" t="s">
        <v>46</v>
      </c>
      <c r="W768" t="s">
        <v>46</v>
      </c>
      <c r="X768" t="s">
        <v>23</v>
      </c>
      <c r="Y768" t="s">
        <v>81</v>
      </c>
      <c r="Z768">
        <v>3</v>
      </c>
      <c r="AA768" t="s">
        <v>3879</v>
      </c>
      <c r="AB768" s="1">
        <v>44478</v>
      </c>
    </row>
    <row r="769" spans="1:28" x14ac:dyDescent="0.25">
      <c r="A769">
        <v>41</v>
      </c>
      <c r="B769" t="s">
        <v>98</v>
      </c>
      <c r="C769">
        <v>2021</v>
      </c>
      <c r="D769" t="s">
        <v>451</v>
      </c>
      <c r="E769" t="s">
        <v>1504</v>
      </c>
      <c r="F769" t="s">
        <v>46</v>
      </c>
      <c r="G769" t="s">
        <v>980</v>
      </c>
      <c r="H769" t="s">
        <v>86</v>
      </c>
      <c r="I769" t="s">
        <v>71</v>
      </c>
      <c r="J769" s="1">
        <v>44478</v>
      </c>
      <c r="K769" s="2">
        <v>0.33572916666666663</v>
      </c>
      <c r="L769" s="1">
        <v>44478</v>
      </c>
      <c r="M769" s="2">
        <v>0.50236111111111115</v>
      </c>
      <c r="N769" s="1">
        <v>44478</v>
      </c>
      <c r="O769" s="2">
        <v>0.41467592592592589</v>
      </c>
      <c r="P769">
        <v>114</v>
      </c>
      <c r="Q769">
        <v>-126</v>
      </c>
      <c r="R769" s="3">
        <v>44478.335729166669</v>
      </c>
      <c r="S769" s="3">
        <v>44478.414675925924</v>
      </c>
      <c r="T769" t="s">
        <v>1908</v>
      </c>
      <c r="U769" t="s">
        <v>32</v>
      </c>
      <c r="V769" t="s">
        <v>46</v>
      </c>
      <c r="W769" t="s">
        <v>46</v>
      </c>
      <c r="X769" t="s">
        <v>23</v>
      </c>
      <c r="Y769" t="s">
        <v>81</v>
      </c>
      <c r="Z769">
        <v>1</v>
      </c>
      <c r="AA769" t="s">
        <v>3879</v>
      </c>
      <c r="AB769" s="1">
        <v>44478</v>
      </c>
    </row>
    <row r="770" spans="1:28" x14ac:dyDescent="0.25">
      <c r="A770">
        <v>41</v>
      </c>
      <c r="B770" t="s">
        <v>98</v>
      </c>
      <c r="C770">
        <v>2021</v>
      </c>
      <c r="D770" t="s">
        <v>451</v>
      </c>
      <c r="E770" t="s">
        <v>1505</v>
      </c>
      <c r="F770" t="s">
        <v>46</v>
      </c>
      <c r="G770" t="s">
        <v>1506</v>
      </c>
      <c r="H770" t="s">
        <v>86</v>
      </c>
      <c r="I770" t="s">
        <v>71</v>
      </c>
      <c r="J770" s="1">
        <v>44478</v>
      </c>
      <c r="K770" s="2">
        <v>0.33684027777777775</v>
      </c>
      <c r="L770" s="1">
        <v>44478</v>
      </c>
      <c r="M770" s="2">
        <v>0.5034953703703704</v>
      </c>
      <c r="N770" s="1">
        <v>44478</v>
      </c>
      <c r="O770" s="2">
        <v>0.41569444444444442</v>
      </c>
      <c r="P770">
        <v>113</v>
      </c>
      <c r="Q770">
        <v>-127</v>
      </c>
      <c r="R770" s="3">
        <v>44478.336840277778</v>
      </c>
      <c r="S770" s="3">
        <v>44478.415694444448</v>
      </c>
      <c r="T770" t="s">
        <v>1908</v>
      </c>
      <c r="U770" t="s">
        <v>32</v>
      </c>
      <c r="V770" t="s">
        <v>46</v>
      </c>
      <c r="W770" t="s">
        <v>46</v>
      </c>
      <c r="X770" t="s">
        <v>23</v>
      </c>
      <c r="Y770" t="s">
        <v>81</v>
      </c>
      <c r="Z770">
        <v>6</v>
      </c>
      <c r="AA770" t="s">
        <v>3879</v>
      </c>
      <c r="AB770" s="1">
        <v>44478</v>
      </c>
    </row>
    <row r="771" spans="1:28" x14ac:dyDescent="0.25">
      <c r="A771">
        <v>41</v>
      </c>
      <c r="B771" t="s">
        <v>98</v>
      </c>
      <c r="C771">
        <v>2021</v>
      </c>
      <c r="D771" t="s">
        <v>451</v>
      </c>
      <c r="E771" t="s">
        <v>1507</v>
      </c>
      <c r="F771" t="s">
        <v>46</v>
      </c>
      <c r="G771" t="s">
        <v>1508</v>
      </c>
      <c r="H771" t="s">
        <v>86</v>
      </c>
      <c r="I771" t="s">
        <v>71</v>
      </c>
      <c r="J771" s="1">
        <v>44478</v>
      </c>
      <c r="K771" s="2">
        <v>0.33912037037037041</v>
      </c>
      <c r="L771" s="1">
        <v>44478</v>
      </c>
      <c r="M771" s="2">
        <v>0.5057638888888889</v>
      </c>
      <c r="N771" s="1">
        <v>44478</v>
      </c>
      <c r="O771" s="2">
        <v>0.41659722222222223</v>
      </c>
      <c r="P771">
        <v>111</v>
      </c>
      <c r="Q771">
        <v>-129</v>
      </c>
      <c r="R771" s="3">
        <v>44478.339120370372</v>
      </c>
      <c r="S771" s="3">
        <v>44478.416597222225</v>
      </c>
      <c r="T771" t="s">
        <v>1834</v>
      </c>
      <c r="U771" t="s">
        <v>32</v>
      </c>
      <c r="V771" t="s">
        <v>46</v>
      </c>
      <c r="W771" t="s">
        <v>46</v>
      </c>
      <c r="X771" t="s">
        <v>23</v>
      </c>
      <c r="Y771" t="s">
        <v>81</v>
      </c>
      <c r="Z771">
        <v>7</v>
      </c>
      <c r="AA771" t="s">
        <v>3879</v>
      </c>
      <c r="AB771" s="1">
        <v>44478</v>
      </c>
    </row>
    <row r="772" spans="1:28" x14ac:dyDescent="0.25">
      <c r="A772">
        <v>41</v>
      </c>
      <c r="B772" t="s">
        <v>98</v>
      </c>
      <c r="C772">
        <v>2021</v>
      </c>
      <c r="D772" t="s">
        <v>451</v>
      </c>
      <c r="E772" t="s">
        <v>1509</v>
      </c>
      <c r="F772" t="s">
        <v>46</v>
      </c>
      <c r="G772" t="s">
        <v>1417</v>
      </c>
      <c r="H772" t="s">
        <v>86</v>
      </c>
      <c r="I772" t="s">
        <v>71</v>
      </c>
      <c r="J772" s="1">
        <v>44478</v>
      </c>
      <c r="K772" s="2">
        <v>0.33974537037037034</v>
      </c>
      <c r="L772" s="1">
        <v>44478</v>
      </c>
      <c r="M772" s="2">
        <v>0.50633101851851847</v>
      </c>
      <c r="N772" s="1">
        <v>44481</v>
      </c>
      <c r="O772" s="2">
        <v>0.42133101851851856</v>
      </c>
      <c r="P772">
        <v>4437</v>
      </c>
      <c r="Q772">
        <v>4197</v>
      </c>
      <c r="R772" s="3">
        <v>44478.339745370373</v>
      </c>
      <c r="S772" s="3">
        <v>44481.421331018515</v>
      </c>
      <c r="T772" t="s">
        <v>4105</v>
      </c>
      <c r="U772" t="s">
        <v>39</v>
      </c>
      <c r="V772" t="s">
        <v>46</v>
      </c>
      <c r="W772" t="s">
        <v>46</v>
      </c>
      <c r="X772" t="s">
        <v>37</v>
      </c>
      <c r="Y772" t="s">
        <v>81</v>
      </c>
      <c r="Z772">
        <v>2</v>
      </c>
      <c r="AA772" t="s">
        <v>3879</v>
      </c>
      <c r="AB772" s="1">
        <v>44478</v>
      </c>
    </row>
    <row r="773" spans="1:28" x14ac:dyDescent="0.25">
      <c r="A773">
        <v>41</v>
      </c>
      <c r="B773" t="s">
        <v>98</v>
      </c>
      <c r="C773">
        <v>2021</v>
      </c>
      <c r="D773" t="s">
        <v>451</v>
      </c>
      <c r="E773" t="s">
        <v>1510</v>
      </c>
      <c r="F773" t="s">
        <v>46</v>
      </c>
      <c r="G773" t="s">
        <v>1511</v>
      </c>
      <c r="H773" t="s">
        <v>86</v>
      </c>
      <c r="I773" t="s">
        <v>71</v>
      </c>
      <c r="J773" s="1">
        <v>44478</v>
      </c>
      <c r="K773" s="2">
        <v>0.34355324074074073</v>
      </c>
      <c r="L773" s="1">
        <v>44478</v>
      </c>
      <c r="M773" s="2">
        <v>0.51017361111111115</v>
      </c>
      <c r="N773" s="1">
        <v>44478</v>
      </c>
      <c r="O773" s="2">
        <v>0.41818287037037033</v>
      </c>
      <c r="P773">
        <v>108</v>
      </c>
      <c r="Q773">
        <v>-132</v>
      </c>
      <c r="R773" s="3">
        <v>44478.343553240738</v>
      </c>
      <c r="S773" s="3">
        <v>44478.418182870373</v>
      </c>
      <c r="T773" t="s">
        <v>136</v>
      </c>
      <c r="U773" t="s">
        <v>32</v>
      </c>
      <c r="V773" t="s">
        <v>46</v>
      </c>
      <c r="W773" t="s">
        <v>46</v>
      </c>
      <c r="X773" t="s">
        <v>23</v>
      </c>
      <c r="Y773" t="s">
        <v>81</v>
      </c>
      <c r="Z773">
        <v>4</v>
      </c>
      <c r="AA773" t="s">
        <v>3879</v>
      </c>
      <c r="AB773" s="1">
        <v>44478</v>
      </c>
    </row>
    <row r="774" spans="1:28" x14ac:dyDescent="0.25">
      <c r="A774">
        <v>41</v>
      </c>
      <c r="B774" t="s">
        <v>98</v>
      </c>
      <c r="C774">
        <v>2021</v>
      </c>
      <c r="D774" t="s">
        <v>451</v>
      </c>
      <c r="E774" t="s">
        <v>1512</v>
      </c>
      <c r="F774" t="s">
        <v>46</v>
      </c>
      <c r="G774" t="s">
        <v>1513</v>
      </c>
      <c r="H774" t="s">
        <v>86</v>
      </c>
      <c r="I774" t="s">
        <v>71</v>
      </c>
      <c r="J774" s="1">
        <v>44478</v>
      </c>
      <c r="K774" s="2">
        <v>0.34584490740740742</v>
      </c>
      <c r="L774" s="1">
        <v>44478</v>
      </c>
      <c r="M774" s="2" t="s">
        <v>1514</v>
      </c>
      <c r="N774" s="1">
        <v>44478</v>
      </c>
      <c r="O774" s="2">
        <v>0.39581018518518518</v>
      </c>
      <c r="P774">
        <v>71</v>
      </c>
      <c r="Q774">
        <v>-172</v>
      </c>
      <c r="R774" s="3">
        <v>44478.34584490741</v>
      </c>
      <c r="S774" s="3">
        <v>44478.395810185182</v>
      </c>
      <c r="T774" t="s">
        <v>130</v>
      </c>
      <c r="U774" t="s">
        <v>30</v>
      </c>
      <c r="V774" t="s">
        <v>46</v>
      </c>
      <c r="W774" t="s">
        <v>46</v>
      </c>
      <c r="X774" t="s">
        <v>23</v>
      </c>
      <c r="Y774" t="s">
        <v>81</v>
      </c>
      <c r="Z774">
        <v>4</v>
      </c>
      <c r="AA774" t="s">
        <v>3879</v>
      </c>
      <c r="AB774" s="1">
        <v>44478</v>
      </c>
    </row>
    <row r="775" spans="1:28" x14ac:dyDescent="0.25">
      <c r="A775">
        <v>41</v>
      </c>
      <c r="B775" t="s">
        <v>98</v>
      </c>
      <c r="C775">
        <v>2021</v>
      </c>
      <c r="D775" t="s">
        <v>451</v>
      </c>
      <c r="E775" t="s">
        <v>1515</v>
      </c>
      <c r="F775" t="s">
        <v>46</v>
      </c>
      <c r="G775" t="s">
        <v>550</v>
      </c>
      <c r="H775" t="s">
        <v>86</v>
      </c>
      <c r="I775" t="s">
        <v>71</v>
      </c>
      <c r="J775" s="1">
        <v>44478</v>
      </c>
      <c r="K775" s="2">
        <v>0.34592592592592591</v>
      </c>
      <c r="L775" s="1">
        <v>44478</v>
      </c>
      <c r="M775" s="2">
        <v>0.51258101851851856</v>
      </c>
      <c r="N775" s="1">
        <v>44478</v>
      </c>
      <c r="O775" s="2">
        <v>0.41895833333333332</v>
      </c>
      <c r="P775">
        <v>105</v>
      </c>
      <c r="Q775">
        <v>-135</v>
      </c>
      <c r="R775" s="3">
        <v>44478.345925925925</v>
      </c>
      <c r="S775" s="3">
        <v>44478.418958333335</v>
      </c>
      <c r="T775" t="s">
        <v>137</v>
      </c>
      <c r="U775" t="s">
        <v>32</v>
      </c>
      <c r="V775" t="s">
        <v>46</v>
      </c>
      <c r="W775" t="s">
        <v>46</v>
      </c>
      <c r="X775" t="s">
        <v>23</v>
      </c>
      <c r="Y775" t="s">
        <v>81</v>
      </c>
      <c r="Z775">
        <v>4</v>
      </c>
      <c r="AA775" t="s">
        <v>3879</v>
      </c>
      <c r="AB775" s="1">
        <v>44478</v>
      </c>
    </row>
    <row r="776" spans="1:28" x14ac:dyDescent="0.25">
      <c r="A776">
        <v>41</v>
      </c>
      <c r="B776" t="s">
        <v>98</v>
      </c>
      <c r="C776">
        <v>2021</v>
      </c>
      <c r="D776" t="s">
        <v>451</v>
      </c>
      <c r="E776" t="s">
        <v>1516</v>
      </c>
      <c r="F776" t="s">
        <v>46</v>
      </c>
      <c r="G776" t="s">
        <v>1517</v>
      </c>
      <c r="H776" t="s">
        <v>86</v>
      </c>
      <c r="I776" t="s">
        <v>71</v>
      </c>
      <c r="J776" s="1">
        <v>44478</v>
      </c>
      <c r="K776" s="2">
        <v>0.35320601851851857</v>
      </c>
      <c r="L776" s="1">
        <v>44478</v>
      </c>
      <c r="M776" s="2">
        <v>0.51986111111111111</v>
      </c>
      <c r="N776" s="1">
        <v>44478</v>
      </c>
      <c r="O776" s="2">
        <v>0.46270833333333333</v>
      </c>
      <c r="P776">
        <v>158</v>
      </c>
      <c r="Q776">
        <v>-82</v>
      </c>
      <c r="R776" s="3">
        <v>44478.353206018517</v>
      </c>
      <c r="S776" s="3">
        <v>44478.462708333333</v>
      </c>
      <c r="T776" t="s">
        <v>567</v>
      </c>
      <c r="U776" t="s">
        <v>32</v>
      </c>
      <c r="V776" t="s">
        <v>46</v>
      </c>
      <c r="W776" t="s">
        <v>46</v>
      </c>
      <c r="X776" t="s">
        <v>23</v>
      </c>
      <c r="Y776" t="s">
        <v>81</v>
      </c>
      <c r="Z776">
        <v>6</v>
      </c>
      <c r="AA776" t="s">
        <v>3879</v>
      </c>
      <c r="AB776" s="1">
        <v>44478</v>
      </c>
    </row>
    <row r="777" spans="1:28" x14ac:dyDescent="0.25">
      <c r="A777">
        <v>41</v>
      </c>
      <c r="B777" t="s">
        <v>98</v>
      </c>
      <c r="C777">
        <v>2021</v>
      </c>
      <c r="D777" t="s">
        <v>451</v>
      </c>
      <c r="E777" t="s">
        <v>1518</v>
      </c>
      <c r="F777" t="s">
        <v>24</v>
      </c>
      <c r="G777" t="s">
        <v>1405</v>
      </c>
      <c r="H777" t="s">
        <v>70</v>
      </c>
      <c r="I777" t="s">
        <v>71</v>
      </c>
      <c r="J777" s="1">
        <v>44478</v>
      </c>
      <c r="K777" s="2">
        <v>0.35633101851851851</v>
      </c>
      <c r="L777" s="1">
        <v>44478</v>
      </c>
      <c r="M777" s="2">
        <v>0.41879629629629633</v>
      </c>
      <c r="N777" s="1">
        <v>44478</v>
      </c>
      <c r="O777" s="2">
        <v>0.36908564814814815</v>
      </c>
      <c r="P777">
        <v>18</v>
      </c>
      <c r="Q777">
        <v>-72</v>
      </c>
      <c r="R777" s="3">
        <v>44478.35633101852</v>
      </c>
      <c r="S777" s="3">
        <v>44478.369085648148</v>
      </c>
      <c r="T777" t="s">
        <v>1859</v>
      </c>
      <c r="U777" t="s">
        <v>22</v>
      </c>
      <c r="V777" t="s">
        <v>19</v>
      </c>
      <c r="W777" t="s">
        <v>25</v>
      </c>
      <c r="X777" t="s">
        <v>23</v>
      </c>
      <c r="Y777" t="s">
        <v>78</v>
      </c>
      <c r="Z777">
        <v>1</v>
      </c>
      <c r="AA777" t="s">
        <v>3879</v>
      </c>
      <c r="AB777" s="1">
        <v>44478</v>
      </c>
    </row>
    <row r="778" spans="1:28" x14ac:dyDescent="0.25">
      <c r="A778">
        <v>41</v>
      </c>
      <c r="B778" t="s">
        <v>98</v>
      </c>
      <c r="C778">
        <v>2021</v>
      </c>
      <c r="D778" t="s">
        <v>451</v>
      </c>
      <c r="E778" t="s">
        <v>1519</v>
      </c>
      <c r="F778" t="s">
        <v>46</v>
      </c>
      <c r="G778" t="s">
        <v>789</v>
      </c>
      <c r="H778" t="s">
        <v>86</v>
      </c>
      <c r="I778" t="s">
        <v>71</v>
      </c>
      <c r="J778" s="1">
        <v>44478</v>
      </c>
      <c r="K778" s="2">
        <v>0.35694444444444445</v>
      </c>
      <c r="L778" s="1">
        <v>44478</v>
      </c>
      <c r="M778" s="2">
        <v>0.5235995370370371</v>
      </c>
      <c r="N778" s="1">
        <v>44478</v>
      </c>
      <c r="O778" s="2">
        <v>0.68608796296296293</v>
      </c>
      <c r="P778">
        <v>473</v>
      </c>
      <c r="Q778">
        <v>234</v>
      </c>
      <c r="R778" s="3">
        <v>44478.356944444444</v>
      </c>
      <c r="S778" s="3">
        <v>44478.68608796296</v>
      </c>
      <c r="T778" t="s">
        <v>1951</v>
      </c>
      <c r="U778" t="s">
        <v>36</v>
      </c>
      <c r="V778" t="s">
        <v>46</v>
      </c>
      <c r="W778" t="s">
        <v>46</v>
      </c>
      <c r="X778" t="s">
        <v>37</v>
      </c>
      <c r="Y778" t="s">
        <v>81</v>
      </c>
      <c r="Z778">
        <v>1</v>
      </c>
      <c r="AA778" t="s">
        <v>3879</v>
      </c>
      <c r="AB778" s="1">
        <v>44478</v>
      </c>
    </row>
    <row r="779" spans="1:28" x14ac:dyDescent="0.25">
      <c r="A779">
        <v>41</v>
      </c>
      <c r="B779" t="s">
        <v>98</v>
      </c>
      <c r="C779">
        <v>2021</v>
      </c>
      <c r="D779" t="s">
        <v>451</v>
      </c>
      <c r="E779" t="s">
        <v>1520</v>
      </c>
      <c r="F779" t="s">
        <v>46</v>
      </c>
      <c r="G779" t="s">
        <v>1521</v>
      </c>
      <c r="H779" t="s">
        <v>86</v>
      </c>
      <c r="I779" t="s">
        <v>71</v>
      </c>
      <c r="J779" s="1">
        <v>44478</v>
      </c>
      <c r="K779" s="2">
        <v>0.35812500000000003</v>
      </c>
      <c r="L779" s="1">
        <v>44478</v>
      </c>
      <c r="M779" s="2">
        <v>0.52476851851851858</v>
      </c>
      <c r="N779" s="1">
        <v>44478</v>
      </c>
      <c r="O779" s="2">
        <v>0.44590277777777776</v>
      </c>
      <c r="P779">
        <v>127</v>
      </c>
      <c r="Q779">
        <v>-113</v>
      </c>
      <c r="R779" s="3">
        <v>44478.358124999999</v>
      </c>
      <c r="S779" s="3">
        <v>44478.445902777778</v>
      </c>
      <c r="T779" t="s">
        <v>598</v>
      </c>
      <c r="U779" t="s">
        <v>32</v>
      </c>
      <c r="V779" t="s">
        <v>46</v>
      </c>
      <c r="W779" t="s">
        <v>46</v>
      </c>
      <c r="X779" t="s">
        <v>23</v>
      </c>
      <c r="Y779" t="s">
        <v>81</v>
      </c>
      <c r="Z779">
        <v>6</v>
      </c>
      <c r="AA779" t="s">
        <v>3879</v>
      </c>
      <c r="AB779" s="1">
        <v>44478</v>
      </c>
    </row>
    <row r="780" spans="1:28" x14ac:dyDescent="0.25">
      <c r="A780">
        <v>41</v>
      </c>
      <c r="B780" t="s">
        <v>98</v>
      </c>
      <c r="C780">
        <v>2021</v>
      </c>
      <c r="D780" t="s">
        <v>451</v>
      </c>
      <c r="E780" t="s">
        <v>1522</v>
      </c>
      <c r="F780" t="s">
        <v>46</v>
      </c>
      <c r="G780" t="s">
        <v>1523</v>
      </c>
      <c r="H780" t="s">
        <v>86</v>
      </c>
      <c r="I780" t="s">
        <v>71</v>
      </c>
      <c r="J780" s="1">
        <v>44478</v>
      </c>
      <c r="K780" s="2">
        <v>0.35859953703703701</v>
      </c>
      <c r="L780" s="1">
        <v>44478</v>
      </c>
      <c r="M780" s="2">
        <v>0.52523148148148147</v>
      </c>
      <c r="N780" s="1">
        <v>44478</v>
      </c>
      <c r="O780" s="2">
        <v>0.4462268518518519</v>
      </c>
      <c r="P780">
        <v>126</v>
      </c>
      <c r="Q780">
        <v>-114</v>
      </c>
      <c r="R780" s="3">
        <v>44478.358599537038</v>
      </c>
      <c r="S780" s="3">
        <v>44478.446226851855</v>
      </c>
      <c r="T780" t="s">
        <v>598</v>
      </c>
      <c r="U780" t="s">
        <v>32</v>
      </c>
      <c r="V780" t="s">
        <v>46</v>
      </c>
      <c r="W780" t="s">
        <v>46</v>
      </c>
      <c r="X780" t="s">
        <v>23</v>
      </c>
      <c r="Y780" t="s">
        <v>81</v>
      </c>
      <c r="Z780">
        <v>7</v>
      </c>
      <c r="AA780" t="s">
        <v>3879</v>
      </c>
      <c r="AB780" s="1">
        <v>44478</v>
      </c>
    </row>
    <row r="781" spans="1:28" x14ac:dyDescent="0.25">
      <c r="A781">
        <v>41</v>
      </c>
      <c r="B781" t="s">
        <v>98</v>
      </c>
      <c r="C781">
        <v>2021</v>
      </c>
      <c r="D781" t="s">
        <v>451</v>
      </c>
      <c r="E781" t="s">
        <v>1524</v>
      </c>
      <c r="F781" t="s">
        <v>46</v>
      </c>
      <c r="G781" t="s">
        <v>680</v>
      </c>
      <c r="H781" t="s">
        <v>86</v>
      </c>
      <c r="I781" t="s">
        <v>71</v>
      </c>
      <c r="J781" s="1">
        <v>44478</v>
      </c>
      <c r="K781" s="2">
        <v>0.36052083333333335</v>
      </c>
      <c r="L781" s="1">
        <v>44478</v>
      </c>
      <c r="M781" s="2">
        <v>0.52717592592592599</v>
      </c>
      <c r="N781" s="1">
        <v>44478</v>
      </c>
      <c r="O781" s="2">
        <v>0.44643518518518516</v>
      </c>
      <c r="P781">
        <v>123</v>
      </c>
      <c r="Q781">
        <v>-117</v>
      </c>
      <c r="R781" s="3">
        <v>44478.360520833332</v>
      </c>
      <c r="S781" s="3">
        <v>44478.446435185186</v>
      </c>
      <c r="T781" t="s">
        <v>1952</v>
      </c>
      <c r="U781" t="s">
        <v>32</v>
      </c>
      <c r="V781" t="s">
        <v>46</v>
      </c>
      <c r="W781" t="s">
        <v>46</v>
      </c>
      <c r="X781" t="s">
        <v>23</v>
      </c>
      <c r="Y781" t="s">
        <v>81</v>
      </c>
      <c r="Z781">
        <v>2</v>
      </c>
      <c r="AA781" t="s">
        <v>3879</v>
      </c>
      <c r="AB781" s="1">
        <v>44478</v>
      </c>
    </row>
    <row r="782" spans="1:28" x14ac:dyDescent="0.25">
      <c r="A782">
        <v>41</v>
      </c>
      <c r="B782" t="s">
        <v>98</v>
      </c>
      <c r="C782">
        <v>2021</v>
      </c>
      <c r="D782" t="s">
        <v>451</v>
      </c>
      <c r="E782" t="s">
        <v>1525</v>
      </c>
      <c r="F782" t="s">
        <v>46</v>
      </c>
      <c r="G782" t="s">
        <v>1526</v>
      </c>
      <c r="H782" t="s">
        <v>86</v>
      </c>
      <c r="I782" t="s">
        <v>71</v>
      </c>
      <c r="J782" s="1">
        <v>44478</v>
      </c>
      <c r="K782" s="2">
        <v>0.36591435185185189</v>
      </c>
      <c r="L782" s="1">
        <v>44478</v>
      </c>
      <c r="M782" s="2">
        <v>0.53256944444444443</v>
      </c>
      <c r="N782" s="1">
        <v>44478</v>
      </c>
      <c r="O782" s="2">
        <v>0.69430555555555562</v>
      </c>
      <c r="P782">
        <v>473</v>
      </c>
      <c r="Q782">
        <v>233</v>
      </c>
      <c r="R782" s="3">
        <v>44478.365914351853</v>
      </c>
      <c r="S782" s="3">
        <v>44478.694305555553</v>
      </c>
      <c r="T782" t="s">
        <v>1953</v>
      </c>
      <c r="U782" t="s">
        <v>36</v>
      </c>
      <c r="V782" t="s">
        <v>46</v>
      </c>
      <c r="W782" t="s">
        <v>46</v>
      </c>
      <c r="X782" t="s">
        <v>37</v>
      </c>
      <c r="Y782" t="s">
        <v>81</v>
      </c>
      <c r="Z782">
        <v>6</v>
      </c>
      <c r="AA782" t="s">
        <v>3879</v>
      </c>
      <c r="AB782" s="1">
        <v>44478</v>
      </c>
    </row>
    <row r="783" spans="1:28" x14ac:dyDescent="0.25">
      <c r="A783">
        <v>41</v>
      </c>
      <c r="B783" t="s">
        <v>98</v>
      </c>
      <c r="C783">
        <v>2021</v>
      </c>
      <c r="D783" t="s">
        <v>451</v>
      </c>
      <c r="E783" t="s">
        <v>1527</v>
      </c>
      <c r="F783" t="s">
        <v>46</v>
      </c>
      <c r="G783" t="s">
        <v>1528</v>
      </c>
      <c r="H783" t="s">
        <v>86</v>
      </c>
      <c r="I783" t="s">
        <v>71</v>
      </c>
      <c r="J783" s="1">
        <v>44478</v>
      </c>
      <c r="K783" s="2">
        <v>0.37104166666666666</v>
      </c>
      <c r="L783" s="1">
        <v>44478</v>
      </c>
      <c r="M783" s="2">
        <v>0.53767361111111112</v>
      </c>
      <c r="N783" s="1">
        <v>44478</v>
      </c>
      <c r="O783" s="2">
        <v>0.4707986111111111</v>
      </c>
      <c r="P783">
        <v>143</v>
      </c>
      <c r="Q783">
        <v>-97</v>
      </c>
      <c r="R783" s="3">
        <v>44478.371041666665</v>
      </c>
      <c r="S783" s="3">
        <v>44478.47079861111</v>
      </c>
      <c r="T783" t="s">
        <v>158</v>
      </c>
      <c r="U783" t="s">
        <v>32</v>
      </c>
      <c r="V783" t="s">
        <v>46</v>
      </c>
      <c r="W783" t="s">
        <v>46</v>
      </c>
      <c r="X783" t="s">
        <v>23</v>
      </c>
      <c r="Y783" t="s">
        <v>81</v>
      </c>
      <c r="Z783">
        <v>4</v>
      </c>
      <c r="AA783" t="s">
        <v>3879</v>
      </c>
      <c r="AB783" s="1">
        <v>44478</v>
      </c>
    </row>
    <row r="784" spans="1:28" x14ac:dyDescent="0.25">
      <c r="A784">
        <v>41</v>
      </c>
      <c r="B784" t="s">
        <v>98</v>
      </c>
      <c r="C784">
        <v>2021</v>
      </c>
      <c r="D784" t="s">
        <v>451</v>
      </c>
      <c r="E784" t="s">
        <v>1529</v>
      </c>
      <c r="F784" t="s">
        <v>46</v>
      </c>
      <c r="G784" t="s">
        <v>1530</v>
      </c>
      <c r="H784" t="s">
        <v>86</v>
      </c>
      <c r="I784" t="s">
        <v>71</v>
      </c>
      <c r="J784" s="1">
        <v>44478</v>
      </c>
      <c r="K784" s="2">
        <v>0.3732638888888889</v>
      </c>
      <c r="L784" s="1">
        <v>44478</v>
      </c>
      <c r="M784" s="2">
        <v>0.53990740740740739</v>
      </c>
      <c r="R784" s="3">
        <v>44478.373263888891</v>
      </c>
      <c r="S784" s="3">
        <v>44484.34691064815</v>
      </c>
      <c r="T784" t="s">
        <v>4812</v>
      </c>
      <c r="U784" t="s">
        <v>72</v>
      </c>
      <c r="V784" t="s">
        <v>46</v>
      </c>
      <c r="W784" t="s">
        <v>46</v>
      </c>
      <c r="X784" t="s">
        <v>74</v>
      </c>
      <c r="Y784" t="s">
        <v>81</v>
      </c>
      <c r="Z784">
        <v>1</v>
      </c>
      <c r="AA784" t="s">
        <v>3879</v>
      </c>
      <c r="AB784" s="1">
        <v>44478</v>
      </c>
    </row>
    <row r="785" spans="1:28" x14ac:dyDescent="0.25">
      <c r="A785">
        <v>41</v>
      </c>
      <c r="B785" t="s">
        <v>98</v>
      </c>
      <c r="C785">
        <v>2021</v>
      </c>
      <c r="D785" t="s">
        <v>451</v>
      </c>
      <c r="E785" t="s">
        <v>1531</v>
      </c>
      <c r="F785" t="s">
        <v>46</v>
      </c>
      <c r="G785" t="s">
        <v>1532</v>
      </c>
      <c r="H785" t="s">
        <v>86</v>
      </c>
      <c r="I785" t="s">
        <v>71</v>
      </c>
      <c r="J785" s="1">
        <v>44478</v>
      </c>
      <c r="K785" s="2">
        <v>0.37395833333333334</v>
      </c>
      <c r="L785" s="1">
        <v>44478</v>
      </c>
      <c r="M785" s="2">
        <v>0.54060185185185183</v>
      </c>
      <c r="N785" s="1">
        <v>44478</v>
      </c>
      <c r="O785" s="2">
        <v>0.4661689814814815</v>
      </c>
      <c r="P785">
        <v>133</v>
      </c>
      <c r="Q785">
        <v>-107</v>
      </c>
      <c r="R785" s="3">
        <v>44478.37395833333</v>
      </c>
      <c r="S785" s="3">
        <v>44478.466168981482</v>
      </c>
      <c r="T785" t="s">
        <v>145</v>
      </c>
      <c r="U785" t="s">
        <v>32</v>
      </c>
      <c r="V785" t="s">
        <v>46</v>
      </c>
      <c r="W785" t="s">
        <v>46</v>
      </c>
      <c r="X785" t="s">
        <v>23</v>
      </c>
      <c r="Y785" t="s">
        <v>81</v>
      </c>
      <c r="Z785">
        <v>4</v>
      </c>
      <c r="AA785" t="s">
        <v>3879</v>
      </c>
      <c r="AB785" s="1">
        <v>44478</v>
      </c>
    </row>
    <row r="786" spans="1:28" x14ac:dyDescent="0.25">
      <c r="A786">
        <v>41</v>
      </c>
      <c r="B786" t="s">
        <v>98</v>
      </c>
      <c r="C786">
        <v>2021</v>
      </c>
      <c r="D786" t="s">
        <v>451</v>
      </c>
      <c r="E786" t="s">
        <v>1533</v>
      </c>
      <c r="F786" t="s">
        <v>46</v>
      </c>
      <c r="G786" t="s">
        <v>1534</v>
      </c>
      <c r="H786" t="s">
        <v>86</v>
      </c>
      <c r="I786" t="s">
        <v>71</v>
      </c>
      <c r="J786" s="1">
        <v>44478</v>
      </c>
      <c r="K786" s="2">
        <v>0.37878472222222226</v>
      </c>
      <c r="L786" s="1">
        <v>44478</v>
      </c>
      <c r="M786" s="2" t="s">
        <v>1535</v>
      </c>
      <c r="N786" s="1">
        <v>44478</v>
      </c>
      <c r="O786" s="2">
        <v>0.56879629629629636</v>
      </c>
      <c r="P786">
        <v>274</v>
      </c>
      <c r="Q786">
        <v>-238</v>
      </c>
      <c r="R786" s="3">
        <v>44478.378784722219</v>
      </c>
      <c r="S786" s="3">
        <v>44478.568796296298</v>
      </c>
      <c r="T786" t="s">
        <v>1954</v>
      </c>
      <c r="U786" t="s">
        <v>36</v>
      </c>
      <c r="V786" t="s">
        <v>46</v>
      </c>
      <c r="W786" t="s">
        <v>46</v>
      </c>
      <c r="X786" t="s">
        <v>37</v>
      </c>
      <c r="Y786" t="s">
        <v>81</v>
      </c>
      <c r="Z786">
        <v>3</v>
      </c>
      <c r="AA786" t="s">
        <v>3879</v>
      </c>
      <c r="AB786" s="1">
        <v>44478</v>
      </c>
    </row>
    <row r="787" spans="1:28" x14ac:dyDescent="0.25">
      <c r="A787">
        <v>41</v>
      </c>
      <c r="B787" t="s">
        <v>98</v>
      </c>
      <c r="C787">
        <v>2021</v>
      </c>
      <c r="D787" t="s">
        <v>451</v>
      </c>
      <c r="E787" t="s">
        <v>1536</v>
      </c>
      <c r="F787" t="s">
        <v>46</v>
      </c>
      <c r="G787" t="s">
        <v>1537</v>
      </c>
      <c r="H787" t="s">
        <v>86</v>
      </c>
      <c r="I787" t="s">
        <v>71</v>
      </c>
      <c r="J787" s="1">
        <v>44478</v>
      </c>
      <c r="K787" s="2">
        <v>0.37883101851851847</v>
      </c>
      <c r="L787" s="1">
        <v>44478</v>
      </c>
      <c r="M787" s="2">
        <v>0.54547453703703697</v>
      </c>
      <c r="N787" s="1">
        <v>44478</v>
      </c>
      <c r="O787" s="2">
        <v>0.69920138888888894</v>
      </c>
      <c r="P787">
        <v>461</v>
      </c>
      <c r="Q787">
        <v>221</v>
      </c>
      <c r="R787" s="3">
        <v>44478.378831018519</v>
      </c>
      <c r="S787" s="3">
        <v>44478.699201388888</v>
      </c>
      <c r="T787" t="s">
        <v>1955</v>
      </c>
      <c r="U787" t="s">
        <v>36</v>
      </c>
      <c r="V787" t="s">
        <v>46</v>
      </c>
      <c r="W787" t="s">
        <v>46</v>
      </c>
      <c r="X787" t="s">
        <v>37</v>
      </c>
      <c r="Y787" t="s">
        <v>81</v>
      </c>
      <c r="Z787">
        <v>6</v>
      </c>
      <c r="AA787" t="s">
        <v>3879</v>
      </c>
      <c r="AB787" s="1">
        <v>44478</v>
      </c>
    </row>
    <row r="788" spans="1:28" x14ac:dyDescent="0.25">
      <c r="A788">
        <v>41</v>
      </c>
      <c r="B788" t="s">
        <v>98</v>
      </c>
      <c r="C788">
        <v>2021</v>
      </c>
      <c r="D788" t="s">
        <v>451</v>
      </c>
      <c r="E788" t="s">
        <v>1538</v>
      </c>
      <c r="F788" t="s">
        <v>46</v>
      </c>
      <c r="G788" t="s">
        <v>980</v>
      </c>
      <c r="H788" t="s">
        <v>86</v>
      </c>
      <c r="I788" t="s">
        <v>71</v>
      </c>
      <c r="J788" s="1">
        <v>44478</v>
      </c>
      <c r="K788" s="2">
        <v>0.38199074074074074</v>
      </c>
      <c r="L788" s="1">
        <v>44478</v>
      </c>
      <c r="M788" s="2">
        <v>0.54864583333333339</v>
      </c>
      <c r="N788" s="1">
        <v>44478</v>
      </c>
      <c r="O788" s="2">
        <v>0.47195601851851854</v>
      </c>
      <c r="P788">
        <v>129</v>
      </c>
      <c r="Q788">
        <v>-111</v>
      </c>
      <c r="R788" s="3">
        <v>44478.381990740738</v>
      </c>
      <c r="S788" s="3">
        <v>44478.471956018519</v>
      </c>
      <c r="T788" t="s">
        <v>1889</v>
      </c>
      <c r="U788" t="s">
        <v>32</v>
      </c>
      <c r="V788" t="s">
        <v>46</v>
      </c>
      <c r="W788" t="s">
        <v>46</v>
      </c>
      <c r="X788" t="s">
        <v>23</v>
      </c>
      <c r="Y788" t="s">
        <v>81</v>
      </c>
      <c r="Z788">
        <v>4</v>
      </c>
      <c r="AA788" t="s">
        <v>3879</v>
      </c>
      <c r="AB788" s="1">
        <v>44478</v>
      </c>
    </row>
    <row r="789" spans="1:28" x14ac:dyDescent="0.25">
      <c r="A789">
        <v>41</v>
      </c>
      <c r="B789" t="s">
        <v>98</v>
      </c>
      <c r="C789">
        <v>2021</v>
      </c>
      <c r="D789" t="s">
        <v>451</v>
      </c>
      <c r="E789" t="s">
        <v>1539</v>
      </c>
      <c r="F789" t="s">
        <v>46</v>
      </c>
      <c r="G789" t="s">
        <v>1540</v>
      </c>
      <c r="H789" t="s">
        <v>86</v>
      </c>
      <c r="I789" t="s">
        <v>71</v>
      </c>
      <c r="J789" s="1">
        <v>44478</v>
      </c>
      <c r="K789" s="2">
        <v>0.38328703703703698</v>
      </c>
      <c r="L789" s="1">
        <v>44478</v>
      </c>
      <c r="M789" s="2">
        <v>0.54991898148148144</v>
      </c>
      <c r="N789" s="1">
        <v>44478</v>
      </c>
      <c r="O789" s="2">
        <v>0.4725462962962963</v>
      </c>
      <c r="P789">
        <v>129</v>
      </c>
      <c r="Q789">
        <v>-111</v>
      </c>
      <c r="R789" s="3">
        <v>44478.383287037039</v>
      </c>
      <c r="S789" s="3">
        <v>44478.472546296296</v>
      </c>
      <c r="T789" t="s">
        <v>1905</v>
      </c>
      <c r="U789" t="s">
        <v>32</v>
      </c>
      <c r="V789" t="s">
        <v>46</v>
      </c>
      <c r="W789" t="s">
        <v>46</v>
      </c>
      <c r="X789" t="s">
        <v>23</v>
      </c>
      <c r="Y789" t="s">
        <v>81</v>
      </c>
      <c r="Z789">
        <v>1</v>
      </c>
      <c r="AA789" t="s">
        <v>3879</v>
      </c>
      <c r="AB789" s="1">
        <v>44478</v>
      </c>
    </row>
    <row r="790" spans="1:28" x14ac:dyDescent="0.25">
      <c r="A790">
        <v>41</v>
      </c>
      <c r="B790" t="s">
        <v>98</v>
      </c>
      <c r="C790">
        <v>2021</v>
      </c>
      <c r="D790" t="s">
        <v>451</v>
      </c>
      <c r="E790" t="s">
        <v>1541</v>
      </c>
      <c r="F790" t="s">
        <v>56</v>
      </c>
      <c r="G790" t="s">
        <v>1542</v>
      </c>
      <c r="H790" t="s">
        <v>86</v>
      </c>
      <c r="I790" t="s">
        <v>71</v>
      </c>
      <c r="J790" s="1">
        <v>44478</v>
      </c>
      <c r="K790" s="2">
        <v>0.38925925925925925</v>
      </c>
      <c r="L790" s="1">
        <v>44478</v>
      </c>
      <c r="M790" s="2" t="s">
        <v>1543</v>
      </c>
      <c r="N790" s="1">
        <v>44478</v>
      </c>
      <c r="O790" s="2">
        <v>0.55658564814814815</v>
      </c>
      <c r="P790">
        <v>241</v>
      </c>
      <c r="Q790">
        <v>-69</v>
      </c>
      <c r="R790" s="3">
        <v>44478.38925925926</v>
      </c>
      <c r="S790" s="3">
        <v>44478.556585648148</v>
      </c>
      <c r="T790" t="s">
        <v>1956</v>
      </c>
      <c r="U790" t="s">
        <v>32</v>
      </c>
      <c r="V790" t="s">
        <v>56</v>
      </c>
      <c r="W790" t="s">
        <v>56</v>
      </c>
      <c r="X790" t="s">
        <v>23</v>
      </c>
      <c r="Y790" t="s">
        <v>81</v>
      </c>
      <c r="Z790">
        <v>8</v>
      </c>
      <c r="AA790" t="s">
        <v>3879</v>
      </c>
      <c r="AB790" s="1">
        <v>44478</v>
      </c>
    </row>
    <row r="791" spans="1:28" x14ac:dyDescent="0.25">
      <c r="A791">
        <v>41</v>
      </c>
      <c r="B791" t="s">
        <v>98</v>
      </c>
      <c r="C791">
        <v>2021</v>
      </c>
      <c r="D791" t="s">
        <v>451</v>
      </c>
      <c r="E791" t="s">
        <v>1544</v>
      </c>
      <c r="F791" t="s">
        <v>46</v>
      </c>
      <c r="G791" t="s">
        <v>1545</v>
      </c>
      <c r="H791" t="s">
        <v>86</v>
      </c>
      <c r="I791" t="s">
        <v>71</v>
      </c>
      <c r="J791" s="1">
        <v>44478</v>
      </c>
      <c r="K791" s="2">
        <v>0.39309027777777777</v>
      </c>
      <c r="L791" s="1">
        <v>44478</v>
      </c>
      <c r="M791" s="2">
        <v>0.55974537037037042</v>
      </c>
      <c r="N791" s="1">
        <v>44478</v>
      </c>
      <c r="O791" s="2">
        <v>0.45158564814814817</v>
      </c>
      <c r="P791">
        <v>84</v>
      </c>
      <c r="Q791">
        <v>-156</v>
      </c>
      <c r="R791" s="3">
        <v>44478.393090277779</v>
      </c>
      <c r="S791" s="3">
        <v>44478.451585648145</v>
      </c>
      <c r="T791" t="s">
        <v>605</v>
      </c>
      <c r="U791" t="s">
        <v>30</v>
      </c>
      <c r="V791" t="s">
        <v>46</v>
      </c>
      <c r="W791" t="s">
        <v>46</v>
      </c>
      <c r="X791" t="s">
        <v>23</v>
      </c>
      <c r="Y791" t="s">
        <v>81</v>
      </c>
      <c r="Z791">
        <v>2</v>
      </c>
      <c r="AA791" t="s">
        <v>3879</v>
      </c>
      <c r="AB791" s="1">
        <v>44478</v>
      </c>
    </row>
    <row r="792" spans="1:28" x14ac:dyDescent="0.25">
      <c r="A792">
        <v>41</v>
      </c>
      <c r="B792" t="s">
        <v>98</v>
      </c>
      <c r="C792">
        <v>2021</v>
      </c>
      <c r="D792" t="s">
        <v>451</v>
      </c>
      <c r="E792" t="s">
        <v>1546</v>
      </c>
      <c r="F792" t="s">
        <v>46</v>
      </c>
      <c r="G792" t="s">
        <v>1547</v>
      </c>
      <c r="H792" t="s">
        <v>86</v>
      </c>
      <c r="I792" t="s">
        <v>71</v>
      </c>
      <c r="J792" s="1">
        <v>44478</v>
      </c>
      <c r="K792" s="2">
        <v>0.39379629629629626</v>
      </c>
      <c r="L792" s="1">
        <v>44478</v>
      </c>
      <c r="M792" s="2">
        <v>0.56043981481481475</v>
      </c>
      <c r="N792" s="1">
        <v>44478</v>
      </c>
      <c r="O792" s="2">
        <v>0.47366898148148145</v>
      </c>
      <c r="P792">
        <v>115</v>
      </c>
      <c r="Q792">
        <v>-125</v>
      </c>
      <c r="R792" s="3">
        <v>44478.393796296295</v>
      </c>
      <c r="S792" s="3">
        <v>44478.473668981482</v>
      </c>
      <c r="T792" t="s">
        <v>132</v>
      </c>
      <c r="U792" t="s">
        <v>32</v>
      </c>
      <c r="V792" t="s">
        <v>46</v>
      </c>
      <c r="W792" t="s">
        <v>46</v>
      </c>
      <c r="X792" t="s">
        <v>23</v>
      </c>
      <c r="Y792" t="s">
        <v>81</v>
      </c>
      <c r="Z792">
        <v>4</v>
      </c>
      <c r="AA792" t="s">
        <v>3879</v>
      </c>
      <c r="AB792" s="1">
        <v>44478</v>
      </c>
    </row>
    <row r="793" spans="1:28" x14ac:dyDescent="0.25">
      <c r="A793">
        <v>41</v>
      </c>
      <c r="B793" t="s">
        <v>98</v>
      </c>
      <c r="C793">
        <v>2021</v>
      </c>
      <c r="D793" t="s">
        <v>451</v>
      </c>
      <c r="E793" t="s">
        <v>1548</v>
      </c>
      <c r="F793" t="s">
        <v>46</v>
      </c>
      <c r="G793" t="s">
        <v>1549</v>
      </c>
      <c r="H793" t="s">
        <v>86</v>
      </c>
      <c r="I793" t="s">
        <v>71</v>
      </c>
      <c r="J793" s="1">
        <v>44478</v>
      </c>
      <c r="K793" s="2">
        <v>0.39390046296296299</v>
      </c>
      <c r="L793" s="1">
        <v>44478</v>
      </c>
      <c r="M793" s="2">
        <v>0.5605324074074074</v>
      </c>
      <c r="N793" s="1">
        <v>44478</v>
      </c>
      <c r="O793" s="2">
        <v>0.70269675925925934</v>
      </c>
      <c r="P793">
        <v>444</v>
      </c>
      <c r="Q793">
        <v>204</v>
      </c>
      <c r="R793" s="3">
        <v>44478.393900462965</v>
      </c>
      <c r="S793" s="3">
        <v>44478.702696759261</v>
      </c>
      <c r="T793" t="s">
        <v>1957</v>
      </c>
      <c r="U793" t="s">
        <v>36</v>
      </c>
      <c r="V793" t="s">
        <v>46</v>
      </c>
      <c r="W793" t="s">
        <v>46</v>
      </c>
      <c r="X793" t="s">
        <v>37</v>
      </c>
      <c r="Y793" t="s">
        <v>81</v>
      </c>
      <c r="Z793">
        <v>8</v>
      </c>
      <c r="AA793" t="s">
        <v>3879</v>
      </c>
      <c r="AB793" s="1">
        <v>44478</v>
      </c>
    </row>
    <row r="794" spans="1:28" x14ac:dyDescent="0.25">
      <c r="A794">
        <v>41</v>
      </c>
      <c r="B794" t="s">
        <v>98</v>
      </c>
      <c r="C794">
        <v>2021</v>
      </c>
      <c r="D794" t="s">
        <v>451</v>
      </c>
      <c r="E794" t="s">
        <v>1550</v>
      </c>
      <c r="F794" t="s">
        <v>24</v>
      </c>
      <c r="G794" t="s">
        <v>323</v>
      </c>
      <c r="H794" t="s">
        <v>70</v>
      </c>
      <c r="I794" t="s">
        <v>71</v>
      </c>
      <c r="J794" s="1">
        <v>44478</v>
      </c>
      <c r="K794" s="2">
        <v>0.39614583333333336</v>
      </c>
      <c r="L794" s="1">
        <v>44478</v>
      </c>
      <c r="M794" s="2">
        <v>0.45861111111111108</v>
      </c>
      <c r="N794" s="1">
        <v>44478</v>
      </c>
      <c r="O794" s="2">
        <v>0.54537037037037039</v>
      </c>
      <c r="P794">
        <v>215</v>
      </c>
      <c r="Q794">
        <v>125</v>
      </c>
      <c r="R794" s="3">
        <v>44478.396145833336</v>
      </c>
      <c r="S794" s="3">
        <v>44478.545370370368</v>
      </c>
      <c r="T794" t="s">
        <v>1958</v>
      </c>
      <c r="U794" t="s">
        <v>32</v>
      </c>
      <c r="V794" t="s">
        <v>19</v>
      </c>
      <c r="W794" t="s">
        <v>25</v>
      </c>
      <c r="X794" t="s">
        <v>37</v>
      </c>
      <c r="Y794" t="s">
        <v>78</v>
      </c>
      <c r="Z794">
        <v>1</v>
      </c>
      <c r="AA794" t="s">
        <v>3879</v>
      </c>
      <c r="AB794" s="1">
        <v>44478</v>
      </c>
    </row>
    <row r="795" spans="1:28" x14ac:dyDescent="0.25">
      <c r="A795">
        <v>41</v>
      </c>
      <c r="B795" t="s">
        <v>98</v>
      </c>
      <c r="C795">
        <v>2021</v>
      </c>
      <c r="D795" t="s">
        <v>451</v>
      </c>
      <c r="E795" t="s">
        <v>1551</v>
      </c>
      <c r="F795" t="s">
        <v>46</v>
      </c>
      <c r="G795" t="s">
        <v>1552</v>
      </c>
      <c r="H795" t="s">
        <v>86</v>
      </c>
      <c r="I795" t="s">
        <v>71</v>
      </c>
      <c r="J795" s="1">
        <v>44478</v>
      </c>
      <c r="K795" s="2">
        <v>0.39723379629629635</v>
      </c>
      <c r="L795" s="1">
        <v>44478</v>
      </c>
      <c r="M795" s="2">
        <v>0.56388888888888888</v>
      </c>
      <c r="N795" s="1">
        <v>44478</v>
      </c>
      <c r="O795" s="2">
        <v>0.70434027777777775</v>
      </c>
      <c r="P795">
        <v>442</v>
      </c>
      <c r="Q795">
        <v>202</v>
      </c>
      <c r="R795" s="3">
        <v>44478.397233796299</v>
      </c>
      <c r="S795" s="3">
        <v>44478.704340277778</v>
      </c>
      <c r="T795" t="s">
        <v>1959</v>
      </c>
      <c r="U795" t="s">
        <v>36</v>
      </c>
      <c r="V795" t="s">
        <v>46</v>
      </c>
      <c r="W795" t="s">
        <v>46</v>
      </c>
      <c r="X795" t="s">
        <v>37</v>
      </c>
      <c r="Y795" t="s">
        <v>81</v>
      </c>
      <c r="Z795">
        <v>3</v>
      </c>
      <c r="AA795" t="s">
        <v>3879</v>
      </c>
      <c r="AB795" s="1">
        <v>44478</v>
      </c>
    </row>
    <row r="796" spans="1:28" x14ac:dyDescent="0.25">
      <c r="A796">
        <v>41</v>
      </c>
      <c r="B796" t="s">
        <v>98</v>
      </c>
      <c r="C796">
        <v>2021</v>
      </c>
      <c r="D796" t="s">
        <v>451</v>
      </c>
      <c r="E796" t="s">
        <v>1553</v>
      </c>
      <c r="F796" t="s">
        <v>24</v>
      </c>
      <c r="G796" t="s">
        <v>323</v>
      </c>
      <c r="H796" t="s">
        <v>70</v>
      </c>
      <c r="I796" t="s">
        <v>71</v>
      </c>
      <c r="J796" s="1">
        <v>44478</v>
      </c>
      <c r="K796" s="2">
        <v>0.39730324074074069</v>
      </c>
      <c r="L796" s="1">
        <v>44478</v>
      </c>
      <c r="M796" s="2">
        <v>0.45976851851851852</v>
      </c>
      <c r="N796" s="1">
        <v>44478</v>
      </c>
      <c r="O796" s="2">
        <v>0.54450231481481481</v>
      </c>
      <c r="P796">
        <v>212</v>
      </c>
      <c r="Q796">
        <v>122</v>
      </c>
      <c r="R796" s="3">
        <v>44478.397303240738</v>
      </c>
      <c r="S796" s="3">
        <v>44478.544502314813</v>
      </c>
      <c r="T796" t="s">
        <v>1960</v>
      </c>
      <c r="U796" t="s">
        <v>32</v>
      </c>
      <c r="V796" t="s">
        <v>19</v>
      </c>
      <c r="W796" t="s">
        <v>25</v>
      </c>
      <c r="X796" t="s">
        <v>37</v>
      </c>
      <c r="Y796" t="s">
        <v>78</v>
      </c>
      <c r="Z796">
        <v>1</v>
      </c>
      <c r="AA796" t="s">
        <v>3879</v>
      </c>
      <c r="AB796" s="1">
        <v>44478</v>
      </c>
    </row>
    <row r="797" spans="1:28" x14ac:dyDescent="0.25">
      <c r="A797">
        <v>41</v>
      </c>
      <c r="B797" t="s">
        <v>98</v>
      </c>
      <c r="C797">
        <v>2021</v>
      </c>
      <c r="D797" t="s">
        <v>451</v>
      </c>
      <c r="E797" t="s">
        <v>1554</v>
      </c>
      <c r="F797" t="s">
        <v>46</v>
      </c>
      <c r="G797" t="s">
        <v>1555</v>
      </c>
      <c r="H797" t="s">
        <v>86</v>
      </c>
      <c r="I797" t="s">
        <v>71</v>
      </c>
      <c r="J797" s="1">
        <v>44478</v>
      </c>
      <c r="K797" s="2">
        <v>0.39755787037037038</v>
      </c>
      <c r="L797" s="1">
        <v>44478</v>
      </c>
      <c r="M797" s="2">
        <v>0.56418981481481478</v>
      </c>
      <c r="N797" s="1">
        <v>44478</v>
      </c>
      <c r="O797" s="2">
        <v>0.70560185185185187</v>
      </c>
      <c r="P797">
        <v>444</v>
      </c>
      <c r="Q797">
        <v>204</v>
      </c>
      <c r="R797" s="3">
        <v>44478.397557870368</v>
      </c>
      <c r="S797" s="3">
        <v>44478.705601851849</v>
      </c>
      <c r="T797" t="s">
        <v>1961</v>
      </c>
      <c r="U797" t="s">
        <v>36</v>
      </c>
      <c r="V797" t="s">
        <v>46</v>
      </c>
      <c r="W797" t="s">
        <v>46</v>
      </c>
      <c r="X797" t="s">
        <v>37</v>
      </c>
      <c r="Y797" t="s">
        <v>81</v>
      </c>
      <c r="Z797">
        <v>6</v>
      </c>
      <c r="AA797" t="s">
        <v>3879</v>
      </c>
      <c r="AB797" s="1">
        <v>44478</v>
      </c>
    </row>
    <row r="798" spans="1:28" x14ac:dyDescent="0.25">
      <c r="A798">
        <v>41</v>
      </c>
      <c r="B798" t="s">
        <v>98</v>
      </c>
      <c r="C798">
        <v>2021</v>
      </c>
      <c r="D798" t="s">
        <v>451</v>
      </c>
      <c r="E798" t="s">
        <v>1556</v>
      </c>
      <c r="F798" t="s">
        <v>46</v>
      </c>
      <c r="G798" t="s">
        <v>1557</v>
      </c>
      <c r="H798" t="s">
        <v>86</v>
      </c>
      <c r="I798" t="s">
        <v>71</v>
      </c>
      <c r="J798" s="1">
        <v>44478</v>
      </c>
      <c r="K798" s="2">
        <v>0.39804398148148151</v>
      </c>
      <c r="L798" s="1">
        <v>44478</v>
      </c>
      <c r="M798" s="2">
        <v>0.56469907407407405</v>
      </c>
      <c r="N798" s="1">
        <v>44478</v>
      </c>
      <c r="O798" s="2">
        <v>0.70710648148148147</v>
      </c>
      <c r="P798">
        <v>445</v>
      </c>
      <c r="Q798">
        <v>205</v>
      </c>
      <c r="R798" s="3">
        <v>44478.398043981484</v>
      </c>
      <c r="S798" s="3">
        <v>44478.707106481481</v>
      </c>
      <c r="T798" t="s">
        <v>1962</v>
      </c>
      <c r="U798" t="s">
        <v>36</v>
      </c>
      <c r="V798" t="s">
        <v>46</v>
      </c>
      <c r="W798" t="s">
        <v>46</v>
      </c>
      <c r="X798" t="s">
        <v>37</v>
      </c>
      <c r="Y798" t="s">
        <v>81</v>
      </c>
      <c r="Z798">
        <v>3</v>
      </c>
      <c r="AA798" t="s">
        <v>3879</v>
      </c>
      <c r="AB798" s="1">
        <v>44478</v>
      </c>
    </row>
    <row r="799" spans="1:28" x14ac:dyDescent="0.25">
      <c r="A799">
        <v>41</v>
      </c>
      <c r="B799" t="s">
        <v>98</v>
      </c>
      <c r="C799">
        <v>2021</v>
      </c>
      <c r="D799" t="s">
        <v>451</v>
      </c>
      <c r="E799" t="s">
        <v>1558</v>
      </c>
      <c r="F799" t="s">
        <v>46</v>
      </c>
      <c r="G799" t="s">
        <v>1559</v>
      </c>
      <c r="H799" t="s">
        <v>86</v>
      </c>
      <c r="I799" t="s">
        <v>71</v>
      </c>
      <c r="J799" s="1">
        <v>44478</v>
      </c>
      <c r="K799" s="2">
        <v>0.39980324074074075</v>
      </c>
      <c r="L799" s="1">
        <v>44478</v>
      </c>
      <c r="M799" s="2">
        <v>0.5664583333333334</v>
      </c>
      <c r="N799" s="1">
        <v>44481</v>
      </c>
      <c r="O799" s="2">
        <v>0.42181712962962964</v>
      </c>
      <c r="P799">
        <v>4352</v>
      </c>
      <c r="Q799">
        <v>4112</v>
      </c>
      <c r="R799" s="3">
        <v>44478.39980324074</v>
      </c>
      <c r="S799" s="3">
        <v>44481.421817129631</v>
      </c>
      <c r="T799" t="s">
        <v>4106</v>
      </c>
      <c r="U799" t="s">
        <v>39</v>
      </c>
      <c r="V799" t="s">
        <v>46</v>
      </c>
      <c r="W799" t="s">
        <v>46</v>
      </c>
      <c r="X799" t="s">
        <v>37</v>
      </c>
      <c r="Y799" t="s">
        <v>81</v>
      </c>
      <c r="Z799">
        <v>4</v>
      </c>
      <c r="AA799" t="s">
        <v>3879</v>
      </c>
      <c r="AB799" s="1">
        <v>44478</v>
      </c>
    </row>
    <row r="800" spans="1:28" x14ac:dyDescent="0.25">
      <c r="A800">
        <v>41</v>
      </c>
      <c r="B800" t="s">
        <v>98</v>
      </c>
      <c r="C800">
        <v>2021</v>
      </c>
      <c r="D800" t="s">
        <v>451</v>
      </c>
      <c r="E800" t="s">
        <v>1560</v>
      </c>
      <c r="F800" t="s">
        <v>46</v>
      </c>
      <c r="G800" t="s">
        <v>1561</v>
      </c>
      <c r="H800" t="s">
        <v>86</v>
      </c>
      <c r="I800" t="s">
        <v>71</v>
      </c>
      <c r="J800" s="1">
        <v>44478</v>
      </c>
      <c r="K800" s="2">
        <v>0.40016203703703707</v>
      </c>
      <c r="L800" s="1">
        <v>44478</v>
      </c>
      <c r="M800" s="2">
        <v>0.56680555555555556</v>
      </c>
      <c r="N800" s="1">
        <v>44478</v>
      </c>
      <c r="O800" s="2">
        <v>0.70976851851851841</v>
      </c>
      <c r="P800">
        <v>446</v>
      </c>
      <c r="Q800">
        <v>206</v>
      </c>
      <c r="R800" s="3">
        <v>44478.40016203704</v>
      </c>
      <c r="S800" s="3">
        <v>44478.709768518522</v>
      </c>
      <c r="T800" t="s">
        <v>1962</v>
      </c>
      <c r="U800" t="s">
        <v>36</v>
      </c>
      <c r="V800" t="s">
        <v>46</v>
      </c>
      <c r="W800" t="s">
        <v>46</v>
      </c>
      <c r="X800" t="s">
        <v>37</v>
      </c>
      <c r="Y800" t="s">
        <v>81</v>
      </c>
      <c r="Z800">
        <v>4</v>
      </c>
      <c r="AA800" t="s">
        <v>3879</v>
      </c>
      <c r="AB800" s="1">
        <v>44478</v>
      </c>
    </row>
    <row r="801" spans="1:28" x14ac:dyDescent="0.25">
      <c r="A801">
        <v>41</v>
      </c>
      <c r="B801" t="s">
        <v>98</v>
      </c>
      <c r="C801">
        <v>2021</v>
      </c>
      <c r="D801" t="s">
        <v>451</v>
      </c>
      <c r="E801" t="s">
        <v>1562</v>
      </c>
      <c r="F801" t="s">
        <v>28</v>
      </c>
      <c r="G801" t="s">
        <v>1563</v>
      </c>
      <c r="H801" t="s">
        <v>86</v>
      </c>
      <c r="I801" t="s">
        <v>71</v>
      </c>
      <c r="J801" s="1">
        <v>44478</v>
      </c>
      <c r="K801" s="2">
        <v>0.4054166666666667</v>
      </c>
      <c r="L801" s="1">
        <v>44478</v>
      </c>
      <c r="M801" s="2">
        <v>0.57207175925925924</v>
      </c>
      <c r="N801" s="1">
        <v>44478</v>
      </c>
      <c r="O801" s="2">
        <v>0.71240740740740749</v>
      </c>
      <c r="P801">
        <v>442</v>
      </c>
      <c r="Q801">
        <v>202</v>
      </c>
      <c r="R801" s="3">
        <v>44478.405416666668</v>
      </c>
      <c r="S801" s="3">
        <v>44478.712407407409</v>
      </c>
      <c r="T801" t="s">
        <v>1959</v>
      </c>
      <c r="U801" t="s">
        <v>36</v>
      </c>
      <c r="V801" t="s">
        <v>19</v>
      </c>
      <c r="W801" t="s">
        <v>29</v>
      </c>
      <c r="X801" t="s">
        <v>37</v>
      </c>
      <c r="Y801" t="s">
        <v>81</v>
      </c>
      <c r="Z801">
        <v>4</v>
      </c>
      <c r="AA801" t="s">
        <v>3879</v>
      </c>
      <c r="AB801" s="1">
        <v>44478</v>
      </c>
    </row>
    <row r="802" spans="1:28" x14ac:dyDescent="0.25">
      <c r="A802">
        <v>41</v>
      </c>
      <c r="B802" t="s">
        <v>98</v>
      </c>
      <c r="C802">
        <v>2021</v>
      </c>
      <c r="D802" t="s">
        <v>451</v>
      </c>
      <c r="E802" t="s">
        <v>1564</v>
      </c>
      <c r="F802" t="s">
        <v>28</v>
      </c>
      <c r="G802" t="s">
        <v>4016</v>
      </c>
      <c r="H802" t="s">
        <v>86</v>
      </c>
      <c r="I802" t="s">
        <v>71</v>
      </c>
      <c r="J802" s="1">
        <v>44478</v>
      </c>
      <c r="K802" s="2">
        <v>0.40711805555555558</v>
      </c>
      <c r="L802" s="1">
        <v>44481</v>
      </c>
      <c r="M802" s="2" t="s">
        <v>4017</v>
      </c>
      <c r="N802" s="1">
        <v>44478</v>
      </c>
      <c r="O802" s="2">
        <v>0.71384259259259253</v>
      </c>
      <c r="P802">
        <v>441</v>
      </c>
      <c r="Q802">
        <v>-4154</v>
      </c>
      <c r="R802" s="3">
        <v>44478.407118055555</v>
      </c>
      <c r="S802" s="3">
        <v>44478.713842592595</v>
      </c>
      <c r="T802" t="s">
        <v>1963</v>
      </c>
      <c r="U802" t="s">
        <v>36</v>
      </c>
      <c r="V802" t="s">
        <v>19</v>
      </c>
      <c r="W802" t="s">
        <v>29</v>
      </c>
      <c r="X802" t="s">
        <v>37</v>
      </c>
      <c r="Y802" t="s">
        <v>81</v>
      </c>
      <c r="Z802">
        <v>5</v>
      </c>
      <c r="AA802" t="s">
        <v>3879</v>
      </c>
      <c r="AB802" s="1">
        <v>44478</v>
      </c>
    </row>
    <row r="803" spans="1:28" x14ac:dyDescent="0.25">
      <c r="A803">
        <v>41</v>
      </c>
      <c r="B803" t="s">
        <v>98</v>
      </c>
      <c r="C803">
        <v>2021</v>
      </c>
      <c r="D803" t="s">
        <v>451</v>
      </c>
      <c r="E803" t="s">
        <v>1565</v>
      </c>
      <c r="F803" t="s">
        <v>46</v>
      </c>
      <c r="G803" t="s">
        <v>1566</v>
      </c>
      <c r="H803" t="s">
        <v>86</v>
      </c>
      <c r="I803" t="s">
        <v>71</v>
      </c>
      <c r="J803" s="1">
        <v>44478</v>
      </c>
      <c r="K803" s="2">
        <v>0.40920138888888885</v>
      </c>
      <c r="L803" s="1">
        <v>44478</v>
      </c>
      <c r="M803" s="2" t="s">
        <v>1567</v>
      </c>
      <c r="N803" s="1">
        <v>44478</v>
      </c>
      <c r="O803" s="2">
        <v>0.71877314814814808</v>
      </c>
      <c r="P803">
        <v>446</v>
      </c>
      <c r="Q803">
        <v>172</v>
      </c>
      <c r="R803" s="3">
        <v>44478.409201388888</v>
      </c>
      <c r="S803" s="3">
        <v>44478.718773148146</v>
      </c>
      <c r="T803" t="s">
        <v>1962</v>
      </c>
      <c r="U803" t="s">
        <v>36</v>
      </c>
      <c r="V803" t="s">
        <v>46</v>
      </c>
      <c r="W803" t="s">
        <v>46</v>
      </c>
      <c r="X803" t="s">
        <v>37</v>
      </c>
      <c r="Y803" t="s">
        <v>81</v>
      </c>
      <c r="Z803">
        <v>4</v>
      </c>
      <c r="AA803" t="s">
        <v>3879</v>
      </c>
      <c r="AB803" s="1">
        <v>44478</v>
      </c>
    </row>
    <row r="804" spans="1:28" x14ac:dyDescent="0.25">
      <c r="A804">
        <v>41</v>
      </c>
      <c r="B804" t="s">
        <v>98</v>
      </c>
      <c r="C804">
        <v>2021</v>
      </c>
      <c r="D804" t="s">
        <v>451</v>
      </c>
      <c r="E804" t="s">
        <v>1568</v>
      </c>
      <c r="F804" t="s">
        <v>46</v>
      </c>
      <c r="G804" t="s">
        <v>1569</v>
      </c>
      <c r="H804" t="s">
        <v>86</v>
      </c>
      <c r="I804" t="s">
        <v>71</v>
      </c>
      <c r="J804" s="1">
        <v>44478</v>
      </c>
      <c r="K804" s="2">
        <v>0.40965277777777781</v>
      </c>
      <c r="L804" s="1">
        <v>44478</v>
      </c>
      <c r="M804" s="2" t="s">
        <v>1570</v>
      </c>
      <c r="N804" s="1">
        <v>44478</v>
      </c>
      <c r="O804" s="2">
        <v>0.72032407407407406</v>
      </c>
      <c r="P804">
        <v>448</v>
      </c>
      <c r="Q804">
        <v>207</v>
      </c>
      <c r="R804" s="3">
        <v>44478.40965277778</v>
      </c>
      <c r="S804" s="3">
        <v>44478.720324074071</v>
      </c>
      <c r="T804" t="s">
        <v>1964</v>
      </c>
      <c r="U804" t="s">
        <v>36</v>
      </c>
      <c r="V804" t="s">
        <v>46</v>
      </c>
      <c r="W804" t="s">
        <v>46</v>
      </c>
      <c r="X804" t="s">
        <v>37</v>
      </c>
      <c r="Y804" t="s">
        <v>81</v>
      </c>
      <c r="Z804">
        <v>3</v>
      </c>
      <c r="AA804" t="s">
        <v>3879</v>
      </c>
      <c r="AB804" s="1">
        <v>44478</v>
      </c>
    </row>
    <row r="805" spans="1:28" x14ac:dyDescent="0.25">
      <c r="A805">
        <v>41</v>
      </c>
      <c r="B805" t="s">
        <v>98</v>
      </c>
      <c r="C805">
        <v>2021</v>
      </c>
      <c r="D805" t="s">
        <v>451</v>
      </c>
      <c r="E805" t="s">
        <v>1571</v>
      </c>
      <c r="F805" t="s">
        <v>46</v>
      </c>
      <c r="G805" t="s">
        <v>1572</v>
      </c>
      <c r="H805" t="s">
        <v>86</v>
      </c>
      <c r="I805" t="s">
        <v>71</v>
      </c>
      <c r="J805" s="1">
        <v>44478</v>
      </c>
      <c r="K805" s="2">
        <v>0.41533564814814811</v>
      </c>
      <c r="L805" s="1">
        <v>44478</v>
      </c>
      <c r="M805" s="2">
        <v>0.58199074074074075</v>
      </c>
      <c r="N805" s="1">
        <v>44478</v>
      </c>
      <c r="O805" s="2">
        <v>0.72105324074074073</v>
      </c>
      <c r="P805">
        <v>440</v>
      </c>
      <c r="Q805">
        <v>200</v>
      </c>
      <c r="R805" s="3">
        <v>44478.415335648147</v>
      </c>
      <c r="S805" s="3">
        <v>44478.721053240741</v>
      </c>
      <c r="T805" t="s">
        <v>1965</v>
      </c>
      <c r="U805" t="s">
        <v>36</v>
      </c>
      <c r="V805" t="s">
        <v>46</v>
      </c>
      <c r="W805" t="s">
        <v>46</v>
      </c>
      <c r="X805" t="s">
        <v>37</v>
      </c>
      <c r="Y805" t="s">
        <v>81</v>
      </c>
      <c r="Z805">
        <v>4</v>
      </c>
      <c r="AA805" t="s">
        <v>3879</v>
      </c>
      <c r="AB805" s="1">
        <v>44478</v>
      </c>
    </row>
    <row r="806" spans="1:28" x14ac:dyDescent="0.25">
      <c r="A806">
        <v>41</v>
      </c>
      <c r="B806" t="s">
        <v>98</v>
      </c>
      <c r="C806">
        <v>2021</v>
      </c>
      <c r="D806" t="s">
        <v>451</v>
      </c>
      <c r="E806" t="s">
        <v>1573</v>
      </c>
      <c r="F806" t="s">
        <v>46</v>
      </c>
      <c r="G806" t="s">
        <v>1574</v>
      </c>
      <c r="H806" t="s">
        <v>86</v>
      </c>
      <c r="I806" t="s">
        <v>71</v>
      </c>
      <c r="J806" s="1">
        <v>44478</v>
      </c>
      <c r="K806" s="2">
        <v>0.41662037037037036</v>
      </c>
      <c r="L806" s="1">
        <v>44478</v>
      </c>
      <c r="M806" s="2">
        <v>0.58326388888888892</v>
      </c>
      <c r="N806" s="1">
        <v>44478</v>
      </c>
      <c r="O806" s="2">
        <v>0.57538194444444446</v>
      </c>
      <c r="P806">
        <v>229</v>
      </c>
      <c r="Q806">
        <v>-11</v>
      </c>
      <c r="R806" s="3">
        <v>44478.416620370372</v>
      </c>
      <c r="S806" s="3">
        <v>44478.575381944444</v>
      </c>
      <c r="T806" t="s">
        <v>1922</v>
      </c>
      <c r="U806" t="s">
        <v>32</v>
      </c>
      <c r="V806" t="s">
        <v>46</v>
      </c>
      <c r="W806" t="s">
        <v>46</v>
      </c>
      <c r="X806" t="s">
        <v>23</v>
      </c>
      <c r="Y806" t="s">
        <v>81</v>
      </c>
      <c r="Z806">
        <v>6</v>
      </c>
      <c r="AA806" t="s">
        <v>3879</v>
      </c>
      <c r="AB806" s="1">
        <v>44478</v>
      </c>
    </row>
    <row r="807" spans="1:28" x14ac:dyDescent="0.25">
      <c r="A807">
        <v>41</v>
      </c>
      <c r="B807" t="s">
        <v>98</v>
      </c>
      <c r="C807">
        <v>2021</v>
      </c>
      <c r="D807" t="s">
        <v>451</v>
      </c>
      <c r="E807" t="s">
        <v>1575</v>
      </c>
      <c r="F807" t="s">
        <v>46</v>
      </c>
      <c r="G807" t="s">
        <v>1576</v>
      </c>
      <c r="H807" t="s">
        <v>86</v>
      </c>
      <c r="I807" t="s">
        <v>71</v>
      </c>
      <c r="J807" s="1">
        <v>44478</v>
      </c>
      <c r="K807" s="2">
        <v>0.42021990740740739</v>
      </c>
      <c r="L807" s="1">
        <v>44478</v>
      </c>
      <c r="M807" s="2">
        <v>0.58686342592592589</v>
      </c>
      <c r="N807" s="1">
        <v>44478</v>
      </c>
      <c r="O807" s="2">
        <v>0.73048611111111106</v>
      </c>
      <c r="P807">
        <v>446</v>
      </c>
      <c r="Q807">
        <v>206</v>
      </c>
      <c r="R807" s="3">
        <v>44478.420219907406</v>
      </c>
      <c r="S807" s="3">
        <v>44478.730486111112</v>
      </c>
      <c r="T807" t="s">
        <v>1966</v>
      </c>
      <c r="U807" t="s">
        <v>36</v>
      </c>
      <c r="V807" t="s">
        <v>46</v>
      </c>
      <c r="W807" t="s">
        <v>46</v>
      </c>
      <c r="X807" t="s">
        <v>37</v>
      </c>
      <c r="Y807" t="s">
        <v>81</v>
      </c>
      <c r="Z807">
        <v>4</v>
      </c>
      <c r="AA807" t="s">
        <v>3879</v>
      </c>
      <c r="AB807" s="1">
        <v>44478</v>
      </c>
    </row>
    <row r="808" spans="1:28" x14ac:dyDescent="0.25">
      <c r="A808">
        <v>41</v>
      </c>
      <c r="B808" t="s">
        <v>98</v>
      </c>
      <c r="C808">
        <v>2021</v>
      </c>
      <c r="D808" t="s">
        <v>451</v>
      </c>
      <c r="E808" t="s">
        <v>1577</v>
      </c>
      <c r="F808" t="s">
        <v>46</v>
      </c>
      <c r="G808" t="s">
        <v>415</v>
      </c>
      <c r="H808" t="s">
        <v>86</v>
      </c>
      <c r="I808" t="s">
        <v>71</v>
      </c>
      <c r="J808" s="1">
        <v>44478</v>
      </c>
      <c r="K808" s="2">
        <v>0.42598379629629629</v>
      </c>
      <c r="L808" s="1">
        <v>44478</v>
      </c>
      <c r="M808" s="2">
        <v>0.59265046296296298</v>
      </c>
      <c r="N808" s="1">
        <v>44478</v>
      </c>
      <c r="O808" s="2">
        <v>0.52513888888888893</v>
      </c>
      <c r="P808">
        <v>143</v>
      </c>
      <c r="Q808">
        <v>-97</v>
      </c>
      <c r="R808" s="3">
        <v>44478.425983796296</v>
      </c>
      <c r="S808" s="3">
        <v>44478.525138888886</v>
      </c>
      <c r="T808" t="s">
        <v>572</v>
      </c>
      <c r="U808" t="s">
        <v>32</v>
      </c>
      <c r="V808" t="s">
        <v>46</v>
      </c>
      <c r="W808" t="s">
        <v>46</v>
      </c>
      <c r="X808" t="s">
        <v>23</v>
      </c>
      <c r="Y808" t="s">
        <v>81</v>
      </c>
      <c r="Z808">
        <v>2</v>
      </c>
      <c r="AA808" t="s">
        <v>3879</v>
      </c>
      <c r="AB808" s="1">
        <v>44478</v>
      </c>
    </row>
    <row r="809" spans="1:28" x14ac:dyDescent="0.25">
      <c r="A809">
        <v>41</v>
      </c>
      <c r="B809" t="s">
        <v>98</v>
      </c>
      <c r="C809">
        <v>2021</v>
      </c>
      <c r="D809" t="s">
        <v>451</v>
      </c>
      <c r="E809" t="s">
        <v>1578</v>
      </c>
      <c r="F809" t="s">
        <v>46</v>
      </c>
      <c r="G809" t="s">
        <v>1579</v>
      </c>
      <c r="H809" t="s">
        <v>86</v>
      </c>
      <c r="I809" t="s">
        <v>71</v>
      </c>
      <c r="J809" s="1">
        <v>44478</v>
      </c>
      <c r="K809" s="2">
        <v>0.4309027777777778</v>
      </c>
      <c r="L809" s="1">
        <v>44478</v>
      </c>
      <c r="M809" s="2">
        <v>0.5975462962962963</v>
      </c>
      <c r="N809" s="1">
        <v>44478</v>
      </c>
      <c r="O809" s="2">
        <v>0.57894675925925931</v>
      </c>
      <c r="P809">
        <v>213</v>
      </c>
      <c r="Q809">
        <v>-27</v>
      </c>
      <c r="R809" s="3">
        <v>44478.430902777778</v>
      </c>
      <c r="S809" s="3">
        <v>44478.578946759262</v>
      </c>
      <c r="T809" t="s">
        <v>1967</v>
      </c>
      <c r="U809" t="s">
        <v>32</v>
      </c>
      <c r="V809" t="s">
        <v>46</v>
      </c>
      <c r="W809" t="s">
        <v>46</v>
      </c>
      <c r="X809" t="s">
        <v>23</v>
      </c>
      <c r="Y809" t="s">
        <v>81</v>
      </c>
      <c r="Z809">
        <v>1</v>
      </c>
      <c r="AA809" t="s">
        <v>3879</v>
      </c>
      <c r="AB809" s="1">
        <v>44478</v>
      </c>
    </row>
    <row r="810" spans="1:28" x14ac:dyDescent="0.25">
      <c r="A810">
        <v>41</v>
      </c>
      <c r="B810" t="s">
        <v>98</v>
      </c>
      <c r="C810">
        <v>2021</v>
      </c>
      <c r="D810" t="s">
        <v>451</v>
      </c>
      <c r="E810" t="s">
        <v>1580</v>
      </c>
      <c r="F810" t="s">
        <v>46</v>
      </c>
      <c r="G810" t="s">
        <v>1581</v>
      </c>
      <c r="H810" t="s">
        <v>86</v>
      </c>
      <c r="I810" t="s">
        <v>71</v>
      </c>
      <c r="J810" s="1">
        <v>44478</v>
      </c>
      <c r="K810" s="2">
        <v>0.43364583333333334</v>
      </c>
      <c r="L810" s="1">
        <v>44478</v>
      </c>
      <c r="M810" s="2">
        <v>0.60030092592592588</v>
      </c>
      <c r="N810" s="1">
        <v>44478</v>
      </c>
      <c r="O810" s="2">
        <v>0.73168981481481488</v>
      </c>
      <c r="P810">
        <v>429</v>
      </c>
      <c r="Q810">
        <v>189</v>
      </c>
      <c r="R810" s="3">
        <v>44478.433645833335</v>
      </c>
      <c r="S810" s="3">
        <v>44478.731689814813</v>
      </c>
      <c r="T810" t="s">
        <v>1968</v>
      </c>
      <c r="U810" t="s">
        <v>36</v>
      </c>
      <c r="V810" t="s">
        <v>46</v>
      </c>
      <c r="W810" t="s">
        <v>46</v>
      </c>
      <c r="X810" t="s">
        <v>37</v>
      </c>
      <c r="Y810" t="s">
        <v>81</v>
      </c>
      <c r="Z810">
        <v>3</v>
      </c>
      <c r="AA810" t="s">
        <v>3879</v>
      </c>
      <c r="AB810" s="1">
        <v>44478</v>
      </c>
    </row>
    <row r="811" spans="1:28" x14ac:dyDescent="0.25">
      <c r="A811">
        <v>41</v>
      </c>
      <c r="B811" t="s">
        <v>98</v>
      </c>
      <c r="C811">
        <v>2021</v>
      </c>
      <c r="D811" t="s">
        <v>451</v>
      </c>
      <c r="E811" t="s">
        <v>1582</v>
      </c>
      <c r="F811" t="s">
        <v>46</v>
      </c>
      <c r="G811" t="s">
        <v>1583</v>
      </c>
      <c r="H811" t="s">
        <v>86</v>
      </c>
      <c r="I811" t="s">
        <v>71</v>
      </c>
      <c r="J811" s="1">
        <v>44478</v>
      </c>
      <c r="K811" s="2">
        <v>0.43425925925925929</v>
      </c>
      <c r="L811" s="1">
        <v>44478</v>
      </c>
      <c r="M811" s="2">
        <v>0.60090277777777779</v>
      </c>
      <c r="N811" s="1">
        <v>44478</v>
      </c>
      <c r="O811" s="2">
        <v>0.73252314814814812</v>
      </c>
      <c r="P811">
        <v>429</v>
      </c>
      <c r="Q811">
        <v>189</v>
      </c>
      <c r="R811" s="3">
        <v>44478.434259259258</v>
      </c>
      <c r="S811" s="3">
        <v>44478.732523148145</v>
      </c>
      <c r="T811" t="s">
        <v>1968</v>
      </c>
      <c r="U811" t="s">
        <v>36</v>
      </c>
      <c r="V811" t="s">
        <v>46</v>
      </c>
      <c r="W811" t="s">
        <v>46</v>
      </c>
      <c r="X811" t="s">
        <v>37</v>
      </c>
      <c r="Y811" t="s">
        <v>81</v>
      </c>
      <c r="Z811">
        <v>3</v>
      </c>
      <c r="AA811" t="s">
        <v>3879</v>
      </c>
      <c r="AB811" s="1">
        <v>44478</v>
      </c>
    </row>
    <row r="812" spans="1:28" x14ac:dyDescent="0.25">
      <c r="A812">
        <v>41</v>
      </c>
      <c r="B812" t="s">
        <v>98</v>
      </c>
      <c r="C812">
        <v>2021</v>
      </c>
      <c r="D812" t="s">
        <v>451</v>
      </c>
      <c r="E812" t="s">
        <v>1584</v>
      </c>
      <c r="F812" t="s">
        <v>46</v>
      </c>
      <c r="G812" t="s">
        <v>1585</v>
      </c>
      <c r="H812" t="s">
        <v>86</v>
      </c>
      <c r="I812" t="s">
        <v>71</v>
      </c>
      <c r="J812" s="1">
        <v>44478</v>
      </c>
      <c r="K812" s="2">
        <v>0.4352199074074074</v>
      </c>
      <c r="L812" s="1">
        <v>44478</v>
      </c>
      <c r="M812" s="2">
        <v>0.60184027777777771</v>
      </c>
      <c r="N812" s="1">
        <v>44478</v>
      </c>
      <c r="O812" s="2">
        <v>0.73342592592592604</v>
      </c>
      <c r="P812">
        <v>430</v>
      </c>
      <c r="Q812">
        <v>190</v>
      </c>
      <c r="R812" s="3">
        <v>44478.435219907406</v>
      </c>
      <c r="S812" s="3">
        <v>44478.733425925922</v>
      </c>
      <c r="T812" t="s">
        <v>1968</v>
      </c>
      <c r="U812" t="s">
        <v>36</v>
      </c>
      <c r="V812" t="s">
        <v>46</v>
      </c>
      <c r="W812" t="s">
        <v>46</v>
      </c>
      <c r="X812" t="s">
        <v>37</v>
      </c>
      <c r="Y812" t="s">
        <v>81</v>
      </c>
      <c r="Z812">
        <v>4</v>
      </c>
      <c r="AA812" t="s">
        <v>3879</v>
      </c>
      <c r="AB812" s="1">
        <v>44478</v>
      </c>
    </row>
    <row r="813" spans="1:28" x14ac:dyDescent="0.25">
      <c r="A813">
        <v>41</v>
      </c>
      <c r="B813" t="s">
        <v>98</v>
      </c>
      <c r="C813">
        <v>2021</v>
      </c>
      <c r="D813" t="s">
        <v>451</v>
      </c>
      <c r="E813" t="s">
        <v>1586</v>
      </c>
      <c r="F813" t="s">
        <v>46</v>
      </c>
      <c r="G813" t="s">
        <v>1587</v>
      </c>
      <c r="H813" t="s">
        <v>86</v>
      </c>
      <c r="I813" t="s">
        <v>71</v>
      </c>
      <c r="J813" s="1">
        <v>44478</v>
      </c>
      <c r="K813" s="2">
        <v>0.43745370370370368</v>
      </c>
      <c r="L813" s="1">
        <v>44478</v>
      </c>
      <c r="M813" s="2">
        <v>0.60410879629629632</v>
      </c>
      <c r="N813" s="1">
        <v>44478</v>
      </c>
      <c r="O813" s="2">
        <v>0.73822916666666671</v>
      </c>
      <c r="P813">
        <v>434</v>
      </c>
      <c r="Q813">
        <v>194</v>
      </c>
      <c r="R813" s="3">
        <v>44478.4374537037</v>
      </c>
      <c r="S813" s="3">
        <v>44478.738229166665</v>
      </c>
      <c r="T813" t="s">
        <v>1969</v>
      </c>
      <c r="U813" t="s">
        <v>36</v>
      </c>
      <c r="V813" t="s">
        <v>46</v>
      </c>
      <c r="W813" t="s">
        <v>46</v>
      </c>
      <c r="X813" t="s">
        <v>37</v>
      </c>
      <c r="Y813" t="s">
        <v>81</v>
      </c>
      <c r="Z813">
        <v>6</v>
      </c>
      <c r="AA813" t="s">
        <v>3879</v>
      </c>
      <c r="AB813" s="1">
        <v>44478</v>
      </c>
    </row>
    <row r="814" spans="1:28" x14ac:dyDescent="0.25">
      <c r="A814">
        <v>41</v>
      </c>
      <c r="B814" t="s">
        <v>98</v>
      </c>
      <c r="C814">
        <v>2021</v>
      </c>
      <c r="D814" t="s">
        <v>451</v>
      </c>
      <c r="E814" t="s">
        <v>1588</v>
      </c>
      <c r="F814" t="s">
        <v>46</v>
      </c>
      <c r="G814" t="s">
        <v>1589</v>
      </c>
      <c r="H814" t="s">
        <v>86</v>
      </c>
      <c r="I814" t="s">
        <v>71</v>
      </c>
      <c r="J814" s="1">
        <v>44478</v>
      </c>
      <c r="K814" s="2">
        <v>0.43822916666666667</v>
      </c>
      <c r="L814" s="1">
        <v>44478</v>
      </c>
      <c r="M814" s="2">
        <v>0.60488425925925926</v>
      </c>
      <c r="N814" s="1">
        <v>44478</v>
      </c>
      <c r="O814" s="2">
        <v>0.58241898148148141</v>
      </c>
      <c r="P814">
        <v>207</v>
      </c>
      <c r="Q814">
        <v>-33</v>
      </c>
      <c r="R814" s="3">
        <v>44478.43822916667</v>
      </c>
      <c r="S814" s="3">
        <v>44478.582418981481</v>
      </c>
      <c r="T814" t="s">
        <v>1867</v>
      </c>
      <c r="U814" t="s">
        <v>32</v>
      </c>
      <c r="V814" t="s">
        <v>46</v>
      </c>
      <c r="W814" t="s">
        <v>46</v>
      </c>
      <c r="X814" t="s">
        <v>23</v>
      </c>
      <c r="Y814" t="s">
        <v>81</v>
      </c>
      <c r="Z814">
        <v>1</v>
      </c>
      <c r="AA814" t="s">
        <v>3879</v>
      </c>
      <c r="AB814" s="1">
        <v>44478</v>
      </c>
    </row>
    <row r="815" spans="1:28" x14ac:dyDescent="0.25">
      <c r="A815">
        <v>41</v>
      </c>
      <c r="B815" t="s">
        <v>98</v>
      </c>
      <c r="C815">
        <v>2021</v>
      </c>
      <c r="D815" t="s">
        <v>451</v>
      </c>
      <c r="E815" t="s">
        <v>1590</v>
      </c>
      <c r="F815" t="s">
        <v>48</v>
      </c>
      <c r="G815" t="s">
        <v>1591</v>
      </c>
      <c r="H815" t="s">
        <v>86</v>
      </c>
      <c r="I815" t="s">
        <v>71</v>
      </c>
      <c r="J815" s="1">
        <v>44478</v>
      </c>
      <c r="K815" s="2">
        <v>0.44075231481481486</v>
      </c>
      <c r="L815" s="1">
        <v>44478</v>
      </c>
      <c r="M815" s="2">
        <v>0.60733796296296294</v>
      </c>
      <c r="N815" s="1">
        <v>44478</v>
      </c>
      <c r="O815" s="2">
        <v>0.73908564814814814</v>
      </c>
      <c r="P815">
        <v>430</v>
      </c>
      <c r="Q815">
        <v>190</v>
      </c>
      <c r="R815" s="3">
        <v>44478.440752314818</v>
      </c>
      <c r="S815" s="3">
        <v>44478.739085648151</v>
      </c>
      <c r="T815" t="s">
        <v>1968</v>
      </c>
      <c r="U815" t="s">
        <v>36</v>
      </c>
      <c r="V815" t="s">
        <v>48</v>
      </c>
      <c r="W815" t="s">
        <v>48</v>
      </c>
      <c r="X815" t="s">
        <v>37</v>
      </c>
      <c r="Y815" t="s">
        <v>81</v>
      </c>
      <c r="Z815">
        <v>5</v>
      </c>
      <c r="AA815" t="s">
        <v>3879</v>
      </c>
      <c r="AB815" s="1">
        <v>44478</v>
      </c>
    </row>
    <row r="816" spans="1:28" x14ac:dyDescent="0.25">
      <c r="A816">
        <v>41</v>
      </c>
      <c r="B816" t="s">
        <v>98</v>
      </c>
      <c r="C816">
        <v>2021</v>
      </c>
      <c r="D816" t="s">
        <v>451</v>
      </c>
      <c r="E816" t="s">
        <v>1592</v>
      </c>
      <c r="F816" t="s">
        <v>46</v>
      </c>
      <c r="G816" t="s">
        <v>1593</v>
      </c>
      <c r="H816" t="s">
        <v>87</v>
      </c>
      <c r="I816" t="s">
        <v>71</v>
      </c>
      <c r="J816" s="1">
        <v>44478</v>
      </c>
      <c r="K816" s="2">
        <v>0.44196759259259261</v>
      </c>
      <c r="L816" s="1">
        <v>44482</v>
      </c>
      <c r="M816" s="2">
        <v>0.46972222222222221</v>
      </c>
      <c r="N816" s="1">
        <v>44478</v>
      </c>
      <c r="O816" s="2">
        <v>0.73988425925925927</v>
      </c>
      <c r="P816">
        <v>429</v>
      </c>
      <c r="Q816">
        <v>-5371</v>
      </c>
      <c r="R816" s="3">
        <v>44478.441967592589</v>
      </c>
      <c r="S816" s="3">
        <v>44478.739884259259</v>
      </c>
      <c r="T816" t="s">
        <v>1968</v>
      </c>
      <c r="U816" t="s">
        <v>36</v>
      </c>
      <c r="V816" t="s">
        <v>46</v>
      </c>
      <c r="W816" t="s">
        <v>46</v>
      </c>
      <c r="X816" t="s">
        <v>37</v>
      </c>
      <c r="Y816" t="s">
        <v>81</v>
      </c>
      <c r="Z816">
        <v>4</v>
      </c>
      <c r="AA816" t="s">
        <v>3879</v>
      </c>
      <c r="AB816" s="1">
        <v>44478</v>
      </c>
    </row>
    <row r="817" spans="1:28" x14ac:dyDescent="0.25">
      <c r="A817">
        <v>41</v>
      </c>
      <c r="B817" t="s">
        <v>98</v>
      </c>
      <c r="C817">
        <v>2021</v>
      </c>
      <c r="D817" t="s">
        <v>451</v>
      </c>
      <c r="E817" t="s">
        <v>1594</v>
      </c>
      <c r="F817" t="s">
        <v>48</v>
      </c>
      <c r="G817" t="s">
        <v>1253</v>
      </c>
      <c r="H817" t="s">
        <v>86</v>
      </c>
      <c r="I817" t="s">
        <v>71</v>
      </c>
      <c r="J817" s="1">
        <v>44478</v>
      </c>
      <c r="K817" s="2">
        <v>0.44226851851851851</v>
      </c>
      <c r="L817" s="1">
        <v>44478</v>
      </c>
      <c r="M817" s="2">
        <v>0.60892361111111104</v>
      </c>
      <c r="N817" s="1">
        <v>44478</v>
      </c>
      <c r="O817" s="2">
        <v>0.49893518518518515</v>
      </c>
      <c r="P817">
        <v>82</v>
      </c>
      <c r="Q817">
        <v>-158</v>
      </c>
      <c r="R817" s="3">
        <v>44478.44226851852</v>
      </c>
      <c r="S817" s="3">
        <v>44478.498935185184</v>
      </c>
      <c r="T817" t="s">
        <v>133</v>
      </c>
      <c r="U817" t="s">
        <v>30</v>
      </c>
      <c r="V817" t="s">
        <v>48</v>
      </c>
      <c r="W817" t="s">
        <v>48</v>
      </c>
      <c r="X817" t="s">
        <v>23</v>
      </c>
      <c r="Y817" t="s">
        <v>81</v>
      </c>
      <c r="Z817">
        <v>1</v>
      </c>
      <c r="AA817" t="s">
        <v>3879</v>
      </c>
      <c r="AB817" s="1">
        <v>44478</v>
      </c>
    </row>
    <row r="818" spans="1:28" x14ac:dyDescent="0.25">
      <c r="A818">
        <v>41</v>
      </c>
      <c r="B818" t="s">
        <v>98</v>
      </c>
      <c r="C818">
        <v>2021</v>
      </c>
      <c r="D818" t="s">
        <v>451</v>
      </c>
      <c r="E818" t="s">
        <v>1595</v>
      </c>
      <c r="F818" t="s">
        <v>28</v>
      </c>
      <c r="G818" t="s">
        <v>1596</v>
      </c>
      <c r="H818" t="s">
        <v>86</v>
      </c>
      <c r="I818" t="s">
        <v>71</v>
      </c>
      <c r="J818" s="1">
        <v>44478</v>
      </c>
      <c r="K818" s="2">
        <v>0.44359953703703708</v>
      </c>
      <c r="L818" s="1">
        <v>44478</v>
      </c>
      <c r="M818" s="2">
        <v>0.61023148148148143</v>
      </c>
      <c r="N818" s="1">
        <v>44478</v>
      </c>
      <c r="O818" s="2">
        <v>0.4457638888888889</v>
      </c>
      <c r="P818">
        <v>3</v>
      </c>
      <c r="Q818">
        <v>-237</v>
      </c>
      <c r="R818" s="3">
        <v>44478.443599537037</v>
      </c>
      <c r="S818" s="3">
        <v>44478.445763888885</v>
      </c>
      <c r="T818" t="s">
        <v>1911</v>
      </c>
      <c r="U818" t="s">
        <v>22</v>
      </c>
      <c r="V818" t="s">
        <v>19</v>
      </c>
      <c r="W818" t="s">
        <v>29</v>
      </c>
      <c r="X818" t="s">
        <v>23</v>
      </c>
      <c r="Y818" t="s">
        <v>81</v>
      </c>
      <c r="Z818">
        <v>1</v>
      </c>
      <c r="AA818" t="s">
        <v>3879</v>
      </c>
      <c r="AB818" s="1">
        <v>44478</v>
      </c>
    </row>
    <row r="819" spans="1:28" x14ac:dyDescent="0.25">
      <c r="A819">
        <v>41</v>
      </c>
      <c r="B819" t="s">
        <v>98</v>
      </c>
      <c r="C819">
        <v>2021</v>
      </c>
      <c r="D819" t="s">
        <v>451</v>
      </c>
      <c r="E819" t="s">
        <v>1597</v>
      </c>
      <c r="F819" t="s">
        <v>46</v>
      </c>
      <c r="G819" t="s">
        <v>1598</v>
      </c>
      <c r="H819" t="s">
        <v>86</v>
      </c>
      <c r="I819" t="s">
        <v>71</v>
      </c>
      <c r="J819" s="1">
        <v>44478</v>
      </c>
      <c r="K819" s="2">
        <v>0.45010416666666669</v>
      </c>
      <c r="L819" s="1">
        <v>44478</v>
      </c>
      <c r="M819" s="2">
        <v>0.61675925925925923</v>
      </c>
      <c r="N819" s="1">
        <v>44478</v>
      </c>
      <c r="O819" s="2">
        <v>0.74093749999999992</v>
      </c>
      <c r="P819">
        <v>418</v>
      </c>
      <c r="Q819">
        <v>178</v>
      </c>
      <c r="R819" s="3">
        <v>44478.450104166666</v>
      </c>
      <c r="S819" s="3">
        <v>44478.740937499999</v>
      </c>
      <c r="T819" t="s">
        <v>1970</v>
      </c>
      <c r="U819" t="s">
        <v>36</v>
      </c>
      <c r="V819" t="s">
        <v>46</v>
      </c>
      <c r="W819" t="s">
        <v>46</v>
      </c>
      <c r="X819" t="s">
        <v>37</v>
      </c>
      <c r="Y819" t="s">
        <v>81</v>
      </c>
      <c r="Z819">
        <v>5</v>
      </c>
      <c r="AA819" t="s">
        <v>3879</v>
      </c>
      <c r="AB819" s="1">
        <v>44478</v>
      </c>
    </row>
    <row r="820" spans="1:28" x14ac:dyDescent="0.25">
      <c r="A820">
        <v>41</v>
      </c>
      <c r="B820" t="s">
        <v>98</v>
      </c>
      <c r="C820">
        <v>2021</v>
      </c>
      <c r="D820" t="s">
        <v>451</v>
      </c>
      <c r="E820" t="s">
        <v>1599</v>
      </c>
      <c r="F820" t="s">
        <v>28</v>
      </c>
      <c r="G820" t="s">
        <v>1600</v>
      </c>
      <c r="H820" t="s">
        <v>86</v>
      </c>
      <c r="I820" t="s">
        <v>71</v>
      </c>
      <c r="J820" s="1">
        <v>44478</v>
      </c>
      <c r="K820" s="2">
        <v>0.45202546296296298</v>
      </c>
      <c r="L820" s="1">
        <v>44478</v>
      </c>
      <c r="M820" s="2">
        <v>0.61865740740740738</v>
      </c>
      <c r="N820" s="1">
        <v>44478</v>
      </c>
      <c r="O820" s="2">
        <v>0.74260416666666673</v>
      </c>
      <c r="P820">
        <v>419</v>
      </c>
      <c r="Q820">
        <v>179</v>
      </c>
      <c r="R820" s="3">
        <v>44478.452025462961</v>
      </c>
      <c r="S820" s="3">
        <v>44478.742604166669</v>
      </c>
      <c r="T820" t="s">
        <v>1970</v>
      </c>
      <c r="U820" t="s">
        <v>36</v>
      </c>
      <c r="V820" t="s">
        <v>19</v>
      </c>
      <c r="W820" t="s">
        <v>29</v>
      </c>
      <c r="X820" t="s">
        <v>37</v>
      </c>
      <c r="Y820" t="s">
        <v>81</v>
      </c>
      <c r="Z820">
        <v>4</v>
      </c>
      <c r="AA820" t="s">
        <v>3879</v>
      </c>
      <c r="AB820" s="1">
        <v>44478</v>
      </c>
    </row>
    <row r="821" spans="1:28" x14ac:dyDescent="0.25">
      <c r="A821">
        <v>41</v>
      </c>
      <c r="B821" t="s">
        <v>98</v>
      </c>
      <c r="C821">
        <v>2021</v>
      </c>
      <c r="D821" t="s">
        <v>451</v>
      </c>
      <c r="E821" t="s">
        <v>1601</v>
      </c>
      <c r="F821" t="s">
        <v>46</v>
      </c>
      <c r="G821" t="s">
        <v>1602</v>
      </c>
      <c r="H821" t="s">
        <v>86</v>
      </c>
      <c r="I821" t="s">
        <v>71</v>
      </c>
      <c r="J821" s="1">
        <v>44478</v>
      </c>
      <c r="K821" s="2">
        <v>0.45302083333333337</v>
      </c>
      <c r="L821" s="1">
        <v>44478</v>
      </c>
      <c r="M821" s="2">
        <v>0.61965277777777772</v>
      </c>
      <c r="N821" s="1">
        <v>44478</v>
      </c>
      <c r="O821" s="2">
        <v>0.69247685185185182</v>
      </c>
      <c r="P821">
        <v>345</v>
      </c>
      <c r="Q821">
        <v>105</v>
      </c>
      <c r="R821" s="3">
        <v>44478.453020833331</v>
      </c>
      <c r="S821" s="3">
        <v>44478.692476851851</v>
      </c>
      <c r="T821" t="s">
        <v>1874</v>
      </c>
      <c r="U821" t="s">
        <v>36</v>
      </c>
      <c r="V821" t="s">
        <v>46</v>
      </c>
      <c r="W821" t="s">
        <v>46</v>
      </c>
      <c r="X821" t="s">
        <v>37</v>
      </c>
      <c r="Y821" t="s">
        <v>81</v>
      </c>
      <c r="Z821">
        <v>3</v>
      </c>
      <c r="AA821" t="s">
        <v>3879</v>
      </c>
      <c r="AB821" s="1">
        <v>44478</v>
      </c>
    </row>
    <row r="822" spans="1:28" x14ac:dyDescent="0.25">
      <c r="A822">
        <v>41</v>
      </c>
      <c r="B822" t="s">
        <v>98</v>
      </c>
      <c r="C822">
        <v>2021</v>
      </c>
      <c r="D822" t="s">
        <v>451</v>
      </c>
      <c r="E822" t="s">
        <v>1603</v>
      </c>
      <c r="F822" t="s">
        <v>46</v>
      </c>
      <c r="G822" t="s">
        <v>1604</v>
      </c>
      <c r="H822" t="s">
        <v>86</v>
      </c>
      <c r="I822" t="s">
        <v>71</v>
      </c>
      <c r="J822" s="1">
        <v>44478</v>
      </c>
      <c r="K822" s="2">
        <v>0.46190972222222221</v>
      </c>
      <c r="L822" s="1">
        <v>44478</v>
      </c>
      <c r="M822" s="2">
        <v>0.6285532407407407</v>
      </c>
      <c r="N822" s="1">
        <v>44478</v>
      </c>
      <c r="O822" s="2">
        <v>0.74332175925925925</v>
      </c>
      <c r="P822">
        <v>405</v>
      </c>
      <c r="Q822">
        <v>165</v>
      </c>
      <c r="R822" s="3">
        <v>44478.461909722224</v>
      </c>
      <c r="S822" s="3">
        <v>44478.743321759262</v>
      </c>
      <c r="T822" t="s">
        <v>1971</v>
      </c>
      <c r="U822" t="s">
        <v>36</v>
      </c>
      <c r="V822" t="s">
        <v>46</v>
      </c>
      <c r="W822" t="s">
        <v>46</v>
      </c>
      <c r="X822" t="s">
        <v>37</v>
      </c>
      <c r="Y822" t="s">
        <v>81</v>
      </c>
      <c r="Z822">
        <v>4</v>
      </c>
      <c r="AA822" t="s">
        <v>3879</v>
      </c>
      <c r="AB822" s="1">
        <v>44478</v>
      </c>
    </row>
    <row r="823" spans="1:28" x14ac:dyDescent="0.25">
      <c r="A823">
        <v>41</v>
      </c>
      <c r="B823" t="s">
        <v>98</v>
      </c>
      <c r="C823">
        <v>2021</v>
      </c>
      <c r="D823" t="s">
        <v>451</v>
      </c>
      <c r="E823" t="s">
        <v>1605</v>
      </c>
      <c r="F823" t="s">
        <v>46</v>
      </c>
      <c r="G823" t="s">
        <v>1606</v>
      </c>
      <c r="H823" t="s">
        <v>86</v>
      </c>
      <c r="I823" t="s">
        <v>71</v>
      </c>
      <c r="J823" s="1">
        <v>44478</v>
      </c>
      <c r="K823" s="2">
        <v>0.46888888888888891</v>
      </c>
      <c r="L823" s="1">
        <v>44478</v>
      </c>
      <c r="M823" s="2">
        <v>0.6355439814814815</v>
      </c>
      <c r="N823" s="1">
        <v>44478</v>
      </c>
      <c r="O823" s="2">
        <v>0.54690972222222223</v>
      </c>
      <c r="P823">
        <v>112</v>
      </c>
      <c r="Q823">
        <v>-128</v>
      </c>
      <c r="R823" s="3">
        <v>44478.468888888892</v>
      </c>
      <c r="S823" s="3">
        <v>44478.546909722223</v>
      </c>
      <c r="T823" t="s">
        <v>600</v>
      </c>
      <c r="U823" t="s">
        <v>32</v>
      </c>
      <c r="V823" t="s">
        <v>46</v>
      </c>
      <c r="W823" t="s">
        <v>46</v>
      </c>
      <c r="X823" t="s">
        <v>23</v>
      </c>
      <c r="Y823" t="s">
        <v>81</v>
      </c>
      <c r="Z823">
        <v>2</v>
      </c>
      <c r="AA823" t="s">
        <v>3879</v>
      </c>
      <c r="AB823" s="1">
        <v>44478</v>
      </c>
    </row>
    <row r="824" spans="1:28" x14ac:dyDescent="0.25">
      <c r="A824">
        <v>41</v>
      </c>
      <c r="B824" t="s">
        <v>98</v>
      </c>
      <c r="C824">
        <v>2021</v>
      </c>
      <c r="D824" t="s">
        <v>451</v>
      </c>
      <c r="E824" t="s">
        <v>1607</v>
      </c>
      <c r="F824" t="s">
        <v>50</v>
      </c>
      <c r="G824" t="s">
        <v>1608</v>
      </c>
      <c r="H824" t="s">
        <v>86</v>
      </c>
      <c r="I824" t="s">
        <v>71</v>
      </c>
      <c r="J824" s="1">
        <v>44478</v>
      </c>
      <c r="K824" s="2">
        <v>0.4702662037037037</v>
      </c>
      <c r="L824" s="1">
        <v>44478</v>
      </c>
      <c r="M824" s="2">
        <v>0.63689814814814816</v>
      </c>
      <c r="N824" s="1">
        <v>44478</v>
      </c>
      <c r="O824" s="2">
        <v>0.50178240740740743</v>
      </c>
      <c r="P824">
        <v>45</v>
      </c>
      <c r="Q824">
        <v>-195</v>
      </c>
      <c r="R824" s="3">
        <v>44478.470266203702</v>
      </c>
      <c r="S824" s="3">
        <v>44478.501782407409</v>
      </c>
      <c r="T824" t="s">
        <v>129</v>
      </c>
      <c r="U824" t="s">
        <v>27</v>
      </c>
      <c r="V824" t="s">
        <v>51</v>
      </c>
      <c r="W824" t="s">
        <v>52</v>
      </c>
      <c r="X824" t="s">
        <v>23</v>
      </c>
      <c r="Y824" t="s">
        <v>81</v>
      </c>
      <c r="Z824">
        <v>1</v>
      </c>
      <c r="AA824" t="s">
        <v>3879</v>
      </c>
      <c r="AB824" s="1">
        <v>44478</v>
      </c>
    </row>
    <row r="825" spans="1:28" x14ac:dyDescent="0.25">
      <c r="A825">
        <v>41</v>
      </c>
      <c r="B825" t="s">
        <v>98</v>
      </c>
      <c r="C825">
        <v>2021</v>
      </c>
      <c r="D825" t="s">
        <v>451</v>
      </c>
      <c r="E825" t="s">
        <v>1609</v>
      </c>
      <c r="F825" t="s">
        <v>50</v>
      </c>
      <c r="G825" t="s">
        <v>1610</v>
      </c>
      <c r="H825" t="s">
        <v>86</v>
      </c>
      <c r="I825" t="s">
        <v>71</v>
      </c>
      <c r="J825" s="1">
        <v>44478</v>
      </c>
      <c r="K825" s="2">
        <v>0.4728472222222222</v>
      </c>
      <c r="L825" s="1">
        <v>44478</v>
      </c>
      <c r="M825" s="2">
        <v>0.63947916666666671</v>
      </c>
      <c r="N825" s="1">
        <v>44478</v>
      </c>
      <c r="O825" s="2">
        <v>0.50162037037037044</v>
      </c>
      <c r="P825">
        <v>42</v>
      </c>
      <c r="Q825">
        <v>-198</v>
      </c>
      <c r="R825" s="3">
        <v>44478.47284722222</v>
      </c>
      <c r="S825" s="3">
        <v>44478.501620370371</v>
      </c>
      <c r="T825" t="s">
        <v>1830</v>
      </c>
      <c r="U825" t="s">
        <v>27</v>
      </c>
      <c r="V825" t="s">
        <v>51</v>
      </c>
      <c r="W825" t="s">
        <v>52</v>
      </c>
      <c r="X825" t="s">
        <v>23</v>
      </c>
      <c r="Y825" t="s">
        <v>81</v>
      </c>
      <c r="Z825">
        <v>1</v>
      </c>
      <c r="AA825" t="s">
        <v>3879</v>
      </c>
      <c r="AB825" s="1">
        <v>44478</v>
      </c>
    </row>
    <row r="826" spans="1:28" x14ac:dyDescent="0.25">
      <c r="A826">
        <v>41</v>
      </c>
      <c r="B826" t="s">
        <v>98</v>
      </c>
      <c r="C826">
        <v>2021</v>
      </c>
      <c r="D826" t="s">
        <v>451</v>
      </c>
      <c r="E826" t="s">
        <v>1611</v>
      </c>
      <c r="F826" t="s">
        <v>46</v>
      </c>
      <c r="G826" t="s">
        <v>1545</v>
      </c>
      <c r="H826" t="s">
        <v>86</v>
      </c>
      <c r="I826" t="s">
        <v>71</v>
      </c>
      <c r="J826" s="1">
        <v>44478</v>
      </c>
      <c r="K826" s="2">
        <v>0.47606481481481483</v>
      </c>
      <c r="L826" s="1">
        <v>44478</v>
      </c>
      <c r="M826" s="2">
        <v>0.64271990740740736</v>
      </c>
      <c r="N826" s="1">
        <v>44478</v>
      </c>
      <c r="O826" s="2">
        <v>0.61848379629629624</v>
      </c>
      <c r="P826">
        <v>205</v>
      </c>
      <c r="Q826">
        <v>-35</v>
      </c>
      <c r="R826" s="3">
        <v>44478.476064814815</v>
      </c>
      <c r="S826" s="3">
        <v>44478.618483796294</v>
      </c>
      <c r="T826" t="s">
        <v>149</v>
      </c>
      <c r="U826" t="s">
        <v>32</v>
      </c>
      <c r="V826" t="s">
        <v>46</v>
      </c>
      <c r="W826" t="s">
        <v>46</v>
      </c>
      <c r="X826" t="s">
        <v>23</v>
      </c>
      <c r="Y826" t="s">
        <v>81</v>
      </c>
      <c r="Z826">
        <v>1</v>
      </c>
      <c r="AA826" t="s">
        <v>3879</v>
      </c>
      <c r="AB826" s="1">
        <v>44478</v>
      </c>
    </row>
    <row r="827" spans="1:28" x14ac:dyDescent="0.25">
      <c r="A827">
        <v>41</v>
      </c>
      <c r="B827" t="s">
        <v>98</v>
      </c>
      <c r="C827">
        <v>2021</v>
      </c>
      <c r="D827" t="s">
        <v>451</v>
      </c>
      <c r="E827" t="s">
        <v>1612</v>
      </c>
      <c r="F827" t="s">
        <v>50</v>
      </c>
      <c r="G827" t="s">
        <v>1613</v>
      </c>
      <c r="H827" t="s">
        <v>86</v>
      </c>
      <c r="I827" t="s">
        <v>71</v>
      </c>
      <c r="J827" s="1">
        <v>44478</v>
      </c>
      <c r="K827" s="2">
        <v>0.47784722222222226</v>
      </c>
      <c r="L827" s="1">
        <v>44478</v>
      </c>
      <c r="M827" s="2">
        <v>0.64446759259259256</v>
      </c>
      <c r="N827" s="1">
        <v>44478</v>
      </c>
      <c r="O827" s="2">
        <v>0.50140046296296303</v>
      </c>
      <c r="P827">
        <v>34</v>
      </c>
      <c r="Q827">
        <v>-206</v>
      </c>
      <c r="R827" s="3">
        <v>44478.477847222224</v>
      </c>
      <c r="S827" s="3">
        <v>44478.501400462963</v>
      </c>
      <c r="T827" t="s">
        <v>103</v>
      </c>
      <c r="U827" t="s">
        <v>27</v>
      </c>
      <c r="V827" t="s">
        <v>51</v>
      </c>
      <c r="W827" t="s">
        <v>52</v>
      </c>
      <c r="X827" t="s">
        <v>23</v>
      </c>
      <c r="Y827" t="s">
        <v>81</v>
      </c>
      <c r="Z827">
        <v>1</v>
      </c>
      <c r="AA827" t="s">
        <v>3879</v>
      </c>
      <c r="AB827" s="1">
        <v>44478</v>
      </c>
    </row>
    <row r="828" spans="1:28" x14ac:dyDescent="0.25">
      <c r="A828">
        <v>41</v>
      </c>
      <c r="B828" t="s">
        <v>98</v>
      </c>
      <c r="C828">
        <v>2021</v>
      </c>
      <c r="D828" t="s">
        <v>451</v>
      </c>
      <c r="E828" t="s">
        <v>1614</v>
      </c>
      <c r="F828" t="s">
        <v>50</v>
      </c>
      <c r="G828" t="s">
        <v>1615</v>
      </c>
      <c r="H828" t="s">
        <v>86</v>
      </c>
      <c r="I828" t="s">
        <v>71</v>
      </c>
      <c r="J828" s="1">
        <v>44478</v>
      </c>
      <c r="K828" s="2">
        <v>0.47969907407407408</v>
      </c>
      <c r="L828" s="1">
        <v>44478</v>
      </c>
      <c r="M828" s="2">
        <v>0.64633101851851849</v>
      </c>
      <c r="N828" s="1">
        <v>44478</v>
      </c>
      <c r="O828" s="2">
        <v>0.50121527777777775</v>
      </c>
      <c r="P828">
        <v>31</v>
      </c>
      <c r="Q828">
        <v>-209</v>
      </c>
      <c r="R828" s="3">
        <v>44478.479699074072</v>
      </c>
      <c r="S828" s="3">
        <v>44478.501215277778</v>
      </c>
      <c r="T828" t="s">
        <v>1913</v>
      </c>
      <c r="U828" t="s">
        <v>22</v>
      </c>
      <c r="V828" t="s">
        <v>51</v>
      </c>
      <c r="W828" t="s">
        <v>52</v>
      </c>
      <c r="X828" t="s">
        <v>23</v>
      </c>
      <c r="Y828" t="s">
        <v>81</v>
      </c>
      <c r="Z828">
        <v>1</v>
      </c>
      <c r="AA828" t="s">
        <v>3879</v>
      </c>
      <c r="AB828" s="1">
        <v>44478</v>
      </c>
    </row>
    <row r="829" spans="1:28" x14ac:dyDescent="0.25">
      <c r="A829">
        <v>41</v>
      </c>
      <c r="B829" t="s">
        <v>98</v>
      </c>
      <c r="C829">
        <v>2021</v>
      </c>
      <c r="D829" t="s">
        <v>451</v>
      </c>
      <c r="E829" t="s">
        <v>1616</v>
      </c>
      <c r="F829" t="s">
        <v>46</v>
      </c>
      <c r="G829" t="s">
        <v>1617</v>
      </c>
      <c r="H829" t="s">
        <v>86</v>
      </c>
      <c r="I829" t="s">
        <v>71</v>
      </c>
      <c r="J829" s="1">
        <v>44478</v>
      </c>
      <c r="K829" s="2">
        <v>0.48405092592592597</v>
      </c>
      <c r="L829" s="1">
        <v>44478</v>
      </c>
      <c r="M829" s="2">
        <v>0.6507060185185185</v>
      </c>
      <c r="N829" s="1">
        <v>44478</v>
      </c>
      <c r="O829" s="2">
        <v>0.74412037037037038</v>
      </c>
      <c r="P829">
        <v>374</v>
      </c>
      <c r="Q829">
        <v>134</v>
      </c>
      <c r="R829" s="3">
        <v>44478.484050925923</v>
      </c>
      <c r="S829" s="3">
        <v>44478.744120370371</v>
      </c>
      <c r="T829" t="s">
        <v>1972</v>
      </c>
      <c r="U829" t="s">
        <v>36</v>
      </c>
      <c r="V829" t="s">
        <v>46</v>
      </c>
      <c r="W829" t="s">
        <v>46</v>
      </c>
      <c r="X829" t="s">
        <v>37</v>
      </c>
      <c r="Y829" t="s">
        <v>81</v>
      </c>
      <c r="Z829">
        <v>3</v>
      </c>
      <c r="AA829" t="s">
        <v>3879</v>
      </c>
      <c r="AB829" s="1">
        <v>44478</v>
      </c>
    </row>
    <row r="830" spans="1:28" x14ac:dyDescent="0.25">
      <c r="A830">
        <v>41</v>
      </c>
      <c r="B830" t="s">
        <v>98</v>
      </c>
      <c r="C830">
        <v>2021</v>
      </c>
      <c r="D830" t="s">
        <v>451</v>
      </c>
      <c r="E830" t="s">
        <v>1618</v>
      </c>
      <c r="F830" t="s">
        <v>24</v>
      </c>
      <c r="G830" t="s">
        <v>1132</v>
      </c>
      <c r="H830" t="s">
        <v>70</v>
      </c>
      <c r="I830" t="s">
        <v>71</v>
      </c>
      <c r="J830" s="1">
        <v>44478</v>
      </c>
      <c r="K830" s="2">
        <v>0.49681712962962959</v>
      </c>
      <c r="L830" s="1">
        <v>44478</v>
      </c>
      <c r="M830" s="2">
        <v>0.4967361111111111</v>
      </c>
      <c r="N830" s="1">
        <v>44478</v>
      </c>
      <c r="O830" s="2">
        <v>0.61432870370370374</v>
      </c>
      <c r="P830">
        <v>169</v>
      </c>
      <c r="Q830">
        <v>169</v>
      </c>
      <c r="R830" s="3">
        <v>44478.496817129628</v>
      </c>
      <c r="S830" s="3">
        <v>44478.614328703705</v>
      </c>
      <c r="T830" t="s">
        <v>586</v>
      </c>
      <c r="U830" t="s">
        <v>32</v>
      </c>
      <c r="V830" t="s">
        <v>19</v>
      </c>
      <c r="W830" t="s">
        <v>25</v>
      </c>
      <c r="X830" t="s">
        <v>37</v>
      </c>
      <c r="Y830" t="s">
        <v>78</v>
      </c>
      <c r="Z830">
        <v>1</v>
      </c>
      <c r="AA830" t="s">
        <v>3879</v>
      </c>
      <c r="AB830" s="1">
        <v>44478</v>
      </c>
    </row>
    <row r="831" spans="1:28" x14ac:dyDescent="0.25">
      <c r="A831">
        <v>41</v>
      </c>
      <c r="B831" t="s">
        <v>98</v>
      </c>
      <c r="C831">
        <v>2021</v>
      </c>
      <c r="D831" t="s">
        <v>451</v>
      </c>
      <c r="E831" t="s">
        <v>1619</v>
      </c>
      <c r="F831" t="s">
        <v>18</v>
      </c>
      <c r="G831" t="s">
        <v>1620</v>
      </c>
      <c r="H831" t="s">
        <v>70</v>
      </c>
      <c r="I831" t="s">
        <v>71</v>
      </c>
      <c r="J831" s="1">
        <v>44478</v>
      </c>
      <c r="K831" s="2">
        <v>0.50186342592592592</v>
      </c>
      <c r="L831" s="1">
        <v>44478</v>
      </c>
      <c r="M831" s="2">
        <v>0.56432870370370369</v>
      </c>
      <c r="N831" s="1">
        <v>44478</v>
      </c>
      <c r="O831" s="2">
        <v>0.54498842592592589</v>
      </c>
      <c r="P831">
        <v>62</v>
      </c>
      <c r="Q831">
        <v>-28</v>
      </c>
      <c r="R831" s="3">
        <v>44478.501863425925</v>
      </c>
      <c r="S831" s="3">
        <v>44478.544988425929</v>
      </c>
      <c r="T831" t="s">
        <v>108</v>
      </c>
      <c r="U831" t="s">
        <v>30</v>
      </c>
      <c r="V831" t="s">
        <v>19</v>
      </c>
      <c r="W831" t="s">
        <v>20</v>
      </c>
      <c r="X831" t="s">
        <v>23</v>
      </c>
      <c r="Y831" t="s">
        <v>79</v>
      </c>
      <c r="Z831">
        <v>6</v>
      </c>
      <c r="AA831" t="s">
        <v>3879</v>
      </c>
      <c r="AB831" s="1">
        <v>44478</v>
      </c>
    </row>
    <row r="832" spans="1:28" x14ac:dyDescent="0.25">
      <c r="A832">
        <v>41</v>
      </c>
      <c r="B832" t="s">
        <v>98</v>
      </c>
      <c r="C832">
        <v>2021</v>
      </c>
      <c r="D832" t="s">
        <v>451</v>
      </c>
      <c r="E832" t="s">
        <v>1621</v>
      </c>
      <c r="F832" t="s">
        <v>50</v>
      </c>
      <c r="G832" t="s">
        <v>1622</v>
      </c>
      <c r="H832" t="s">
        <v>86</v>
      </c>
      <c r="I832" t="s">
        <v>71</v>
      </c>
      <c r="J832" s="1">
        <v>44478</v>
      </c>
      <c r="K832" s="2">
        <v>0.50546296296296289</v>
      </c>
      <c r="L832" s="1">
        <v>44478</v>
      </c>
      <c r="M832" s="2">
        <v>0.6720949074074074</v>
      </c>
      <c r="N832" s="1">
        <v>44478</v>
      </c>
      <c r="O832" s="2">
        <v>0.5417939814814815</v>
      </c>
      <c r="P832">
        <v>53</v>
      </c>
      <c r="Q832">
        <v>-187</v>
      </c>
      <c r="R832" s="3">
        <v>44478.505462962959</v>
      </c>
      <c r="S832" s="3">
        <v>44478.54179398148</v>
      </c>
      <c r="T832" t="s">
        <v>96</v>
      </c>
      <c r="U832" t="s">
        <v>27</v>
      </c>
      <c r="V832" t="s">
        <v>51</v>
      </c>
      <c r="W832" t="s">
        <v>52</v>
      </c>
      <c r="X832" t="s">
        <v>23</v>
      </c>
      <c r="Y832" t="s">
        <v>81</v>
      </c>
      <c r="Z832">
        <v>1</v>
      </c>
      <c r="AA832" t="s">
        <v>3879</v>
      </c>
      <c r="AB832" s="1">
        <v>44478</v>
      </c>
    </row>
    <row r="833" spans="1:28" x14ac:dyDescent="0.25">
      <c r="A833">
        <v>41</v>
      </c>
      <c r="B833" t="s">
        <v>98</v>
      </c>
      <c r="C833">
        <v>2021</v>
      </c>
      <c r="D833" t="s">
        <v>451</v>
      </c>
      <c r="E833" t="s">
        <v>1623</v>
      </c>
      <c r="F833" t="s">
        <v>50</v>
      </c>
      <c r="G833" t="s">
        <v>1624</v>
      </c>
      <c r="H833" t="s">
        <v>86</v>
      </c>
      <c r="I833" t="s">
        <v>71</v>
      </c>
      <c r="J833" s="1">
        <v>44478</v>
      </c>
      <c r="K833" s="2">
        <v>0.5087962962962963</v>
      </c>
      <c r="L833" s="1">
        <v>44478</v>
      </c>
      <c r="M833" s="2">
        <v>0.67540509259259263</v>
      </c>
      <c r="N833" s="1">
        <v>44478</v>
      </c>
      <c r="O833" s="2">
        <v>0.5420949074074074</v>
      </c>
      <c r="P833">
        <v>48</v>
      </c>
      <c r="Q833">
        <v>-192</v>
      </c>
      <c r="R833" s="3">
        <v>44478.508796296293</v>
      </c>
      <c r="S833" s="3">
        <v>44478.542094907411</v>
      </c>
      <c r="T833" t="s">
        <v>112</v>
      </c>
      <c r="U833" t="s">
        <v>27</v>
      </c>
      <c r="V833" t="s">
        <v>51</v>
      </c>
      <c r="W833" t="s">
        <v>52</v>
      </c>
      <c r="X833" t="s">
        <v>23</v>
      </c>
      <c r="Y833" t="s">
        <v>81</v>
      </c>
      <c r="Z833">
        <v>1</v>
      </c>
      <c r="AA833" t="s">
        <v>3879</v>
      </c>
      <c r="AB833" s="1">
        <v>44478</v>
      </c>
    </row>
    <row r="834" spans="1:28" x14ac:dyDescent="0.25">
      <c r="A834">
        <v>41</v>
      </c>
      <c r="B834" t="s">
        <v>98</v>
      </c>
      <c r="C834">
        <v>2021</v>
      </c>
      <c r="D834" t="s">
        <v>451</v>
      </c>
      <c r="E834" t="s">
        <v>1625</v>
      </c>
      <c r="F834" t="s">
        <v>46</v>
      </c>
      <c r="G834" t="s">
        <v>1626</v>
      </c>
      <c r="H834" t="s">
        <v>86</v>
      </c>
      <c r="I834" t="s">
        <v>71</v>
      </c>
      <c r="J834" s="1">
        <v>44478</v>
      </c>
      <c r="K834" s="2">
        <v>0.50881944444444438</v>
      </c>
      <c r="L834" s="1">
        <v>44478</v>
      </c>
      <c r="M834" s="2">
        <v>0.67546296296296304</v>
      </c>
      <c r="N834" s="1">
        <v>44478</v>
      </c>
      <c r="O834" s="2">
        <v>0.74478009259259259</v>
      </c>
      <c r="P834">
        <v>340</v>
      </c>
      <c r="Q834">
        <v>100</v>
      </c>
      <c r="R834" s="3">
        <v>44478.508819444447</v>
      </c>
      <c r="S834" s="3">
        <v>44478.744780092595</v>
      </c>
      <c r="T834" t="s">
        <v>1973</v>
      </c>
      <c r="U834" t="s">
        <v>36</v>
      </c>
      <c r="V834" t="s">
        <v>46</v>
      </c>
      <c r="W834" t="s">
        <v>46</v>
      </c>
      <c r="X834" t="s">
        <v>37</v>
      </c>
      <c r="Y834" t="s">
        <v>81</v>
      </c>
      <c r="Z834">
        <v>3</v>
      </c>
      <c r="AA834" t="s">
        <v>3879</v>
      </c>
      <c r="AB834" s="1">
        <v>44478</v>
      </c>
    </row>
    <row r="835" spans="1:28" x14ac:dyDescent="0.25">
      <c r="A835">
        <v>41</v>
      </c>
      <c r="B835" t="s">
        <v>98</v>
      </c>
      <c r="C835">
        <v>2021</v>
      </c>
      <c r="D835" t="s">
        <v>451</v>
      </c>
      <c r="E835" t="s">
        <v>1627</v>
      </c>
      <c r="F835" t="s">
        <v>46</v>
      </c>
      <c r="G835" t="s">
        <v>1628</v>
      </c>
      <c r="H835" t="s">
        <v>86</v>
      </c>
      <c r="I835" t="s">
        <v>71</v>
      </c>
      <c r="J835" s="1">
        <v>44478</v>
      </c>
      <c r="K835" s="2">
        <v>0.52273148148148152</v>
      </c>
      <c r="L835" s="1">
        <v>44478</v>
      </c>
      <c r="M835" s="2">
        <v>0.68929398148148147</v>
      </c>
      <c r="N835" s="1">
        <v>44481</v>
      </c>
      <c r="O835" s="2">
        <v>0.42226851851851849</v>
      </c>
      <c r="P835">
        <v>4176</v>
      </c>
      <c r="Q835">
        <v>3936</v>
      </c>
      <c r="R835" s="3">
        <v>44478.522731481484</v>
      </c>
      <c r="S835" s="3">
        <v>44481.422268518516</v>
      </c>
      <c r="T835" t="s">
        <v>4107</v>
      </c>
      <c r="U835" t="s">
        <v>39</v>
      </c>
      <c r="V835" t="s">
        <v>46</v>
      </c>
      <c r="W835" t="s">
        <v>46</v>
      </c>
      <c r="X835" t="s">
        <v>37</v>
      </c>
      <c r="Y835" t="s">
        <v>81</v>
      </c>
      <c r="Z835">
        <v>2</v>
      </c>
      <c r="AA835" t="s">
        <v>3879</v>
      </c>
      <c r="AB835" s="1">
        <v>44478</v>
      </c>
    </row>
    <row r="836" spans="1:28" x14ac:dyDescent="0.25">
      <c r="A836">
        <v>41</v>
      </c>
      <c r="B836" t="s">
        <v>98</v>
      </c>
      <c r="C836">
        <v>2021</v>
      </c>
      <c r="D836" t="s">
        <v>451</v>
      </c>
      <c r="E836" t="s">
        <v>1629</v>
      </c>
      <c r="F836" t="s">
        <v>46</v>
      </c>
      <c r="G836" t="s">
        <v>1630</v>
      </c>
      <c r="H836" t="s">
        <v>87</v>
      </c>
      <c r="I836" t="s">
        <v>71</v>
      </c>
      <c r="J836" s="1">
        <v>44478</v>
      </c>
      <c r="K836" s="2">
        <v>0.53416666666666668</v>
      </c>
      <c r="L836" s="1">
        <v>44482</v>
      </c>
      <c r="M836" s="2">
        <v>0.56190972222222224</v>
      </c>
      <c r="R836" s="3">
        <v>44478.534166666665</v>
      </c>
      <c r="S836" s="3">
        <v>44484.34691064815</v>
      </c>
      <c r="T836" t="s">
        <v>4813</v>
      </c>
      <c r="U836" t="s">
        <v>72</v>
      </c>
      <c r="V836" t="s">
        <v>46</v>
      </c>
      <c r="W836" t="s">
        <v>46</v>
      </c>
      <c r="X836" t="s">
        <v>74</v>
      </c>
      <c r="Y836" t="s">
        <v>81</v>
      </c>
      <c r="Z836">
        <v>1</v>
      </c>
      <c r="AA836" t="s">
        <v>3879</v>
      </c>
      <c r="AB836" s="1">
        <v>44478</v>
      </c>
    </row>
    <row r="837" spans="1:28" x14ac:dyDescent="0.25">
      <c r="A837">
        <v>41</v>
      </c>
      <c r="B837" t="s">
        <v>98</v>
      </c>
      <c r="C837">
        <v>2021</v>
      </c>
      <c r="D837" t="s">
        <v>451</v>
      </c>
      <c r="E837" t="s">
        <v>1631</v>
      </c>
      <c r="F837" t="s">
        <v>46</v>
      </c>
      <c r="G837" t="s">
        <v>164</v>
      </c>
      <c r="H837" t="s">
        <v>87</v>
      </c>
      <c r="I837" t="s">
        <v>71</v>
      </c>
      <c r="J837" s="1">
        <v>44478</v>
      </c>
      <c r="K837" s="2">
        <v>0.54381944444444441</v>
      </c>
      <c r="L837" s="1">
        <v>44482</v>
      </c>
      <c r="M837" s="2">
        <v>0.57156249999999997</v>
      </c>
      <c r="R837" s="3">
        <v>44478.543819444443</v>
      </c>
      <c r="S837" s="3">
        <v>44484.34691064815</v>
      </c>
      <c r="T837" t="s">
        <v>4814</v>
      </c>
      <c r="U837" t="s">
        <v>72</v>
      </c>
      <c r="V837" t="s">
        <v>46</v>
      </c>
      <c r="W837" t="s">
        <v>46</v>
      </c>
      <c r="X837" t="s">
        <v>74</v>
      </c>
      <c r="Y837" t="s">
        <v>81</v>
      </c>
      <c r="Z837">
        <v>1</v>
      </c>
      <c r="AA837" t="s">
        <v>3879</v>
      </c>
      <c r="AB837" s="1">
        <v>44478</v>
      </c>
    </row>
    <row r="838" spans="1:28" x14ac:dyDescent="0.25">
      <c r="A838">
        <v>41</v>
      </c>
      <c r="B838" t="s">
        <v>98</v>
      </c>
      <c r="C838">
        <v>2021</v>
      </c>
      <c r="D838" t="s">
        <v>451</v>
      </c>
      <c r="E838" t="s">
        <v>1632</v>
      </c>
      <c r="F838" t="s">
        <v>46</v>
      </c>
      <c r="G838" t="s">
        <v>1630</v>
      </c>
      <c r="H838" t="s">
        <v>87</v>
      </c>
      <c r="I838" t="s">
        <v>71</v>
      </c>
      <c r="J838" s="1">
        <v>44478</v>
      </c>
      <c r="K838" s="2">
        <v>0.54773148148148143</v>
      </c>
      <c r="L838" s="1">
        <v>44482</v>
      </c>
      <c r="M838" s="2">
        <v>0.57548611111111114</v>
      </c>
      <c r="R838" s="3">
        <v>44478.547731481478</v>
      </c>
      <c r="S838" s="3">
        <v>44484.34691064815</v>
      </c>
      <c r="T838" t="s">
        <v>4815</v>
      </c>
      <c r="U838" t="s">
        <v>72</v>
      </c>
      <c r="V838" t="s">
        <v>46</v>
      </c>
      <c r="W838" t="s">
        <v>46</v>
      </c>
      <c r="X838" t="s">
        <v>74</v>
      </c>
      <c r="Y838" t="s">
        <v>81</v>
      </c>
      <c r="Z838">
        <v>1</v>
      </c>
      <c r="AA838" t="s">
        <v>3879</v>
      </c>
      <c r="AB838" s="1">
        <v>44478</v>
      </c>
    </row>
    <row r="839" spans="1:28" x14ac:dyDescent="0.25">
      <c r="A839">
        <v>41</v>
      </c>
      <c r="B839" t="s">
        <v>98</v>
      </c>
      <c r="C839">
        <v>2021</v>
      </c>
      <c r="D839" t="s">
        <v>451</v>
      </c>
      <c r="E839" t="s">
        <v>1633</v>
      </c>
      <c r="F839" t="s">
        <v>46</v>
      </c>
      <c r="G839" t="s">
        <v>1634</v>
      </c>
      <c r="H839" t="s">
        <v>87</v>
      </c>
      <c r="I839" t="s">
        <v>71</v>
      </c>
      <c r="J839" s="1">
        <v>44478</v>
      </c>
      <c r="K839" s="2">
        <v>0.54807870370370371</v>
      </c>
      <c r="L839" s="1">
        <v>44482</v>
      </c>
      <c r="M839" s="2">
        <v>0.57583333333333331</v>
      </c>
      <c r="R839" s="3">
        <v>44478.548078703701</v>
      </c>
      <c r="S839" s="3">
        <v>44484.34691064815</v>
      </c>
      <c r="T839" t="s">
        <v>4815</v>
      </c>
      <c r="U839" t="s">
        <v>72</v>
      </c>
      <c r="V839" t="s">
        <v>46</v>
      </c>
      <c r="W839" t="s">
        <v>46</v>
      </c>
      <c r="X839" t="s">
        <v>74</v>
      </c>
      <c r="Y839" t="s">
        <v>81</v>
      </c>
      <c r="Z839">
        <v>1</v>
      </c>
      <c r="AA839" t="s">
        <v>3879</v>
      </c>
      <c r="AB839" s="1">
        <v>44478</v>
      </c>
    </row>
    <row r="840" spans="1:28" x14ac:dyDescent="0.25">
      <c r="A840">
        <v>41</v>
      </c>
      <c r="B840" t="s">
        <v>98</v>
      </c>
      <c r="C840">
        <v>2021</v>
      </c>
      <c r="D840" t="s">
        <v>451</v>
      </c>
      <c r="E840" t="s">
        <v>1635</v>
      </c>
      <c r="F840" t="s">
        <v>46</v>
      </c>
      <c r="G840" t="s">
        <v>1636</v>
      </c>
      <c r="H840" t="s">
        <v>87</v>
      </c>
      <c r="I840" t="s">
        <v>71</v>
      </c>
      <c r="J840" s="1">
        <v>44478</v>
      </c>
      <c r="K840" s="2">
        <v>0.54843750000000002</v>
      </c>
      <c r="L840" s="1">
        <v>44482</v>
      </c>
      <c r="M840" s="2">
        <v>0.57619212962962962</v>
      </c>
      <c r="R840" s="3">
        <v>44478.548437500001</v>
      </c>
      <c r="S840" s="3">
        <v>44484.34691064815</v>
      </c>
      <c r="T840" t="s">
        <v>4816</v>
      </c>
      <c r="U840" t="s">
        <v>72</v>
      </c>
      <c r="V840" t="s">
        <v>46</v>
      </c>
      <c r="W840" t="s">
        <v>46</v>
      </c>
      <c r="X840" t="s">
        <v>74</v>
      </c>
      <c r="Y840" t="s">
        <v>81</v>
      </c>
      <c r="Z840">
        <v>1</v>
      </c>
      <c r="AA840" t="s">
        <v>3879</v>
      </c>
      <c r="AB840" s="1">
        <v>44478</v>
      </c>
    </row>
    <row r="841" spans="1:28" x14ac:dyDescent="0.25">
      <c r="A841">
        <v>41</v>
      </c>
      <c r="B841" t="s">
        <v>98</v>
      </c>
      <c r="C841">
        <v>2021</v>
      </c>
      <c r="D841" t="s">
        <v>451</v>
      </c>
      <c r="E841" t="s">
        <v>1637</v>
      </c>
      <c r="F841" t="s">
        <v>46</v>
      </c>
      <c r="G841" t="s">
        <v>1638</v>
      </c>
      <c r="H841" t="s">
        <v>87</v>
      </c>
      <c r="I841" t="s">
        <v>71</v>
      </c>
      <c r="J841" s="1">
        <v>44478</v>
      </c>
      <c r="K841" s="2">
        <v>0.54856481481481478</v>
      </c>
      <c r="L841" s="1">
        <v>44482</v>
      </c>
      <c r="M841" s="2">
        <v>0.57633101851851853</v>
      </c>
      <c r="R841" s="3">
        <v>44478.548564814817</v>
      </c>
      <c r="S841" s="3">
        <v>44484.34691064815</v>
      </c>
      <c r="T841" t="s">
        <v>4816</v>
      </c>
      <c r="U841" t="s">
        <v>72</v>
      </c>
      <c r="V841" t="s">
        <v>46</v>
      </c>
      <c r="W841" t="s">
        <v>46</v>
      </c>
      <c r="X841" t="s">
        <v>74</v>
      </c>
      <c r="Y841" t="s">
        <v>81</v>
      </c>
      <c r="Z841">
        <v>1</v>
      </c>
      <c r="AA841" t="s">
        <v>3879</v>
      </c>
      <c r="AB841" s="1">
        <v>44478</v>
      </c>
    </row>
    <row r="842" spans="1:28" x14ac:dyDescent="0.25">
      <c r="A842">
        <v>41</v>
      </c>
      <c r="B842" t="s">
        <v>98</v>
      </c>
      <c r="C842">
        <v>2021</v>
      </c>
      <c r="D842" t="s">
        <v>451</v>
      </c>
      <c r="E842" t="s">
        <v>1639</v>
      </c>
      <c r="F842" t="s">
        <v>46</v>
      </c>
      <c r="G842" t="s">
        <v>1640</v>
      </c>
      <c r="H842" t="s">
        <v>87</v>
      </c>
      <c r="I842" t="s">
        <v>71</v>
      </c>
      <c r="J842" s="1">
        <v>44478</v>
      </c>
      <c r="K842" s="2">
        <v>0.54931712962962964</v>
      </c>
      <c r="L842" s="1">
        <v>44482</v>
      </c>
      <c r="M842" s="2">
        <v>0.5770601851851852</v>
      </c>
      <c r="R842" s="3">
        <v>44478.549317129633</v>
      </c>
      <c r="S842" s="3">
        <v>44484.34691064815</v>
      </c>
      <c r="T842" t="s">
        <v>4817</v>
      </c>
      <c r="U842" t="s">
        <v>72</v>
      </c>
      <c r="V842" t="s">
        <v>46</v>
      </c>
      <c r="W842" t="s">
        <v>46</v>
      </c>
      <c r="X842" t="s">
        <v>74</v>
      </c>
      <c r="Y842" t="s">
        <v>81</v>
      </c>
      <c r="Z842">
        <v>1</v>
      </c>
      <c r="AA842" t="s">
        <v>3879</v>
      </c>
      <c r="AB842" s="1">
        <v>44478</v>
      </c>
    </row>
    <row r="843" spans="1:28" x14ac:dyDescent="0.25">
      <c r="A843">
        <v>41</v>
      </c>
      <c r="B843" t="s">
        <v>98</v>
      </c>
      <c r="C843">
        <v>2021</v>
      </c>
      <c r="D843" t="s">
        <v>451</v>
      </c>
      <c r="E843" t="s">
        <v>1641</v>
      </c>
      <c r="F843" t="s">
        <v>46</v>
      </c>
      <c r="G843" t="s">
        <v>1642</v>
      </c>
      <c r="H843" t="s">
        <v>87</v>
      </c>
      <c r="I843" t="s">
        <v>71</v>
      </c>
      <c r="J843" s="1">
        <v>44478</v>
      </c>
      <c r="K843" s="2">
        <v>0.54984953703703698</v>
      </c>
      <c r="L843" s="1">
        <v>44482</v>
      </c>
      <c r="M843" s="2">
        <v>0.57758101851851851</v>
      </c>
      <c r="R843" s="3">
        <v>44478.549849537034</v>
      </c>
      <c r="S843" s="3">
        <v>44484.34691064815</v>
      </c>
      <c r="T843" t="s">
        <v>4818</v>
      </c>
      <c r="U843" t="s">
        <v>72</v>
      </c>
      <c r="V843" t="s">
        <v>46</v>
      </c>
      <c r="W843" t="s">
        <v>46</v>
      </c>
      <c r="X843" t="s">
        <v>74</v>
      </c>
      <c r="Y843" t="s">
        <v>81</v>
      </c>
      <c r="Z843">
        <v>1</v>
      </c>
      <c r="AA843" t="s">
        <v>3879</v>
      </c>
      <c r="AB843" s="1">
        <v>44478</v>
      </c>
    </row>
    <row r="844" spans="1:28" x14ac:dyDescent="0.25">
      <c r="A844">
        <v>41</v>
      </c>
      <c r="B844" t="s">
        <v>98</v>
      </c>
      <c r="C844">
        <v>2021</v>
      </c>
      <c r="D844" t="s">
        <v>451</v>
      </c>
      <c r="E844" t="s">
        <v>1643</v>
      </c>
      <c r="F844" t="s">
        <v>18</v>
      </c>
      <c r="G844" t="s">
        <v>1644</v>
      </c>
      <c r="H844" t="s">
        <v>70</v>
      </c>
      <c r="I844" t="s">
        <v>71</v>
      </c>
      <c r="J844" s="1">
        <v>44478</v>
      </c>
      <c r="K844" s="2">
        <v>0.56513888888888886</v>
      </c>
      <c r="L844" s="1">
        <v>44480</v>
      </c>
      <c r="M844" s="2" t="s">
        <v>3727</v>
      </c>
      <c r="N844" s="1">
        <v>44480</v>
      </c>
      <c r="O844" s="2">
        <v>0.58719907407407412</v>
      </c>
      <c r="P844">
        <v>2912</v>
      </c>
      <c r="Q844">
        <v>-89</v>
      </c>
      <c r="R844" s="3">
        <v>44478.565138888887</v>
      </c>
      <c r="S844" s="3">
        <v>44480.587199074071</v>
      </c>
      <c r="T844" t="s">
        <v>3810</v>
      </c>
      <c r="U844" t="s">
        <v>39</v>
      </c>
      <c r="V844" t="s">
        <v>19</v>
      </c>
      <c r="W844" t="s">
        <v>20</v>
      </c>
      <c r="X844" t="s">
        <v>37</v>
      </c>
      <c r="Y844" t="s">
        <v>79</v>
      </c>
      <c r="Z844">
        <v>7</v>
      </c>
      <c r="AA844" t="s">
        <v>3879</v>
      </c>
      <c r="AB844" s="1">
        <v>44478</v>
      </c>
    </row>
    <row r="845" spans="1:28" x14ac:dyDescent="0.25">
      <c r="A845">
        <v>41</v>
      </c>
      <c r="B845" t="s">
        <v>98</v>
      </c>
      <c r="C845">
        <v>2021</v>
      </c>
      <c r="D845" t="s">
        <v>451</v>
      </c>
      <c r="E845" t="s">
        <v>1645</v>
      </c>
      <c r="F845" t="s">
        <v>24</v>
      </c>
      <c r="G845" t="s">
        <v>85</v>
      </c>
      <c r="H845" t="s">
        <v>90</v>
      </c>
      <c r="I845" t="s">
        <v>71</v>
      </c>
      <c r="J845" s="1">
        <v>44478</v>
      </c>
      <c r="K845" s="2">
        <v>0.59233796296296293</v>
      </c>
      <c r="L845" s="1">
        <v>44478</v>
      </c>
      <c r="M845" s="2" t="s">
        <v>1646</v>
      </c>
      <c r="N845" s="1">
        <v>44478</v>
      </c>
      <c r="O845" s="2">
        <v>0.59540509259259256</v>
      </c>
      <c r="P845">
        <v>5</v>
      </c>
      <c r="Q845">
        <v>-28</v>
      </c>
      <c r="R845" s="3">
        <v>44478.59233796296</v>
      </c>
      <c r="S845" s="3">
        <v>44478.595405092594</v>
      </c>
      <c r="T845" t="s">
        <v>1852</v>
      </c>
      <c r="U845" t="s">
        <v>22</v>
      </c>
      <c r="V845" t="s">
        <v>19</v>
      </c>
      <c r="W845" t="s">
        <v>73</v>
      </c>
      <c r="X845" t="s">
        <v>23</v>
      </c>
      <c r="Y845" t="s">
        <v>77</v>
      </c>
      <c r="Z845">
        <v>1</v>
      </c>
      <c r="AA845" t="s">
        <v>3879</v>
      </c>
      <c r="AB845" s="1">
        <v>44478</v>
      </c>
    </row>
    <row r="846" spans="1:28" x14ac:dyDescent="0.25">
      <c r="A846">
        <v>41</v>
      </c>
      <c r="B846" t="s">
        <v>98</v>
      </c>
      <c r="C846">
        <v>2021</v>
      </c>
      <c r="D846" t="s">
        <v>451</v>
      </c>
      <c r="E846" t="s">
        <v>1647</v>
      </c>
      <c r="F846" t="s">
        <v>46</v>
      </c>
      <c r="G846" t="s">
        <v>1648</v>
      </c>
      <c r="H846" t="s">
        <v>86</v>
      </c>
      <c r="I846" t="s">
        <v>71</v>
      </c>
      <c r="J846" s="1">
        <v>44478</v>
      </c>
      <c r="K846" s="2">
        <v>0.59293981481481484</v>
      </c>
      <c r="L846" s="1">
        <v>44478</v>
      </c>
      <c r="M846" s="2" t="s">
        <v>1649</v>
      </c>
      <c r="N846" s="1">
        <v>44478</v>
      </c>
      <c r="O846" s="2">
        <v>0.66366898148148146</v>
      </c>
      <c r="P846">
        <v>102</v>
      </c>
      <c r="Q846">
        <v>-155</v>
      </c>
      <c r="R846" s="3">
        <v>44478.592939814815</v>
      </c>
      <c r="S846" s="3">
        <v>44478.663668981484</v>
      </c>
      <c r="T846" t="s">
        <v>1883</v>
      </c>
      <c r="U846" t="s">
        <v>32</v>
      </c>
      <c r="V846" t="s">
        <v>46</v>
      </c>
      <c r="W846" t="s">
        <v>46</v>
      </c>
      <c r="X846" t="s">
        <v>23</v>
      </c>
      <c r="Y846" t="s">
        <v>81</v>
      </c>
      <c r="Z846">
        <v>4</v>
      </c>
      <c r="AA846" t="s">
        <v>3879</v>
      </c>
      <c r="AB846" s="1">
        <v>44478</v>
      </c>
    </row>
    <row r="847" spans="1:28" x14ac:dyDescent="0.25">
      <c r="A847">
        <v>41</v>
      </c>
      <c r="B847" t="s">
        <v>98</v>
      </c>
      <c r="C847">
        <v>2021</v>
      </c>
      <c r="D847" t="s">
        <v>451</v>
      </c>
      <c r="E847" t="s">
        <v>1650</v>
      </c>
      <c r="F847" t="s">
        <v>31</v>
      </c>
      <c r="G847" t="s">
        <v>1475</v>
      </c>
      <c r="H847" t="s">
        <v>86</v>
      </c>
      <c r="I847" t="s">
        <v>71</v>
      </c>
      <c r="J847" s="1">
        <v>44478</v>
      </c>
      <c r="K847" s="2">
        <v>0.59464120370370377</v>
      </c>
      <c r="L847" s="1">
        <v>44478</v>
      </c>
      <c r="M847" s="2">
        <v>0.76129629629629625</v>
      </c>
      <c r="N847" s="1">
        <v>44478</v>
      </c>
      <c r="O847" s="2">
        <v>0.65399305555555554</v>
      </c>
      <c r="P847">
        <v>85</v>
      </c>
      <c r="Q847">
        <v>-155</v>
      </c>
      <c r="R847" s="3">
        <v>44478.594641203701</v>
      </c>
      <c r="S847" s="3">
        <v>44478.653993055559</v>
      </c>
      <c r="T847" t="s">
        <v>1949</v>
      </c>
      <c r="U847" t="s">
        <v>30</v>
      </c>
      <c r="V847" t="s">
        <v>19</v>
      </c>
      <c r="W847" t="s">
        <v>21</v>
      </c>
      <c r="X847" t="s">
        <v>23</v>
      </c>
      <c r="Y847" t="s">
        <v>81</v>
      </c>
      <c r="Z847">
        <v>1</v>
      </c>
      <c r="AA847" t="s">
        <v>3879</v>
      </c>
      <c r="AB847" s="1">
        <v>44478</v>
      </c>
    </row>
    <row r="848" spans="1:28" x14ac:dyDescent="0.25">
      <c r="A848">
        <v>41</v>
      </c>
      <c r="B848" t="s">
        <v>98</v>
      </c>
      <c r="C848">
        <v>2021</v>
      </c>
      <c r="D848" t="s">
        <v>451</v>
      </c>
      <c r="E848" t="s">
        <v>1651</v>
      </c>
      <c r="F848" t="s">
        <v>24</v>
      </c>
      <c r="G848" t="s">
        <v>1405</v>
      </c>
      <c r="H848" t="s">
        <v>90</v>
      </c>
      <c r="I848" t="s">
        <v>71</v>
      </c>
      <c r="J848" s="1">
        <v>44478</v>
      </c>
      <c r="K848" s="2">
        <v>0.59584490740740736</v>
      </c>
      <c r="L848" s="1">
        <v>44478</v>
      </c>
      <c r="M848" s="2">
        <v>0.61665509259259255</v>
      </c>
      <c r="N848" s="1">
        <v>44478</v>
      </c>
      <c r="O848" s="2">
        <v>0.59939814814814818</v>
      </c>
      <c r="P848">
        <v>5</v>
      </c>
      <c r="Q848">
        <v>-24</v>
      </c>
      <c r="R848" s="3">
        <v>44478.59584490741</v>
      </c>
      <c r="S848" s="3">
        <v>44478.599398148152</v>
      </c>
      <c r="T848" t="s">
        <v>105</v>
      </c>
      <c r="U848" t="s">
        <v>22</v>
      </c>
      <c r="V848" t="s">
        <v>19</v>
      </c>
      <c r="W848" t="s">
        <v>73</v>
      </c>
      <c r="X848" t="s">
        <v>23</v>
      </c>
      <c r="Y848" t="s">
        <v>77</v>
      </c>
      <c r="Z848">
        <v>1</v>
      </c>
      <c r="AA848" t="s">
        <v>3879</v>
      </c>
      <c r="AB848" s="1">
        <v>44478</v>
      </c>
    </row>
    <row r="849" spans="1:28" x14ac:dyDescent="0.25">
      <c r="A849">
        <v>41</v>
      </c>
      <c r="B849" t="s">
        <v>98</v>
      </c>
      <c r="C849">
        <v>2021</v>
      </c>
      <c r="D849" t="s">
        <v>451</v>
      </c>
      <c r="E849" t="s">
        <v>1652</v>
      </c>
      <c r="F849" t="s">
        <v>46</v>
      </c>
      <c r="G849" t="s">
        <v>1653</v>
      </c>
      <c r="H849" t="s">
        <v>86</v>
      </c>
      <c r="I849" t="s">
        <v>71</v>
      </c>
      <c r="J849" s="1">
        <v>44478</v>
      </c>
      <c r="K849" s="2">
        <v>0.66321759259259261</v>
      </c>
      <c r="L849" s="1">
        <v>44478</v>
      </c>
      <c r="M849" s="2">
        <v>0.82984953703703701</v>
      </c>
      <c r="N849" s="1">
        <v>44478</v>
      </c>
      <c r="O849" s="2">
        <v>0.7584143518518518</v>
      </c>
      <c r="P849">
        <v>137</v>
      </c>
      <c r="Q849">
        <v>-102</v>
      </c>
      <c r="R849" s="3">
        <v>44478.663217592592</v>
      </c>
      <c r="S849" s="3">
        <v>44478.758414351854</v>
      </c>
      <c r="T849" t="s">
        <v>1844</v>
      </c>
      <c r="U849" t="s">
        <v>32</v>
      </c>
      <c r="V849" t="s">
        <v>46</v>
      </c>
      <c r="W849" t="s">
        <v>46</v>
      </c>
      <c r="X849" t="s">
        <v>23</v>
      </c>
      <c r="Y849" t="s">
        <v>81</v>
      </c>
      <c r="Z849">
        <v>1</v>
      </c>
      <c r="AA849" t="s">
        <v>3880</v>
      </c>
      <c r="AB849" s="1">
        <v>44478</v>
      </c>
    </row>
    <row r="850" spans="1:28" x14ac:dyDescent="0.25">
      <c r="A850">
        <v>41</v>
      </c>
      <c r="B850" t="s">
        <v>98</v>
      </c>
      <c r="C850">
        <v>2021</v>
      </c>
      <c r="D850" t="s">
        <v>451</v>
      </c>
      <c r="E850" t="s">
        <v>1654</v>
      </c>
      <c r="F850" t="s">
        <v>46</v>
      </c>
      <c r="G850" t="s">
        <v>1655</v>
      </c>
      <c r="H850" t="s">
        <v>87</v>
      </c>
      <c r="I850" t="s">
        <v>71</v>
      </c>
      <c r="J850" s="1">
        <v>44478</v>
      </c>
      <c r="K850" s="2">
        <v>0.71091435185185192</v>
      </c>
      <c r="L850" s="1">
        <v>44482</v>
      </c>
      <c r="M850" s="2">
        <v>0.73866898148148152</v>
      </c>
      <c r="N850" s="1">
        <v>44481</v>
      </c>
      <c r="O850" s="2">
        <v>0.42046296296296298</v>
      </c>
      <c r="P850">
        <v>3902</v>
      </c>
      <c r="Q850">
        <v>-1898</v>
      </c>
      <c r="R850" s="3">
        <v>44478.710914351854</v>
      </c>
      <c r="S850" s="3">
        <v>44481.42046296296</v>
      </c>
      <c r="T850" t="s">
        <v>4108</v>
      </c>
      <c r="U850" t="s">
        <v>39</v>
      </c>
      <c r="V850" t="s">
        <v>46</v>
      </c>
      <c r="W850" t="s">
        <v>46</v>
      </c>
      <c r="X850" t="s">
        <v>37</v>
      </c>
      <c r="Y850" t="s">
        <v>81</v>
      </c>
      <c r="Z850">
        <v>3</v>
      </c>
      <c r="AA850" t="s">
        <v>3880</v>
      </c>
      <c r="AB850" s="1">
        <v>44478</v>
      </c>
    </row>
    <row r="851" spans="1:28" x14ac:dyDescent="0.25">
      <c r="A851">
        <v>41</v>
      </c>
      <c r="B851" t="s">
        <v>98</v>
      </c>
      <c r="C851">
        <v>2021</v>
      </c>
      <c r="D851" t="s">
        <v>451</v>
      </c>
      <c r="E851" t="s">
        <v>1656</v>
      </c>
      <c r="F851" t="s">
        <v>24</v>
      </c>
      <c r="G851" t="s">
        <v>1657</v>
      </c>
      <c r="H851" t="s">
        <v>87</v>
      </c>
      <c r="I851" t="s">
        <v>71</v>
      </c>
      <c r="J851" s="1">
        <v>44478</v>
      </c>
      <c r="K851" s="2">
        <v>0.74048611111111118</v>
      </c>
      <c r="L851" s="1">
        <v>44482</v>
      </c>
      <c r="M851" s="2">
        <v>0.76822916666666663</v>
      </c>
      <c r="R851" s="3">
        <v>44478.740486111114</v>
      </c>
      <c r="S851" s="3">
        <v>44484.34691064815</v>
      </c>
      <c r="T851" t="s">
        <v>4819</v>
      </c>
      <c r="U851" t="s">
        <v>72</v>
      </c>
      <c r="V851" t="s">
        <v>19</v>
      </c>
      <c r="W851" t="s">
        <v>25</v>
      </c>
      <c r="X851" t="s">
        <v>74</v>
      </c>
      <c r="Y851" t="s">
        <v>78</v>
      </c>
      <c r="Z851">
        <v>1</v>
      </c>
      <c r="AA851" t="s">
        <v>3880</v>
      </c>
      <c r="AB851" s="1">
        <v>44478</v>
      </c>
    </row>
    <row r="852" spans="1:28" x14ac:dyDescent="0.25">
      <c r="A852">
        <v>41</v>
      </c>
      <c r="B852" t="s">
        <v>98</v>
      </c>
      <c r="C852">
        <v>2021</v>
      </c>
      <c r="D852" t="s">
        <v>451</v>
      </c>
      <c r="E852" t="s">
        <v>1658</v>
      </c>
      <c r="F852" t="s">
        <v>24</v>
      </c>
      <c r="G852" t="s">
        <v>1620</v>
      </c>
      <c r="H852" t="s">
        <v>87</v>
      </c>
      <c r="I852" t="s">
        <v>71</v>
      </c>
      <c r="J852" s="1">
        <v>44478</v>
      </c>
      <c r="K852" s="2">
        <v>0.74275462962962957</v>
      </c>
      <c r="L852" s="1">
        <v>44482</v>
      </c>
      <c r="M852" s="2">
        <v>0.77049768518518524</v>
      </c>
      <c r="R852" s="3">
        <v>44478.742754629631</v>
      </c>
      <c r="S852" s="3">
        <v>44484.34691064815</v>
      </c>
      <c r="T852" t="s">
        <v>4820</v>
      </c>
      <c r="U852" t="s">
        <v>72</v>
      </c>
      <c r="V852" t="s">
        <v>19</v>
      </c>
      <c r="W852" t="s">
        <v>25</v>
      </c>
      <c r="X852" t="s">
        <v>74</v>
      </c>
      <c r="Y852" t="s">
        <v>78</v>
      </c>
      <c r="Z852">
        <v>1</v>
      </c>
      <c r="AA852" t="s">
        <v>3880</v>
      </c>
      <c r="AB852" s="1">
        <v>44478</v>
      </c>
    </row>
    <row r="853" spans="1:28" x14ac:dyDescent="0.25">
      <c r="A853">
        <v>41</v>
      </c>
      <c r="B853" t="s">
        <v>98</v>
      </c>
      <c r="C853">
        <v>2021</v>
      </c>
      <c r="D853" t="s">
        <v>451</v>
      </c>
      <c r="E853" t="s">
        <v>1659</v>
      </c>
      <c r="F853" t="s">
        <v>24</v>
      </c>
      <c r="G853" t="s">
        <v>185</v>
      </c>
      <c r="H853" t="s">
        <v>70</v>
      </c>
      <c r="I853" t="s">
        <v>71</v>
      </c>
      <c r="J853" s="1">
        <v>44478</v>
      </c>
      <c r="K853" s="2">
        <v>0.75346064814814817</v>
      </c>
      <c r="L853" s="1">
        <v>44478</v>
      </c>
      <c r="M853" s="2">
        <v>0.81592592592592583</v>
      </c>
      <c r="N853" s="1">
        <v>44478</v>
      </c>
      <c r="O853" s="2">
        <v>0.78270833333333334</v>
      </c>
      <c r="P853">
        <v>43</v>
      </c>
      <c r="Q853">
        <v>-47</v>
      </c>
      <c r="R853" s="3">
        <v>44478.753460648149</v>
      </c>
      <c r="S853" s="3">
        <v>44478.782708333332</v>
      </c>
      <c r="T853" t="s">
        <v>1915</v>
      </c>
      <c r="U853" t="s">
        <v>27</v>
      </c>
      <c r="V853" t="s">
        <v>19</v>
      </c>
      <c r="W853" t="s">
        <v>25</v>
      </c>
      <c r="X853" t="s">
        <v>23</v>
      </c>
      <c r="Y853" t="s">
        <v>78</v>
      </c>
      <c r="Z853">
        <v>2</v>
      </c>
      <c r="AA853" t="s">
        <v>3880</v>
      </c>
      <c r="AB853" s="1">
        <v>44478</v>
      </c>
    </row>
    <row r="854" spans="1:28" x14ac:dyDescent="0.25">
      <c r="A854">
        <v>41</v>
      </c>
      <c r="B854" t="s">
        <v>98</v>
      </c>
      <c r="C854">
        <v>2021</v>
      </c>
      <c r="D854" t="s">
        <v>451</v>
      </c>
      <c r="E854" t="s">
        <v>1660</v>
      </c>
      <c r="F854" t="s">
        <v>46</v>
      </c>
      <c r="G854" t="s">
        <v>1661</v>
      </c>
      <c r="H854" t="s">
        <v>87</v>
      </c>
      <c r="I854" t="s">
        <v>71</v>
      </c>
      <c r="J854" s="1">
        <v>44478</v>
      </c>
      <c r="K854" s="2">
        <v>0.84508101851851858</v>
      </c>
      <c r="L854" s="1">
        <v>44482</v>
      </c>
      <c r="M854" s="2">
        <v>0.87283564814814818</v>
      </c>
      <c r="R854" s="3">
        <v>44478.845081018517</v>
      </c>
      <c r="S854" s="3">
        <v>44484.34691064815</v>
      </c>
      <c r="T854" t="s">
        <v>4821</v>
      </c>
      <c r="U854" t="s">
        <v>72</v>
      </c>
      <c r="V854" t="s">
        <v>46</v>
      </c>
      <c r="W854" t="s">
        <v>46</v>
      </c>
      <c r="X854" t="s">
        <v>74</v>
      </c>
      <c r="Y854" t="s">
        <v>81</v>
      </c>
      <c r="Z854">
        <v>1</v>
      </c>
      <c r="AA854" t="s">
        <v>3883</v>
      </c>
      <c r="AB854" s="1">
        <v>44478</v>
      </c>
    </row>
    <row r="855" spans="1:28" x14ac:dyDescent="0.25">
      <c r="A855">
        <v>41</v>
      </c>
      <c r="B855" t="s">
        <v>98</v>
      </c>
      <c r="C855">
        <v>2021</v>
      </c>
      <c r="D855" t="s">
        <v>451</v>
      </c>
      <c r="E855" t="s">
        <v>1662</v>
      </c>
      <c r="F855" t="s">
        <v>46</v>
      </c>
      <c r="G855" t="s">
        <v>1335</v>
      </c>
      <c r="H855" t="s">
        <v>87</v>
      </c>
      <c r="I855" t="s">
        <v>71</v>
      </c>
      <c r="J855" s="1">
        <v>44478</v>
      </c>
      <c r="K855" s="2">
        <v>0.84582175925925929</v>
      </c>
      <c r="L855" s="1">
        <v>44482</v>
      </c>
      <c r="M855" s="2">
        <v>0.87357638888888889</v>
      </c>
      <c r="R855" s="3">
        <v>44478.845821759256</v>
      </c>
      <c r="S855" s="3">
        <v>44484.34691064815</v>
      </c>
      <c r="T855" t="s">
        <v>4822</v>
      </c>
      <c r="U855" t="s">
        <v>72</v>
      </c>
      <c r="V855" t="s">
        <v>46</v>
      </c>
      <c r="W855" t="s">
        <v>46</v>
      </c>
      <c r="X855" t="s">
        <v>74</v>
      </c>
      <c r="Y855" t="s">
        <v>81</v>
      </c>
      <c r="Z855">
        <v>1</v>
      </c>
      <c r="AA855" t="s">
        <v>3883</v>
      </c>
      <c r="AB855" s="1">
        <v>44478</v>
      </c>
    </row>
    <row r="856" spans="1:28" x14ac:dyDescent="0.25">
      <c r="A856">
        <v>41</v>
      </c>
      <c r="B856" t="s">
        <v>98</v>
      </c>
      <c r="C856">
        <v>2021</v>
      </c>
      <c r="D856" t="s">
        <v>451</v>
      </c>
      <c r="E856" t="s">
        <v>1663</v>
      </c>
      <c r="F856" t="s">
        <v>46</v>
      </c>
      <c r="G856" t="s">
        <v>1664</v>
      </c>
      <c r="H856" t="s">
        <v>87</v>
      </c>
      <c r="I856" t="s">
        <v>71</v>
      </c>
      <c r="J856" s="1">
        <v>44478</v>
      </c>
      <c r="K856" s="2">
        <v>0.84667824074074083</v>
      </c>
      <c r="L856" s="1">
        <v>44482</v>
      </c>
      <c r="M856" s="2">
        <v>0.87443287037037043</v>
      </c>
      <c r="R856" s="3">
        <v>44478.846678240741</v>
      </c>
      <c r="S856" s="3">
        <v>44484.34691064815</v>
      </c>
      <c r="T856" t="s">
        <v>4823</v>
      </c>
      <c r="U856" t="s">
        <v>72</v>
      </c>
      <c r="V856" t="s">
        <v>46</v>
      </c>
      <c r="W856" t="s">
        <v>46</v>
      </c>
      <c r="X856" t="s">
        <v>74</v>
      </c>
      <c r="Y856" t="s">
        <v>81</v>
      </c>
      <c r="Z856">
        <v>1</v>
      </c>
      <c r="AA856" t="s">
        <v>3883</v>
      </c>
      <c r="AB856" s="1">
        <v>44478</v>
      </c>
    </row>
    <row r="857" spans="1:28" x14ac:dyDescent="0.25">
      <c r="A857">
        <v>41</v>
      </c>
      <c r="B857" t="s">
        <v>98</v>
      </c>
      <c r="C857">
        <v>2021</v>
      </c>
      <c r="D857" t="s">
        <v>451</v>
      </c>
      <c r="E857" t="s">
        <v>1665</v>
      </c>
      <c r="F857" t="s">
        <v>18</v>
      </c>
      <c r="G857" t="s">
        <v>1666</v>
      </c>
      <c r="H857" t="s">
        <v>70</v>
      </c>
      <c r="I857" t="s">
        <v>71</v>
      </c>
      <c r="J857" s="1">
        <v>44478</v>
      </c>
      <c r="K857" s="2">
        <v>0.85972222222222217</v>
      </c>
      <c r="L857" s="1">
        <v>44479</v>
      </c>
      <c r="M857" s="2" t="s">
        <v>1667</v>
      </c>
      <c r="N857" s="1">
        <v>44478</v>
      </c>
      <c r="O857" s="2">
        <v>0.91001157407407407</v>
      </c>
      <c r="P857">
        <v>72</v>
      </c>
      <c r="Q857">
        <v>-712</v>
      </c>
      <c r="R857" s="3">
        <v>44478.859722222223</v>
      </c>
      <c r="S857" s="3">
        <v>44478.910011574073</v>
      </c>
      <c r="T857" t="s">
        <v>159</v>
      </c>
      <c r="U857" t="s">
        <v>30</v>
      </c>
      <c r="V857" t="s">
        <v>19</v>
      </c>
      <c r="W857" t="s">
        <v>20</v>
      </c>
      <c r="X857" t="s">
        <v>23</v>
      </c>
      <c r="Y857" t="s">
        <v>79</v>
      </c>
      <c r="Z857">
        <v>6</v>
      </c>
      <c r="AA857" t="s">
        <v>3883</v>
      </c>
      <c r="AB857" s="1">
        <v>44478</v>
      </c>
    </row>
    <row r="858" spans="1:28" x14ac:dyDescent="0.25">
      <c r="A858">
        <v>41</v>
      </c>
      <c r="B858" t="s">
        <v>98</v>
      </c>
      <c r="C858">
        <v>2021</v>
      </c>
      <c r="D858" t="s">
        <v>451</v>
      </c>
      <c r="E858" t="s">
        <v>1668</v>
      </c>
      <c r="F858" t="s">
        <v>33</v>
      </c>
      <c r="G858" t="s">
        <v>1669</v>
      </c>
      <c r="H858" t="s">
        <v>70</v>
      </c>
      <c r="I858" t="s">
        <v>71</v>
      </c>
      <c r="J858" s="1">
        <v>44478</v>
      </c>
      <c r="K858" s="2">
        <v>0.89917824074074071</v>
      </c>
      <c r="L858" s="1">
        <v>44478</v>
      </c>
      <c r="M858" s="2">
        <v>0.96164351851851848</v>
      </c>
      <c r="N858" s="1">
        <v>44478</v>
      </c>
      <c r="O858" s="2">
        <v>0.90756944444444443</v>
      </c>
      <c r="P858">
        <v>12</v>
      </c>
      <c r="Q858">
        <v>-78</v>
      </c>
      <c r="R858" s="3">
        <v>44478.899178240739</v>
      </c>
      <c r="S858" s="3">
        <v>44478.907569444447</v>
      </c>
      <c r="T858" t="s">
        <v>1878</v>
      </c>
      <c r="U858" t="s">
        <v>22</v>
      </c>
      <c r="V858" t="s">
        <v>19</v>
      </c>
      <c r="W858" t="s">
        <v>34</v>
      </c>
      <c r="X858" t="s">
        <v>23</v>
      </c>
      <c r="Y858" t="s">
        <v>80</v>
      </c>
      <c r="Z858">
        <v>1</v>
      </c>
      <c r="AA858" t="s">
        <v>3883</v>
      </c>
      <c r="AB858" s="1">
        <v>44478</v>
      </c>
    </row>
    <row r="859" spans="1:28" x14ac:dyDescent="0.25">
      <c r="A859">
        <v>41</v>
      </c>
      <c r="B859" t="s">
        <v>98</v>
      </c>
      <c r="C859">
        <v>2021</v>
      </c>
      <c r="D859" t="s">
        <v>451</v>
      </c>
      <c r="E859" t="s">
        <v>1670</v>
      </c>
      <c r="F859" t="s">
        <v>18</v>
      </c>
      <c r="G859" t="s">
        <v>1671</v>
      </c>
      <c r="H859" t="s">
        <v>70</v>
      </c>
      <c r="I859" t="s">
        <v>71</v>
      </c>
      <c r="J859" s="1">
        <v>44478</v>
      </c>
      <c r="K859" s="2">
        <v>0.90118055555555554</v>
      </c>
      <c r="L859" s="1">
        <v>44478</v>
      </c>
      <c r="M859" s="2">
        <v>0.96364583333333342</v>
      </c>
      <c r="N859" s="1">
        <v>44478</v>
      </c>
      <c r="O859" s="2">
        <v>0.95489583333333339</v>
      </c>
      <c r="P859">
        <v>78</v>
      </c>
      <c r="Q859">
        <v>-12</v>
      </c>
      <c r="R859" s="3">
        <v>44478.901180555556</v>
      </c>
      <c r="S859" s="3">
        <v>44478.954895833333</v>
      </c>
      <c r="T859" t="s">
        <v>115</v>
      </c>
      <c r="U859" t="s">
        <v>30</v>
      </c>
      <c r="V859" t="s">
        <v>19</v>
      </c>
      <c r="W859" t="s">
        <v>20</v>
      </c>
      <c r="X859" t="s">
        <v>23</v>
      </c>
      <c r="Y859" t="s">
        <v>79</v>
      </c>
      <c r="Z859">
        <v>4</v>
      </c>
      <c r="AA859" t="s">
        <v>3883</v>
      </c>
      <c r="AB859" s="1">
        <v>44478</v>
      </c>
    </row>
    <row r="860" spans="1:28" x14ac:dyDescent="0.25">
      <c r="A860">
        <v>41</v>
      </c>
      <c r="B860" t="s">
        <v>98</v>
      </c>
      <c r="C860">
        <v>2021</v>
      </c>
      <c r="D860" t="s">
        <v>451</v>
      </c>
      <c r="E860" t="s">
        <v>1672</v>
      </c>
      <c r="F860" t="s">
        <v>18</v>
      </c>
      <c r="G860" t="s">
        <v>1673</v>
      </c>
      <c r="H860" t="s">
        <v>70</v>
      </c>
      <c r="I860" t="s">
        <v>71</v>
      </c>
      <c r="J860" s="1">
        <v>44478</v>
      </c>
      <c r="K860" s="2">
        <v>0.90239583333333329</v>
      </c>
      <c r="L860" s="1">
        <v>44478</v>
      </c>
      <c r="M860" s="2">
        <v>0.96484953703703702</v>
      </c>
      <c r="N860" s="1">
        <v>44478</v>
      </c>
      <c r="O860" s="2">
        <v>0.95567129629629621</v>
      </c>
      <c r="P860">
        <v>77</v>
      </c>
      <c r="Q860">
        <v>-13</v>
      </c>
      <c r="R860" s="3">
        <v>44478.902395833335</v>
      </c>
      <c r="S860" s="3">
        <v>44478.955671296295</v>
      </c>
      <c r="T860" t="s">
        <v>1974</v>
      </c>
      <c r="U860" t="s">
        <v>30</v>
      </c>
      <c r="V860" t="s">
        <v>19</v>
      </c>
      <c r="W860" t="s">
        <v>20</v>
      </c>
      <c r="X860" t="s">
        <v>23</v>
      </c>
      <c r="Y860" t="s">
        <v>79</v>
      </c>
      <c r="Z860">
        <v>4</v>
      </c>
      <c r="AA860" t="s">
        <v>3883</v>
      </c>
      <c r="AB860" s="1">
        <v>44478</v>
      </c>
    </row>
    <row r="861" spans="1:28" x14ac:dyDescent="0.25">
      <c r="A861">
        <v>42</v>
      </c>
      <c r="B861" t="s">
        <v>1814</v>
      </c>
      <c r="C861">
        <v>2021</v>
      </c>
      <c r="D861" t="s">
        <v>451</v>
      </c>
      <c r="E861" t="s">
        <v>1674</v>
      </c>
      <c r="F861" t="s">
        <v>18</v>
      </c>
      <c r="G861" t="s">
        <v>1675</v>
      </c>
      <c r="H861" t="s">
        <v>70</v>
      </c>
      <c r="I861" t="s">
        <v>71</v>
      </c>
      <c r="J861" s="1">
        <v>44479</v>
      </c>
      <c r="K861" s="2">
        <v>0.19776620370370371</v>
      </c>
      <c r="L861" s="1">
        <v>44479</v>
      </c>
      <c r="M861" s="2">
        <v>0.26024305555555555</v>
      </c>
      <c r="N861" s="1">
        <v>44479</v>
      </c>
      <c r="O861" s="2">
        <v>0.20957175925925928</v>
      </c>
      <c r="P861">
        <v>17</v>
      </c>
      <c r="Q861">
        <v>-73</v>
      </c>
      <c r="R861" s="3">
        <v>44479.197766203702</v>
      </c>
      <c r="S861" s="3">
        <v>44479.20957175926</v>
      </c>
      <c r="T861" t="s">
        <v>110</v>
      </c>
      <c r="U861" t="s">
        <v>22</v>
      </c>
      <c r="V861" t="s">
        <v>19</v>
      </c>
      <c r="W861" t="s">
        <v>20</v>
      </c>
      <c r="X861" t="s">
        <v>23</v>
      </c>
      <c r="Y861" t="s">
        <v>79</v>
      </c>
      <c r="Z861">
        <v>1</v>
      </c>
      <c r="AA861" t="s">
        <v>3883</v>
      </c>
      <c r="AB861" s="1">
        <v>44478</v>
      </c>
    </row>
    <row r="862" spans="1:28" x14ac:dyDescent="0.25">
      <c r="A862">
        <v>42</v>
      </c>
      <c r="B862" t="s">
        <v>1814</v>
      </c>
      <c r="C862">
        <v>2021</v>
      </c>
      <c r="D862" t="s">
        <v>451</v>
      </c>
      <c r="E862" t="s">
        <v>1676</v>
      </c>
      <c r="F862" t="s">
        <v>24</v>
      </c>
      <c r="G862" t="s">
        <v>185</v>
      </c>
      <c r="H862" t="s">
        <v>90</v>
      </c>
      <c r="I862" t="s">
        <v>71</v>
      </c>
      <c r="J862" s="1">
        <v>44479</v>
      </c>
      <c r="K862" s="2">
        <v>0.23928240740740739</v>
      </c>
      <c r="L862" s="1">
        <v>44479</v>
      </c>
      <c r="M862" s="2">
        <v>0.2600810185185185</v>
      </c>
      <c r="N862" s="1">
        <v>44479</v>
      </c>
      <c r="O862" s="2">
        <v>0.24361111111111111</v>
      </c>
      <c r="P862">
        <v>6</v>
      </c>
      <c r="Q862">
        <v>-24</v>
      </c>
      <c r="R862" s="3">
        <v>44479.239282407405</v>
      </c>
      <c r="S862" s="3">
        <v>44479.243611111109</v>
      </c>
      <c r="T862" t="s">
        <v>1850</v>
      </c>
      <c r="U862" t="s">
        <v>22</v>
      </c>
      <c r="V862" t="s">
        <v>19</v>
      </c>
      <c r="W862" t="s">
        <v>73</v>
      </c>
      <c r="X862" t="s">
        <v>23</v>
      </c>
      <c r="Y862" t="s">
        <v>77</v>
      </c>
      <c r="Z862">
        <v>1</v>
      </c>
      <c r="AA862" t="s">
        <v>3883</v>
      </c>
      <c r="AB862" s="1">
        <v>44478</v>
      </c>
    </row>
    <row r="863" spans="1:28" x14ac:dyDescent="0.25">
      <c r="A863">
        <v>42</v>
      </c>
      <c r="B863" t="s">
        <v>1814</v>
      </c>
      <c r="C863">
        <v>2021</v>
      </c>
      <c r="D863" t="s">
        <v>451</v>
      </c>
      <c r="E863" t="s">
        <v>1677</v>
      </c>
      <c r="F863" t="s">
        <v>24</v>
      </c>
      <c r="G863" t="s">
        <v>1188</v>
      </c>
      <c r="H863" t="s">
        <v>70</v>
      </c>
      <c r="I863" t="s">
        <v>71</v>
      </c>
      <c r="J863" s="1">
        <v>44479</v>
      </c>
      <c r="K863" s="2">
        <v>0.24771990740740743</v>
      </c>
      <c r="L863" s="1">
        <v>44479</v>
      </c>
      <c r="M863" s="2">
        <v>0.31020833333333336</v>
      </c>
      <c r="N863" s="1">
        <v>44479</v>
      </c>
      <c r="O863" s="2">
        <v>0.30194444444444446</v>
      </c>
      <c r="P863">
        <v>78</v>
      </c>
      <c r="Q863">
        <v>-12</v>
      </c>
      <c r="R863" s="3">
        <v>44479.247719907406</v>
      </c>
      <c r="S863" s="3">
        <v>44479.301944444444</v>
      </c>
      <c r="T863" t="s">
        <v>99</v>
      </c>
      <c r="U863" t="s">
        <v>30</v>
      </c>
      <c r="V863" t="s">
        <v>19</v>
      </c>
      <c r="W863" t="s">
        <v>25</v>
      </c>
      <c r="X863" t="s">
        <v>23</v>
      </c>
      <c r="Y863" t="s">
        <v>78</v>
      </c>
      <c r="Z863">
        <v>3</v>
      </c>
      <c r="AA863" t="s">
        <v>3883</v>
      </c>
      <c r="AB863" s="1">
        <v>44478</v>
      </c>
    </row>
    <row r="864" spans="1:28" x14ac:dyDescent="0.25">
      <c r="A864">
        <v>42</v>
      </c>
      <c r="B864" t="s">
        <v>1814</v>
      </c>
      <c r="C864">
        <v>2021</v>
      </c>
      <c r="D864" t="s">
        <v>451</v>
      </c>
      <c r="E864" t="s">
        <v>1678</v>
      </c>
      <c r="F864" t="s">
        <v>24</v>
      </c>
      <c r="G864" t="s">
        <v>177</v>
      </c>
      <c r="H864" t="s">
        <v>90</v>
      </c>
      <c r="I864" t="s">
        <v>71</v>
      </c>
      <c r="J864" s="1">
        <v>44479</v>
      </c>
      <c r="K864" s="2">
        <v>0.24880787037037036</v>
      </c>
      <c r="L864" s="1">
        <v>44479</v>
      </c>
      <c r="M864" s="2">
        <v>0.26961805555555557</v>
      </c>
      <c r="N864" s="1">
        <v>44479</v>
      </c>
      <c r="O864" s="2">
        <v>0.25134259259259256</v>
      </c>
      <c r="P864">
        <v>3</v>
      </c>
      <c r="Q864">
        <v>-27</v>
      </c>
      <c r="R864" s="3">
        <v>44479.248807870368</v>
      </c>
      <c r="S864" s="3">
        <v>44479.251342592594</v>
      </c>
      <c r="T864" t="s">
        <v>1911</v>
      </c>
      <c r="U864" t="s">
        <v>22</v>
      </c>
      <c r="V864" t="s">
        <v>19</v>
      </c>
      <c r="W864" t="s">
        <v>73</v>
      </c>
      <c r="X864" t="s">
        <v>23</v>
      </c>
      <c r="Y864" t="s">
        <v>77</v>
      </c>
      <c r="Z864">
        <v>1</v>
      </c>
      <c r="AA864" t="s">
        <v>3883</v>
      </c>
      <c r="AB864" s="1">
        <v>44478</v>
      </c>
    </row>
    <row r="865" spans="1:28" x14ac:dyDescent="0.25">
      <c r="A865">
        <v>42</v>
      </c>
      <c r="B865" t="s">
        <v>1814</v>
      </c>
      <c r="C865">
        <v>2021</v>
      </c>
      <c r="D865" t="s">
        <v>451</v>
      </c>
      <c r="E865" t="s">
        <v>1679</v>
      </c>
      <c r="F865" t="s">
        <v>24</v>
      </c>
      <c r="G865" t="s">
        <v>177</v>
      </c>
      <c r="H865" t="s">
        <v>70</v>
      </c>
      <c r="I865" t="s">
        <v>71</v>
      </c>
      <c r="J865" s="1">
        <v>44479</v>
      </c>
      <c r="K865" s="2">
        <v>0.24945601851851851</v>
      </c>
      <c r="L865" s="1">
        <v>44479</v>
      </c>
      <c r="M865" s="2">
        <v>0.31192129629629628</v>
      </c>
      <c r="N865" s="1">
        <v>44479</v>
      </c>
      <c r="O865" s="2">
        <v>0.30971064814814814</v>
      </c>
      <c r="P865">
        <v>86</v>
      </c>
      <c r="Q865">
        <v>-4</v>
      </c>
      <c r="R865" s="3">
        <v>44479.249456018515</v>
      </c>
      <c r="S865" s="3">
        <v>44479.309710648151</v>
      </c>
      <c r="T865" t="s">
        <v>166</v>
      </c>
      <c r="U865" t="s">
        <v>30</v>
      </c>
      <c r="V865" t="s">
        <v>19</v>
      </c>
      <c r="W865" t="s">
        <v>25</v>
      </c>
      <c r="X865" t="s">
        <v>23</v>
      </c>
      <c r="Y865" t="s">
        <v>78</v>
      </c>
      <c r="Z865">
        <v>3</v>
      </c>
      <c r="AA865" t="s">
        <v>3883</v>
      </c>
      <c r="AB865" s="1">
        <v>44478</v>
      </c>
    </row>
    <row r="866" spans="1:28" x14ac:dyDescent="0.25">
      <c r="A866">
        <v>42</v>
      </c>
      <c r="B866" t="s">
        <v>1814</v>
      </c>
      <c r="C866">
        <v>2021</v>
      </c>
      <c r="D866" t="s">
        <v>451</v>
      </c>
      <c r="E866" t="s">
        <v>1680</v>
      </c>
      <c r="F866" t="s">
        <v>24</v>
      </c>
      <c r="G866" t="s">
        <v>946</v>
      </c>
      <c r="I866" t="s">
        <v>71</v>
      </c>
      <c r="J866" s="1">
        <v>44479</v>
      </c>
      <c r="K866" s="2">
        <v>0.25025462962962963</v>
      </c>
      <c r="L866" s="1">
        <v>44479</v>
      </c>
      <c r="M866" s="2" t="s">
        <v>1681</v>
      </c>
      <c r="N866" s="1">
        <v>44479</v>
      </c>
      <c r="O866" s="2">
        <v>0.31366898148148148</v>
      </c>
      <c r="P866">
        <v>91</v>
      </c>
      <c r="Q866">
        <v>-18</v>
      </c>
      <c r="R866" s="3">
        <v>44479.250254629631</v>
      </c>
      <c r="S866" s="3">
        <v>44479.313668981478</v>
      </c>
      <c r="T866" t="s">
        <v>1833</v>
      </c>
      <c r="U866" t="s">
        <v>32</v>
      </c>
      <c r="V866" t="s">
        <v>19</v>
      </c>
      <c r="W866" t="s">
        <v>25</v>
      </c>
      <c r="X866" t="s">
        <v>37</v>
      </c>
      <c r="Y866" t="s">
        <v>78</v>
      </c>
      <c r="Z866">
        <v>3</v>
      </c>
      <c r="AA866" t="s">
        <v>3879</v>
      </c>
      <c r="AB866" s="1">
        <v>44479</v>
      </c>
    </row>
    <row r="867" spans="1:28" x14ac:dyDescent="0.25">
      <c r="A867">
        <v>42</v>
      </c>
      <c r="B867" t="s">
        <v>1814</v>
      </c>
      <c r="C867">
        <v>2021</v>
      </c>
      <c r="D867" t="s">
        <v>451</v>
      </c>
      <c r="E867" t="s">
        <v>1682</v>
      </c>
      <c r="F867" t="s">
        <v>24</v>
      </c>
      <c r="G867" t="s">
        <v>185</v>
      </c>
      <c r="H867" t="s">
        <v>70</v>
      </c>
      <c r="I867" t="s">
        <v>71</v>
      </c>
      <c r="J867" s="1">
        <v>44479</v>
      </c>
      <c r="K867" s="2">
        <v>0.25090277777777775</v>
      </c>
      <c r="L867" s="1">
        <v>44479</v>
      </c>
      <c r="M867" s="2">
        <v>0.31336805555555552</v>
      </c>
      <c r="N867" s="1">
        <v>44479</v>
      </c>
      <c r="O867" s="2">
        <v>0.2882986111111111</v>
      </c>
      <c r="P867">
        <v>54</v>
      </c>
      <c r="Q867">
        <v>-36</v>
      </c>
      <c r="R867" s="3">
        <v>44479.250902777778</v>
      </c>
      <c r="S867" s="3">
        <v>44479.288298611114</v>
      </c>
      <c r="T867" t="s">
        <v>1936</v>
      </c>
      <c r="U867" t="s">
        <v>27</v>
      </c>
      <c r="V867" t="s">
        <v>19</v>
      </c>
      <c r="W867" t="s">
        <v>25</v>
      </c>
      <c r="X867" t="s">
        <v>23</v>
      </c>
      <c r="Y867" t="s">
        <v>78</v>
      </c>
      <c r="Z867">
        <v>3</v>
      </c>
      <c r="AA867" t="s">
        <v>3879</v>
      </c>
      <c r="AB867" s="1">
        <v>44479</v>
      </c>
    </row>
    <row r="868" spans="1:28" x14ac:dyDescent="0.25">
      <c r="A868">
        <v>42</v>
      </c>
      <c r="B868" t="s">
        <v>1814</v>
      </c>
      <c r="C868">
        <v>2021</v>
      </c>
      <c r="D868" t="s">
        <v>451</v>
      </c>
      <c r="E868" t="s">
        <v>1683</v>
      </c>
      <c r="F868" t="s">
        <v>24</v>
      </c>
      <c r="G868" t="s">
        <v>179</v>
      </c>
      <c r="H868" t="s">
        <v>90</v>
      </c>
      <c r="I868" t="s">
        <v>71</v>
      </c>
      <c r="J868" s="1">
        <v>44479</v>
      </c>
      <c r="K868" s="2">
        <v>0.27015046296296297</v>
      </c>
      <c r="L868" s="1">
        <v>44479</v>
      </c>
      <c r="M868" s="2">
        <v>0.29096064814814815</v>
      </c>
      <c r="N868" s="1">
        <v>44479</v>
      </c>
      <c r="O868" s="2">
        <v>0.27789351851851851</v>
      </c>
      <c r="P868">
        <v>11</v>
      </c>
      <c r="Q868">
        <v>-18</v>
      </c>
      <c r="R868" s="3">
        <v>44479.270150462966</v>
      </c>
      <c r="S868" s="3">
        <v>44479.27789351852</v>
      </c>
      <c r="T868" t="s">
        <v>1861</v>
      </c>
      <c r="U868" t="s">
        <v>22</v>
      </c>
      <c r="V868" t="s">
        <v>19</v>
      </c>
      <c r="W868" t="s">
        <v>73</v>
      </c>
      <c r="X868" t="s">
        <v>23</v>
      </c>
      <c r="Y868" t="s">
        <v>77</v>
      </c>
      <c r="Z868">
        <v>1</v>
      </c>
      <c r="AA868" t="s">
        <v>3879</v>
      </c>
      <c r="AB868" s="1">
        <v>44479</v>
      </c>
    </row>
    <row r="869" spans="1:28" x14ac:dyDescent="0.25">
      <c r="A869">
        <v>42</v>
      </c>
      <c r="B869" t="s">
        <v>1814</v>
      </c>
      <c r="C869">
        <v>2021</v>
      </c>
      <c r="D869" t="s">
        <v>451</v>
      </c>
      <c r="E869" t="s">
        <v>1684</v>
      </c>
      <c r="F869" t="s">
        <v>24</v>
      </c>
      <c r="G869" t="s">
        <v>179</v>
      </c>
      <c r="H869" t="s">
        <v>70</v>
      </c>
      <c r="I869" t="s">
        <v>71</v>
      </c>
      <c r="J869" s="1">
        <v>44479</v>
      </c>
      <c r="K869" s="2">
        <v>0.27060185185185187</v>
      </c>
      <c r="L869" s="1">
        <v>44479</v>
      </c>
      <c r="M869" s="2">
        <v>0.33307870370370368</v>
      </c>
      <c r="N869" s="1">
        <v>44479</v>
      </c>
      <c r="O869" s="2">
        <v>0.53983796296296294</v>
      </c>
      <c r="P869">
        <v>388</v>
      </c>
      <c r="Q869">
        <v>298</v>
      </c>
      <c r="R869" s="3">
        <v>44479.270601851851</v>
      </c>
      <c r="S869" s="3">
        <v>44479.539837962962</v>
      </c>
      <c r="T869" t="s">
        <v>1975</v>
      </c>
      <c r="U869" t="s">
        <v>36</v>
      </c>
      <c r="V869" t="s">
        <v>19</v>
      </c>
      <c r="W869" t="s">
        <v>25</v>
      </c>
      <c r="X869" t="s">
        <v>37</v>
      </c>
      <c r="Y869" t="s">
        <v>78</v>
      </c>
      <c r="Z869">
        <v>3</v>
      </c>
      <c r="AA869" t="s">
        <v>3879</v>
      </c>
      <c r="AB869" s="1">
        <v>44479</v>
      </c>
    </row>
    <row r="870" spans="1:28" x14ac:dyDescent="0.25">
      <c r="A870">
        <v>42</v>
      </c>
      <c r="B870" t="s">
        <v>1814</v>
      </c>
      <c r="C870">
        <v>2021</v>
      </c>
      <c r="D870" t="s">
        <v>451</v>
      </c>
      <c r="E870" t="s">
        <v>1685</v>
      </c>
      <c r="F870" t="s">
        <v>24</v>
      </c>
      <c r="G870" t="s">
        <v>1405</v>
      </c>
      <c r="H870" t="s">
        <v>90</v>
      </c>
      <c r="I870" t="s">
        <v>71</v>
      </c>
      <c r="J870" s="1">
        <v>44479</v>
      </c>
      <c r="K870" s="2">
        <v>0.27120370370370367</v>
      </c>
      <c r="L870" s="1">
        <v>44479</v>
      </c>
      <c r="M870" s="2">
        <v>0.29199074074074077</v>
      </c>
      <c r="N870" s="1">
        <v>44479</v>
      </c>
      <c r="O870" s="2">
        <v>0.27978009259259257</v>
      </c>
      <c r="P870">
        <v>12</v>
      </c>
      <c r="Q870">
        <v>-18</v>
      </c>
      <c r="R870" s="3">
        <v>44479.271203703705</v>
      </c>
      <c r="S870" s="3">
        <v>44479.279780092591</v>
      </c>
      <c r="T870" t="s">
        <v>1878</v>
      </c>
      <c r="U870" t="s">
        <v>22</v>
      </c>
      <c r="V870" t="s">
        <v>19</v>
      </c>
      <c r="W870" t="s">
        <v>73</v>
      </c>
      <c r="X870" t="s">
        <v>23</v>
      </c>
      <c r="Y870" t="s">
        <v>77</v>
      </c>
      <c r="Z870">
        <v>1</v>
      </c>
      <c r="AA870" t="s">
        <v>3879</v>
      </c>
      <c r="AB870" s="1">
        <v>44479</v>
      </c>
    </row>
    <row r="871" spans="1:28" x14ac:dyDescent="0.25">
      <c r="A871">
        <v>42</v>
      </c>
      <c r="B871" t="s">
        <v>1814</v>
      </c>
      <c r="C871">
        <v>2021</v>
      </c>
      <c r="D871" t="s">
        <v>451</v>
      </c>
      <c r="E871" t="s">
        <v>1686</v>
      </c>
      <c r="F871" t="s">
        <v>24</v>
      </c>
      <c r="G871" t="s">
        <v>1405</v>
      </c>
      <c r="H871" t="s">
        <v>70</v>
      </c>
      <c r="I871" t="s">
        <v>71</v>
      </c>
      <c r="J871" s="1">
        <v>44479</v>
      </c>
      <c r="K871" s="2">
        <v>0.27172453703703703</v>
      </c>
      <c r="L871" s="1">
        <v>44479</v>
      </c>
      <c r="M871" s="2">
        <v>0.3342013888888889</v>
      </c>
      <c r="N871" s="1">
        <v>44479</v>
      </c>
      <c r="O871" s="2">
        <v>0.31869212962962962</v>
      </c>
      <c r="P871">
        <v>67</v>
      </c>
      <c r="Q871">
        <v>-23</v>
      </c>
      <c r="R871" s="3">
        <v>44479.271724537037</v>
      </c>
      <c r="S871" s="3">
        <v>44479.318692129629</v>
      </c>
      <c r="T871" t="s">
        <v>131</v>
      </c>
      <c r="U871" t="s">
        <v>30</v>
      </c>
      <c r="V871" t="s">
        <v>19</v>
      </c>
      <c r="W871" t="s">
        <v>25</v>
      </c>
      <c r="X871" t="s">
        <v>23</v>
      </c>
      <c r="Y871" t="s">
        <v>78</v>
      </c>
      <c r="Z871">
        <v>3</v>
      </c>
      <c r="AA871" t="s">
        <v>3879</v>
      </c>
      <c r="AB871" s="1">
        <v>44479</v>
      </c>
    </row>
    <row r="872" spans="1:28" x14ac:dyDescent="0.25">
      <c r="A872">
        <v>42</v>
      </c>
      <c r="B872" t="s">
        <v>1814</v>
      </c>
      <c r="C872">
        <v>2021</v>
      </c>
      <c r="D872" t="s">
        <v>451</v>
      </c>
      <c r="E872" t="s">
        <v>1687</v>
      </c>
      <c r="F872" t="s">
        <v>46</v>
      </c>
      <c r="G872" t="s">
        <v>1688</v>
      </c>
      <c r="H872" t="s">
        <v>86</v>
      </c>
      <c r="I872" t="s">
        <v>71</v>
      </c>
      <c r="J872" s="1">
        <v>44479</v>
      </c>
      <c r="K872" s="2">
        <v>0.27716435185185184</v>
      </c>
      <c r="L872" s="1">
        <v>44479</v>
      </c>
      <c r="M872" s="2">
        <v>0.44377314814814817</v>
      </c>
      <c r="N872" s="1">
        <v>44479</v>
      </c>
      <c r="O872" s="2">
        <v>0.38292824074074078</v>
      </c>
      <c r="P872">
        <v>152</v>
      </c>
      <c r="Q872">
        <v>-88</v>
      </c>
      <c r="R872" s="3">
        <v>44479.27716435185</v>
      </c>
      <c r="S872" s="3">
        <v>44479.382928240739</v>
      </c>
      <c r="T872" t="s">
        <v>581</v>
      </c>
      <c r="U872" t="s">
        <v>32</v>
      </c>
      <c r="V872" t="s">
        <v>46</v>
      </c>
      <c r="W872" t="s">
        <v>46</v>
      </c>
      <c r="X872" t="s">
        <v>23</v>
      </c>
      <c r="Y872" t="s">
        <v>81</v>
      </c>
      <c r="Z872">
        <v>5</v>
      </c>
      <c r="AA872" t="s">
        <v>3879</v>
      </c>
      <c r="AB872" s="1">
        <v>44479</v>
      </c>
    </row>
    <row r="873" spans="1:28" x14ac:dyDescent="0.25">
      <c r="A873">
        <v>42</v>
      </c>
      <c r="B873" t="s">
        <v>1814</v>
      </c>
      <c r="C873">
        <v>2021</v>
      </c>
      <c r="D873" t="s">
        <v>451</v>
      </c>
      <c r="E873" t="s">
        <v>1689</v>
      </c>
      <c r="F873" t="s">
        <v>24</v>
      </c>
      <c r="G873" t="s">
        <v>1292</v>
      </c>
      <c r="H873" t="s">
        <v>90</v>
      </c>
      <c r="I873" t="s">
        <v>71</v>
      </c>
      <c r="J873" s="1">
        <v>44479</v>
      </c>
      <c r="K873" s="2">
        <v>0.29833333333333334</v>
      </c>
      <c r="L873" s="1">
        <v>44479</v>
      </c>
      <c r="M873" s="2">
        <v>0.31899305555555557</v>
      </c>
      <c r="N873" s="1">
        <v>44479</v>
      </c>
      <c r="O873" s="2">
        <v>0.29994212962962963</v>
      </c>
      <c r="P873">
        <v>2</v>
      </c>
      <c r="Q873">
        <v>-28</v>
      </c>
      <c r="R873" s="3">
        <v>44479.298333333332</v>
      </c>
      <c r="S873" s="3">
        <v>44479.299942129626</v>
      </c>
      <c r="T873" t="s">
        <v>1891</v>
      </c>
      <c r="U873" t="s">
        <v>22</v>
      </c>
      <c r="V873" t="s">
        <v>19</v>
      </c>
      <c r="W873" t="s">
        <v>73</v>
      </c>
      <c r="X873" t="s">
        <v>23</v>
      </c>
      <c r="Y873" t="s">
        <v>77</v>
      </c>
      <c r="Z873">
        <v>1</v>
      </c>
      <c r="AA873" t="s">
        <v>3879</v>
      </c>
      <c r="AB873" s="1">
        <v>44479</v>
      </c>
    </row>
    <row r="874" spans="1:28" x14ac:dyDescent="0.25">
      <c r="A874">
        <v>42</v>
      </c>
      <c r="B874" t="s">
        <v>1814</v>
      </c>
      <c r="C874">
        <v>2021</v>
      </c>
      <c r="D874" t="s">
        <v>451</v>
      </c>
      <c r="E874" t="s">
        <v>1690</v>
      </c>
      <c r="F874" t="s">
        <v>24</v>
      </c>
      <c r="G874" t="s">
        <v>888</v>
      </c>
      <c r="H874" t="s">
        <v>90</v>
      </c>
      <c r="I874" t="s">
        <v>71</v>
      </c>
      <c r="J874" s="1">
        <v>44479</v>
      </c>
      <c r="K874" s="2">
        <v>0.29905092592592591</v>
      </c>
      <c r="L874" s="1">
        <v>44479</v>
      </c>
      <c r="M874" s="2">
        <v>0.31984953703703706</v>
      </c>
      <c r="N874" s="1">
        <v>44479</v>
      </c>
      <c r="O874" s="2">
        <v>0.30134259259259261</v>
      </c>
      <c r="P874">
        <v>3</v>
      </c>
      <c r="Q874">
        <v>-27</v>
      </c>
      <c r="R874" s="3">
        <v>44479.299050925925</v>
      </c>
      <c r="S874" s="3">
        <v>44479.301342592589</v>
      </c>
      <c r="T874" t="s">
        <v>1911</v>
      </c>
      <c r="U874" t="s">
        <v>22</v>
      </c>
      <c r="V874" t="s">
        <v>19</v>
      </c>
      <c r="W874" t="s">
        <v>73</v>
      </c>
      <c r="X874" t="s">
        <v>23</v>
      </c>
      <c r="Y874" t="s">
        <v>77</v>
      </c>
      <c r="Z874">
        <v>1</v>
      </c>
      <c r="AA874" t="s">
        <v>3879</v>
      </c>
      <c r="AB874" s="1">
        <v>44479</v>
      </c>
    </row>
    <row r="875" spans="1:28" x14ac:dyDescent="0.25">
      <c r="A875">
        <v>42</v>
      </c>
      <c r="B875" t="s">
        <v>1814</v>
      </c>
      <c r="C875">
        <v>2021</v>
      </c>
      <c r="D875" t="s">
        <v>451</v>
      </c>
      <c r="E875" t="s">
        <v>1691</v>
      </c>
      <c r="F875" t="s">
        <v>46</v>
      </c>
      <c r="G875" t="s">
        <v>164</v>
      </c>
      <c r="H875" t="s">
        <v>87</v>
      </c>
      <c r="I875" t="s">
        <v>71</v>
      </c>
      <c r="J875" s="1">
        <v>44479</v>
      </c>
      <c r="K875" s="2">
        <v>0.30162037037037037</v>
      </c>
      <c r="L875" s="1">
        <v>44483</v>
      </c>
      <c r="M875" s="2">
        <v>0.32936342592592593</v>
      </c>
      <c r="N875" s="1">
        <v>44482</v>
      </c>
      <c r="O875" s="2">
        <v>0.64450231481481479</v>
      </c>
      <c r="P875">
        <v>4814</v>
      </c>
      <c r="Q875">
        <v>-986</v>
      </c>
      <c r="R875" s="3">
        <v>44479.301620370374</v>
      </c>
      <c r="S875" s="3">
        <v>44482.644502314812</v>
      </c>
      <c r="T875" t="s">
        <v>4535</v>
      </c>
      <c r="U875" t="s">
        <v>39</v>
      </c>
      <c r="V875" t="s">
        <v>46</v>
      </c>
      <c r="W875" t="s">
        <v>46</v>
      </c>
      <c r="X875" t="s">
        <v>37</v>
      </c>
      <c r="Y875" t="s">
        <v>81</v>
      </c>
      <c r="Z875">
        <v>3</v>
      </c>
      <c r="AA875" t="s">
        <v>3879</v>
      </c>
      <c r="AB875" s="1">
        <v>44479</v>
      </c>
    </row>
    <row r="876" spans="1:28" x14ac:dyDescent="0.25">
      <c r="A876">
        <v>42</v>
      </c>
      <c r="B876" t="s">
        <v>1814</v>
      </c>
      <c r="C876">
        <v>2021</v>
      </c>
      <c r="D876" t="s">
        <v>451</v>
      </c>
      <c r="E876" t="s">
        <v>1692</v>
      </c>
      <c r="F876" t="s">
        <v>24</v>
      </c>
      <c r="G876" t="s">
        <v>888</v>
      </c>
      <c r="H876" t="s">
        <v>70</v>
      </c>
      <c r="I876" t="s">
        <v>71</v>
      </c>
      <c r="J876" s="1">
        <v>44479</v>
      </c>
      <c r="K876" s="2">
        <v>0.3029513888888889</v>
      </c>
      <c r="L876" s="1">
        <v>44479</v>
      </c>
      <c r="M876" s="2">
        <v>0.36542824074074076</v>
      </c>
      <c r="N876" s="1">
        <v>44479</v>
      </c>
      <c r="O876" s="2">
        <v>0.3272916666666667</v>
      </c>
      <c r="P876">
        <v>35</v>
      </c>
      <c r="Q876">
        <v>-55</v>
      </c>
      <c r="R876" s="3">
        <v>44479.302951388891</v>
      </c>
      <c r="S876" s="3">
        <v>44479.327291666668</v>
      </c>
      <c r="T876" t="s">
        <v>121</v>
      </c>
      <c r="U876" t="s">
        <v>27</v>
      </c>
      <c r="V876" t="s">
        <v>19</v>
      </c>
      <c r="W876" t="s">
        <v>25</v>
      </c>
      <c r="X876" t="s">
        <v>23</v>
      </c>
      <c r="Y876" t="s">
        <v>78</v>
      </c>
      <c r="Z876">
        <v>3</v>
      </c>
      <c r="AA876" t="s">
        <v>3879</v>
      </c>
      <c r="AB876" s="1">
        <v>44479</v>
      </c>
    </row>
    <row r="877" spans="1:28" x14ac:dyDescent="0.25">
      <c r="A877">
        <v>42</v>
      </c>
      <c r="B877" t="s">
        <v>1814</v>
      </c>
      <c r="C877">
        <v>2021</v>
      </c>
      <c r="D877" t="s">
        <v>451</v>
      </c>
      <c r="E877" t="s">
        <v>1693</v>
      </c>
      <c r="F877" t="s">
        <v>24</v>
      </c>
      <c r="G877" t="s">
        <v>1292</v>
      </c>
      <c r="H877" t="s">
        <v>70</v>
      </c>
      <c r="I877" t="s">
        <v>71</v>
      </c>
      <c r="J877" s="1">
        <v>44479</v>
      </c>
      <c r="K877" s="2">
        <v>0.30442129629629627</v>
      </c>
      <c r="L877" s="1">
        <v>44479</v>
      </c>
      <c r="M877" s="2">
        <v>0.36689814814814814</v>
      </c>
      <c r="N877" s="1">
        <v>44479</v>
      </c>
      <c r="O877" s="2">
        <v>0.33262731481481483</v>
      </c>
      <c r="P877">
        <v>40</v>
      </c>
      <c r="Q877">
        <v>-50</v>
      </c>
      <c r="R877" s="3">
        <v>44479.3044212963</v>
      </c>
      <c r="S877" s="3">
        <v>44479.332627314812</v>
      </c>
      <c r="T877" t="s">
        <v>127</v>
      </c>
      <c r="U877" t="s">
        <v>27</v>
      </c>
      <c r="V877" t="s">
        <v>19</v>
      </c>
      <c r="W877" t="s">
        <v>25</v>
      </c>
      <c r="X877" t="s">
        <v>23</v>
      </c>
      <c r="Y877" t="s">
        <v>78</v>
      </c>
      <c r="Z877">
        <v>3</v>
      </c>
      <c r="AA877" t="s">
        <v>3879</v>
      </c>
      <c r="AB877" s="1">
        <v>44479</v>
      </c>
    </row>
    <row r="878" spans="1:28" x14ac:dyDescent="0.25">
      <c r="A878">
        <v>42</v>
      </c>
      <c r="B878" t="s">
        <v>1814</v>
      </c>
      <c r="C878">
        <v>2021</v>
      </c>
      <c r="D878" t="s">
        <v>451</v>
      </c>
      <c r="E878" t="s">
        <v>1694</v>
      </c>
      <c r="F878" t="s">
        <v>46</v>
      </c>
      <c r="G878" t="s">
        <v>1695</v>
      </c>
      <c r="H878" t="s">
        <v>86</v>
      </c>
      <c r="I878" t="s">
        <v>71</v>
      </c>
      <c r="J878" s="1">
        <v>44479</v>
      </c>
      <c r="K878" s="2">
        <v>0.30495370370370373</v>
      </c>
      <c r="L878" s="1">
        <v>44479</v>
      </c>
      <c r="M878" s="2">
        <v>0.47159722222222222</v>
      </c>
      <c r="N878" s="1">
        <v>44479</v>
      </c>
      <c r="O878" s="2">
        <v>0.37936342592592592</v>
      </c>
      <c r="P878">
        <v>107</v>
      </c>
      <c r="Q878">
        <v>-133</v>
      </c>
      <c r="R878" s="3">
        <v>44479.3049537037</v>
      </c>
      <c r="S878" s="3">
        <v>44479.379363425927</v>
      </c>
      <c r="T878" t="s">
        <v>136</v>
      </c>
      <c r="U878" t="s">
        <v>32</v>
      </c>
      <c r="V878" t="s">
        <v>46</v>
      </c>
      <c r="W878" t="s">
        <v>46</v>
      </c>
      <c r="X878" t="s">
        <v>23</v>
      </c>
      <c r="Y878" t="s">
        <v>81</v>
      </c>
      <c r="Z878">
        <v>3</v>
      </c>
      <c r="AA878" t="s">
        <v>3879</v>
      </c>
      <c r="AB878" s="1">
        <v>44479</v>
      </c>
    </row>
    <row r="879" spans="1:28" x14ac:dyDescent="0.25">
      <c r="A879">
        <v>42</v>
      </c>
      <c r="B879" t="s">
        <v>1814</v>
      </c>
      <c r="C879">
        <v>2021</v>
      </c>
      <c r="D879" t="s">
        <v>451</v>
      </c>
      <c r="E879" t="s">
        <v>1696</v>
      </c>
      <c r="F879" t="s">
        <v>56</v>
      </c>
      <c r="G879" t="s">
        <v>1697</v>
      </c>
      <c r="H879" t="s">
        <v>86</v>
      </c>
      <c r="I879" t="s">
        <v>71</v>
      </c>
      <c r="J879" s="1">
        <v>44479</v>
      </c>
      <c r="K879" s="2">
        <v>0.31930555555555556</v>
      </c>
      <c r="L879" s="1">
        <v>44479</v>
      </c>
      <c r="M879" s="2">
        <v>0.48594907407407412</v>
      </c>
      <c r="N879" s="1">
        <v>44479</v>
      </c>
      <c r="O879" s="2">
        <v>0.38125000000000003</v>
      </c>
      <c r="P879">
        <v>90</v>
      </c>
      <c r="Q879">
        <v>-150</v>
      </c>
      <c r="R879" s="3">
        <v>44479.319305555553</v>
      </c>
      <c r="S879" s="3">
        <v>44479.381249999999</v>
      </c>
      <c r="T879" t="s">
        <v>1976</v>
      </c>
      <c r="U879" t="s">
        <v>30</v>
      </c>
      <c r="V879" t="s">
        <v>56</v>
      </c>
      <c r="W879" t="s">
        <v>56</v>
      </c>
      <c r="X879" t="s">
        <v>23</v>
      </c>
      <c r="Y879" t="s">
        <v>81</v>
      </c>
      <c r="Z879">
        <v>2</v>
      </c>
      <c r="AA879" t="s">
        <v>3879</v>
      </c>
      <c r="AB879" s="1">
        <v>44479</v>
      </c>
    </row>
    <row r="880" spans="1:28" x14ac:dyDescent="0.25">
      <c r="A880">
        <v>42</v>
      </c>
      <c r="B880" t="s">
        <v>1814</v>
      </c>
      <c r="C880">
        <v>2021</v>
      </c>
      <c r="D880" t="s">
        <v>451</v>
      </c>
      <c r="E880" t="s">
        <v>1698</v>
      </c>
      <c r="F880" t="s">
        <v>46</v>
      </c>
      <c r="G880" t="s">
        <v>1699</v>
      </c>
      <c r="H880" t="s">
        <v>86</v>
      </c>
      <c r="I880" t="s">
        <v>71</v>
      </c>
      <c r="J880" s="1">
        <v>44479</v>
      </c>
      <c r="K880" s="2">
        <v>0.32241898148148146</v>
      </c>
      <c r="L880" s="1">
        <v>44479</v>
      </c>
      <c r="M880" s="2">
        <v>0.48905092592592592</v>
      </c>
      <c r="N880" s="1">
        <v>44479</v>
      </c>
      <c r="O880" s="2">
        <v>0.40349537037037037</v>
      </c>
      <c r="P880">
        <v>117</v>
      </c>
      <c r="Q880">
        <v>-123</v>
      </c>
      <c r="R880" s="3">
        <v>44479.322418981479</v>
      </c>
      <c r="S880" s="3">
        <v>44479.403495370374</v>
      </c>
      <c r="T880" t="s">
        <v>599</v>
      </c>
      <c r="U880" t="s">
        <v>32</v>
      </c>
      <c r="V880" t="s">
        <v>46</v>
      </c>
      <c r="W880" t="s">
        <v>46</v>
      </c>
      <c r="X880" t="s">
        <v>23</v>
      </c>
      <c r="Y880" t="s">
        <v>81</v>
      </c>
      <c r="Z880">
        <v>4</v>
      </c>
      <c r="AA880" t="s">
        <v>3879</v>
      </c>
      <c r="AB880" s="1">
        <v>44479</v>
      </c>
    </row>
    <row r="881" spans="1:28" x14ac:dyDescent="0.25">
      <c r="A881">
        <v>42</v>
      </c>
      <c r="B881" t="s">
        <v>1814</v>
      </c>
      <c r="C881">
        <v>2021</v>
      </c>
      <c r="D881" t="s">
        <v>451</v>
      </c>
      <c r="E881" t="s">
        <v>1700</v>
      </c>
      <c r="F881" t="s">
        <v>24</v>
      </c>
      <c r="G881" t="s">
        <v>204</v>
      </c>
      <c r="H881" t="s">
        <v>70</v>
      </c>
      <c r="I881" t="s">
        <v>71</v>
      </c>
      <c r="J881" s="1">
        <v>44479</v>
      </c>
      <c r="K881" s="2">
        <v>0.32339120370370372</v>
      </c>
      <c r="L881" s="1">
        <v>44479</v>
      </c>
      <c r="M881" s="2">
        <v>0.38585648148148149</v>
      </c>
      <c r="N881" s="1">
        <v>44479</v>
      </c>
      <c r="O881" s="2">
        <v>0.35980324074074077</v>
      </c>
      <c r="P881">
        <v>53</v>
      </c>
      <c r="Q881">
        <v>-37</v>
      </c>
      <c r="R881" s="3">
        <v>44479.323391203703</v>
      </c>
      <c r="S881" s="3">
        <v>44479.359803240739</v>
      </c>
      <c r="T881" t="s">
        <v>96</v>
      </c>
      <c r="U881" t="s">
        <v>27</v>
      </c>
      <c r="V881" t="s">
        <v>19</v>
      </c>
      <c r="W881" t="s">
        <v>25</v>
      </c>
      <c r="X881" t="s">
        <v>23</v>
      </c>
      <c r="Y881" t="s">
        <v>78</v>
      </c>
      <c r="Z881">
        <v>3</v>
      </c>
      <c r="AA881" t="s">
        <v>3879</v>
      </c>
      <c r="AB881" s="1">
        <v>44479</v>
      </c>
    </row>
    <row r="882" spans="1:28" x14ac:dyDescent="0.25">
      <c r="A882">
        <v>42</v>
      </c>
      <c r="B882" t="s">
        <v>1814</v>
      </c>
      <c r="C882">
        <v>2021</v>
      </c>
      <c r="D882" t="s">
        <v>451</v>
      </c>
      <c r="E882" t="s">
        <v>1701</v>
      </c>
      <c r="F882" t="s">
        <v>46</v>
      </c>
      <c r="G882" t="s">
        <v>1702</v>
      </c>
      <c r="H882" t="s">
        <v>86</v>
      </c>
      <c r="I882" t="s">
        <v>71</v>
      </c>
      <c r="J882" s="1">
        <v>44479</v>
      </c>
      <c r="K882" s="2">
        <v>0.33254629629629628</v>
      </c>
      <c r="L882" s="1">
        <v>44479</v>
      </c>
      <c r="M882" s="2">
        <v>0.49917824074074074</v>
      </c>
      <c r="N882" s="1">
        <v>44479</v>
      </c>
      <c r="O882" s="2">
        <v>0.40532407407407406</v>
      </c>
      <c r="P882">
        <v>105</v>
      </c>
      <c r="Q882">
        <v>-135</v>
      </c>
      <c r="R882" s="3">
        <v>44479.332546296297</v>
      </c>
      <c r="S882" s="3">
        <v>44479.405324074076</v>
      </c>
      <c r="T882" t="s">
        <v>147</v>
      </c>
      <c r="U882" t="s">
        <v>32</v>
      </c>
      <c r="V882" t="s">
        <v>46</v>
      </c>
      <c r="W882" t="s">
        <v>46</v>
      </c>
      <c r="X882" t="s">
        <v>23</v>
      </c>
      <c r="Y882" t="s">
        <v>81</v>
      </c>
      <c r="Z882">
        <v>4</v>
      </c>
      <c r="AA882" t="s">
        <v>3879</v>
      </c>
      <c r="AB882" s="1">
        <v>44479</v>
      </c>
    </row>
    <row r="883" spans="1:28" x14ac:dyDescent="0.25">
      <c r="A883">
        <v>42</v>
      </c>
      <c r="B883" t="s">
        <v>1814</v>
      </c>
      <c r="C883">
        <v>2021</v>
      </c>
      <c r="D883" t="s">
        <v>451</v>
      </c>
      <c r="E883" t="s">
        <v>1703</v>
      </c>
      <c r="F883" t="s">
        <v>46</v>
      </c>
      <c r="G883" t="s">
        <v>1704</v>
      </c>
      <c r="H883" t="s">
        <v>86</v>
      </c>
      <c r="I883" t="s">
        <v>71</v>
      </c>
      <c r="J883" s="1">
        <v>44479</v>
      </c>
      <c r="K883" s="2">
        <v>0.33787037037037032</v>
      </c>
      <c r="L883" s="1">
        <v>44479</v>
      </c>
      <c r="M883" s="2">
        <v>0.50450231481481478</v>
      </c>
      <c r="N883" s="1">
        <v>44479</v>
      </c>
      <c r="O883" s="2">
        <v>0.40651620370370373</v>
      </c>
      <c r="P883">
        <v>99</v>
      </c>
      <c r="Q883">
        <v>-141</v>
      </c>
      <c r="R883" s="3">
        <v>44479.337870370371</v>
      </c>
      <c r="S883" s="3">
        <v>44479.4065162037</v>
      </c>
      <c r="T883" t="s">
        <v>1832</v>
      </c>
      <c r="U883" t="s">
        <v>32</v>
      </c>
      <c r="V883" t="s">
        <v>46</v>
      </c>
      <c r="W883" t="s">
        <v>46</v>
      </c>
      <c r="X883" t="s">
        <v>23</v>
      </c>
      <c r="Y883" t="s">
        <v>81</v>
      </c>
      <c r="Z883">
        <v>7</v>
      </c>
      <c r="AA883" t="s">
        <v>3879</v>
      </c>
      <c r="AB883" s="1">
        <v>44479</v>
      </c>
    </row>
    <row r="884" spans="1:28" x14ac:dyDescent="0.25">
      <c r="A884">
        <v>42</v>
      </c>
      <c r="B884" t="s">
        <v>1814</v>
      </c>
      <c r="C884">
        <v>2021</v>
      </c>
      <c r="D884" t="s">
        <v>451</v>
      </c>
      <c r="E884" t="s">
        <v>1705</v>
      </c>
      <c r="F884" t="s">
        <v>18</v>
      </c>
      <c r="G884" t="s">
        <v>1706</v>
      </c>
      <c r="H884" t="s">
        <v>70</v>
      </c>
      <c r="I884" t="s">
        <v>71</v>
      </c>
      <c r="J884" s="1">
        <v>44479</v>
      </c>
      <c r="K884" s="2">
        <v>0.37142361111111111</v>
      </c>
      <c r="L884" s="1">
        <v>44479</v>
      </c>
      <c r="M884" s="2">
        <v>0.43390046296296297</v>
      </c>
      <c r="N884" s="1">
        <v>44479</v>
      </c>
      <c r="O884" s="2">
        <v>0.39212962962962966</v>
      </c>
      <c r="P884">
        <v>30</v>
      </c>
      <c r="Q884">
        <v>-60</v>
      </c>
      <c r="R884" s="3">
        <v>44479.371423611112</v>
      </c>
      <c r="S884" s="3">
        <v>44479.392129629632</v>
      </c>
      <c r="T884" t="s">
        <v>144</v>
      </c>
      <c r="U884" t="s">
        <v>22</v>
      </c>
      <c r="V884" t="s">
        <v>19</v>
      </c>
      <c r="W884" t="s">
        <v>20</v>
      </c>
      <c r="X884" t="s">
        <v>23</v>
      </c>
      <c r="Y884" t="s">
        <v>79</v>
      </c>
      <c r="Z884">
        <v>1</v>
      </c>
      <c r="AA884" t="s">
        <v>3879</v>
      </c>
      <c r="AB884" s="1">
        <v>44479</v>
      </c>
    </row>
    <row r="885" spans="1:28" x14ac:dyDescent="0.25">
      <c r="A885">
        <v>42</v>
      </c>
      <c r="B885" t="s">
        <v>1814</v>
      </c>
      <c r="C885">
        <v>2021</v>
      </c>
      <c r="D885" t="s">
        <v>451</v>
      </c>
      <c r="E885" t="s">
        <v>1707</v>
      </c>
      <c r="F885" t="s">
        <v>46</v>
      </c>
      <c r="G885" t="s">
        <v>1708</v>
      </c>
      <c r="H885" t="s">
        <v>86</v>
      </c>
      <c r="I885" t="s">
        <v>71</v>
      </c>
      <c r="J885" s="1">
        <v>44479</v>
      </c>
      <c r="K885" s="2">
        <v>0.37356481481481479</v>
      </c>
      <c r="L885" s="1">
        <v>44479</v>
      </c>
      <c r="M885" s="2">
        <v>0.54020833333333329</v>
      </c>
      <c r="N885" s="1">
        <v>44479</v>
      </c>
      <c r="O885" s="2">
        <v>0.4851273148148148</v>
      </c>
      <c r="P885">
        <v>161</v>
      </c>
      <c r="Q885">
        <v>-79</v>
      </c>
      <c r="R885" s="3">
        <v>44479.373564814814</v>
      </c>
      <c r="S885" s="3">
        <v>44479.485127314816</v>
      </c>
      <c r="T885" t="s">
        <v>1977</v>
      </c>
      <c r="U885" t="s">
        <v>32</v>
      </c>
      <c r="V885" t="s">
        <v>46</v>
      </c>
      <c r="W885" t="s">
        <v>46</v>
      </c>
      <c r="X885" t="s">
        <v>23</v>
      </c>
      <c r="Y885" t="s">
        <v>81</v>
      </c>
      <c r="Z885">
        <v>3</v>
      </c>
      <c r="AA885" t="s">
        <v>3879</v>
      </c>
      <c r="AB885" s="1">
        <v>44479</v>
      </c>
    </row>
    <row r="886" spans="1:28" x14ac:dyDescent="0.25">
      <c r="A886">
        <v>42</v>
      </c>
      <c r="B886" t="s">
        <v>1814</v>
      </c>
      <c r="C886">
        <v>2021</v>
      </c>
      <c r="D886" t="s">
        <v>451</v>
      </c>
      <c r="E886" t="s">
        <v>1709</v>
      </c>
      <c r="F886" t="s">
        <v>46</v>
      </c>
      <c r="G886" t="s">
        <v>1710</v>
      </c>
      <c r="H886" t="s">
        <v>86</v>
      </c>
      <c r="I886" t="s">
        <v>71</v>
      </c>
      <c r="J886" s="1">
        <v>44479</v>
      </c>
      <c r="K886" s="2">
        <v>0.37829861111111113</v>
      </c>
      <c r="L886" s="1">
        <v>44479</v>
      </c>
      <c r="M886" s="2">
        <v>0.54494212962962962</v>
      </c>
      <c r="N886" s="1">
        <v>44479</v>
      </c>
      <c r="O886" s="2">
        <v>0.47702546296296294</v>
      </c>
      <c r="P886">
        <v>142</v>
      </c>
      <c r="Q886">
        <v>-98</v>
      </c>
      <c r="R886" s="3">
        <v>44479.378298611111</v>
      </c>
      <c r="S886" s="3">
        <v>44479.477025462962</v>
      </c>
      <c r="T886" t="s">
        <v>572</v>
      </c>
      <c r="U886" t="s">
        <v>32</v>
      </c>
      <c r="V886" t="s">
        <v>46</v>
      </c>
      <c r="W886" t="s">
        <v>46</v>
      </c>
      <c r="X886" t="s">
        <v>23</v>
      </c>
      <c r="Y886" t="s">
        <v>81</v>
      </c>
      <c r="Z886">
        <v>6</v>
      </c>
      <c r="AA886" t="s">
        <v>3879</v>
      </c>
      <c r="AB886" s="1">
        <v>44479</v>
      </c>
    </row>
    <row r="887" spans="1:28" x14ac:dyDescent="0.25">
      <c r="A887">
        <v>42</v>
      </c>
      <c r="B887" t="s">
        <v>1814</v>
      </c>
      <c r="C887">
        <v>2021</v>
      </c>
      <c r="D887" t="s">
        <v>451</v>
      </c>
      <c r="E887" t="s">
        <v>1711</v>
      </c>
      <c r="F887" t="s">
        <v>46</v>
      </c>
      <c r="G887" t="s">
        <v>1712</v>
      </c>
      <c r="H887" t="s">
        <v>1713</v>
      </c>
      <c r="I887" t="s">
        <v>71</v>
      </c>
      <c r="J887" s="1">
        <v>44479</v>
      </c>
      <c r="K887" s="2">
        <v>0.38369212962962962</v>
      </c>
      <c r="L887" s="1">
        <v>44479</v>
      </c>
      <c r="M887" s="2">
        <v>0.38366898148148149</v>
      </c>
      <c r="N887" s="1">
        <v>44479</v>
      </c>
      <c r="O887" s="2">
        <v>0.47833333333333333</v>
      </c>
      <c r="P887">
        <v>136</v>
      </c>
      <c r="Q887">
        <v>136</v>
      </c>
      <c r="R887" s="3">
        <v>44479.383692129632</v>
      </c>
      <c r="S887" s="3">
        <v>44479.478333333333</v>
      </c>
      <c r="T887" t="s">
        <v>1866</v>
      </c>
      <c r="U887" t="s">
        <v>32</v>
      </c>
      <c r="V887" t="s">
        <v>46</v>
      </c>
      <c r="W887" t="s">
        <v>46</v>
      </c>
      <c r="X887" t="s">
        <v>23</v>
      </c>
      <c r="Y887" t="s">
        <v>81</v>
      </c>
      <c r="Z887">
        <v>6</v>
      </c>
      <c r="AA887" t="s">
        <v>3879</v>
      </c>
      <c r="AB887" s="1">
        <v>44479</v>
      </c>
    </row>
    <row r="888" spans="1:28" x14ac:dyDescent="0.25">
      <c r="A888">
        <v>42</v>
      </c>
      <c r="B888" t="s">
        <v>1814</v>
      </c>
      <c r="C888">
        <v>2021</v>
      </c>
      <c r="D888" t="s">
        <v>451</v>
      </c>
      <c r="E888" t="s">
        <v>1714</v>
      </c>
      <c r="F888" t="s">
        <v>56</v>
      </c>
      <c r="G888" t="s">
        <v>3884</v>
      </c>
      <c r="H888" t="s">
        <v>86</v>
      </c>
      <c r="I888" t="s">
        <v>71</v>
      </c>
      <c r="J888" s="1">
        <v>44479</v>
      </c>
      <c r="K888" s="2">
        <v>0.38543981481481482</v>
      </c>
      <c r="L888" s="1">
        <v>44480</v>
      </c>
      <c r="M888" s="2" t="s">
        <v>3885</v>
      </c>
      <c r="N888" s="1">
        <v>44480</v>
      </c>
      <c r="O888" s="2">
        <v>0.78134259259259264</v>
      </c>
      <c r="P888">
        <v>2010</v>
      </c>
      <c r="Q888">
        <v>-239</v>
      </c>
      <c r="R888" s="3">
        <v>44479.385439814818</v>
      </c>
      <c r="S888" s="3">
        <v>44480.781342592592</v>
      </c>
      <c r="T888" t="s">
        <v>3963</v>
      </c>
      <c r="U888" t="s">
        <v>39</v>
      </c>
      <c r="V888" t="s">
        <v>56</v>
      </c>
      <c r="W888" t="s">
        <v>56</v>
      </c>
      <c r="X888" t="s">
        <v>37</v>
      </c>
      <c r="Y888" t="s">
        <v>81</v>
      </c>
      <c r="Z888">
        <v>6</v>
      </c>
      <c r="AA888" t="s">
        <v>3879</v>
      </c>
      <c r="AB888" s="1">
        <v>44479</v>
      </c>
    </row>
    <row r="889" spans="1:28" x14ac:dyDescent="0.25">
      <c r="A889">
        <v>42</v>
      </c>
      <c r="B889" t="s">
        <v>1814</v>
      </c>
      <c r="C889">
        <v>2021</v>
      </c>
      <c r="D889" t="s">
        <v>451</v>
      </c>
      <c r="E889" t="s">
        <v>1715</v>
      </c>
      <c r="F889" t="s">
        <v>46</v>
      </c>
      <c r="G889" t="s">
        <v>1716</v>
      </c>
      <c r="H889" t="s">
        <v>86</v>
      </c>
      <c r="I889" t="s">
        <v>71</v>
      </c>
      <c r="J889" s="1">
        <v>44479</v>
      </c>
      <c r="K889" s="2">
        <v>0.39253472222222219</v>
      </c>
      <c r="L889" s="1">
        <v>44479</v>
      </c>
      <c r="M889" s="2">
        <v>0.55917824074074074</v>
      </c>
      <c r="N889" s="1">
        <v>44479</v>
      </c>
      <c r="O889" s="2">
        <v>0.4685185185185185</v>
      </c>
      <c r="P889">
        <v>109</v>
      </c>
      <c r="Q889">
        <v>-131</v>
      </c>
      <c r="R889" s="3">
        <v>44479.392534722225</v>
      </c>
      <c r="S889" s="3">
        <v>44479.468518518515</v>
      </c>
      <c r="T889" t="s">
        <v>1904</v>
      </c>
      <c r="U889" t="s">
        <v>32</v>
      </c>
      <c r="V889" t="s">
        <v>46</v>
      </c>
      <c r="W889" t="s">
        <v>46</v>
      </c>
      <c r="X889" t="s">
        <v>23</v>
      </c>
      <c r="Y889" t="s">
        <v>81</v>
      </c>
      <c r="Z889">
        <v>1</v>
      </c>
      <c r="AA889" t="s">
        <v>3879</v>
      </c>
      <c r="AB889" s="1">
        <v>44479</v>
      </c>
    </row>
    <row r="890" spans="1:28" x14ac:dyDescent="0.25">
      <c r="A890">
        <v>42</v>
      </c>
      <c r="B890" t="s">
        <v>1814</v>
      </c>
      <c r="C890">
        <v>2021</v>
      </c>
      <c r="D890" t="s">
        <v>451</v>
      </c>
      <c r="E890" t="s">
        <v>1717</v>
      </c>
      <c r="F890" t="s">
        <v>46</v>
      </c>
      <c r="G890" t="s">
        <v>1718</v>
      </c>
      <c r="H890" t="s">
        <v>70</v>
      </c>
      <c r="I890" t="s">
        <v>71</v>
      </c>
      <c r="J890" s="1">
        <v>44479</v>
      </c>
      <c r="K890" s="2">
        <v>0.40011574074074074</v>
      </c>
      <c r="L890" s="1">
        <v>44479</v>
      </c>
      <c r="M890" s="2">
        <v>0.40001157407407412</v>
      </c>
      <c r="N890" s="1">
        <v>44479</v>
      </c>
      <c r="O890" s="2">
        <v>0.46271990740740737</v>
      </c>
      <c r="P890">
        <v>90</v>
      </c>
      <c r="Q890">
        <v>90</v>
      </c>
      <c r="R890" s="3">
        <v>44479.40011574074</v>
      </c>
      <c r="S890" s="3">
        <v>44479.462719907409</v>
      </c>
      <c r="T890" t="s">
        <v>143</v>
      </c>
      <c r="U890" t="s">
        <v>30</v>
      </c>
      <c r="V890" t="s">
        <v>46</v>
      </c>
      <c r="W890" t="s">
        <v>46</v>
      </c>
      <c r="X890" t="s">
        <v>23</v>
      </c>
      <c r="Y890" t="s">
        <v>81</v>
      </c>
      <c r="Z890">
        <v>1</v>
      </c>
      <c r="AA890" t="s">
        <v>3879</v>
      </c>
      <c r="AB890" s="1">
        <v>44479</v>
      </c>
    </row>
    <row r="891" spans="1:28" x14ac:dyDescent="0.25">
      <c r="A891">
        <v>42</v>
      </c>
      <c r="B891" t="s">
        <v>1814</v>
      </c>
      <c r="C891">
        <v>2021</v>
      </c>
      <c r="D891" t="s">
        <v>451</v>
      </c>
      <c r="E891" t="s">
        <v>1719</v>
      </c>
      <c r="F891" t="s">
        <v>46</v>
      </c>
      <c r="G891" t="s">
        <v>1720</v>
      </c>
      <c r="H891" t="s">
        <v>86</v>
      </c>
      <c r="I891" t="s">
        <v>71</v>
      </c>
      <c r="J891" s="1">
        <v>44479</v>
      </c>
      <c r="K891" s="2">
        <v>0.40322916666666669</v>
      </c>
      <c r="L891" s="1">
        <v>44479</v>
      </c>
      <c r="M891" s="2" t="s">
        <v>1721</v>
      </c>
      <c r="N891" s="1">
        <v>44479</v>
      </c>
      <c r="O891" s="2">
        <v>0.48432870370370368</v>
      </c>
      <c r="P891">
        <v>117</v>
      </c>
      <c r="Q891">
        <v>-130</v>
      </c>
      <c r="R891" s="3">
        <v>44479.403229166666</v>
      </c>
      <c r="S891" s="3">
        <v>44479.4843287037</v>
      </c>
      <c r="T891" t="s">
        <v>599</v>
      </c>
      <c r="U891" t="s">
        <v>32</v>
      </c>
      <c r="V891" t="s">
        <v>46</v>
      </c>
      <c r="W891" t="s">
        <v>46</v>
      </c>
      <c r="X891" t="s">
        <v>23</v>
      </c>
      <c r="Y891" t="s">
        <v>81</v>
      </c>
      <c r="Z891">
        <v>3</v>
      </c>
      <c r="AA891" t="s">
        <v>3879</v>
      </c>
      <c r="AB891" s="1">
        <v>44479</v>
      </c>
    </row>
    <row r="892" spans="1:28" x14ac:dyDescent="0.25">
      <c r="A892">
        <v>42</v>
      </c>
      <c r="B892" t="s">
        <v>1814</v>
      </c>
      <c r="C892">
        <v>2021</v>
      </c>
      <c r="D892" t="s">
        <v>451</v>
      </c>
      <c r="E892" t="s">
        <v>1722</v>
      </c>
      <c r="F892" t="s">
        <v>46</v>
      </c>
      <c r="G892" t="s">
        <v>624</v>
      </c>
      <c r="H892" t="s">
        <v>86</v>
      </c>
      <c r="I892" t="s">
        <v>71</v>
      </c>
      <c r="J892" s="1">
        <v>44479</v>
      </c>
      <c r="K892" s="2">
        <v>0.40667824074074077</v>
      </c>
      <c r="L892" s="1">
        <v>44479</v>
      </c>
      <c r="M892" s="2">
        <v>0.57332175925925932</v>
      </c>
      <c r="N892" s="1">
        <v>44479</v>
      </c>
      <c r="O892" s="2">
        <v>0.52077546296296295</v>
      </c>
      <c r="P892">
        <v>164</v>
      </c>
      <c r="Q892">
        <v>-76</v>
      </c>
      <c r="R892" s="3">
        <v>44479.406678240739</v>
      </c>
      <c r="S892" s="3">
        <v>44479.520775462966</v>
      </c>
      <c r="T892" t="s">
        <v>1978</v>
      </c>
      <c r="U892" t="s">
        <v>32</v>
      </c>
      <c r="V892" t="s">
        <v>46</v>
      </c>
      <c r="W892" t="s">
        <v>46</v>
      </c>
      <c r="X892" t="s">
        <v>23</v>
      </c>
      <c r="Y892" t="s">
        <v>81</v>
      </c>
      <c r="Z892">
        <v>5</v>
      </c>
      <c r="AA892" t="s">
        <v>3879</v>
      </c>
      <c r="AB892" s="1">
        <v>44479</v>
      </c>
    </row>
    <row r="893" spans="1:28" x14ac:dyDescent="0.25">
      <c r="A893">
        <v>42</v>
      </c>
      <c r="B893" t="s">
        <v>1814</v>
      </c>
      <c r="C893">
        <v>2021</v>
      </c>
      <c r="D893" t="s">
        <v>451</v>
      </c>
      <c r="E893" t="s">
        <v>1723</v>
      </c>
      <c r="F893" t="s">
        <v>31</v>
      </c>
      <c r="G893" t="s">
        <v>1724</v>
      </c>
      <c r="H893" t="s">
        <v>86</v>
      </c>
      <c r="I893" t="s">
        <v>71</v>
      </c>
      <c r="J893" s="1">
        <v>44479</v>
      </c>
      <c r="K893" s="2">
        <v>0.41225694444444444</v>
      </c>
      <c r="L893" s="1">
        <v>44479</v>
      </c>
      <c r="M893" s="2">
        <v>0.57890046296296294</v>
      </c>
      <c r="N893" s="1">
        <v>44479</v>
      </c>
      <c r="O893" s="2">
        <v>0.4861226851851852</v>
      </c>
      <c r="P893">
        <v>107</v>
      </c>
      <c r="Q893">
        <v>-133</v>
      </c>
      <c r="R893" s="3">
        <v>44479.412256944444</v>
      </c>
      <c r="S893" s="3">
        <v>44479.486122685186</v>
      </c>
      <c r="T893" t="s">
        <v>1979</v>
      </c>
      <c r="U893" t="s">
        <v>32</v>
      </c>
      <c r="V893" t="s">
        <v>19</v>
      </c>
      <c r="W893" t="s">
        <v>21</v>
      </c>
      <c r="X893" t="s">
        <v>23</v>
      </c>
      <c r="Y893" t="s">
        <v>81</v>
      </c>
      <c r="Z893">
        <v>3</v>
      </c>
      <c r="AA893" t="s">
        <v>3879</v>
      </c>
      <c r="AB893" s="1">
        <v>44479</v>
      </c>
    </row>
    <row r="894" spans="1:28" x14ac:dyDescent="0.25">
      <c r="A894">
        <v>42</v>
      </c>
      <c r="B894" t="s">
        <v>1814</v>
      </c>
      <c r="C894">
        <v>2021</v>
      </c>
      <c r="D894" t="s">
        <v>451</v>
      </c>
      <c r="E894" t="s">
        <v>1725</v>
      </c>
      <c r="F894" t="s">
        <v>46</v>
      </c>
      <c r="G894" t="s">
        <v>1726</v>
      </c>
      <c r="H894" t="s">
        <v>86</v>
      </c>
      <c r="I894" t="s">
        <v>71</v>
      </c>
      <c r="J894" s="1">
        <v>44479</v>
      </c>
      <c r="K894" s="2">
        <v>0.42267361111111112</v>
      </c>
      <c r="L894" s="1">
        <v>44480</v>
      </c>
      <c r="M894" s="2" t="s">
        <v>3728</v>
      </c>
      <c r="N894" s="1">
        <v>44480</v>
      </c>
      <c r="O894" s="2">
        <v>0.4684490740740741</v>
      </c>
      <c r="P894">
        <v>1506</v>
      </c>
      <c r="Q894">
        <v>-159</v>
      </c>
      <c r="R894" s="3">
        <v>44479.422673611109</v>
      </c>
      <c r="S894" s="3">
        <v>44480.468449074076</v>
      </c>
      <c r="T894" t="s">
        <v>3811</v>
      </c>
      <c r="U894" t="s">
        <v>39</v>
      </c>
      <c r="V894" t="s">
        <v>46</v>
      </c>
      <c r="W894" t="s">
        <v>46</v>
      </c>
      <c r="X894" t="s">
        <v>37</v>
      </c>
      <c r="Y894" t="s">
        <v>81</v>
      </c>
      <c r="Z894">
        <v>2</v>
      </c>
      <c r="AA894" t="s">
        <v>3879</v>
      </c>
      <c r="AB894" s="1">
        <v>44479</v>
      </c>
    </row>
    <row r="895" spans="1:28" x14ac:dyDescent="0.25">
      <c r="A895">
        <v>42</v>
      </c>
      <c r="B895" t="s">
        <v>1814</v>
      </c>
      <c r="C895">
        <v>2021</v>
      </c>
      <c r="D895" t="s">
        <v>451</v>
      </c>
      <c r="E895" t="s">
        <v>1727</v>
      </c>
      <c r="F895" t="s">
        <v>46</v>
      </c>
      <c r="G895" t="s">
        <v>1728</v>
      </c>
      <c r="H895" t="s">
        <v>86</v>
      </c>
      <c r="I895" t="s">
        <v>71</v>
      </c>
      <c r="J895" s="1">
        <v>44479</v>
      </c>
      <c r="K895" s="2">
        <v>0.4305208333333333</v>
      </c>
      <c r="L895" s="1">
        <v>44479</v>
      </c>
      <c r="M895" s="2">
        <v>0.59716435185185179</v>
      </c>
      <c r="N895" s="1">
        <v>44479</v>
      </c>
      <c r="O895" s="2">
        <v>0.48739583333333331</v>
      </c>
      <c r="P895">
        <v>82</v>
      </c>
      <c r="Q895">
        <v>-158</v>
      </c>
      <c r="R895" s="3">
        <v>44479.430520833332</v>
      </c>
      <c r="S895" s="3">
        <v>44479.487395833334</v>
      </c>
      <c r="T895" t="s">
        <v>133</v>
      </c>
      <c r="U895" t="s">
        <v>30</v>
      </c>
      <c r="V895" t="s">
        <v>46</v>
      </c>
      <c r="W895" t="s">
        <v>46</v>
      </c>
      <c r="X895" t="s">
        <v>23</v>
      </c>
      <c r="Y895" t="s">
        <v>81</v>
      </c>
      <c r="Z895">
        <v>3</v>
      </c>
      <c r="AA895" t="s">
        <v>3879</v>
      </c>
      <c r="AB895" s="1">
        <v>44479</v>
      </c>
    </row>
    <row r="896" spans="1:28" x14ac:dyDescent="0.25">
      <c r="A896">
        <v>42</v>
      </c>
      <c r="B896" t="s">
        <v>1814</v>
      </c>
      <c r="C896">
        <v>2021</v>
      </c>
      <c r="D896" t="s">
        <v>451</v>
      </c>
      <c r="E896" t="s">
        <v>1729</v>
      </c>
      <c r="F896" t="s">
        <v>46</v>
      </c>
      <c r="G896" t="s">
        <v>1730</v>
      </c>
      <c r="H896" t="s">
        <v>86</v>
      </c>
      <c r="I896" t="s">
        <v>71</v>
      </c>
      <c r="J896" s="1">
        <v>44479</v>
      </c>
      <c r="K896" s="2">
        <v>0.43414351851851851</v>
      </c>
      <c r="L896" s="1">
        <v>44479</v>
      </c>
      <c r="M896" s="2">
        <v>0.60077546296296302</v>
      </c>
      <c r="N896" s="1">
        <v>44479</v>
      </c>
      <c r="O896" s="2">
        <v>0.48798611111111106</v>
      </c>
      <c r="P896">
        <v>77</v>
      </c>
      <c r="Q896">
        <v>-163</v>
      </c>
      <c r="R896" s="3">
        <v>44479.43414351852</v>
      </c>
      <c r="S896" s="3">
        <v>44479.487986111111</v>
      </c>
      <c r="T896" t="s">
        <v>115</v>
      </c>
      <c r="U896" t="s">
        <v>30</v>
      </c>
      <c r="V896" t="s">
        <v>46</v>
      </c>
      <c r="W896" t="s">
        <v>46</v>
      </c>
      <c r="X896" t="s">
        <v>23</v>
      </c>
      <c r="Y896" t="s">
        <v>81</v>
      </c>
      <c r="Z896">
        <v>3</v>
      </c>
      <c r="AA896" t="s">
        <v>3879</v>
      </c>
      <c r="AB896" s="1">
        <v>44479</v>
      </c>
    </row>
    <row r="897" spans="1:28" x14ac:dyDescent="0.25">
      <c r="A897">
        <v>42</v>
      </c>
      <c r="B897" t="s">
        <v>1814</v>
      </c>
      <c r="C897">
        <v>2021</v>
      </c>
      <c r="D897" t="s">
        <v>451</v>
      </c>
      <c r="E897" t="s">
        <v>1731</v>
      </c>
      <c r="F897" t="s">
        <v>46</v>
      </c>
      <c r="G897" t="s">
        <v>1732</v>
      </c>
      <c r="H897" t="s">
        <v>86</v>
      </c>
      <c r="I897" t="s">
        <v>71</v>
      </c>
      <c r="J897" s="1">
        <v>44479</v>
      </c>
      <c r="K897" s="2">
        <v>0.48129629629629633</v>
      </c>
      <c r="L897" s="1">
        <v>44479</v>
      </c>
      <c r="M897" s="2">
        <v>0.64792824074074074</v>
      </c>
      <c r="N897" s="1">
        <v>44479</v>
      </c>
      <c r="O897" s="2">
        <v>0.53781250000000003</v>
      </c>
      <c r="P897">
        <v>81</v>
      </c>
      <c r="Q897">
        <v>-159</v>
      </c>
      <c r="R897" s="3">
        <v>44479.481296296297</v>
      </c>
      <c r="S897" s="3">
        <v>44479.537812499999</v>
      </c>
      <c r="T897" t="s">
        <v>133</v>
      </c>
      <c r="U897" t="s">
        <v>30</v>
      </c>
      <c r="V897" t="s">
        <v>46</v>
      </c>
      <c r="W897" t="s">
        <v>46</v>
      </c>
      <c r="X897" t="s">
        <v>23</v>
      </c>
      <c r="Y897" t="s">
        <v>81</v>
      </c>
      <c r="Z897">
        <v>1</v>
      </c>
      <c r="AA897" t="s">
        <v>3879</v>
      </c>
      <c r="AB897" s="1">
        <v>44479</v>
      </c>
    </row>
    <row r="898" spans="1:28" x14ac:dyDescent="0.25">
      <c r="A898">
        <v>42</v>
      </c>
      <c r="B898" t="s">
        <v>1814</v>
      </c>
      <c r="C898">
        <v>2021</v>
      </c>
      <c r="D898" t="s">
        <v>451</v>
      </c>
      <c r="E898" t="s">
        <v>1733</v>
      </c>
      <c r="F898" t="s">
        <v>33</v>
      </c>
      <c r="G898" t="s">
        <v>1734</v>
      </c>
      <c r="H898" t="s">
        <v>70</v>
      </c>
      <c r="I898" t="s">
        <v>71</v>
      </c>
      <c r="J898" s="1">
        <v>44479</v>
      </c>
      <c r="K898" s="2">
        <v>0.49614583333333334</v>
      </c>
      <c r="L898" s="1">
        <v>44479</v>
      </c>
      <c r="M898" s="2">
        <v>0.49608796296296293</v>
      </c>
      <c r="N898" s="1">
        <v>44479</v>
      </c>
      <c r="O898" s="2">
        <v>0.53204861111111112</v>
      </c>
      <c r="P898">
        <v>52</v>
      </c>
      <c r="Q898">
        <v>52</v>
      </c>
      <c r="R898" s="3">
        <v>44479.496145833335</v>
      </c>
      <c r="S898" s="3">
        <v>44479.532048611109</v>
      </c>
      <c r="T898" t="s">
        <v>1855</v>
      </c>
      <c r="U898" t="s">
        <v>27</v>
      </c>
      <c r="V898" t="s">
        <v>19</v>
      </c>
      <c r="W898" t="s">
        <v>34</v>
      </c>
      <c r="X898" t="s">
        <v>23</v>
      </c>
      <c r="Y898" t="s">
        <v>80</v>
      </c>
      <c r="Z898">
        <v>4</v>
      </c>
      <c r="AA898" t="s">
        <v>3879</v>
      </c>
      <c r="AB898" s="1">
        <v>44479</v>
      </c>
    </row>
    <row r="899" spans="1:28" x14ac:dyDescent="0.25">
      <c r="A899">
        <v>42</v>
      </c>
      <c r="B899" t="s">
        <v>1814</v>
      </c>
      <c r="C899">
        <v>2021</v>
      </c>
      <c r="D899" t="s">
        <v>451</v>
      </c>
      <c r="E899" t="s">
        <v>1735</v>
      </c>
      <c r="F899" t="s">
        <v>33</v>
      </c>
      <c r="G899" t="s">
        <v>1736</v>
      </c>
      <c r="H899" t="s">
        <v>70</v>
      </c>
      <c r="I899" t="s">
        <v>71</v>
      </c>
      <c r="J899" s="1">
        <v>44479</v>
      </c>
      <c r="K899" s="2">
        <v>0.49672453703703701</v>
      </c>
      <c r="L899" s="1">
        <v>44479</v>
      </c>
      <c r="M899" s="2">
        <v>0.49670138888888887</v>
      </c>
      <c r="N899" s="1">
        <v>44479</v>
      </c>
      <c r="O899" s="2">
        <v>0.53008101851851852</v>
      </c>
      <c r="P899">
        <v>48</v>
      </c>
      <c r="Q899">
        <v>48</v>
      </c>
      <c r="R899" s="3">
        <v>44479.496724537035</v>
      </c>
      <c r="S899" s="3">
        <v>44479.530081018522</v>
      </c>
      <c r="T899" t="s">
        <v>101</v>
      </c>
      <c r="U899" t="s">
        <v>27</v>
      </c>
      <c r="V899" t="s">
        <v>19</v>
      </c>
      <c r="W899" t="s">
        <v>34</v>
      </c>
      <c r="X899" t="s">
        <v>23</v>
      </c>
      <c r="Y899" t="s">
        <v>80</v>
      </c>
      <c r="Z899">
        <v>5</v>
      </c>
      <c r="AA899" t="s">
        <v>3879</v>
      </c>
      <c r="AB899" s="1">
        <v>44479</v>
      </c>
    </row>
    <row r="900" spans="1:28" x14ac:dyDescent="0.25">
      <c r="A900">
        <v>42</v>
      </c>
      <c r="B900" t="s">
        <v>1814</v>
      </c>
      <c r="C900">
        <v>2021</v>
      </c>
      <c r="D900" t="s">
        <v>451</v>
      </c>
      <c r="E900" t="s">
        <v>1737</v>
      </c>
      <c r="F900" t="s">
        <v>24</v>
      </c>
      <c r="G900" t="s">
        <v>1447</v>
      </c>
      <c r="H900" t="s">
        <v>90</v>
      </c>
      <c r="I900" t="s">
        <v>71</v>
      </c>
      <c r="J900" s="1">
        <v>44479</v>
      </c>
      <c r="K900" s="2">
        <v>0.49841435185185184</v>
      </c>
      <c r="L900" s="1">
        <v>44479</v>
      </c>
      <c r="M900" s="2">
        <v>0.51920138888888889</v>
      </c>
      <c r="N900" s="1">
        <v>44479</v>
      </c>
      <c r="O900" s="2">
        <v>0.50518518518518518</v>
      </c>
      <c r="P900">
        <v>10</v>
      </c>
      <c r="Q900">
        <v>-20</v>
      </c>
      <c r="R900" s="3">
        <v>44479.498414351852</v>
      </c>
      <c r="S900" s="3">
        <v>44479.505185185182</v>
      </c>
      <c r="T900" t="s">
        <v>109</v>
      </c>
      <c r="U900" t="s">
        <v>22</v>
      </c>
      <c r="V900" t="s">
        <v>19</v>
      </c>
      <c r="W900" t="s">
        <v>73</v>
      </c>
      <c r="X900" t="s">
        <v>23</v>
      </c>
      <c r="Y900" t="s">
        <v>77</v>
      </c>
      <c r="Z900">
        <v>1</v>
      </c>
      <c r="AA900" t="s">
        <v>3879</v>
      </c>
      <c r="AB900" s="1">
        <v>44479</v>
      </c>
    </row>
    <row r="901" spans="1:28" x14ac:dyDescent="0.25">
      <c r="A901">
        <v>42</v>
      </c>
      <c r="B901" t="s">
        <v>1814</v>
      </c>
      <c r="C901">
        <v>2021</v>
      </c>
      <c r="D901" t="s">
        <v>451</v>
      </c>
      <c r="E901" t="s">
        <v>1738</v>
      </c>
      <c r="F901" t="s">
        <v>24</v>
      </c>
      <c r="G901" t="s">
        <v>1447</v>
      </c>
      <c r="H901" t="s">
        <v>70</v>
      </c>
      <c r="I901" t="s">
        <v>71</v>
      </c>
      <c r="J901" s="1">
        <v>44479</v>
      </c>
      <c r="K901" s="2">
        <v>0.4990856481481481</v>
      </c>
      <c r="L901" s="1">
        <v>44479</v>
      </c>
      <c r="M901" s="2">
        <v>0.56152777777777774</v>
      </c>
      <c r="N901" s="1">
        <v>44479</v>
      </c>
      <c r="O901" s="2">
        <v>0.5496875</v>
      </c>
      <c r="P901">
        <v>73</v>
      </c>
      <c r="Q901">
        <v>-17</v>
      </c>
      <c r="R901" s="3">
        <v>44479.499085648145</v>
      </c>
      <c r="S901" s="3">
        <v>44479.549687500003</v>
      </c>
      <c r="T901" t="s">
        <v>159</v>
      </c>
      <c r="U901" t="s">
        <v>30</v>
      </c>
      <c r="V901" t="s">
        <v>19</v>
      </c>
      <c r="W901" t="s">
        <v>25</v>
      </c>
      <c r="X901" t="s">
        <v>23</v>
      </c>
      <c r="Y901" t="s">
        <v>78</v>
      </c>
      <c r="Z901">
        <v>1</v>
      </c>
      <c r="AA901" t="s">
        <v>3879</v>
      </c>
      <c r="AB901" s="1">
        <v>44479</v>
      </c>
    </row>
    <row r="902" spans="1:28" x14ac:dyDescent="0.25">
      <c r="A902">
        <v>42</v>
      </c>
      <c r="B902" t="s">
        <v>1814</v>
      </c>
      <c r="C902">
        <v>2021</v>
      </c>
      <c r="D902" t="s">
        <v>451</v>
      </c>
      <c r="E902" t="s">
        <v>1739</v>
      </c>
      <c r="F902" t="s">
        <v>18</v>
      </c>
      <c r="G902" t="s">
        <v>1740</v>
      </c>
      <c r="H902" t="s">
        <v>70</v>
      </c>
      <c r="I902" t="s">
        <v>71</v>
      </c>
      <c r="J902" s="1">
        <v>44479</v>
      </c>
      <c r="K902" s="2">
        <v>0.50003472222222223</v>
      </c>
      <c r="L902" s="1">
        <v>44479</v>
      </c>
      <c r="M902" s="2">
        <v>0.5625</v>
      </c>
      <c r="N902" s="1">
        <v>44479</v>
      </c>
      <c r="O902" s="2">
        <v>0.5392245370370371</v>
      </c>
      <c r="P902">
        <v>56</v>
      </c>
      <c r="Q902">
        <v>-34</v>
      </c>
      <c r="R902" s="3">
        <v>44479.500034722223</v>
      </c>
      <c r="S902" s="3">
        <v>44479.539224537039</v>
      </c>
      <c r="T902" t="s">
        <v>123</v>
      </c>
      <c r="U902" t="s">
        <v>27</v>
      </c>
      <c r="V902" t="s">
        <v>19</v>
      </c>
      <c r="W902" t="s">
        <v>20</v>
      </c>
      <c r="X902" t="s">
        <v>23</v>
      </c>
      <c r="Y902" t="s">
        <v>79</v>
      </c>
      <c r="Z902">
        <v>3</v>
      </c>
      <c r="AA902" t="s">
        <v>3879</v>
      </c>
      <c r="AB902" s="1">
        <v>44479</v>
      </c>
    </row>
    <row r="903" spans="1:28" x14ac:dyDescent="0.25">
      <c r="A903">
        <v>42</v>
      </c>
      <c r="B903" t="s">
        <v>1814</v>
      </c>
      <c r="C903">
        <v>2021</v>
      </c>
      <c r="D903" t="s">
        <v>451</v>
      </c>
      <c r="E903" t="s">
        <v>1741</v>
      </c>
      <c r="F903" t="s">
        <v>24</v>
      </c>
      <c r="G903" t="s">
        <v>1673</v>
      </c>
      <c r="H903" t="s">
        <v>87</v>
      </c>
      <c r="I903" t="s">
        <v>71</v>
      </c>
      <c r="J903" s="1">
        <v>44479</v>
      </c>
      <c r="K903" s="2">
        <v>0.5588657407407408</v>
      </c>
      <c r="L903" s="1">
        <v>44483</v>
      </c>
      <c r="M903" s="2">
        <v>0.5866203703703704</v>
      </c>
      <c r="R903" s="3">
        <v>44479.558865740742</v>
      </c>
      <c r="S903" s="3">
        <v>44484.34691064815</v>
      </c>
      <c r="T903" t="s">
        <v>4824</v>
      </c>
      <c r="U903" t="s">
        <v>72</v>
      </c>
      <c r="V903" t="s">
        <v>19</v>
      </c>
      <c r="W903" t="s">
        <v>25</v>
      </c>
      <c r="X903" t="s">
        <v>74</v>
      </c>
      <c r="Y903" t="s">
        <v>78</v>
      </c>
      <c r="Z903">
        <v>1</v>
      </c>
      <c r="AA903" t="s">
        <v>3879</v>
      </c>
      <c r="AB903" s="1">
        <v>44479</v>
      </c>
    </row>
    <row r="904" spans="1:28" x14ac:dyDescent="0.25">
      <c r="A904">
        <v>42</v>
      </c>
      <c r="B904" t="s">
        <v>1814</v>
      </c>
      <c r="C904">
        <v>2021</v>
      </c>
      <c r="D904" t="s">
        <v>451</v>
      </c>
      <c r="E904" t="s">
        <v>1742</v>
      </c>
      <c r="F904" t="s">
        <v>33</v>
      </c>
      <c r="G904" t="s">
        <v>1743</v>
      </c>
      <c r="H904" t="s">
        <v>70</v>
      </c>
      <c r="I904" t="s">
        <v>71</v>
      </c>
      <c r="J904" s="1">
        <v>44479</v>
      </c>
      <c r="K904" s="2">
        <v>0.65077546296296296</v>
      </c>
      <c r="L904" s="1">
        <v>44479</v>
      </c>
      <c r="M904" s="2">
        <v>0.71321759259259254</v>
      </c>
      <c r="N904" s="1">
        <v>44479</v>
      </c>
      <c r="O904" s="2">
        <v>0.65190972222222221</v>
      </c>
      <c r="P904">
        <v>1</v>
      </c>
      <c r="Q904">
        <v>-89</v>
      </c>
      <c r="R904" s="3">
        <v>44479.650775462964</v>
      </c>
      <c r="S904" s="3">
        <v>44479.651909722219</v>
      </c>
      <c r="T904" t="s">
        <v>1856</v>
      </c>
      <c r="U904" t="s">
        <v>22</v>
      </c>
      <c r="V904" t="s">
        <v>19</v>
      </c>
      <c r="W904" t="s">
        <v>34</v>
      </c>
      <c r="X904" t="s">
        <v>23</v>
      </c>
      <c r="Y904" t="s">
        <v>80</v>
      </c>
      <c r="Z904">
        <v>1</v>
      </c>
      <c r="AA904" t="s">
        <v>3880</v>
      </c>
      <c r="AB904" s="1">
        <v>44479</v>
      </c>
    </row>
    <row r="905" spans="1:28" x14ac:dyDescent="0.25">
      <c r="A905">
        <v>42</v>
      </c>
      <c r="B905" t="s">
        <v>1814</v>
      </c>
      <c r="C905">
        <v>2021</v>
      </c>
      <c r="D905" t="s">
        <v>451</v>
      </c>
      <c r="E905" t="s">
        <v>1744</v>
      </c>
      <c r="F905" t="s">
        <v>33</v>
      </c>
      <c r="G905" t="s">
        <v>1745</v>
      </c>
      <c r="H905" t="s">
        <v>87</v>
      </c>
      <c r="I905" t="s">
        <v>71</v>
      </c>
      <c r="J905" s="1">
        <v>44479</v>
      </c>
      <c r="K905" s="2">
        <v>0.65335648148148151</v>
      </c>
      <c r="L905" s="1">
        <v>44483</v>
      </c>
      <c r="M905" s="2" t="s">
        <v>1746</v>
      </c>
      <c r="N905" s="1">
        <v>44479</v>
      </c>
      <c r="O905" s="2">
        <v>0.85753472222222227</v>
      </c>
      <c r="P905">
        <v>294</v>
      </c>
      <c r="Q905">
        <v>-5508</v>
      </c>
      <c r="R905" s="3">
        <v>44479.653356481482</v>
      </c>
      <c r="S905" s="3">
        <v>44479.857534722221</v>
      </c>
      <c r="T905" t="s">
        <v>1980</v>
      </c>
      <c r="U905" t="s">
        <v>36</v>
      </c>
      <c r="V905" t="s">
        <v>19</v>
      </c>
      <c r="W905" t="s">
        <v>34</v>
      </c>
      <c r="X905" t="s">
        <v>37</v>
      </c>
      <c r="Y905" t="s">
        <v>80</v>
      </c>
      <c r="Z905">
        <v>11</v>
      </c>
      <c r="AA905" t="s">
        <v>3880</v>
      </c>
      <c r="AB905" s="1">
        <v>44479</v>
      </c>
    </row>
    <row r="906" spans="1:28" x14ac:dyDescent="0.25">
      <c r="A906">
        <v>42</v>
      </c>
      <c r="B906" t="s">
        <v>1814</v>
      </c>
      <c r="C906">
        <v>2021</v>
      </c>
      <c r="D906" t="s">
        <v>451</v>
      </c>
      <c r="E906" t="s">
        <v>1747</v>
      </c>
      <c r="F906" t="s">
        <v>33</v>
      </c>
      <c r="G906" t="s">
        <v>1745</v>
      </c>
      <c r="H906" t="s">
        <v>90</v>
      </c>
      <c r="I906" t="s">
        <v>71</v>
      </c>
      <c r="J906" s="1">
        <v>44479</v>
      </c>
      <c r="K906" s="2">
        <v>0.65379629629629632</v>
      </c>
      <c r="L906" s="1">
        <v>44479</v>
      </c>
      <c r="M906" s="2">
        <v>0.67458333333333342</v>
      </c>
      <c r="N906" s="1">
        <v>44479</v>
      </c>
      <c r="O906" s="2">
        <v>0.66275462962962961</v>
      </c>
      <c r="P906">
        <v>13</v>
      </c>
      <c r="Q906">
        <v>-17</v>
      </c>
      <c r="R906" s="3">
        <v>44479.653796296298</v>
      </c>
      <c r="S906" s="3">
        <v>44479.662754629629</v>
      </c>
      <c r="T906" t="s">
        <v>1878</v>
      </c>
      <c r="U906" t="s">
        <v>22</v>
      </c>
      <c r="V906" t="s">
        <v>19</v>
      </c>
      <c r="W906" t="s">
        <v>73</v>
      </c>
      <c r="X906" t="s">
        <v>23</v>
      </c>
      <c r="Y906" t="s">
        <v>77</v>
      </c>
      <c r="Z906">
        <v>1</v>
      </c>
      <c r="AA906" t="s">
        <v>3880</v>
      </c>
      <c r="AB906" s="1">
        <v>44479</v>
      </c>
    </row>
    <row r="907" spans="1:28" x14ac:dyDescent="0.25">
      <c r="A907">
        <v>42</v>
      </c>
      <c r="B907" t="s">
        <v>1814</v>
      </c>
      <c r="C907">
        <v>2021</v>
      </c>
      <c r="D907" t="s">
        <v>451</v>
      </c>
      <c r="E907" t="s">
        <v>1748</v>
      </c>
      <c r="F907" t="s">
        <v>18</v>
      </c>
      <c r="G907" t="s">
        <v>1749</v>
      </c>
      <c r="H907" t="s">
        <v>70</v>
      </c>
      <c r="I907" t="s">
        <v>71</v>
      </c>
      <c r="J907" s="1">
        <v>44479</v>
      </c>
      <c r="K907" s="2">
        <v>0.75878472222222226</v>
      </c>
      <c r="L907" s="1">
        <v>44479</v>
      </c>
      <c r="M907" s="2">
        <v>0.82126157407407396</v>
      </c>
      <c r="N907" s="1">
        <v>44479</v>
      </c>
      <c r="O907" s="2">
        <v>0.79078703703703701</v>
      </c>
      <c r="P907">
        <v>46</v>
      </c>
      <c r="Q907">
        <v>-44</v>
      </c>
      <c r="R907" s="3">
        <v>44479.758784722224</v>
      </c>
      <c r="S907" s="3">
        <v>44479.79078703704</v>
      </c>
      <c r="T907" t="s">
        <v>119</v>
      </c>
      <c r="U907" t="s">
        <v>27</v>
      </c>
      <c r="V907" t="s">
        <v>19</v>
      </c>
      <c r="W907" t="s">
        <v>20</v>
      </c>
      <c r="X907" t="s">
        <v>23</v>
      </c>
      <c r="Y907" t="s">
        <v>79</v>
      </c>
      <c r="Z907">
        <v>4</v>
      </c>
      <c r="AA907" t="s">
        <v>3880</v>
      </c>
      <c r="AB907" s="1">
        <v>44479</v>
      </c>
    </row>
    <row r="908" spans="1:28" x14ac:dyDescent="0.25">
      <c r="A908">
        <v>42</v>
      </c>
      <c r="B908" t="s">
        <v>1814</v>
      </c>
      <c r="C908">
        <v>2021</v>
      </c>
      <c r="D908" t="s">
        <v>451</v>
      </c>
      <c r="E908" t="s">
        <v>1750</v>
      </c>
      <c r="F908" t="s">
        <v>46</v>
      </c>
      <c r="G908" t="s">
        <v>1751</v>
      </c>
      <c r="H908" t="s">
        <v>86</v>
      </c>
      <c r="I908" t="s">
        <v>71</v>
      </c>
      <c r="J908" s="1">
        <v>44479</v>
      </c>
      <c r="K908" s="2">
        <v>0.79229166666666673</v>
      </c>
      <c r="L908" s="1">
        <v>44479</v>
      </c>
      <c r="M908" s="2">
        <v>0.95891203703703709</v>
      </c>
      <c r="N908" s="1">
        <v>44479</v>
      </c>
      <c r="O908" s="2">
        <v>0.8647569444444444</v>
      </c>
      <c r="P908">
        <v>105</v>
      </c>
      <c r="Q908">
        <v>-135</v>
      </c>
      <c r="R908" s="3">
        <v>44479.792291666665</v>
      </c>
      <c r="S908" s="3">
        <v>44479.864756944444</v>
      </c>
      <c r="T908" t="s">
        <v>147</v>
      </c>
      <c r="U908" t="s">
        <v>32</v>
      </c>
      <c r="V908" t="s">
        <v>46</v>
      </c>
      <c r="W908" t="s">
        <v>46</v>
      </c>
      <c r="X908" t="s">
        <v>23</v>
      </c>
      <c r="Y908" t="s">
        <v>81</v>
      </c>
      <c r="Z908">
        <v>4</v>
      </c>
      <c r="AA908" t="s">
        <v>3880</v>
      </c>
      <c r="AB908" s="1">
        <v>44479</v>
      </c>
    </row>
    <row r="909" spans="1:28" x14ac:dyDescent="0.25">
      <c r="A909">
        <v>42</v>
      </c>
      <c r="B909" t="s">
        <v>1814</v>
      </c>
      <c r="C909">
        <v>2021</v>
      </c>
      <c r="D909" t="s">
        <v>451</v>
      </c>
      <c r="E909" t="s">
        <v>1752</v>
      </c>
      <c r="F909" t="s">
        <v>24</v>
      </c>
      <c r="G909" t="s">
        <v>179</v>
      </c>
      <c r="H909" t="s">
        <v>90</v>
      </c>
      <c r="I909" t="s">
        <v>71</v>
      </c>
      <c r="J909" s="1">
        <v>44479</v>
      </c>
      <c r="K909" s="2">
        <v>0.82627314814814812</v>
      </c>
      <c r="L909" s="1">
        <v>44479</v>
      </c>
      <c r="M909" s="2">
        <v>0.8470833333333333</v>
      </c>
      <c r="N909" s="1">
        <v>44479</v>
      </c>
      <c r="O909" s="2">
        <v>0.82920138888888895</v>
      </c>
      <c r="P909">
        <v>5</v>
      </c>
      <c r="Q909">
        <v>-25</v>
      </c>
      <c r="R909" s="3">
        <v>44479.826273148145</v>
      </c>
      <c r="S909" s="3">
        <v>44479.829201388886</v>
      </c>
      <c r="T909" t="s">
        <v>1852</v>
      </c>
      <c r="U909" t="s">
        <v>22</v>
      </c>
      <c r="V909" t="s">
        <v>19</v>
      </c>
      <c r="W909" t="s">
        <v>73</v>
      </c>
      <c r="X909" t="s">
        <v>23</v>
      </c>
      <c r="Y909" t="s">
        <v>77</v>
      </c>
      <c r="Z909">
        <v>1</v>
      </c>
      <c r="AA909" t="s">
        <v>3880</v>
      </c>
      <c r="AB909" s="1">
        <v>44479</v>
      </c>
    </row>
    <row r="910" spans="1:28" x14ac:dyDescent="0.25">
      <c r="A910">
        <v>42</v>
      </c>
      <c r="B910" t="s">
        <v>1814</v>
      </c>
      <c r="C910">
        <v>2021</v>
      </c>
      <c r="D910" t="s">
        <v>451</v>
      </c>
      <c r="E910" t="s">
        <v>1753</v>
      </c>
      <c r="F910" t="s">
        <v>24</v>
      </c>
      <c r="G910" t="s">
        <v>888</v>
      </c>
      <c r="H910" t="s">
        <v>90</v>
      </c>
      <c r="I910" t="s">
        <v>71</v>
      </c>
      <c r="J910" s="1">
        <v>44479</v>
      </c>
      <c r="K910" s="2">
        <v>0.82672453703703708</v>
      </c>
      <c r="L910" s="1">
        <v>44479</v>
      </c>
      <c r="M910" s="2">
        <v>0.84753472222222215</v>
      </c>
      <c r="N910" s="1">
        <v>44479</v>
      </c>
      <c r="O910" s="2">
        <v>0.83081018518518512</v>
      </c>
      <c r="P910">
        <v>6</v>
      </c>
      <c r="Q910">
        <v>-24</v>
      </c>
      <c r="R910" s="3">
        <v>44479.826724537037</v>
      </c>
      <c r="S910" s="3">
        <v>44479.830810185187</v>
      </c>
      <c r="T910" t="s">
        <v>105</v>
      </c>
      <c r="U910" t="s">
        <v>22</v>
      </c>
      <c r="V910" t="s">
        <v>19</v>
      </c>
      <c r="W910" t="s">
        <v>73</v>
      </c>
      <c r="X910" t="s">
        <v>23</v>
      </c>
      <c r="Y910" t="s">
        <v>77</v>
      </c>
      <c r="Z910">
        <v>1</v>
      </c>
      <c r="AA910" t="s">
        <v>3880</v>
      </c>
      <c r="AB910" s="1">
        <v>44479</v>
      </c>
    </row>
    <row r="911" spans="1:28" x14ac:dyDescent="0.25">
      <c r="A911">
        <v>42</v>
      </c>
      <c r="B911" t="s">
        <v>1814</v>
      </c>
      <c r="C911">
        <v>2021</v>
      </c>
      <c r="D911" t="s">
        <v>451</v>
      </c>
      <c r="E911" t="s">
        <v>1754</v>
      </c>
      <c r="F911" t="s">
        <v>18</v>
      </c>
      <c r="G911" t="s">
        <v>1755</v>
      </c>
      <c r="H911" t="s">
        <v>70</v>
      </c>
      <c r="I911" t="s">
        <v>71</v>
      </c>
      <c r="J911" s="1">
        <v>44479</v>
      </c>
      <c r="K911" s="2">
        <v>0.8337500000000001</v>
      </c>
      <c r="L911" s="1">
        <v>44479</v>
      </c>
      <c r="M911" s="2">
        <v>0.8962268518518518</v>
      </c>
      <c r="N911" s="1">
        <v>44479</v>
      </c>
      <c r="O911" s="2">
        <v>0.87851851851851848</v>
      </c>
      <c r="P911">
        <v>65</v>
      </c>
      <c r="Q911">
        <v>-25</v>
      </c>
      <c r="R911" s="3">
        <v>44479.833749999998</v>
      </c>
      <c r="S911" s="3">
        <v>44479.878518518519</v>
      </c>
      <c r="T911" t="s">
        <v>122</v>
      </c>
      <c r="U911" t="s">
        <v>30</v>
      </c>
      <c r="V911" t="s">
        <v>19</v>
      </c>
      <c r="W911" t="s">
        <v>20</v>
      </c>
      <c r="X911" t="s">
        <v>23</v>
      </c>
      <c r="Y911" t="s">
        <v>79</v>
      </c>
      <c r="Z911">
        <v>3</v>
      </c>
      <c r="AA911" t="s">
        <v>3883</v>
      </c>
      <c r="AB911" s="1">
        <v>44479</v>
      </c>
    </row>
    <row r="912" spans="1:28" x14ac:dyDescent="0.25">
      <c r="A912">
        <v>42</v>
      </c>
      <c r="B912" t="s">
        <v>1814</v>
      </c>
      <c r="C912">
        <v>2021</v>
      </c>
      <c r="D912" t="s">
        <v>451</v>
      </c>
      <c r="E912" t="s">
        <v>1756</v>
      </c>
      <c r="F912" t="s">
        <v>18</v>
      </c>
      <c r="G912" t="s">
        <v>1757</v>
      </c>
      <c r="H912" t="s">
        <v>70</v>
      </c>
      <c r="I912" t="s">
        <v>71</v>
      </c>
      <c r="J912" s="1">
        <v>44479</v>
      </c>
      <c r="K912" s="2">
        <v>0.83458333333333334</v>
      </c>
      <c r="L912" s="1">
        <v>44479</v>
      </c>
      <c r="M912" s="2">
        <v>0.89706018518518515</v>
      </c>
      <c r="N912" s="1">
        <v>44479</v>
      </c>
      <c r="O912" s="2">
        <v>0.85273148148148159</v>
      </c>
      <c r="P912">
        <v>26</v>
      </c>
      <c r="Q912">
        <v>-64</v>
      </c>
      <c r="R912" s="3">
        <v>44479.834583333337</v>
      </c>
      <c r="S912" s="3">
        <v>44479.852731481478</v>
      </c>
      <c r="T912" t="s">
        <v>1831</v>
      </c>
      <c r="U912" t="s">
        <v>22</v>
      </c>
      <c r="V912" t="s">
        <v>19</v>
      </c>
      <c r="W912" t="s">
        <v>20</v>
      </c>
      <c r="X912" t="s">
        <v>23</v>
      </c>
      <c r="Y912" t="s">
        <v>79</v>
      </c>
      <c r="Z912">
        <v>1</v>
      </c>
      <c r="AA912" t="s">
        <v>3883</v>
      </c>
      <c r="AB912" s="1">
        <v>44479</v>
      </c>
    </row>
    <row r="913" spans="1:28" x14ac:dyDescent="0.25">
      <c r="A913">
        <v>42</v>
      </c>
      <c r="B913" t="s">
        <v>1814</v>
      </c>
      <c r="C913">
        <v>2021</v>
      </c>
      <c r="D913" t="s">
        <v>451</v>
      </c>
      <c r="E913" t="s">
        <v>1758</v>
      </c>
      <c r="F913" t="s">
        <v>24</v>
      </c>
      <c r="G913" t="s">
        <v>1405</v>
      </c>
      <c r="H913" t="s">
        <v>90</v>
      </c>
      <c r="I913" t="s">
        <v>71</v>
      </c>
      <c r="J913" s="1">
        <v>44479</v>
      </c>
      <c r="K913" s="2">
        <v>0.84597222222222224</v>
      </c>
      <c r="L913" s="1">
        <v>44479</v>
      </c>
      <c r="M913" s="2">
        <v>0.86678240740740742</v>
      </c>
      <c r="N913" s="1">
        <v>44479</v>
      </c>
      <c r="O913" s="2">
        <v>0.85115740740740742</v>
      </c>
      <c r="P913">
        <v>7</v>
      </c>
      <c r="Q913">
        <v>-23</v>
      </c>
      <c r="R913" s="3">
        <v>44479.845972222225</v>
      </c>
      <c r="S913" s="3">
        <v>44479.851157407407</v>
      </c>
      <c r="T913" t="s">
        <v>117</v>
      </c>
      <c r="U913" t="s">
        <v>22</v>
      </c>
      <c r="V913" t="s">
        <v>19</v>
      </c>
      <c r="W913" t="s">
        <v>73</v>
      </c>
      <c r="X913" t="s">
        <v>23</v>
      </c>
      <c r="Y913" t="s">
        <v>77</v>
      </c>
      <c r="Z913">
        <v>1</v>
      </c>
      <c r="AA913" t="s">
        <v>3883</v>
      </c>
      <c r="AB913" s="1">
        <v>44479</v>
      </c>
    </row>
    <row r="914" spans="1:28" x14ac:dyDescent="0.25">
      <c r="A914">
        <v>42</v>
      </c>
      <c r="B914" t="s">
        <v>1814</v>
      </c>
      <c r="C914">
        <v>2021</v>
      </c>
      <c r="D914" t="s">
        <v>451</v>
      </c>
      <c r="E914" t="s">
        <v>1759</v>
      </c>
      <c r="F914" t="s">
        <v>18</v>
      </c>
      <c r="G914" t="s">
        <v>1757</v>
      </c>
      <c r="H914" t="s">
        <v>70</v>
      </c>
      <c r="I914" t="s">
        <v>71</v>
      </c>
      <c r="J914" s="1">
        <v>44479</v>
      </c>
      <c r="K914" s="2">
        <v>0.86655092592592586</v>
      </c>
      <c r="L914" s="1">
        <v>44479</v>
      </c>
      <c r="M914" s="2">
        <v>0.9290046296296296</v>
      </c>
      <c r="N914" s="1">
        <v>44479</v>
      </c>
      <c r="O914" s="2">
        <v>0.91420138888888891</v>
      </c>
      <c r="P914">
        <v>69</v>
      </c>
      <c r="Q914">
        <v>-21</v>
      </c>
      <c r="R914" s="3">
        <v>44479.866550925923</v>
      </c>
      <c r="S914" s="3">
        <v>44479.914201388892</v>
      </c>
      <c r="T914" t="s">
        <v>1841</v>
      </c>
      <c r="U914" t="s">
        <v>30</v>
      </c>
      <c r="V914" t="s">
        <v>19</v>
      </c>
      <c r="W914" t="s">
        <v>20</v>
      </c>
      <c r="X914" t="s">
        <v>23</v>
      </c>
      <c r="Y914" t="s">
        <v>79</v>
      </c>
      <c r="Z914">
        <v>3</v>
      </c>
      <c r="AA914" t="s">
        <v>3883</v>
      </c>
      <c r="AB914" s="1">
        <v>44479</v>
      </c>
    </row>
    <row r="915" spans="1:28" x14ac:dyDescent="0.25">
      <c r="A915">
        <v>42</v>
      </c>
      <c r="B915" t="s">
        <v>1814</v>
      </c>
      <c r="C915">
        <v>2021</v>
      </c>
      <c r="D915" t="s">
        <v>451</v>
      </c>
      <c r="E915" t="s">
        <v>1760</v>
      </c>
      <c r="F915" t="s">
        <v>18</v>
      </c>
      <c r="G915" t="s">
        <v>1761</v>
      </c>
      <c r="H915" t="s">
        <v>70</v>
      </c>
      <c r="I915" t="s">
        <v>71</v>
      </c>
      <c r="J915" s="1">
        <v>44479</v>
      </c>
      <c r="K915" s="2">
        <v>0.87214120370370374</v>
      </c>
      <c r="L915" s="1">
        <v>44479</v>
      </c>
      <c r="M915" s="2" t="s">
        <v>1762</v>
      </c>
      <c r="N915" s="1">
        <v>44479</v>
      </c>
      <c r="O915" s="2">
        <v>0.89241898148148147</v>
      </c>
      <c r="P915">
        <v>30</v>
      </c>
      <c r="Q915">
        <v>-74</v>
      </c>
      <c r="R915" s="3">
        <v>44479.872141203705</v>
      </c>
      <c r="S915" s="3">
        <v>44479.892418981479</v>
      </c>
      <c r="T915" t="s">
        <v>144</v>
      </c>
      <c r="U915" t="s">
        <v>22</v>
      </c>
      <c r="V915" t="s">
        <v>19</v>
      </c>
      <c r="W915" t="s">
        <v>20</v>
      </c>
      <c r="X915" t="s">
        <v>23</v>
      </c>
      <c r="Y915" t="s">
        <v>79</v>
      </c>
      <c r="Z915">
        <v>7</v>
      </c>
      <c r="AA915" t="s">
        <v>3883</v>
      </c>
      <c r="AB915" s="1">
        <v>44479</v>
      </c>
    </row>
    <row r="916" spans="1:28" x14ac:dyDescent="0.25">
      <c r="A916">
        <v>42</v>
      </c>
      <c r="B916" t="s">
        <v>1814</v>
      </c>
      <c r="C916">
        <v>2021</v>
      </c>
      <c r="D916" t="s">
        <v>451</v>
      </c>
      <c r="E916" t="s">
        <v>1763</v>
      </c>
      <c r="F916" t="s">
        <v>18</v>
      </c>
      <c r="G916" t="s">
        <v>1761</v>
      </c>
      <c r="H916" t="s">
        <v>70</v>
      </c>
      <c r="I916" t="s">
        <v>71</v>
      </c>
      <c r="J916" s="1">
        <v>44479</v>
      </c>
      <c r="K916" s="2">
        <v>0.89017361111111104</v>
      </c>
      <c r="L916" s="1">
        <v>44479</v>
      </c>
      <c r="M916" s="2">
        <v>0.952662037037037</v>
      </c>
      <c r="N916" s="1">
        <v>44479</v>
      </c>
      <c r="O916" s="2">
        <v>0.90043981481481483</v>
      </c>
      <c r="P916">
        <v>15</v>
      </c>
      <c r="Q916">
        <v>-75</v>
      </c>
      <c r="R916" s="3">
        <v>44479.890173611115</v>
      </c>
      <c r="S916" s="3">
        <v>44479.900439814817</v>
      </c>
      <c r="T916" t="s">
        <v>100</v>
      </c>
      <c r="U916" t="s">
        <v>22</v>
      </c>
      <c r="V916" t="s">
        <v>19</v>
      </c>
      <c r="W916" t="s">
        <v>20</v>
      </c>
      <c r="X916" t="s">
        <v>23</v>
      </c>
      <c r="Y916" t="s">
        <v>79</v>
      </c>
      <c r="Z916">
        <v>2</v>
      </c>
      <c r="AA916" t="s">
        <v>3883</v>
      </c>
      <c r="AB916" s="1">
        <v>44479</v>
      </c>
    </row>
    <row r="917" spans="1:28" x14ac:dyDescent="0.25">
      <c r="A917">
        <v>42</v>
      </c>
      <c r="B917" t="s">
        <v>1814</v>
      </c>
      <c r="C917">
        <v>2021</v>
      </c>
      <c r="D917" t="s">
        <v>451</v>
      </c>
      <c r="E917" t="s">
        <v>1764</v>
      </c>
      <c r="F917" t="s">
        <v>24</v>
      </c>
      <c r="G917" t="s">
        <v>177</v>
      </c>
      <c r="H917" t="s">
        <v>87</v>
      </c>
      <c r="I917" t="s">
        <v>71</v>
      </c>
      <c r="J917" s="1">
        <v>44479</v>
      </c>
      <c r="K917" s="2">
        <v>0.90159722222222216</v>
      </c>
      <c r="L917" s="1">
        <v>44483</v>
      </c>
      <c r="M917" s="2">
        <v>0.92935185185185187</v>
      </c>
      <c r="N917" s="1">
        <v>44482</v>
      </c>
      <c r="O917" s="2">
        <v>0.64548611111111109</v>
      </c>
      <c r="P917">
        <v>3951</v>
      </c>
      <c r="Q917">
        <v>-1849</v>
      </c>
      <c r="R917" s="3">
        <v>44479.901597222219</v>
      </c>
      <c r="S917" s="3">
        <v>44482.645486111112</v>
      </c>
      <c r="T917" t="s">
        <v>4536</v>
      </c>
      <c r="U917" t="s">
        <v>39</v>
      </c>
      <c r="V917" t="s">
        <v>19</v>
      </c>
      <c r="W917" t="s">
        <v>25</v>
      </c>
      <c r="X917" t="s">
        <v>37</v>
      </c>
      <c r="Y917" t="s">
        <v>78</v>
      </c>
      <c r="Z917">
        <v>1</v>
      </c>
      <c r="AA917" t="s">
        <v>3883</v>
      </c>
      <c r="AB917" s="1">
        <v>44479</v>
      </c>
    </row>
    <row r="918" spans="1:28" x14ac:dyDescent="0.25">
      <c r="A918">
        <v>42</v>
      </c>
      <c r="B918" t="s">
        <v>1814</v>
      </c>
      <c r="C918">
        <v>2021</v>
      </c>
      <c r="D918" t="s">
        <v>451</v>
      </c>
      <c r="E918" t="s">
        <v>1765</v>
      </c>
      <c r="F918" t="s">
        <v>18</v>
      </c>
      <c r="G918" t="s">
        <v>1766</v>
      </c>
      <c r="H918" t="s">
        <v>70</v>
      </c>
      <c r="I918" t="s">
        <v>71</v>
      </c>
      <c r="J918" s="1">
        <v>44479</v>
      </c>
      <c r="K918" s="2">
        <v>0.90893518518518512</v>
      </c>
      <c r="L918" s="1">
        <v>44479</v>
      </c>
      <c r="M918" s="2">
        <v>0.97140046296296301</v>
      </c>
      <c r="N918" s="1">
        <v>44479</v>
      </c>
      <c r="O918" s="2">
        <v>0.92167824074074067</v>
      </c>
      <c r="P918">
        <v>19</v>
      </c>
      <c r="Q918">
        <v>-71</v>
      </c>
      <c r="R918" s="3">
        <v>44479.908935185187</v>
      </c>
      <c r="S918" s="3">
        <v>44479.921678240738</v>
      </c>
      <c r="T918" t="s">
        <v>1859</v>
      </c>
      <c r="U918" t="s">
        <v>22</v>
      </c>
      <c r="V918" t="s">
        <v>19</v>
      </c>
      <c r="W918" t="s">
        <v>20</v>
      </c>
      <c r="X918" t="s">
        <v>23</v>
      </c>
      <c r="Y918" t="s">
        <v>79</v>
      </c>
      <c r="Z918">
        <v>2</v>
      </c>
      <c r="AA918" t="s">
        <v>3883</v>
      </c>
      <c r="AB918" s="1">
        <v>44479</v>
      </c>
    </row>
    <row r="919" spans="1:28" x14ac:dyDescent="0.25">
      <c r="A919">
        <v>42</v>
      </c>
      <c r="B919" t="s">
        <v>1814</v>
      </c>
      <c r="C919">
        <v>2021</v>
      </c>
      <c r="D919" t="s">
        <v>451</v>
      </c>
      <c r="E919" t="s">
        <v>1767</v>
      </c>
      <c r="F919" t="s">
        <v>24</v>
      </c>
      <c r="G919" t="s">
        <v>177</v>
      </c>
      <c r="H919" t="s">
        <v>87</v>
      </c>
      <c r="I919" t="s">
        <v>71</v>
      </c>
      <c r="J919" s="1">
        <v>44479</v>
      </c>
      <c r="K919" s="2">
        <v>0.91659722222222229</v>
      </c>
      <c r="L919" s="1">
        <v>44483</v>
      </c>
      <c r="M919" s="2">
        <v>0.94435185185185189</v>
      </c>
      <c r="R919" s="3">
        <v>44479.916597222225</v>
      </c>
      <c r="S919" s="3">
        <v>44484.34691064815</v>
      </c>
      <c r="T919" t="s">
        <v>4825</v>
      </c>
      <c r="U919" t="s">
        <v>72</v>
      </c>
      <c r="V919" t="s">
        <v>19</v>
      </c>
      <c r="W919" t="s">
        <v>25</v>
      </c>
      <c r="X919" t="s">
        <v>74</v>
      </c>
      <c r="Y919" t="s">
        <v>78</v>
      </c>
      <c r="Z919">
        <v>2</v>
      </c>
      <c r="AA919" t="s">
        <v>3883</v>
      </c>
      <c r="AB919" s="1">
        <v>44479</v>
      </c>
    </row>
    <row r="920" spans="1:28" x14ac:dyDescent="0.25">
      <c r="A920">
        <v>42</v>
      </c>
      <c r="B920" t="s">
        <v>1814</v>
      </c>
      <c r="C920">
        <v>2021</v>
      </c>
      <c r="D920" t="s">
        <v>451</v>
      </c>
      <c r="E920" t="s">
        <v>1768</v>
      </c>
      <c r="F920" t="s">
        <v>24</v>
      </c>
      <c r="G920" t="s">
        <v>177</v>
      </c>
      <c r="H920" t="s">
        <v>87</v>
      </c>
      <c r="I920" t="s">
        <v>71</v>
      </c>
      <c r="J920" s="1">
        <v>44479</v>
      </c>
      <c r="K920" s="2">
        <v>0.91706018518518517</v>
      </c>
      <c r="L920" s="1">
        <v>44483</v>
      </c>
      <c r="M920" s="2">
        <v>0.94482638888888892</v>
      </c>
      <c r="R920" s="3">
        <v>44479.917060185187</v>
      </c>
      <c r="S920" s="3">
        <v>44484.34691064815</v>
      </c>
      <c r="T920" t="s">
        <v>4826</v>
      </c>
      <c r="U920" t="s">
        <v>72</v>
      </c>
      <c r="V920" t="s">
        <v>19</v>
      </c>
      <c r="W920" t="s">
        <v>25</v>
      </c>
      <c r="X920" t="s">
        <v>74</v>
      </c>
      <c r="Y920" t="s">
        <v>78</v>
      </c>
      <c r="Z920">
        <v>2</v>
      </c>
      <c r="AA920" t="s">
        <v>3883</v>
      </c>
      <c r="AB920" s="1">
        <v>44479</v>
      </c>
    </row>
    <row r="921" spans="1:28" x14ac:dyDescent="0.25">
      <c r="A921">
        <v>42</v>
      </c>
      <c r="B921" t="s">
        <v>1814</v>
      </c>
      <c r="C921">
        <v>2021</v>
      </c>
      <c r="D921" t="s">
        <v>451</v>
      </c>
      <c r="E921" t="s">
        <v>1769</v>
      </c>
      <c r="F921" t="s">
        <v>18</v>
      </c>
      <c r="G921" t="s">
        <v>1761</v>
      </c>
      <c r="H921" t="s">
        <v>87</v>
      </c>
      <c r="I921" t="s">
        <v>71</v>
      </c>
      <c r="J921" s="1">
        <v>44479</v>
      </c>
      <c r="K921" s="2">
        <v>0.93093750000000008</v>
      </c>
      <c r="L921" s="1">
        <v>44483</v>
      </c>
      <c r="M921" s="2">
        <v>0.95869212962962969</v>
      </c>
      <c r="N921" s="1">
        <v>44482</v>
      </c>
      <c r="O921" s="2">
        <v>0.64511574074074074</v>
      </c>
      <c r="P921">
        <v>3908</v>
      </c>
      <c r="Q921">
        <v>-1892</v>
      </c>
      <c r="R921" s="3">
        <v>44479.930937500001</v>
      </c>
      <c r="S921" s="3">
        <v>44482.645115740743</v>
      </c>
      <c r="T921" t="s">
        <v>4537</v>
      </c>
      <c r="U921" t="s">
        <v>39</v>
      </c>
      <c r="V921" t="s">
        <v>19</v>
      </c>
      <c r="W921" t="s">
        <v>20</v>
      </c>
      <c r="X921" t="s">
        <v>37</v>
      </c>
      <c r="Y921" t="s">
        <v>79</v>
      </c>
      <c r="Z921">
        <v>2</v>
      </c>
      <c r="AA921" t="s">
        <v>3883</v>
      </c>
      <c r="AB921" s="1">
        <v>44479</v>
      </c>
    </row>
    <row r="922" spans="1:28" x14ac:dyDescent="0.25">
      <c r="A922">
        <v>42</v>
      </c>
      <c r="B922" t="s">
        <v>1814</v>
      </c>
      <c r="C922">
        <v>2021</v>
      </c>
      <c r="D922" t="s">
        <v>451</v>
      </c>
      <c r="E922" t="s">
        <v>1770</v>
      </c>
      <c r="F922" t="s">
        <v>18</v>
      </c>
      <c r="G922" t="s">
        <v>1755</v>
      </c>
      <c r="H922" t="s">
        <v>70</v>
      </c>
      <c r="I922" t="s">
        <v>71</v>
      </c>
      <c r="J922" s="1">
        <v>44479</v>
      </c>
      <c r="K922" s="2">
        <v>0.94482638888888892</v>
      </c>
      <c r="L922" s="1">
        <v>44480</v>
      </c>
      <c r="M922" s="2">
        <v>7.3148148148148148E-3</v>
      </c>
      <c r="N922" s="1">
        <v>44479</v>
      </c>
      <c r="O922" s="2">
        <v>0.96597222222222223</v>
      </c>
      <c r="P922">
        <v>31</v>
      </c>
      <c r="Q922">
        <v>-59</v>
      </c>
      <c r="R922" s="3">
        <v>44479.944826388892</v>
      </c>
      <c r="S922" s="3">
        <v>44479.96597222222</v>
      </c>
      <c r="T922" t="s">
        <v>1913</v>
      </c>
      <c r="U922" t="s">
        <v>22</v>
      </c>
      <c r="V922" t="s">
        <v>19</v>
      </c>
      <c r="W922" t="s">
        <v>20</v>
      </c>
      <c r="X922" t="s">
        <v>23</v>
      </c>
      <c r="Y922" t="s">
        <v>79</v>
      </c>
      <c r="Z922">
        <v>1</v>
      </c>
      <c r="AA922" t="s">
        <v>3883</v>
      </c>
      <c r="AB922" s="1">
        <v>44479</v>
      </c>
    </row>
    <row r="923" spans="1:28" x14ac:dyDescent="0.25">
      <c r="A923">
        <v>42</v>
      </c>
      <c r="B923" t="s">
        <v>1814</v>
      </c>
      <c r="C923">
        <v>2021</v>
      </c>
      <c r="D923" t="s">
        <v>451</v>
      </c>
      <c r="E923" t="s">
        <v>1771</v>
      </c>
      <c r="F923" t="s">
        <v>24</v>
      </c>
      <c r="G923" t="s">
        <v>1405</v>
      </c>
      <c r="H923" t="s">
        <v>90</v>
      </c>
      <c r="I923" t="s">
        <v>71</v>
      </c>
      <c r="J923" s="1">
        <v>44479</v>
      </c>
      <c r="K923" s="2">
        <v>0.99758101851851855</v>
      </c>
      <c r="L923" s="1">
        <v>44480</v>
      </c>
      <c r="M923" s="2">
        <v>1.8379629629629628E-2</v>
      </c>
      <c r="N923" s="1">
        <v>44479</v>
      </c>
      <c r="O923" s="2">
        <v>0.99797453703703709</v>
      </c>
      <c r="P923">
        <v>1</v>
      </c>
      <c r="Q923">
        <v>-29</v>
      </c>
      <c r="R923" s="3">
        <v>44479.997581018521</v>
      </c>
      <c r="S923" s="3">
        <v>44479.997974537036</v>
      </c>
      <c r="T923" t="s">
        <v>1851</v>
      </c>
      <c r="U923" t="s">
        <v>22</v>
      </c>
      <c r="V923" t="s">
        <v>19</v>
      </c>
      <c r="W923" t="s">
        <v>73</v>
      </c>
      <c r="X923" t="s">
        <v>23</v>
      </c>
      <c r="Y923" t="s">
        <v>77</v>
      </c>
      <c r="Z923">
        <v>1</v>
      </c>
      <c r="AA923" t="s">
        <v>3883</v>
      </c>
      <c r="AB923" s="1">
        <v>44479</v>
      </c>
    </row>
    <row r="924" spans="1:28" x14ac:dyDescent="0.25">
      <c r="A924">
        <v>42</v>
      </c>
      <c r="B924" t="s">
        <v>1815</v>
      </c>
      <c r="C924">
        <v>2021</v>
      </c>
      <c r="D924" t="s">
        <v>451</v>
      </c>
      <c r="E924" t="s">
        <v>1772</v>
      </c>
      <c r="F924" t="s">
        <v>18</v>
      </c>
      <c r="G924" t="s">
        <v>202</v>
      </c>
      <c r="H924" t="s">
        <v>70</v>
      </c>
      <c r="I924" t="s">
        <v>71</v>
      </c>
      <c r="J924" s="1">
        <v>44480</v>
      </c>
      <c r="K924" s="2">
        <v>2.3287037037037037E-2</v>
      </c>
      <c r="L924" s="1">
        <v>44480</v>
      </c>
      <c r="M924" s="2" t="s">
        <v>1773</v>
      </c>
      <c r="N924" s="1">
        <v>44480</v>
      </c>
      <c r="O924" s="2">
        <v>6.805555555555555E-2</v>
      </c>
      <c r="P924">
        <v>65</v>
      </c>
      <c r="Q924">
        <v>-37</v>
      </c>
      <c r="R924" s="3">
        <v>44480.023287037038</v>
      </c>
      <c r="S924" s="3">
        <v>44480.068055555559</v>
      </c>
      <c r="T924" t="s">
        <v>122</v>
      </c>
      <c r="U924" t="s">
        <v>30</v>
      </c>
      <c r="V924" t="s">
        <v>19</v>
      </c>
      <c r="W924" t="s">
        <v>20</v>
      </c>
      <c r="X924" t="s">
        <v>23</v>
      </c>
      <c r="Y924" t="s">
        <v>79</v>
      </c>
      <c r="Z924">
        <v>9</v>
      </c>
      <c r="AA924" t="s">
        <v>3883</v>
      </c>
      <c r="AB924" s="1">
        <v>44479</v>
      </c>
    </row>
    <row r="925" spans="1:28" x14ac:dyDescent="0.25">
      <c r="A925">
        <v>42</v>
      </c>
      <c r="B925" t="s">
        <v>1815</v>
      </c>
      <c r="C925">
        <v>2021</v>
      </c>
      <c r="D925" t="s">
        <v>451</v>
      </c>
      <c r="E925" t="s">
        <v>1774</v>
      </c>
      <c r="F925" t="s">
        <v>24</v>
      </c>
      <c r="G925" t="s">
        <v>1761</v>
      </c>
      <c r="H925" t="s">
        <v>90</v>
      </c>
      <c r="I925" t="s">
        <v>71</v>
      </c>
      <c r="J925" s="1">
        <v>44480</v>
      </c>
      <c r="K925" s="2">
        <v>4.5150462962962962E-2</v>
      </c>
      <c r="L925" s="1">
        <v>44480</v>
      </c>
      <c r="M925" s="2">
        <v>6.5960648148148157E-2</v>
      </c>
      <c r="N925" s="1">
        <v>44480</v>
      </c>
      <c r="O925" s="2">
        <v>5.3460648148148153E-2</v>
      </c>
      <c r="P925">
        <v>11</v>
      </c>
      <c r="Q925">
        <v>-18</v>
      </c>
      <c r="R925" s="3">
        <v>44480.04515046296</v>
      </c>
      <c r="S925" s="3">
        <v>44480.053460648145</v>
      </c>
      <c r="T925" t="s">
        <v>1861</v>
      </c>
      <c r="U925" t="s">
        <v>22</v>
      </c>
      <c r="V925" t="s">
        <v>19</v>
      </c>
      <c r="W925" t="s">
        <v>73</v>
      </c>
      <c r="X925" t="s">
        <v>23</v>
      </c>
      <c r="Y925" t="s">
        <v>77</v>
      </c>
      <c r="Z925">
        <v>1</v>
      </c>
      <c r="AA925" t="s">
        <v>3883</v>
      </c>
      <c r="AB925" s="1">
        <v>44479</v>
      </c>
    </row>
    <row r="926" spans="1:28" x14ac:dyDescent="0.25">
      <c r="A926">
        <v>42</v>
      </c>
      <c r="B926" t="s">
        <v>1815</v>
      </c>
      <c r="C926">
        <v>2021</v>
      </c>
      <c r="D926" t="s">
        <v>451</v>
      </c>
      <c r="E926" t="s">
        <v>1775</v>
      </c>
      <c r="F926" t="s">
        <v>24</v>
      </c>
      <c r="G926" t="s">
        <v>1761</v>
      </c>
      <c r="H926" t="s">
        <v>70</v>
      </c>
      <c r="I926" t="s">
        <v>71</v>
      </c>
      <c r="J926" s="1">
        <v>44480</v>
      </c>
      <c r="K926" s="2">
        <v>4.7696759259259258E-2</v>
      </c>
      <c r="L926" s="1">
        <v>44480</v>
      </c>
      <c r="M926" s="2" t="s">
        <v>1776</v>
      </c>
      <c r="N926" s="1">
        <v>44480</v>
      </c>
      <c r="O926" s="2">
        <v>8.9270833333333341E-2</v>
      </c>
      <c r="P926">
        <v>60</v>
      </c>
      <c r="Q926">
        <v>-87</v>
      </c>
      <c r="R926" s="3">
        <v>44480.047696759262</v>
      </c>
      <c r="S926" s="3">
        <v>44480.089270833334</v>
      </c>
      <c r="T926" t="s">
        <v>1887</v>
      </c>
      <c r="U926" t="s">
        <v>27</v>
      </c>
      <c r="V926" t="s">
        <v>19</v>
      </c>
      <c r="W926" t="s">
        <v>25</v>
      </c>
      <c r="X926" t="s">
        <v>23</v>
      </c>
      <c r="Y926" t="s">
        <v>78</v>
      </c>
      <c r="Z926">
        <v>2</v>
      </c>
      <c r="AA926" t="s">
        <v>3883</v>
      </c>
      <c r="AB926" s="1">
        <v>44479</v>
      </c>
    </row>
    <row r="927" spans="1:28" x14ac:dyDescent="0.25">
      <c r="A927">
        <v>42</v>
      </c>
      <c r="B927" t="s">
        <v>1815</v>
      </c>
      <c r="C927">
        <v>2021</v>
      </c>
      <c r="D927" t="s">
        <v>451</v>
      </c>
      <c r="E927" t="s">
        <v>1777</v>
      </c>
      <c r="F927" t="s">
        <v>18</v>
      </c>
      <c r="G927" t="s">
        <v>202</v>
      </c>
      <c r="H927" t="s">
        <v>87</v>
      </c>
      <c r="I927" t="s">
        <v>71</v>
      </c>
      <c r="J927" s="1">
        <v>44480</v>
      </c>
      <c r="K927" s="2">
        <v>4.8240740740740744E-2</v>
      </c>
      <c r="L927" s="1">
        <v>44484</v>
      </c>
      <c r="M927" s="2">
        <v>7.5995370370370366E-2</v>
      </c>
      <c r="N927" s="1">
        <v>44480</v>
      </c>
      <c r="O927" s="2">
        <v>6.6678240740740746E-2</v>
      </c>
      <c r="P927">
        <v>27</v>
      </c>
      <c r="Q927">
        <v>-5773</v>
      </c>
      <c r="R927" s="3">
        <v>44480.04824074074</v>
      </c>
      <c r="S927" s="3">
        <v>44480.066678240742</v>
      </c>
      <c r="T927" t="s">
        <v>1831</v>
      </c>
      <c r="U927" t="s">
        <v>22</v>
      </c>
      <c r="V927" t="s">
        <v>19</v>
      </c>
      <c r="W927" t="s">
        <v>20</v>
      </c>
      <c r="X927" t="s">
        <v>23</v>
      </c>
      <c r="Y927" t="s">
        <v>79</v>
      </c>
      <c r="Z927">
        <v>2</v>
      </c>
      <c r="AA927" t="s">
        <v>3883</v>
      </c>
      <c r="AB927" s="1">
        <v>44479</v>
      </c>
    </row>
    <row r="928" spans="1:28" x14ac:dyDescent="0.25">
      <c r="A928">
        <v>42</v>
      </c>
      <c r="B928" t="s">
        <v>1815</v>
      </c>
      <c r="C928">
        <v>2021</v>
      </c>
      <c r="D928" t="s">
        <v>451</v>
      </c>
      <c r="E928" t="s">
        <v>1778</v>
      </c>
      <c r="F928" t="s">
        <v>24</v>
      </c>
      <c r="G928" t="s">
        <v>202</v>
      </c>
      <c r="H928" t="s">
        <v>90</v>
      </c>
      <c r="I928" t="s">
        <v>71</v>
      </c>
      <c r="J928" s="1">
        <v>44480</v>
      </c>
      <c r="K928" s="2">
        <v>0.14878472222222222</v>
      </c>
      <c r="L928" s="1">
        <v>44480</v>
      </c>
      <c r="M928" s="2">
        <v>0.16958333333333334</v>
      </c>
      <c r="N928" s="1">
        <v>44480</v>
      </c>
      <c r="O928" s="2">
        <v>0.1544675925925926</v>
      </c>
      <c r="P928">
        <v>8</v>
      </c>
      <c r="Q928">
        <v>-22</v>
      </c>
      <c r="R928" s="3">
        <v>44480.148784722223</v>
      </c>
      <c r="S928" s="3">
        <v>44480.154467592591</v>
      </c>
      <c r="T928" t="s">
        <v>1907</v>
      </c>
      <c r="U928" t="s">
        <v>22</v>
      </c>
      <c r="V928" t="s">
        <v>19</v>
      </c>
      <c r="W928" t="s">
        <v>73</v>
      </c>
      <c r="X928" t="s">
        <v>23</v>
      </c>
      <c r="Y928" t="s">
        <v>77</v>
      </c>
      <c r="Z928">
        <v>2</v>
      </c>
      <c r="AA928" t="s">
        <v>3883</v>
      </c>
      <c r="AB928" s="1">
        <v>44479</v>
      </c>
    </row>
    <row r="929" spans="1:28" x14ac:dyDescent="0.25">
      <c r="A929">
        <v>42</v>
      </c>
      <c r="B929" t="s">
        <v>1815</v>
      </c>
      <c r="C929">
        <v>2021</v>
      </c>
      <c r="D929" t="s">
        <v>451</v>
      </c>
      <c r="E929" t="s">
        <v>1779</v>
      </c>
      <c r="F929" t="s">
        <v>24</v>
      </c>
      <c r="G929" t="s">
        <v>1761</v>
      </c>
      <c r="H929" t="s">
        <v>87</v>
      </c>
      <c r="I929" t="s">
        <v>71</v>
      </c>
      <c r="J929" s="1">
        <v>44480</v>
      </c>
      <c r="K929" s="2">
        <v>0.16289351851851852</v>
      </c>
      <c r="L929" s="1">
        <v>44484</v>
      </c>
      <c r="M929" s="2">
        <v>0.19064814814814815</v>
      </c>
      <c r="N929" s="1">
        <v>44483</v>
      </c>
      <c r="O929" s="2">
        <v>0.53826388888888888</v>
      </c>
      <c r="P929">
        <v>4861</v>
      </c>
      <c r="Q929">
        <v>-939</v>
      </c>
      <c r="R929" s="3">
        <v>44480.162893518522</v>
      </c>
      <c r="S929" s="3">
        <v>44483.538263888891</v>
      </c>
      <c r="T929" t="s">
        <v>4827</v>
      </c>
      <c r="U929" t="s">
        <v>39</v>
      </c>
      <c r="V929" t="s">
        <v>19</v>
      </c>
      <c r="W929" t="s">
        <v>25</v>
      </c>
      <c r="X929" t="s">
        <v>37</v>
      </c>
      <c r="Y929" t="s">
        <v>78</v>
      </c>
      <c r="Z929">
        <v>1</v>
      </c>
      <c r="AA929" t="s">
        <v>3883</v>
      </c>
      <c r="AB929" s="1">
        <v>44479</v>
      </c>
    </row>
    <row r="930" spans="1:28" x14ac:dyDescent="0.25">
      <c r="A930">
        <v>42</v>
      </c>
      <c r="B930" t="s">
        <v>1815</v>
      </c>
      <c r="C930">
        <v>2021</v>
      </c>
      <c r="D930" t="s">
        <v>451</v>
      </c>
      <c r="E930" t="s">
        <v>1780</v>
      </c>
      <c r="F930" t="s">
        <v>24</v>
      </c>
      <c r="G930" t="s">
        <v>185</v>
      </c>
      <c r="H930" t="s">
        <v>90</v>
      </c>
      <c r="I930" t="s">
        <v>71</v>
      </c>
      <c r="J930" s="1">
        <v>44480</v>
      </c>
      <c r="K930" s="2">
        <v>0.27625</v>
      </c>
      <c r="L930" s="1">
        <v>44480</v>
      </c>
      <c r="M930" s="2">
        <v>0.29704861111111108</v>
      </c>
      <c r="N930" s="1">
        <v>44480</v>
      </c>
      <c r="O930" s="2">
        <v>0.29127314814814814</v>
      </c>
      <c r="P930">
        <v>22</v>
      </c>
      <c r="Q930">
        <v>-8</v>
      </c>
      <c r="R930" s="3">
        <v>44480.276250000003</v>
      </c>
      <c r="S930" s="3">
        <v>44480.291273148148</v>
      </c>
      <c r="T930" t="s">
        <v>114</v>
      </c>
      <c r="U930" t="s">
        <v>22</v>
      </c>
      <c r="V930" t="s">
        <v>19</v>
      </c>
      <c r="W930" t="s">
        <v>73</v>
      </c>
      <c r="X930" t="s">
        <v>23</v>
      </c>
      <c r="Y930" t="s">
        <v>77</v>
      </c>
      <c r="Z930">
        <v>1</v>
      </c>
      <c r="AA930" t="s">
        <v>3879</v>
      </c>
      <c r="AB930" s="1">
        <v>44480</v>
      </c>
    </row>
    <row r="931" spans="1:28" x14ac:dyDescent="0.25">
      <c r="A931">
        <v>42</v>
      </c>
      <c r="B931" t="s">
        <v>1815</v>
      </c>
      <c r="C931">
        <v>2021</v>
      </c>
      <c r="D931" t="s">
        <v>451</v>
      </c>
      <c r="E931" t="s">
        <v>1781</v>
      </c>
      <c r="F931" t="s">
        <v>24</v>
      </c>
      <c r="G931" t="s">
        <v>202</v>
      </c>
      <c r="H931" t="s">
        <v>90</v>
      </c>
      <c r="I931" t="s">
        <v>71</v>
      </c>
      <c r="J931" s="1">
        <v>44480</v>
      </c>
      <c r="K931" s="2">
        <v>0.27672453703703703</v>
      </c>
      <c r="L931" s="1">
        <v>44480</v>
      </c>
      <c r="M931" s="2">
        <v>0.29753472222222221</v>
      </c>
      <c r="N931" s="1">
        <v>44480</v>
      </c>
      <c r="O931" s="2">
        <v>0.28657407407407409</v>
      </c>
      <c r="P931">
        <v>14</v>
      </c>
      <c r="Q931">
        <v>-16</v>
      </c>
      <c r="R931" s="3">
        <v>44480.276724537034</v>
      </c>
      <c r="S931" s="3">
        <v>44480.286574074074</v>
      </c>
      <c r="T931" t="s">
        <v>100</v>
      </c>
      <c r="U931" t="s">
        <v>22</v>
      </c>
      <c r="V931" t="s">
        <v>19</v>
      </c>
      <c r="W931" t="s">
        <v>73</v>
      </c>
      <c r="X931" t="s">
        <v>23</v>
      </c>
      <c r="Y931" t="s">
        <v>77</v>
      </c>
      <c r="Z931">
        <v>2</v>
      </c>
      <c r="AA931" t="s">
        <v>3879</v>
      </c>
      <c r="AB931" s="1">
        <v>44480</v>
      </c>
    </row>
    <row r="932" spans="1:28" x14ac:dyDescent="0.25">
      <c r="A932">
        <v>42</v>
      </c>
      <c r="B932" t="s">
        <v>1815</v>
      </c>
      <c r="C932">
        <v>2021</v>
      </c>
      <c r="D932" t="s">
        <v>451</v>
      </c>
      <c r="E932" t="s">
        <v>1782</v>
      </c>
      <c r="F932" t="s">
        <v>24</v>
      </c>
      <c r="G932" t="s">
        <v>177</v>
      </c>
      <c r="H932" t="s">
        <v>90</v>
      </c>
      <c r="I932" t="s">
        <v>71</v>
      </c>
      <c r="J932" s="1">
        <v>44480</v>
      </c>
      <c r="K932" s="2">
        <v>0.27988425925925925</v>
      </c>
      <c r="L932" s="1">
        <v>44480</v>
      </c>
      <c r="M932" s="2">
        <v>0.30069444444444443</v>
      </c>
      <c r="N932" s="1">
        <v>44480</v>
      </c>
      <c r="O932" s="2">
        <v>0.29008101851851853</v>
      </c>
      <c r="P932">
        <v>14</v>
      </c>
      <c r="Q932">
        <v>-16</v>
      </c>
      <c r="R932" s="3">
        <v>44480.27988425926</v>
      </c>
      <c r="S932" s="3">
        <v>44480.290081018517</v>
      </c>
      <c r="T932" t="s">
        <v>100</v>
      </c>
      <c r="U932" t="s">
        <v>22</v>
      </c>
      <c r="V932" t="s">
        <v>19</v>
      </c>
      <c r="W932" t="s">
        <v>73</v>
      </c>
      <c r="X932" t="s">
        <v>23</v>
      </c>
      <c r="Y932" t="s">
        <v>77</v>
      </c>
      <c r="Z932">
        <v>1</v>
      </c>
      <c r="AA932" t="s">
        <v>3879</v>
      </c>
      <c r="AB932" s="1">
        <v>44480</v>
      </c>
    </row>
    <row r="933" spans="1:28" x14ac:dyDescent="0.25">
      <c r="A933">
        <v>42</v>
      </c>
      <c r="B933" t="s">
        <v>1815</v>
      </c>
      <c r="C933">
        <v>2021</v>
      </c>
      <c r="D933" t="s">
        <v>451</v>
      </c>
      <c r="E933" t="s">
        <v>1783</v>
      </c>
      <c r="F933" t="s">
        <v>24</v>
      </c>
      <c r="G933" t="s">
        <v>179</v>
      </c>
      <c r="H933" t="s">
        <v>90</v>
      </c>
      <c r="I933" t="s">
        <v>71</v>
      </c>
      <c r="J933" s="1">
        <v>44480</v>
      </c>
      <c r="K933" s="2">
        <v>0.28039351851851851</v>
      </c>
      <c r="L933" s="1">
        <v>44480</v>
      </c>
      <c r="M933" s="2">
        <v>0.30119212962962966</v>
      </c>
      <c r="N933" s="1">
        <v>44480</v>
      </c>
      <c r="O933" s="2">
        <v>0.28912037037037036</v>
      </c>
      <c r="P933">
        <v>13</v>
      </c>
      <c r="Q933">
        <v>-17</v>
      </c>
      <c r="R933" s="3">
        <v>44480.280393518522</v>
      </c>
      <c r="S933" s="3">
        <v>44480.289120370369</v>
      </c>
      <c r="T933" t="s">
        <v>1878</v>
      </c>
      <c r="U933" t="s">
        <v>22</v>
      </c>
      <c r="V933" t="s">
        <v>19</v>
      </c>
      <c r="W933" t="s">
        <v>73</v>
      </c>
      <c r="X933" t="s">
        <v>23</v>
      </c>
      <c r="Y933" t="s">
        <v>77</v>
      </c>
      <c r="Z933">
        <v>1</v>
      </c>
      <c r="AA933" t="s">
        <v>3879</v>
      </c>
      <c r="AB933" s="1">
        <v>44480</v>
      </c>
    </row>
    <row r="934" spans="1:28" x14ac:dyDescent="0.25">
      <c r="A934">
        <v>42</v>
      </c>
      <c r="B934" t="s">
        <v>1815</v>
      </c>
      <c r="C934">
        <v>2021</v>
      </c>
      <c r="D934" t="s">
        <v>451</v>
      </c>
      <c r="E934" t="s">
        <v>1784</v>
      </c>
      <c r="F934" t="s">
        <v>24</v>
      </c>
      <c r="G934" t="s">
        <v>888</v>
      </c>
      <c r="H934" t="s">
        <v>90</v>
      </c>
      <c r="I934" t="s">
        <v>71</v>
      </c>
      <c r="J934" s="1">
        <v>44480</v>
      </c>
      <c r="K934" s="2">
        <v>0.28099537037037037</v>
      </c>
      <c r="L934" s="1">
        <v>44480</v>
      </c>
      <c r="M934" s="2">
        <v>0.30179398148148145</v>
      </c>
      <c r="N934" s="1">
        <v>44480</v>
      </c>
      <c r="O934" s="2">
        <v>0.29277777777777775</v>
      </c>
      <c r="P934">
        <v>17</v>
      </c>
      <c r="Q934">
        <v>-13</v>
      </c>
      <c r="R934" s="3">
        <v>44480.280995370369</v>
      </c>
      <c r="S934" s="3">
        <v>44480.29277777778</v>
      </c>
      <c r="T934" t="s">
        <v>1912</v>
      </c>
      <c r="U934" t="s">
        <v>22</v>
      </c>
      <c r="V934" t="s">
        <v>19</v>
      </c>
      <c r="W934" t="s">
        <v>73</v>
      </c>
      <c r="X934" t="s">
        <v>23</v>
      </c>
      <c r="Y934" t="s">
        <v>77</v>
      </c>
      <c r="Z934">
        <v>1</v>
      </c>
      <c r="AA934" t="s">
        <v>3879</v>
      </c>
      <c r="AB934" s="1">
        <v>44480</v>
      </c>
    </row>
    <row r="935" spans="1:28" x14ac:dyDescent="0.25">
      <c r="A935">
        <v>42</v>
      </c>
      <c r="B935" t="s">
        <v>1815</v>
      </c>
      <c r="C935">
        <v>2021</v>
      </c>
      <c r="D935" t="s">
        <v>451</v>
      </c>
      <c r="E935" t="s">
        <v>1785</v>
      </c>
      <c r="F935" t="s">
        <v>24</v>
      </c>
      <c r="G935" t="s">
        <v>1786</v>
      </c>
      <c r="H935" t="s">
        <v>70</v>
      </c>
      <c r="I935" t="s">
        <v>71</v>
      </c>
      <c r="J935" s="1">
        <v>44480</v>
      </c>
      <c r="K935" s="2">
        <v>0.28953703703703704</v>
      </c>
      <c r="L935" s="1">
        <v>44480</v>
      </c>
      <c r="M935" s="2">
        <v>0.35202546296296294</v>
      </c>
      <c r="N935" s="1">
        <v>44480</v>
      </c>
      <c r="O935" s="2">
        <v>0.33581018518518518</v>
      </c>
      <c r="P935">
        <v>67</v>
      </c>
      <c r="Q935">
        <v>-23</v>
      </c>
      <c r="R935" s="3">
        <v>44480.289537037039</v>
      </c>
      <c r="S935" s="3">
        <v>44480.335810185185</v>
      </c>
      <c r="T935" t="s">
        <v>1937</v>
      </c>
      <c r="U935" t="s">
        <v>30</v>
      </c>
      <c r="V935" t="s">
        <v>19</v>
      </c>
      <c r="W935" t="s">
        <v>25</v>
      </c>
      <c r="X935" t="s">
        <v>23</v>
      </c>
      <c r="Y935" t="s">
        <v>78</v>
      </c>
      <c r="Z935">
        <v>2</v>
      </c>
      <c r="AA935" t="s">
        <v>3879</v>
      </c>
      <c r="AB935" s="1">
        <v>44480</v>
      </c>
    </row>
    <row r="936" spans="1:28" x14ac:dyDescent="0.25">
      <c r="A936">
        <v>42</v>
      </c>
      <c r="B936" t="s">
        <v>1815</v>
      </c>
      <c r="C936">
        <v>2021</v>
      </c>
      <c r="D936" t="s">
        <v>451</v>
      </c>
      <c r="E936" t="s">
        <v>1787</v>
      </c>
      <c r="F936" t="s">
        <v>24</v>
      </c>
      <c r="G936" t="s">
        <v>179</v>
      </c>
      <c r="H936" t="s">
        <v>70</v>
      </c>
      <c r="I936" t="s">
        <v>71</v>
      </c>
      <c r="J936" s="1">
        <v>44480</v>
      </c>
      <c r="K936" s="2">
        <v>0.2926273148148148</v>
      </c>
      <c r="L936" s="1">
        <v>44480</v>
      </c>
      <c r="M936" s="2">
        <v>0.35503472222222227</v>
      </c>
      <c r="N936" s="1">
        <v>44480</v>
      </c>
      <c r="O936" s="2">
        <v>0.31789351851851849</v>
      </c>
      <c r="P936">
        <v>36</v>
      </c>
      <c r="Q936">
        <v>-54</v>
      </c>
      <c r="R936" s="3">
        <v>44480.292627314811</v>
      </c>
      <c r="S936" s="3">
        <v>44480.317893518521</v>
      </c>
      <c r="T936" t="s">
        <v>1931</v>
      </c>
      <c r="U936" t="s">
        <v>27</v>
      </c>
      <c r="V936" t="s">
        <v>19</v>
      </c>
      <c r="W936" t="s">
        <v>25</v>
      </c>
      <c r="X936" t="s">
        <v>23</v>
      </c>
      <c r="Y936" t="s">
        <v>78</v>
      </c>
      <c r="Z936">
        <v>1</v>
      </c>
      <c r="AA936" t="s">
        <v>3879</v>
      </c>
      <c r="AB936" s="1">
        <v>44480</v>
      </c>
    </row>
    <row r="937" spans="1:28" x14ac:dyDescent="0.25">
      <c r="A937">
        <v>42</v>
      </c>
      <c r="B937" t="s">
        <v>1815</v>
      </c>
      <c r="C937">
        <v>2021</v>
      </c>
      <c r="D937" t="s">
        <v>451</v>
      </c>
      <c r="E937" t="s">
        <v>1788</v>
      </c>
      <c r="F937" t="s">
        <v>24</v>
      </c>
      <c r="G937" t="s">
        <v>946</v>
      </c>
      <c r="H937" t="s">
        <v>70</v>
      </c>
      <c r="I937" t="s">
        <v>71</v>
      </c>
      <c r="J937" s="1">
        <v>44480</v>
      </c>
      <c r="K937" s="2">
        <v>0.29359953703703706</v>
      </c>
      <c r="L937" s="1">
        <v>44480</v>
      </c>
      <c r="M937" s="2">
        <v>0.35607638888888887</v>
      </c>
      <c r="N937" s="1">
        <v>44480</v>
      </c>
      <c r="O937" s="2">
        <v>0.33952546296296293</v>
      </c>
      <c r="P937">
        <v>66</v>
      </c>
      <c r="Q937">
        <v>-24</v>
      </c>
      <c r="R937" s="3">
        <v>44480.293599537035</v>
      </c>
      <c r="S937" s="3">
        <v>44480.339525462965</v>
      </c>
      <c r="T937" t="s">
        <v>1937</v>
      </c>
      <c r="U937" t="s">
        <v>30</v>
      </c>
      <c r="V937" t="s">
        <v>19</v>
      </c>
      <c r="W937" t="s">
        <v>25</v>
      </c>
      <c r="X937" t="s">
        <v>23</v>
      </c>
      <c r="Y937" t="s">
        <v>78</v>
      </c>
      <c r="Z937">
        <v>4</v>
      </c>
      <c r="AA937" t="s">
        <v>3879</v>
      </c>
      <c r="AB937" s="1">
        <v>44480</v>
      </c>
    </row>
    <row r="938" spans="1:28" x14ac:dyDescent="0.25">
      <c r="A938">
        <v>42</v>
      </c>
      <c r="B938" t="s">
        <v>1815</v>
      </c>
      <c r="C938">
        <v>2021</v>
      </c>
      <c r="D938" t="s">
        <v>451</v>
      </c>
      <c r="E938" t="s">
        <v>1789</v>
      </c>
      <c r="F938" t="s">
        <v>24</v>
      </c>
      <c r="G938" t="s">
        <v>202</v>
      </c>
      <c r="H938" t="s">
        <v>70</v>
      </c>
      <c r="I938" t="s">
        <v>71</v>
      </c>
      <c r="J938" s="1">
        <v>44480</v>
      </c>
      <c r="K938" s="2">
        <v>0.29442129629629626</v>
      </c>
      <c r="L938" s="1">
        <v>44480</v>
      </c>
      <c r="M938" s="2">
        <v>0.35689814814814813</v>
      </c>
      <c r="N938" s="1">
        <v>44480</v>
      </c>
      <c r="O938" s="2">
        <v>0.34229166666666666</v>
      </c>
      <c r="P938">
        <v>69</v>
      </c>
      <c r="Q938">
        <v>-21</v>
      </c>
      <c r="R938" s="3">
        <v>44480.294421296298</v>
      </c>
      <c r="S938" s="3">
        <v>44480.342291666668</v>
      </c>
      <c r="T938" t="s">
        <v>1841</v>
      </c>
      <c r="U938" t="s">
        <v>30</v>
      </c>
      <c r="V938" t="s">
        <v>19</v>
      </c>
      <c r="W938" t="s">
        <v>25</v>
      </c>
      <c r="X938" t="s">
        <v>23</v>
      </c>
      <c r="Y938" t="s">
        <v>78</v>
      </c>
      <c r="Z938">
        <v>4</v>
      </c>
      <c r="AA938" t="s">
        <v>3879</v>
      </c>
      <c r="AB938" s="1">
        <v>44480</v>
      </c>
    </row>
    <row r="939" spans="1:28" x14ac:dyDescent="0.25">
      <c r="A939">
        <v>42</v>
      </c>
      <c r="B939" t="s">
        <v>1815</v>
      </c>
      <c r="C939">
        <v>2021</v>
      </c>
      <c r="D939" t="s">
        <v>451</v>
      </c>
      <c r="E939" t="s">
        <v>1790</v>
      </c>
      <c r="F939" t="s">
        <v>24</v>
      </c>
      <c r="G939" t="s">
        <v>888</v>
      </c>
      <c r="H939" t="s">
        <v>70</v>
      </c>
      <c r="I939" t="s">
        <v>71</v>
      </c>
      <c r="J939" s="1">
        <v>44480</v>
      </c>
      <c r="K939" s="2">
        <v>0.294837962962963</v>
      </c>
      <c r="L939" s="1">
        <v>44480</v>
      </c>
      <c r="M939" s="2">
        <v>0.3573263888888889</v>
      </c>
      <c r="N939" s="1">
        <v>44480</v>
      </c>
      <c r="O939" s="2">
        <v>0.35798611111111112</v>
      </c>
      <c r="P939">
        <v>91</v>
      </c>
      <c r="Q939">
        <v>1</v>
      </c>
      <c r="R939" s="3">
        <v>44480.29483796296</v>
      </c>
      <c r="S939" s="3">
        <v>44480.357986111114</v>
      </c>
      <c r="T939" t="s">
        <v>143</v>
      </c>
      <c r="U939" t="s">
        <v>30</v>
      </c>
      <c r="V939" t="s">
        <v>19</v>
      </c>
      <c r="W939" t="s">
        <v>25</v>
      </c>
      <c r="X939" t="s">
        <v>23</v>
      </c>
      <c r="Y939" t="s">
        <v>78</v>
      </c>
      <c r="Z939">
        <v>3</v>
      </c>
      <c r="AA939" t="s">
        <v>3879</v>
      </c>
      <c r="AB939" s="1">
        <v>44480</v>
      </c>
    </row>
    <row r="940" spans="1:28" x14ac:dyDescent="0.25">
      <c r="A940">
        <v>42</v>
      </c>
      <c r="B940" t="s">
        <v>1815</v>
      </c>
      <c r="C940">
        <v>2021</v>
      </c>
      <c r="D940" t="s">
        <v>451</v>
      </c>
      <c r="E940" t="s">
        <v>1791</v>
      </c>
      <c r="F940" t="s">
        <v>24</v>
      </c>
      <c r="G940" t="s">
        <v>179</v>
      </c>
      <c r="H940" t="s">
        <v>70</v>
      </c>
      <c r="I940" t="s">
        <v>71</v>
      </c>
      <c r="J940" s="1">
        <v>44480</v>
      </c>
      <c r="K940" s="2">
        <v>0.29520833333333335</v>
      </c>
      <c r="L940" s="1">
        <v>44480</v>
      </c>
      <c r="M940" s="2">
        <v>0.35768518518518522</v>
      </c>
      <c r="N940" s="1">
        <v>44480</v>
      </c>
      <c r="O940" s="2">
        <v>0.3396527777777778</v>
      </c>
      <c r="P940">
        <v>64</v>
      </c>
      <c r="Q940">
        <v>-26</v>
      </c>
      <c r="R940" s="3">
        <v>44480.295208333337</v>
      </c>
      <c r="S940" s="3">
        <v>44480.33965277778</v>
      </c>
      <c r="T940" t="s">
        <v>122</v>
      </c>
      <c r="U940" t="s">
        <v>30</v>
      </c>
      <c r="V940" t="s">
        <v>19</v>
      </c>
      <c r="W940" t="s">
        <v>25</v>
      </c>
      <c r="X940" t="s">
        <v>23</v>
      </c>
      <c r="Y940" t="s">
        <v>78</v>
      </c>
      <c r="Z940">
        <v>3</v>
      </c>
      <c r="AA940" t="s">
        <v>3879</v>
      </c>
      <c r="AB940" s="1">
        <v>44480</v>
      </c>
    </row>
    <row r="941" spans="1:28" x14ac:dyDescent="0.25">
      <c r="A941">
        <v>42</v>
      </c>
      <c r="B941" t="s">
        <v>1815</v>
      </c>
      <c r="C941">
        <v>2021</v>
      </c>
      <c r="D941" t="s">
        <v>451</v>
      </c>
      <c r="E941" t="s">
        <v>1792</v>
      </c>
      <c r="F941" t="s">
        <v>24</v>
      </c>
      <c r="G941" t="s">
        <v>177</v>
      </c>
      <c r="H941" t="s">
        <v>70</v>
      </c>
      <c r="I941" t="s">
        <v>71</v>
      </c>
      <c r="J941" s="1">
        <v>44480</v>
      </c>
      <c r="K941" s="2">
        <v>0.29572916666666665</v>
      </c>
      <c r="L941" s="1">
        <v>44480</v>
      </c>
      <c r="M941" s="2">
        <v>0.35820601851851852</v>
      </c>
      <c r="N941" s="1">
        <v>44480</v>
      </c>
      <c r="O941" s="2">
        <v>0.34348379629629627</v>
      </c>
      <c r="P941">
        <v>69</v>
      </c>
      <c r="Q941">
        <v>-21</v>
      </c>
      <c r="R941" s="3">
        <v>44480.295729166668</v>
      </c>
      <c r="S941" s="3">
        <v>44480.3434837963</v>
      </c>
      <c r="T941" t="s">
        <v>1841</v>
      </c>
      <c r="U941" t="s">
        <v>30</v>
      </c>
      <c r="V941" t="s">
        <v>19</v>
      </c>
      <c r="W941" t="s">
        <v>25</v>
      </c>
      <c r="X941" t="s">
        <v>23</v>
      </c>
      <c r="Y941" t="s">
        <v>78</v>
      </c>
      <c r="Z941">
        <v>3</v>
      </c>
      <c r="AA941" t="s">
        <v>3879</v>
      </c>
      <c r="AB941" s="1">
        <v>44480</v>
      </c>
    </row>
    <row r="942" spans="1:28" x14ac:dyDescent="0.25">
      <c r="A942">
        <v>42</v>
      </c>
      <c r="B942" t="s">
        <v>1815</v>
      </c>
      <c r="C942">
        <v>2021</v>
      </c>
      <c r="D942" t="s">
        <v>451</v>
      </c>
      <c r="E942" t="s">
        <v>1793</v>
      </c>
      <c r="F942" t="s">
        <v>24</v>
      </c>
      <c r="G942" t="s">
        <v>1188</v>
      </c>
      <c r="H942" t="s">
        <v>70</v>
      </c>
      <c r="I942" t="s">
        <v>71</v>
      </c>
      <c r="J942" s="1">
        <v>44480</v>
      </c>
      <c r="K942" s="2">
        <v>0.29583333333333334</v>
      </c>
      <c r="L942" s="1">
        <v>44480</v>
      </c>
      <c r="M942" s="2">
        <v>0.3583217592592593</v>
      </c>
      <c r="N942" s="1">
        <v>44480</v>
      </c>
      <c r="O942" s="2">
        <v>0.34570601851851851</v>
      </c>
      <c r="P942">
        <v>71</v>
      </c>
      <c r="Q942">
        <v>-18</v>
      </c>
      <c r="R942" s="3">
        <v>44480.29583333333</v>
      </c>
      <c r="S942" s="3">
        <v>44480.345706018517</v>
      </c>
      <c r="T942" t="s">
        <v>130</v>
      </c>
      <c r="U942" t="s">
        <v>30</v>
      </c>
      <c r="V942" t="s">
        <v>19</v>
      </c>
      <c r="W942" t="s">
        <v>25</v>
      </c>
      <c r="X942" t="s">
        <v>23</v>
      </c>
      <c r="Y942" t="s">
        <v>78</v>
      </c>
      <c r="Z942">
        <v>2</v>
      </c>
      <c r="AA942" t="s">
        <v>3879</v>
      </c>
      <c r="AB942" s="1">
        <v>44480</v>
      </c>
    </row>
    <row r="943" spans="1:28" x14ac:dyDescent="0.25">
      <c r="A943">
        <v>42</v>
      </c>
      <c r="B943" t="s">
        <v>1815</v>
      </c>
      <c r="C943">
        <v>2021</v>
      </c>
      <c r="D943" t="s">
        <v>451</v>
      </c>
      <c r="E943" t="s">
        <v>1794</v>
      </c>
      <c r="F943" t="s">
        <v>24</v>
      </c>
      <c r="G943" t="s">
        <v>518</v>
      </c>
      <c r="H943" t="s">
        <v>70</v>
      </c>
      <c r="I943" t="s">
        <v>71</v>
      </c>
      <c r="J943" s="1">
        <v>44480</v>
      </c>
      <c r="K943" s="2">
        <v>0.29679398148148145</v>
      </c>
      <c r="L943" s="1">
        <v>44480</v>
      </c>
      <c r="M943" s="2">
        <v>0.35927083333333337</v>
      </c>
      <c r="N943" s="1">
        <v>44480</v>
      </c>
      <c r="O943" s="2">
        <v>0.32006944444444446</v>
      </c>
      <c r="P943">
        <v>33</v>
      </c>
      <c r="Q943">
        <v>-57</v>
      </c>
      <c r="R943" s="3">
        <v>44480.296793981484</v>
      </c>
      <c r="S943" s="3">
        <v>44480.320069444446</v>
      </c>
      <c r="T943" t="s">
        <v>103</v>
      </c>
      <c r="U943" t="s">
        <v>27</v>
      </c>
      <c r="V943" t="s">
        <v>19</v>
      </c>
      <c r="W943" t="s">
        <v>25</v>
      </c>
      <c r="X943" t="s">
        <v>23</v>
      </c>
      <c r="Y943" t="s">
        <v>78</v>
      </c>
      <c r="Z943">
        <v>1</v>
      </c>
      <c r="AA943" t="s">
        <v>3879</v>
      </c>
      <c r="AB943" s="1">
        <v>44480</v>
      </c>
    </row>
    <row r="944" spans="1:28" x14ac:dyDescent="0.25">
      <c r="A944">
        <v>42</v>
      </c>
      <c r="B944" t="s">
        <v>1815</v>
      </c>
      <c r="C944">
        <v>2021</v>
      </c>
      <c r="D944" t="s">
        <v>451</v>
      </c>
      <c r="E944" t="s">
        <v>1795</v>
      </c>
      <c r="F944" t="s">
        <v>46</v>
      </c>
      <c r="G944" t="s">
        <v>1796</v>
      </c>
      <c r="H944" t="s">
        <v>86</v>
      </c>
      <c r="I944" t="s">
        <v>71</v>
      </c>
      <c r="J944" s="1">
        <v>44480</v>
      </c>
      <c r="K944" s="2">
        <v>0.29718749999999999</v>
      </c>
      <c r="L944" s="1">
        <v>44480</v>
      </c>
      <c r="M944" s="2">
        <v>0.46380787037037036</v>
      </c>
      <c r="N944" s="1">
        <v>44480</v>
      </c>
      <c r="O944" s="2">
        <v>0.4397685185185185</v>
      </c>
      <c r="P944">
        <v>206</v>
      </c>
      <c r="Q944">
        <v>-34</v>
      </c>
      <c r="R944" s="3">
        <v>44480.2971875</v>
      </c>
      <c r="S944" s="3">
        <v>44480.439768518518</v>
      </c>
      <c r="T944" t="s">
        <v>149</v>
      </c>
      <c r="U944" t="s">
        <v>32</v>
      </c>
      <c r="V944" t="s">
        <v>46</v>
      </c>
      <c r="W944" t="s">
        <v>46</v>
      </c>
      <c r="X944" t="s">
        <v>23</v>
      </c>
      <c r="Y944" t="s">
        <v>81</v>
      </c>
      <c r="Z944">
        <v>4</v>
      </c>
      <c r="AA944" t="s">
        <v>3879</v>
      </c>
      <c r="AB944" s="1">
        <v>44480</v>
      </c>
    </row>
    <row r="945" spans="1:28" x14ac:dyDescent="0.25">
      <c r="A945">
        <v>42</v>
      </c>
      <c r="B945" t="s">
        <v>1815</v>
      </c>
      <c r="C945">
        <v>2021</v>
      </c>
      <c r="D945" t="s">
        <v>451</v>
      </c>
      <c r="E945" t="s">
        <v>1797</v>
      </c>
      <c r="F945" t="s">
        <v>24</v>
      </c>
      <c r="G945" t="s">
        <v>185</v>
      </c>
      <c r="H945" t="s">
        <v>70</v>
      </c>
      <c r="I945" t="s">
        <v>71</v>
      </c>
      <c r="J945" s="1">
        <v>44480</v>
      </c>
      <c r="K945" s="2">
        <v>0.29737268518518517</v>
      </c>
      <c r="L945" s="1">
        <v>44480</v>
      </c>
      <c r="M945" s="2">
        <v>0.3598263888888889</v>
      </c>
      <c r="N945" s="1">
        <v>44480</v>
      </c>
      <c r="O945" s="2">
        <v>0.34708333333333335</v>
      </c>
      <c r="P945">
        <v>71</v>
      </c>
      <c r="Q945">
        <v>-19</v>
      </c>
      <c r="R945" s="3">
        <v>44480.297372685185</v>
      </c>
      <c r="S945" s="3">
        <v>44480.347083333334</v>
      </c>
      <c r="T945" t="s">
        <v>130</v>
      </c>
      <c r="U945" t="s">
        <v>30</v>
      </c>
      <c r="V945" t="s">
        <v>19</v>
      </c>
      <c r="W945" t="s">
        <v>25</v>
      </c>
      <c r="X945" t="s">
        <v>23</v>
      </c>
      <c r="Y945" t="s">
        <v>78</v>
      </c>
      <c r="Z945">
        <v>3</v>
      </c>
      <c r="AA945" t="s">
        <v>3879</v>
      </c>
      <c r="AB945" s="1">
        <v>44480</v>
      </c>
    </row>
    <row r="946" spans="1:28" x14ac:dyDescent="0.25">
      <c r="A946">
        <v>42</v>
      </c>
      <c r="B946" t="s">
        <v>1815</v>
      </c>
      <c r="C946">
        <v>2021</v>
      </c>
      <c r="D946" t="s">
        <v>451</v>
      </c>
      <c r="E946" t="s">
        <v>1798</v>
      </c>
      <c r="F946" t="s">
        <v>24</v>
      </c>
      <c r="G946" t="s">
        <v>1292</v>
      </c>
      <c r="H946" t="s">
        <v>70</v>
      </c>
      <c r="I946" t="s">
        <v>71</v>
      </c>
      <c r="J946" s="1">
        <v>44480</v>
      </c>
      <c r="K946" s="2">
        <v>0.29984953703703704</v>
      </c>
      <c r="L946" s="1">
        <v>44480</v>
      </c>
      <c r="M946" s="2">
        <v>0.36232638888888885</v>
      </c>
      <c r="N946" s="1">
        <v>44480</v>
      </c>
      <c r="O946" s="2">
        <v>0.34768518518518521</v>
      </c>
      <c r="P946">
        <v>69</v>
      </c>
      <c r="Q946">
        <v>-21</v>
      </c>
      <c r="R946" s="3">
        <v>44480.299849537034</v>
      </c>
      <c r="S946" s="3">
        <v>44480.347685185188</v>
      </c>
      <c r="T946" t="s">
        <v>1841</v>
      </c>
      <c r="U946" t="s">
        <v>30</v>
      </c>
      <c r="V946" t="s">
        <v>19</v>
      </c>
      <c r="W946" t="s">
        <v>25</v>
      </c>
      <c r="X946" t="s">
        <v>23</v>
      </c>
      <c r="Y946" t="s">
        <v>78</v>
      </c>
      <c r="Z946">
        <v>3</v>
      </c>
      <c r="AA946" t="s">
        <v>3879</v>
      </c>
      <c r="AB946" s="1">
        <v>44480</v>
      </c>
    </row>
    <row r="947" spans="1:28" x14ac:dyDescent="0.25">
      <c r="A947">
        <v>42</v>
      </c>
      <c r="B947" t="s">
        <v>1815</v>
      </c>
      <c r="C947">
        <v>2021</v>
      </c>
      <c r="D947" t="s">
        <v>451</v>
      </c>
      <c r="E947" t="s">
        <v>1799</v>
      </c>
      <c r="F947" t="s">
        <v>24</v>
      </c>
      <c r="G947" t="s">
        <v>1745</v>
      </c>
      <c r="H947" t="s">
        <v>90</v>
      </c>
      <c r="I947" t="s">
        <v>71</v>
      </c>
      <c r="J947" s="1">
        <v>44480</v>
      </c>
      <c r="K947" s="2">
        <v>0.30127314814814815</v>
      </c>
      <c r="L947" s="1">
        <v>44480</v>
      </c>
      <c r="M947" s="2">
        <v>0.32208333333333333</v>
      </c>
      <c r="N947" s="1">
        <v>44480</v>
      </c>
      <c r="O947" s="2">
        <v>0.30283564814814817</v>
      </c>
      <c r="P947">
        <v>3</v>
      </c>
      <c r="Q947">
        <v>-27</v>
      </c>
      <c r="R947" s="3">
        <v>44480.30127314815</v>
      </c>
      <c r="S947" s="3">
        <v>44480.302835648145</v>
      </c>
      <c r="T947" t="s">
        <v>1891</v>
      </c>
      <c r="U947" t="s">
        <v>22</v>
      </c>
      <c r="V947" t="s">
        <v>19</v>
      </c>
      <c r="W947" t="s">
        <v>73</v>
      </c>
      <c r="X947" t="s">
        <v>23</v>
      </c>
      <c r="Y947" t="s">
        <v>77</v>
      </c>
      <c r="Z947">
        <v>1</v>
      </c>
      <c r="AA947" t="s">
        <v>3879</v>
      </c>
      <c r="AB947" s="1">
        <v>44480</v>
      </c>
    </row>
    <row r="948" spans="1:28" x14ac:dyDescent="0.25">
      <c r="A948">
        <v>42</v>
      </c>
      <c r="B948" t="s">
        <v>1815</v>
      </c>
      <c r="C948">
        <v>2021</v>
      </c>
      <c r="D948" t="s">
        <v>451</v>
      </c>
      <c r="E948" t="s">
        <v>1800</v>
      </c>
      <c r="F948" t="s">
        <v>24</v>
      </c>
      <c r="G948" t="s">
        <v>1405</v>
      </c>
      <c r="H948" t="s">
        <v>90</v>
      </c>
      <c r="I948" t="s">
        <v>71</v>
      </c>
      <c r="J948" s="1">
        <v>44480</v>
      </c>
      <c r="K948" s="2">
        <v>0.301875</v>
      </c>
      <c r="L948" s="1">
        <v>44480</v>
      </c>
      <c r="M948" s="2">
        <v>0.32269675925925928</v>
      </c>
      <c r="N948" s="1">
        <v>44480</v>
      </c>
      <c r="O948" s="2">
        <v>0.30563657407407407</v>
      </c>
      <c r="P948">
        <v>6</v>
      </c>
      <c r="Q948">
        <v>-24</v>
      </c>
      <c r="R948" s="3">
        <v>44480.301874999997</v>
      </c>
      <c r="S948" s="3">
        <v>44480.305636574078</v>
      </c>
      <c r="T948" t="s">
        <v>105</v>
      </c>
      <c r="U948" t="s">
        <v>22</v>
      </c>
      <c r="V948" t="s">
        <v>19</v>
      </c>
      <c r="W948" t="s">
        <v>73</v>
      </c>
      <c r="X948" t="s">
        <v>23</v>
      </c>
      <c r="Y948" t="s">
        <v>77</v>
      </c>
      <c r="Z948">
        <v>1</v>
      </c>
      <c r="AA948" t="s">
        <v>3879</v>
      </c>
      <c r="AB948" s="1">
        <v>44480</v>
      </c>
    </row>
    <row r="949" spans="1:28" x14ac:dyDescent="0.25">
      <c r="A949">
        <v>42</v>
      </c>
      <c r="B949" t="s">
        <v>1815</v>
      </c>
      <c r="C949">
        <v>2021</v>
      </c>
      <c r="D949" t="s">
        <v>451</v>
      </c>
      <c r="E949" t="s">
        <v>1801</v>
      </c>
      <c r="F949" t="s">
        <v>24</v>
      </c>
      <c r="G949" t="s">
        <v>1405</v>
      </c>
      <c r="H949" t="s">
        <v>70</v>
      </c>
      <c r="I949" t="s">
        <v>71</v>
      </c>
      <c r="J949" s="1">
        <v>44480</v>
      </c>
      <c r="K949" s="2">
        <v>0.30418981481481483</v>
      </c>
      <c r="L949" s="1">
        <v>44480</v>
      </c>
      <c r="M949" s="2">
        <v>0.36667824074074074</v>
      </c>
      <c r="N949" s="1">
        <v>44480</v>
      </c>
      <c r="O949" s="2">
        <v>0.3486805555555556</v>
      </c>
      <c r="P949">
        <v>64</v>
      </c>
      <c r="Q949">
        <v>-26</v>
      </c>
      <c r="R949" s="3">
        <v>44480.304189814815</v>
      </c>
      <c r="S949" s="3">
        <v>44480.348680555559</v>
      </c>
      <c r="T949" t="s">
        <v>122</v>
      </c>
      <c r="U949" t="s">
        <v>30</v>
      </c>
      <c r="V949" t="s">
        <v>19</v>
      </c>
      <c r="W949" t="s">
        <v>25</v>
      </c>
      <c r="X949" t="s">
        <v>23</v>
      </c>
      <c r="Y949" t="s">
        <v>78</v>
      </c>
      <c r="Z949">
        <v>3</v>
      </c>
      <c r="AA949" t="s">
        <v>3879</v>
      </c>
      <c r="AB949" s="1">
        <v>44480</v>
      </c>
    </row>
    <row r="950" spans="1:28" x14ac:dyDescent="0.25">
      <c r="A950">
        <v>42</v>
      </c>
      <c r="B950" t="s">
        <v>1815</v>
      </c>
      <c r="C950">
        <v>2021</v>
      </c>
      <c r="D950" t="s">
        <v>451</v>
      </c>
      <c r="E950" t="s">
        <v>1802</v>
      </c>
      <c r="F950" t="s">
        <v>24</v>
      </c>
      <c r="G950" t="s">
        <v>1745</v>
      </c>
      <c r="H950" t="s">
        <v>70</v>
      </c>
      <c r="I950" t="s">
        <v>71</v>
      </c>
      <c r="J950" s="1">
        <v>44480</v>
      </c>
      <c r="K950" s="2">
        <v>0.30487268518518518</v>
      </c>
      <c r="L950" s="1">
        <v>44480</v>
      </c>
      <c r="M950" s="2">
        <v>0.36734953703703704</v>
      </c>
      <c r="N950" s="1">
        <v>44480</v>
      </c>
      <c r="O950" s="2">
        <v>0.35053240740740743</v>
      </c>
      <c r="P950">
        <v>65</v>
      </c>
      <c r="Q950">
        <v>-24</v>
      </c>
      <c r="R950" s="3">
        <v>44480.304872685185</v>
      </c>
      <c r="S950" s="3">
        <v>44480.350532407407</v>
      </c>
      <c r="T950" t="s">
        <v>152</v>
      </c>
      <c r="U950" t="s">
        <v>30</v>
      </c>
      <c r="V950" t="s">
        <v>19</v>
      </c>
      <c r="W950" t="s">
        <v>25</v>
      </c>
      <c r="X950" t="s">
        <v>23</v>
      </c>
      <c r="Y950" t="s">
        <v>78</v>
      </c>
      <c r="Z950">
        <v>4</v>
      </c>
      <c r="AA950" t="s">
        <v>3879</v>
      </c>
      <c r="AB950" s="1">
        <v>44480</v>
      </c>
    </row>
    <row r="951" spans="1:28" x14ac:dyDescent="0.25">
      <c r="A951">
        <v>42</v>
      </c>
      <c r="B951" t="s">
        <v>1815</v>
      </c>
      <c r="C951">
        <v>2021</v>
      </c>
      <c r="D951" t="s">
        <v>451</v>
      </c>
      <c r="E951" t="s">
        <v>1803</v>
      </c>
      <c r="F951" t="s">
        <v>24</v>
      </c>
      <c r="G951" t="s">
        <v>888</v>
      </c>
      <c r="H951" t="s">
        <v>87</v>
      </c>
      <c r="I951" t="s">
        <v>71</v>
      </c>
      <c r="J951" s="1">
        <v>44480</v>
      </c>
      <c r="K951" s="2">
        <v>0.30819444444444444</v>
      </c>
      <c r="L951" s="1">
        <v>44484</v>
      </c>
      <c r="M951" s="2">
        <v>0.3359375</v>
      </c>
      <c r="N951" s="1">
        <v>44482</v>
      </c>
      <c r="O951" s="2">
        <v>0.43857638888888889</v>
      </c>
      <c r="P951">
        <v>3068</v>
      </c>
      <c r="Q951">
        <v>-2732</v>
      </c>
      <c r="R951" s="3">
        <v>44480.308194444442</v>
      </c>
      <c r="S951" s="3">
        <v>44482.438576388886</v>
      </c>
      <c r="T951" t="s">
        <v>4344</v>
      </c>
      <c r="U951" t="s">
        <v>39</v>
      </c>
      <c r="V951" t="s">
        <v>19</v>
      </c>
      <c r="W951" t="s">
        <v>25</v>
      </c>
      <c r="X951" t="s">
        <v>37</v>
      </c>
      <c r="Y951" t="s">
        <v>78</v>
      </c>
      <c r="Z951">
        <v>1</v>
      </c>
      <c r="AA951" t="s">
        <v>3879</v>
      </c>
      <c r="AB951" s="1">
        <v>44480</v>
      </c>
    </row>
    <row r="952" spans="1:28" x14ac:dyDescent="0.25">
      <c r="A952">
        <v>42</v>
      </c>
      <c r="B952" t="s">
        <v>1815</v>
      </c>
      <c r="C952">
        <v>2021</v>
      </c>
      <c r="D952" t="s">
        <v>451</v>
      </c>
      <c r="E952" t="s">
        <v>1804</v>
      </c>
      <c r="F952" t="s">
        <v>24</v>
      </c>
      <c r="G952" t="s">
        <v>179</v>
      </c>
      <c r="H952" t="s">
        <v>87</v>
      </c>
      <c r="I952" t="s">
        <v>71</v>
      </c>
      <c r="J952" s="1">
        <v>44480</v>
      </c>
      <c r="K952" s="2">
        <v>0.30909722222222219</v>
      </c>
      <c r="L952" s="1">
        <v>44484</v>
      </c>
      <c r="M952" s="2">
        <v>0.3368518518518519</v>
      </c>
      <c r="N952" s="1">
        <v>44482</v>
      </c>
      <c r="O952" s="2">
        <v>0.43806712962962963</v>
      </c>
      <c r="P952">
        <v>3065</v>
      </c>
      <c r="Q952">
        <v>-2735</v>
      </c>
      <c r="R952" s="3">
        <v>44480.30909722222</v>
      </c>
      <c r="S952" s="3">
        <v>44482.438067129631</v>
      </c>
      <c r="T952" t="s">
        <v>4345</v>
      </c>
      <c r="U952" t="s">
        <v>39</v>
      </c>
      <c r="V952" t="s">
        <v>19</v>
      </c>
      <c r="W952" t="s">
        <v>25</v>
      </c>
      <c r="X952" t="s">
        <v>37</v>
      </c>
      <c r="Y952" t="s">
        <v>78</v>
      </c>
      <c r="Z952">
        <v>1</v>
      </c>
      <c r="AA952" t="s">
        <v>3879</v>
      </c>
      <c r="AB952" s="1">
        <v>44480</v>
      </c>
    </row>
    <row r="953" spans="1:28" x14ac:dyDescent="0.25">
      <c r="A953">
        <v>42</v>
      </c>
      <c r="B953" t="s">
        <v>1815</v>
      </c>
      <c r="C953">
        <v>2021</v>
      </c>
      <c r="D953" t="s">
        <v>451</v>
      </c>
      <c r="E953" t="s">
        <v>1805</v>
      </c>
      <c r="F953" t="s">
        <v>24</v>
      </c>
      <c r="G953" t="s">
        <v>202</v>
      </c>
      <c r="H953" t="s">
        <v>87</v>
      </c>
      <c r="I953" t="s">
        <v>71</v>
      </c>
      <c r="J953" s="1">
        <v>44480</v>
      </c>
      <c r="K953" s="2">
        <v>0.30959490740740742</v>
      </c>
      <c r="L953" s="1">
        <v>44484</v>
      </c>
      <c r="M953" s="2">
        <v>0.33734953703703702</v>
      </c>
      <c r="N953" s="1">
        <v>44483</v>
      </c>
      <c r="O953" s="2">
        <v>0.53878472222222229</v>
      </c>
      <c r="P953">
        <v>4650</v>
      </c>
      <c r="Q953">
        <v>-1150</v>
      </c>
      <c r="R953" s="3">
        <v>44480.309594907405</v>
      </c>
      <c r="S953" s="3">
        <v>44483.538784722223</v>
      </c>
      <c r="T953" t="s">
        <v>4828</v>
      </c>
      <c r="U953" t="s">
        <v>39</v>
      </c>
      <c r="V953" t="s">
        <v>19</v>
      </c>
      <c r="W953" t="s">
        <v>25</v>
      </c>
      <c r="X953" t="s">
        <v>37</v>
      </c>
      <c r="Y953" t="s">
        <v>78</v>
      </c>
      <c r="Z953">
        <v>1</v>
      </c>
      <c r="AA953" t="s">
        <v>3879</v>
      </c>
      <c r="AB953" s="1">
        <v>44480</v>
      </c>
    </row>
    <row r="954" spans="1:28" x14ac:dyDescent="0.25">
      <c r="A954">
        <v>42</v>
      </c>
      <c r="B954" t="s">
        <v>1815</v>
      </c>
      <c r="C954">
        <v>2021</v>
      </c>
      <c r="D954" t="s">
        <v>451</v>
      </c>
      <c r="E954" t="s">
        <v>1806</v>
      </c>
      <c r="F954" t="s">
        <v>24</v>
      </c>
      <c r="G954" t="s">
        <v>177</v>
      </c>
      <c r="H954" t="s">
        <v>87</v>
      </c>
      <c r="I954" t="s">
        <v>71</v>
      </c>
      <c r="J954" s="1">
        <v>44480</v>
      </c>
      <c r="K954" s="2">
        <v>0.31016203703703704</v>
      </c>
      <c r="L954" s="1">
        <v>44484</v>
      </c>
      <c r="M954" s="2">
        <v>0.33791666666666664</v>
      </c>
      <c r="N954" s="1">
        <v>44483</v>
      </c>
      <c r="O954" s="2">
        <v>0.53755787037037039</v>
      </c>
      <c r="P954">
        <v>4648</v>
      </c>
      <c r="Q954">
        <v>-1152</v>
      </c>
      <c r="R954" s="3">
        <v>44480.310162037036</v>
      </c>
      <c r="S954" s="3">
        <v>44483.537557870368</v>
      </c>
      <c r="T954" t="s">
        <v>4829</v>
      </c>
      <c r="U954" t="s">
        <v>39</v>
      </c>
      <c r="V954" t="s">
        <v>19</v>
      </c>
      <c r="W954" t="s">
        <v>25</v>
      </c>
      <c r="X954" t="s">
        <v>37</v>
      </c>
      <c r="Y954" t="s">
        <v>78</v>
      </c>
      <c r="Z954">
        <v>1</v>
      </c>
      <c r="AA954" t="s">
        <v>3879</v>
      </c>
      <c r="AB954" s="1">
        <v>44480</v>
      </c>
    </row>
    <row r="955" spans="1:28" x14ac:dyDescent="0.25">
      <c r="A955">
        <v>42</v>
      </c>
      <c r="B955" t="s">
        <v>1815</v>
      </c>
      <c r="C955">
        <v>2021</v>
      </c>
      <c r="D955" t="s">
        <v>451</v>
      </c>
      <c r="E955" t="s">
        <v>1807</v>
      </c>
      <c r="F955" t="s">
        <v>56</v>
      </c>
      <c r="G955" t="s">
        <v>1808</v>
      </c>
      <c r="H955" t="s">
        <v>86</v>
      </c>
      <c r="I955" t="s">
        <v>71</v>
      </c>
      <c r="J955" s="1">
        <v>44480</v>
      </c>
      <c r="K955" s="2">
        <v>0.31093750000000003</v>
      </c>
      <c r="L955" s="1">
        <v>44480</v>
      </c>
      <c r="M955" s="2">
        <v>0.47756944444444444</v>
      </c>
      <c r="N955" s="1">
        <v>44480</v>
      </c>
      <c r="O955" s="2">
        <v>0.44131944444444443</v>
      </c>
      <c r="P955">
        <v>188</v>
      </c>
      <c r="Q955">
        <v>-52</v>
      </c>
      <c r="R955" s="3">
        <v>44480.310937499999</v>
      </c>
      <c r="S955" s="3">
        <v>44480.441319444442</v>
      </c>
      <c r="T955" t="s">
        <v>1924</v>
      </c>
      <c r="U955" t="s">
        <v>32</v>
      </c>
      <c r="V955" t="s">
        <v>56</v>
      </c>
      <c r="W955" t="s">
        <v>56</v>
      </c>
      <c r="X955" t="s">
        <v>23</v>
      </c>
      <c r="Y955" t="s">
        <v>81</v>
      </c>
      <c r="Z955">
        <v>7</v>
      </c>
      <c r="AA955" t="s">
        <v>3879</v>
      </c>
      <c r="AB955" s="1">
        <v>44480</v>
      </c>
    </row>
    <row r="956" spans="1:28" x14ac:dyDescent="0.25">
      <c r="A956">
        <v>42</v>
      </c>
      <c r="B956" t="s">
        <v>1815</v>
      </c>
      <c r="C956">
        <v>2021</v>
      </c>
      <c r="D956" t="s">
        <v>451</v>
      </c>
      <c r="E956" t="s">
        <v>1809</v>
      </c>
      <c r="F956" t="s">
        <v>18</v>
      </c>
      <c r="G956" t="s">
        <v>1810</v>
      </c>
      <c r="H956" t="s">
        <v>70</v>
      </c>
      <c r="I956" t="s">
        <v>71</v>
      </c>
      <c r="J956" s="1">
        <v>44480</v>
      </c>
      <c r="K956" s="2">
        <v>0.31759259259259259</v>
      </c>
      <c r="L956" s="1">
        <v>44480</v>
      </c>
      <c r="M956" s="2">
        <v>0.38008101851851855</v>
      </c>
      <c r="N956" s="1">
        <v>44480</v>
      </c>
      <c r="O956" s="2">
        <v>0.35677083333333331</v>
      </c>
      <c r="P956">
        <v>56</v>
      </c>
      <c r="Q956">
        <v>-34</v>
      </c>
      <c r="R956" s="3">
        <v>44480.31759259259</v>
      </c>
      <c r="S956" s="3">
        <v>44480.356770833336</v>
      </c>
      <c r="T956" t="s">
        <v>123</v>
      </c>
      <c r="U956" t="s">
        <v>27</v>
      </c>
      <c r="V956" t="s">
        <v>19</v>
      </c>
      <c r="W956" t="s">
        <v>20</v>
      </c>
      <c r="X956" t="s">
        <v>23</v>
      </c>
      <c r="Y956" t="s">
        <v>79</v>
      </c>
      <c r="Z956">
        <v>2</v>
      </c>
      <c r="AA956" t="s">
        <v>3879</v>
      </c>
      <c r="AB956" s="1">
        <v>44480</v>
      </c>
    </row>
    <row r="957" spans="1:28" x14ac:dyDescent="0.25">
      <c r="A957">
        <v>42</v>
      </c>
      <c r="B957" t="s">
        <v>1815</v>
      </c>
      <c r="C957">
        <v>2021</v>
      </c>
      <c r="D957" t="s">
        <v>451</v>
      </c>
      <c r="E957" t="s">
        <v>1811</v>
      </c>
      <c r="F957" t="s">
        <v>46</v>
      </c>
      <c r="G957" t="s">
        <v>1812</v>
      </c>
      <c r="H957" t="s">
        <v>86</v>
      </c>
      <c r="I957" t="s">
        <v>71</v>
      </c>
      <c r="J957" s="1">
        <v>44480</v>
      </c>
      <c r="K957" s="2">
        <v>0.32070601851851849</v>
      </c>
      <c r="L957" s="1">
        <v>44480</v>
      </c>
      <c r="M957" s="2">
        <v>0.487337962962963</v>
      </c>
      <c r="N957" s="1">
        <v>44480</v>
      </c>
      <c r="O957" s="2">
        <v>0.44309027777777782</v>
      </c>
      <c r="P957">
        <v>177</v>
      </c>
      <c r="Q957">
        <v>-63</v>
      </c>
      <c r="R957" s="3">
        <v>44480.320706018516</v>
      </c>
      <c r="S957" s="3">
        <v>44480.443090277775</v>
      </c>
      <c r="T957" t="s">
        <v>3812</v>
      </c>
      <c r="U957" t="s">
        <v>32</v>
      </c>
      <c r="V957" t="s">
        <v>46</v>
      </c>
      <c r="W957" t="s">
        <v>46</v>
      </c>
      <c r="X957" t="s">
        <v>23</v>
      </c>
      <c r="Y957" t="s">
        <v>81</v>
      </c>
      <c r="Z957">
        <v>5</v>
      </c>
      <c r="AA957" t="s">
        <v>3879</v>
      </c>
      <c r="AB957" s="1">
        <v>44480</v>
      </c>
    </row>
    <row r="958" spans="1:28" x14ac:dyDescent="0.25">
      <c r="A958">
        <v>42</v>
      </c>
      <c r="B958" t="s">
        <v>1815</v>
      </c>
      <c r="C958">
        <v>2021</v>
      </c>
      <c r="D958" t="s">
        <v>451</v>
      </c>
      <c r="E958" t="s">
        <v>1813</v>
      </c>
      <c r="F958" t="s">
        <v>46</v>
      </c>
      <c r="G958" t="s">
        <v>851</v>
      </c>
      <c r="H958" t="s">
        <v>86</v>
      </c>
      <c r="I958" t="s">
        <v>71</v>
      </c>
      <c r="J958" s="1">
        <v>44480</v>
      </c>
      <c r="K958" s="2">
        <v>0.32435185185185184</v>
      </c>
      <c r="L958" s="1">
        <v>44480</v>
      </c>
      <c r="M958" s="2">
        <v>0.4909722222222222</v>
      </c>
      <c r="N958" s="1">
        <v>44480</v>
      </c>
      <c r="O958" s="2">
        <v>0.44423611111111111</v>
      </c>
      <c r="P958">
        <v>172</v>
      </c>
      <c r="Q958">
        <v>-68</v>
      </c>
      <c r="R958" s="3">
        <v>44480.32435185185</v>
      </c>
      <c r="S958" s="3">
        <v>44480.444236111114</v>
      </c>
      <c r="T958" t="s">
        <v>597</v>
      </c>
      <c r="U958" t="s">
        <v>32</v>
      </c>
      <c r="V958" t="s">
        <v>46</v>
      </c>
      <c r="W958" t="s">
        <v>46</v>
      </c>
      <c r="X958" t="s">
        <v>23</v>
      </c>
      <c r="Y958" t="s">
        <v>81</v>
      </c>
      <c r="Z958">
        <v>4</v>
      </c>
      <c r="AA958" t="s">
        <v>3879</v>
      </c>
      <c r="AB958" s="1">
        <v>44480</v>
      </c>
    </row>
    <row r="959" spans="1:28" x14ac:dyDescent="0.25">
      <c r="A959">
        <v>42</v>
      </c>
      <c r="B959" t="s">
        <v>1815</v>
      </c>
      <c r="C959">
        <v>2021</v>
      </c>
      <c r="D959" t="s">
        <v>451</v>
      </c>
      <c r="E959" t="s">
        <v>3723</v>
      </c>
      <c r="F959" t="s">
        <v>18</v>
      </c>
      <c r="G959" t="s">
        <v>1810</v>
      </c>
      <c r="H959" t="s">
        <v>70</v>
      </c>
      <c r="I959" t="s">
        <v>71</v>
      </c>
      <c r="J959" s="1">
        <v>44480</v>
      </c>
      <c r="K959" s="2">
        <v>0.35373842592592591</v>
      </c>
      <c r="L959" s="1">
        <v>44480</v>
      </c>
      <c r="M959" s="2">
        <v>0.41621527777777773</v>
      </c>
      <c r="N959" s="1">
        <v>44480</v>
      </c>
      <c r="O959" s="2">
        <v>0.40105324074074072</v>
      </c>
      <c r="P959">
        <v>68</v>
      </c>
      <c r="Q959">
        <v>-22</v>
      </c>
      <c r="R959" s="3">
        <v>44480.353738425925</v>
      </c>
      <c r="S959" s="3">
        <v>44480.401053240741</v>
      </c>
      <c r="T959" t="s">
        <v>1841</v>
      </c>
      <c r="U959" t="s">
        <v>30</v>
      </c>
      <c r="V959" t="s">
        <v>19</v>
      </c>
      <c r="W959" t="s">
        <v>20</v>
      </c>
      <c r="X959" t="s">
        <v>23</v>
      </c>
      <c r="Y959" t="s">
        <v>79</v>
      </c>
      <c r="Z959">
        <v>1</v>
      </c>
      <c r="AA959" t="s">
        <v>3879</v>
      </c>
      <c r="AB959" s="1">
        <v>44480</v>
      </c>
    </row>
    <row r="960" spans="1:28" x14ac:dyDescent="0.25">
      <c r="A960">
        <v>42</v>
      </c>
      <c r="B960" t="s">
        <v>1815</v>
      </c>
      <c r="C960">
        <v>2021</v>
      </c>
      <c r="D960" t="s">
        <v>451</v>
      </c>
      <c r="E960" t="s">
        <v>3729</v>
      </c>
      <c r="F960" t="s">
        <v>46</v>
      </c>
      <c r="G960" t="s">
        <v>3730</v>
      </c>
      <c r="H960" t="s">
        <v>86</v>
      </c>
      <c r="I960" t="s">
        <v>71</v>
      </c>
      <c r="J960" s="1">
        <v>44480</v>
      </c>
      <c r="K960" s="2">
        <v>0.35533564814814816</v>
      </c>
      <c r="L960" s="1">
        <v>44480</v>
      </c>
      <c r="M960" s="2">
        <v>0.52196759259259262</v>
      </c>
      <c r="N960" s="1">
        <v>44480</v>
      </c>
      <c r="O960" s="2">
        <v>0.45497685185185183</v>
      </c>
      <c r="P960">
        <v>144</v>
      </c>
      <c r="Q960">
        <v>-96</v>
      </c>
      <c r="R960" s="3">
        <v>44480.35533564815</v>
      </c>
      <c r="S960" s="3">
        <v>44480.454976851855</v>
      </c>
      <c r="T960" t="s">
        <v>158</v>
      </c>
      <c r="U960" t="s">
        <v>32</v>
      </c>
      <c r="V960" t="s">
        <v>46</v>
      </c>
      <c r="W960" t="s">
        <v>46</v>
      </c>
      <c r="X960" t="s">
        <v>23</v>
      </c>
      <c r="Y960" t="s">
        <v>81</v>
      </c>
      <c r="Z960">
        <v>3</v>
      </c>
      <c r="AA960" t="s">
        <v>3879</v>
      </c>
      <c r="AB960" s="1">
        <v>44480</v>
      </c>
    </row>
    <row r="961" spans="1:28" x14ac:dyDescent="0.25">
      <c r="A961">
        <v>42</v>
      </c>
      <c r="B961" t="s">
        <v>1815</v>
      </c>
      <c r="C961">
        <v>2021</v>
      </c>
      <c r="D961" t="s">
        <v>451</v>
      </c>
      <c r="E961" t="s">
        <v>3731</v>
      </c>
      <c r="F961" t="s">
        <v>46</v>
      </c>
      <c r="G961" t="s">
        <v>3732</v>
      </c>
      <c r="H961" t="s">
        <v>86</v>
      </c>
      <c r="I961" t="s">
        <v>71</v>
      </c>
      <c r="J961" s="1">
        <v>44480</v>
      </c>
      <c r="K961" s="2">
        <v>0.35847222222222225</v>
      </c>
      <c r="L961" s="1">
        <v>44480</v>
      </c>
      <c r="M961" s="2">
        <v>0.52510416666666659</v>
      </c>
      <c r="N961" s="1">
        <v>44480</v>
      </c>
      <c r="O961" s="2">
        <v>0.45711805555555557</v>
      </c>
      <c r="P961">
        <v>142</v>
      </c>
      <c r="Q961">
        <v>-98</v>
      </c>
      <c r="R961" s="3">
        <v>44480.358472222222</v>
      </c>
      <c r="S961" s="3">
        <v>44480.457118055558</v>
      </c>
      <c r="T961" t="s">
        <v>572</v>
      </c>
      <c r="U961" t="s">
        <v>32</v>
      </c>
      <c r="V961" t="s">
        <v>46</v>
      </c>
      <c r="W961" t="s">
        <v>46</v>
      </c>
      <c r="X961" t="s">
        <v>23</v>
      </c>
      <c r="Y961" t="s">
        <v>81</v>
      </c>
      <c r="Z961">
        <v>4</v>
      </c>
      <c r="AA961" t="s">
        <v>3879</v>
      </c>
      <c r="AB961" s="1">
        <v>44480</v>
      </c>
    </row>
    <row r="962" spans="1:28" x14ac:dyDescent="0.25">
      <c r="A962">
        <v>42</v>
      </c>
      <c r="B962" t="s">
        <v>1815</v>
      </c>
      <c r="C962">
        <v>2021</v>
      </c>
      <c r="D962" t="s">
        <v>451</v>
      </c>
      <c r="E962" t="s">
        <v>3733</v>
      </c>
      <c r="F962" t="s">
        <v>24</v>
      </c>
      <c r="G962" t="s">
        <v>1761</v>
      </c>
      <c r="H962" t="s">
        <v>70</v>
      </c>
      <c r="I962" t="s">
        <v>71</v>
      </c>
      <c r="J962" s="1">
        <v>44480</v>
      </c>
      <c r="K962" s="2">
        <v>0.35921296296296296</v>
      </c>
      <c r="L962" s="1">
        <v>44480</v>
      </c>
      <c r="M962" s="2">
        <v>0.42168981481481477</v>
      </c>
      <c r="N962" s="1">
        <v>44480</v>
      </c>
      <c r="O962" s="2">
        <v>0.40164351851851854</v>
      </c>
      <c r="P962">
        <v>61</v>
      </c>
      <c r="Q962">
        <v>-29</v>
      </c>
      <c r="R962" s="3">
        <v>44480.359212962961</v>
      </c>
      <c r="S962" s="3">
        <v>44480.401643518519</v>
      </c>
      <c r="T962" t="s">
        <v>118</v>
      </c>
      <c r="U962" t="s">
        <v>30</v>
      </c>
      <c r="V962" t="s">
        <v>19</v>
      </c>
      <c r="W962" t="s">
        <v>25</v>
      </c>
      <c r="X962" t="s">
        <v>23</v>
      </c>
      <c r="Y962" t="s">
        <v>78</v>
      </c>
      <c r="Z962">
        <v>2</v>
      </c>
      <c r="AA962" t="s">
        <v>3879</v>
      </c>
      <c r="AB962" s="1">
        <v>44480</v>
      </c>
    </row>
    <row r="963" spans="1:28" x14ac:dyDescent="0.25">
      <c r="A963">
        <v>42</v>
      </c>
      <c r="B963" t="s">
        <v>1815</v>
      </c>
      <c r="C963">
        <v>2021</v>
      </c>
      <c r="D963" t="s">
        <v>451</v>
      </c>
      <c r="E963" t="s">
        <v>3734</v>
      </c>
      <c r="F963" t="s">
        <v>18</v>
      </c>
      <c r="G963" t="s">
        <v>1810</v>
      </c>
      <c r="H963" t="s">
        <v>70</v>
      </c>
      <c r="I963" t="s">
        <v>71</v>
      </c>
      <c r="J963" s="1">
        <v>44480</v>
      </c>
      <c r="K963" s="2">
        <v>0.36251157407407408</v>
      </c>
      <c r="L963" s="1">
        <v>44480</v>
      </c>
      <c r="M963" s="2">
        <v>0.42496527777777776</v>
      </c>
      <c r="N963" s="1">
        <v>44480</v>
      </c>
      <c r="O963" s="2">
        <v>0.40239583333333334</v>
      </c>
      <c r="P963">
        <v>57</v>
      </c>
      <c r="Q963">
        <v>-32</v>
      </c>
      <c r="R963" s="3">
        <v>44480.362511574072</v>
      </c>
      <c r="S963" s="3">
        <v>44480.402395833335</v>
      </c>
      <c r="T963" t="s">
        <v>1927</v>
      </c>
      <c r="U963" t="s">
        <v>27</v>
      </c>
      <c r="V963" t="s">
        <v>19</v>
      </c>
      <c r="W963" t="s">
        <v>20</v>
      </c>
      <c r="X963" t="s">
        <v>23</v>
      </c>
      <c r="Y963" t="s">
        <v>79</v>
      </c>
      <c r="Z963">
        <v>1</v>
      </c>
      <c r="AA963" t="s">
        <v>3879</v>
      </c>
      <c r="AB963" s="1">
        <v>44480</v>
      </c>
    </row>
    <row r="964" spans="1:28" x14ac:dyDescent="0.25">
      <c r="A964">
        <v>42</v>
      </c>
      <c r="B964" t="s">
        <v>1815</v>
      </c>
      <c r="C964">
        <v>2021</v>
      </c>
      <c r="D964" t="s">
        <v>451</v>
      </c>
      <c r="E964" t="s">
        <v>3735</v>
      </c>
      <c r="F964" t="s">
        <v>33</v>
      </c>
      <c r="G964" t="s">
        <v>3736</v>
      </c>
      <c r="H964" t="s">
        <v>70</v>
      </c>
      <c r="I964" t="s">
        <v>71</v>
      </c>
      <c r="J964" s="1">
        <v>44480</v>
      </c>
      <c r="K964" s="2">
        <v>0.3629398148148148</v>
      </c>
      <c r="L964" s="1">
        <v>44480</v>
      </c>
      <c r="M964" s="2">
        <v>0.42541666666666672</v>
      </c>
      <c r="N964" s="1">
        <v>44480</v>
      </c>
      <c r="O964" s="2">
        <v>0.36377314814814815</v>
      </c>
      <c r="P964">
        <v>1</v>
      </c>
      <c r="Q964">
        <v>-89</v>
      </c>
      <c r="R964" s="3">
        <v>44480.362939814811</v>
      </c>
      <c r="S964" s="3">
        <v>44480.36377314815</v>
      </c>
      <c r="T964" t="s">
        <v>1856</v>
      </c>
      <c r="U964" t="s">
        <v>22</v>
      </c>
      <c r="V964" t="s">
        <v>19</v>
      </c>
      <c r="W964" t="s">
        <v>34</v>
      </c>
      <c r="X964" t="s">
        <v>23</v>
      </c>
      <c r="Y964" t="s">
        <v>80</v>
      </c>
      <c r="Z964">
        <v>1</v>
      </c>
      <c r="AA964" t="s">
        <v>3879</v>
      </c>
      <c r="AB964" s="1">
        <v>44480</v>
      </c>
    </row>
    <row r="965" spans="1:28" x14ac:dyDescent="0.25">
      <c r="A965">
        <v>42</v>
      </c>
      <c r="B965" t="s">
        <v>1815</v>
      </c>
      <c r="C965">
        <v>2021</v>
      </c>
      <c r="D965" t="s">
        <v>451</v>
      </c>
      <c r="E965" t="s">
        <v>3737</v>
      </c>
      <c r="F965" t="s">
        <v>24</v>
      </c>
      <c r="G965" t="s">
        <v>323</v>
      </c>
      <c r="H965" t="s">
        <v>70</v>
      </c>
      <c r="I965" t="s">
        <v>71</v>
      </c>
      <c r="J965" s="1">
        <v>44480</v>
      </c>
      <c r="K965" s="2">
        <v>0.36437499999999995</v>
      </c>
      <c r="L965" s="1">
        <v>44480</v>
      </c>
      <c r="M965" s="2">
        <v>0.42684027777777778</v>
      </c>
      <c r="N965" s="1">
        <v>44480</v>
      </c>
      <c r="O965" s="2">
        <v>0.40430555555555553</v>
      </c>
      <c r="P965">
        <v>58</v>
      </c>
      <c r="Q965">
        <v>-32</v>
      </c>
      <c r="R965" s="3">
        <v>44480.364374999997</v>
      </c>
      <c r="S965" s="3">
        <v>44480.404305555552</v>
      </c>
      <c r="T965" t="s">
        <v>1927</v>
      </c>
      <c r="U965" t="s">
        <v>27</v>
      </c>
      <c r="V965" t="s">
        <v>19</v>
      </c>
      <c r="W965" t="s">
        <v>25</v>
      </c>
      <c r="X965" t="s">
        <v>23</v>
      </c>
      <c r="Y965" t="s">
        <v>78</v>
      </c>
      <c r="Z965">
        <v>3</v>
      </c>
      <c r="AA965" t="s">
        <v>3879</v>
      </c>
      <c r="AB965" s="1">
        <v>44480</v>
      </c>
    </row>
    <row r="966" spans="1:28" x14ac:dyDescent="0.25">
      <c r="A966">
        <v>42</v>
      </c>
      <c r="B966" t="s">
        <v>1815</v>
      </c>
      <c r="C966">
        <v>2021</v>
      </c>
      <c r="D966" t="s">
        <v>451</v>
      </c>
      <c r="E966" t="s">
        <v>3738</v>
      </c>
      <c r="F966" t="s">
        <v>50</v>
      </c>
      <c r="G966" t="s">
        <v>3739</v>
      </c>
      <c r="H966" t="s">
        <v>70</v>
      </c>
      <c r="I966" t="s">
        <v>71</v>
      </c>
      <c r="J966" s="1">
        <v>44480</v>
      </c>
      <c r="K966" s="2">
        <v>0.36634259259259255</v>
      </c>
      <c r="L966" s="1">
        <v>44480</v>
      </c>
      <c r="M966" s="2">
        <v>0.42881944444444442</v>
      </c>
      <c r="N966" s="1">
        <v>44480</v>
      </c>
      <c r="O966" s="2">
        <v>0.37209490740740742</v>
      </c>
      <c r="P966">
        <v>8</v>
      </c>
      <c r="Q966">
        <v>-82</v>
      </c>
      <c r="R966" s="3">
        <v>44480.366342592592</v>
      </c>
      <c r="S966" s="3">
        <v>44480.372094907405</v>
      </c>
      <c r="T966" t="s">
        <v>1907</v>
      </c>
      <c r="U966" t="s">
        <v>22</v>
      </c>
      <c r="V966" t="s">
        <v>51</v>
      </c>
      <c r="W966" t="s">
        <v>52</v>
      </c>
      <c r="X966" t="s">
        <v>23</v>
      </c>
      <c r="Y966" t="s">
        <v>81</v>
      </c>
      <c r="Z966">
        <v>1</v>
      </c>
      <c r="AA966" t="s">
        <v>3879</v>
      </c>
      <c r="AB966" s="1">
        <v>44480</v>
      </c>
    </row>
    <row r="967" spans="1:28" x14ac:dyDescent="0.25">
      <c r="A967">
        <v>42</v>
      </c>
      <c r="B967" t="s">
        <v>1815</v>
      </c>
      <c r="C967">
        <v>2021</v>
      </c>
      <c r="D967" t="s">
        <v>451</v>
      </c>
      <c r="E967" t="s">
        <v>3740</v>
      </c>
      <c r="F967" t="s">
        <v>46</v>
      </c>
      <c r="G967" t="s">
        <v>3741</v>
      </c>
      <c r="H967" t="s">
        <v>86</v>
      </c>
      <c r="I967" t="s">
        <v>71</v>
      </c>
      <c r="J967" s="1">
        <v>44480</v>
      </c>
      <c r="K967" s="2">
        <v>0.36644675925925929</v>
      </c>
      <c r="L967" s="1">
        <v>44480</v>
      </c>
      <c r="M967" s="2">
        <v>0.53310185185185188</v>
      </c>
      <c r="N967" s="1">
        <v>44480</v>
      </c>
      <c r="O967" s="2">
        <v>0.51348379629629626</v>
      </c>
      <c r="P967">
        <v>212</v>
      </c>
      <c r="Q967">
        <v>-28</v>
      </c>
      <c r="R967" s="3">
        <v>44480.366446759261</v>
      </c>
      <c r="S967" s="3">
        <v>44480.513483796298</v>
      </c>
      <c r="T967" t="s">
        <v>1960</v>
      </c>
      <c r="U967" t="s">
        <v>32</v>
      </c>
      <c r="V967" t="s">
        <v>46</v>
      </c>
      <c r="W967" t="s">
        <v>46</v>
      </c>
      <c r="X967" t="s">
        <v>23</v>
      </c>
      <c r="Y967" t="s">
        <v>81</v>
      </c>
      <c r="Z967">
        <v>5</v>
      </c>
      <c r="AA967" t="s">
        <v>3879</v>
      </c>
      <c r="AB967" s="1">
        <v>44480</v>
      </c>
    </row>
    <row r="968" spans="1:28" x14ac:dyDescent="0.25">
      <c r="A968">
        <v>42</v>
      </c>
      <c r="B968" t="s">
        <v>1815</v>
      </c>
      <c r="C968">
        <v>2021</v>
      </c>
      <c r="D968" t="s">
        <v>451</v>
      </c>
      <c r="E968" t="s">
        <v>3742</v>
      </c>
      <c r="F968" t="s">
        <v>46</v>
      </c>
      <c r="G968" t="s">
        <v>3743</v>
      </c>
      <c r="H968" t="s">
        <v>86</v>
      </c>
      <c r="I968" t="s">
        <v>71</v>
      </c>
      <c r="J968" s="1">
        <v>44480</v>
      </c>
      <c r="K968" s="2">
        <v>0.3681018518518519</v>
      </c>
      <c r="L968" s="1">
        <v>44480</v>
      </c>
      <c r="M968" s="2">
        <v>0.5347453703703704</v>
      </c>
      <c r="N968" s="1">
        <v>44480</v>
      </c>
      <c r="O968" s="2">
        <v>0.51414351851851847</v>
      </c>
      <c r="P968">
        <v>210</v>
      </c>
      <c r="Q968">
        <v>-30</v>
      </c>
      <c r="R968" s="3">
        <v>44480.368101851855</v>
      </c>
      <c r="S968" s="3">
        <v>44480.514143518521</v>
      </c>
      <c r="T968" t="s">
        <v>1926</v>
      </c>
      <c r="U968" t="s">
        <v>32</v>
      </c>
      <c r="V968" t="s">
        <v>46</v>
      </c>
      <c r="W968" t="s">
        <v>46</v>
      </c>
      <c r="X968" t="s">
        <v>23</v>
      </c>
      <c r="Y968" t="s">
        <v>81</v>
      </c>
      <c r="Z968">
        <v>8</v>
      </c>
      <c r="AA968" t="s">
        <v>3879</v>
      </c>
      <c r="AB968" s="1">
        <v>44480</v>
      </c>
    </row>
    <row r="969" spans="1:28" x14ac:dyDescent="0.25">
      <c r="A969">
        <v>42</v>
      </c>
      <c r="B969" t="s">
        <v>1815</v>
      </c>
      <c r="C969">
        <v>2021</v>
      </c>
      <c r="D969" t="s">
        <v>451</v>
      </c>
      <c r="E969" t="s">
        <v>3744</v>
      </c>
      <c r="F969" t="s">
        <v>46</v>
      </c>
      <c r="G969" t="s">
        <v>3739</v>
      </c>
      <c r="H969" t="s">
        <v>86</v>
      </c>
      <c r="I969" t="s">
        <v>71</v>
      </c>
      <c r="J969" s="1">
        <v>44480</v>
      </c>
      <c r="K969" s="2">
        <v>0.36921296296296297</v>
      </c>
      <c r="L969" s="1">
        <v>44480</v>
      </c>
      <c r="M969" s="2">
        <v>0.53584490740740742</v>
      </c>
      <c r="N969" s="1">
        <v>44480</v>
      </c>
      <c r="O969" s="2">
        <v>0.4607175925925926</v>
      </c>
      <c r="P969">
        <v>132</v>
      </c>
      <c r="Q969">
        <v>-108</v>
      </c>
      <c r="R969" s="3">
        <v>44480.369212962964</v>
      </c>
      <c r="S969" s="3">
        <v>44480.460717592592</v>
      </c>
      <c r="T969" t="s">
        <v>584</v>
      </c>
      <c r="U969" t="s">
        <v>32</v>
      </c>
      <c r="V969" t="s">
        <v>46</v>
      </c>
      <c r="W969" t="s">
        <v>46</v>
      </c>
      <c r="X969" t="s">
        <v>23</v>
      </c>
      <c r="Y969" t="s">
        <v>81</v>
      </c>
      <c r="Z969">
        <v>3</v>
      </c>
      <c r="AA969" t="s">
        <v>3879</v>
      </c>
      <c r="AB969" s="1">
        <v>44480</v>
      </c>
    </row>
    <row r="970" spans="1:28" x14ac:dyDescent="0.25">
      <c r="A970">
        <v>42</v>
      </c>
      <c r="B970" t="s">
        <v>1815</v>
      </c>
      <c r="C970">
        <v>2021</v>
      </c>
      <c r="D970" t="s">
        <v>451</v>
      </c>
      <c r="E970" t="s">
        <v>3745</v>
      </c>
      <c r="F970" t="s">
        <v>18</v>
      </c>
      <c r="G970" t="s">
        <v>1810</v>
      </c>
      <c r="H970" t="s">
        <v>70</v>
      </c>
      <c r="I970" t="s">
        <v>71</v>
      </c>
      <c r="J970" s="1">
        <v>44480</v>
      </c>
      <c r="K970" s="2">
        <v>0.37733796296296296</v>
      </c>
      <c r="L970" s="1">
        <v>44480</v>
      </c>
      <c r="M970" s="2">
        <v>0.43980324074074079</v>
      </c>
      <c r="N970" s="1">
        <v>44480</v>
      </c>
      <c r="O970" s="2">
        <v>0.40618055555555554</v>
      </c>
      <c r="P970">
        <v>41</v>
      </c>
      <c r="Q970">
        <v>-49</v>
      </c>
      <c r="R970" s="3">
        <v>44480.377337962964</v>
      </c>
      <c r="S970" s="3">
        <v>44480.406180555554</v>
      </c>
      <c r="T970" t="s">
        <v>1830</v>
      </c>
      <c r="U970" t="s">
        <v>27</v>
      </c>
      <c r="V970" t="s">
        <v>19</v>
      </c>
      <c r="W970" t="s">
        <v>20</v>
      </c>
      <c r="X970" t="s">
        <v>23</v>
      </c>
      <c r="Y970" t="s">
        <v>79</v>
      </c>
      <c r="Z970">
        <v>2</v>
      </c>
      <c r="AA970" t="s">
        <v>3879</v>
      </c>
      <c r="AB970" s="1">
        <v>44480</v>
      </c>
    </row>
    <row r="971" spans="1:28" x14ac:dyDescent="0.25">
      <c r="A971">
        <v>42</v>
      </c>
      <c r="B971" t="s">
        <v>1815</v>
      </c>
      <c r="C971">
        <v>2021</v>
      </c>
      <c r="D971" t="s">
        <v>451</v>
      </c>
      <c r="E971" t="s">
        <v>3746</v>
      </c>
      <c r="F971" t="s">
        <v>24</v>
      </c>
      <c r="G971" t="s">
        <v>1786</v>
      </c>
      <c r="H971" t="s">
        <v>70</v>
      </c>
      <c r="I971" t="s">
        <v>71</v>
      </c>
      <c r="J971" s="1">
        <v>44480</v>
      </c>
      <c r="K971" s="2">
        <v>0.39273148148148151</v>
      </c>
      <c r="L971" s="1">
        <v>44480</v>
      </c>
      <c r="M971" s="2">
        <v>0.45518518518518519</v>
      </c>
      <c r="N971" s="1">
        <v>44480</v>
      </c>
      <c r="O971" s="2">
        <v>0.41460648148148144</v>
      </c>
      <c r="P971">
        <v>32</v>
      </c>
      <c r="Q971">
        <v>-58</v>
      </c>
      <c r="R971" s="3">
        <v>44480.392731481479</v>
      </c>
      <c r="S971" s="3">
        <v>44480.414606481485</v>
      </c>
      <c r="T971" t="s">
        <v>95</v>
      </c>
      <c r="U971" t="s">
        <v>27</v>
      </c>
      <c r="V971" t="s">
        <v>19</v>
      </c>
      <c r="W971" t="s">
        <v>25</v>
      </c>
      <c r="X971" t="s">
        <v>23</v>
      </c>
      <c r="Y971" t="s">
        <v>78</v>
      </c>
      <c r="Z971">
        <v>1</v>
      </c>
      <c r="AA971" t="s">
        <v>3879</v>
      </c>
      <c r="AB971" s="1">
        <v>44480</v>
      </c>
    </row>
    <row r="972" spans="1:28" x14ac:dyDescent="0.25">
      <c r="A972">
        <v>42</v>
      </c>
      <c r="B972" t="s">
        <v>1815</v>
      </c>
      <c r="C972">
        <v>2021</v>
      </c>
      <c r="D972" t="s">
        <v>451</v>
      </c>
      <c r="E972" t="s">
        <v>3747</v>
      </c>
      <c r="F972" t="s">
        <v>48</v>
      </c>
      <c r="G972" t="s">
        <v>3748</v>
      </c>
      <c r="H972" t="s">
        <v>86</v>
      </c>
      <c r="I972" t="s">
        <v>71</v>
      </c>
      <c r="J972" s="1">
        <v>44480</v>
      </c>
      <c r="K972" s="2">
        <v>0.39431712962962967</v>
      </c>
      <c r="L972" s="1">
        <v>44480</v>
      </c>
      <c r="M972" s="2" t="s">
        <v>3749</v>
      </c>
      <c r="N972" s="1">
        <v>44480</v>
      </c>
      <c r="O972" s="2">
        <v>0.51508101851851851</v>
      </c>
      <c r="P972">
        <v>174</v>
      </c>
      <c r="Q972">
        <v>-69</v>
      </c>
      <c r="R972" s="3">
        <v>44480.394317129627</v>
      </c>
      <c r="S972" s="3">
        <v>44480.515081018515</v>
      </c>
      <c r="T972" t="s">
        <v>3813</v>
      </c>
      <c r="U972" t="s">
        <v>32</v>
      </c>
      <c r="V972" t="s">
        <v>48</v>
      </c>
      <c r="W972" t="s">
        <v>48</v>
      </c>
      <c r="X972" t="s">
        <v>23</v>
      </c>
      <c r="Y972" t="s">
        <v>81</v>
      </c>
      <c r="Z972">
        <v>7</v>
      </c>
      <c r="AA972" t="s">
        <v>3879</v>
      </c>
      <c r="AB972" s="1">
        <v>44480</v>
      </c>
    </row>
    <row r="973" spans="1:28" x14ac:dyDescent="0.25">
      <c r="A973">
        <v>42</v>
      </c>
      <c r="B973" t="s">
        <v>1815</v>
      </c>
      <c r="C973">
        <v>2021</v>
      </c>
      <c r="D973" t="s">
        <v>451</v>
      </c>
      <c r="E973" t="s">
        <v>3750</v>
      </c>
      <c r="F973" t="s">
        <v>24</v>
      </c>
      <c r="G973" t="s">
        <v>323</v>
      </c>
      <c r="H973" t="s">
        <v>87</v>
      </c>
      <c r="I973" t="s">
        <v>71</v>
      </c>
      <c r="J973" s="1">
        <v>44480</v>
      </c>
      <c r="K973" s="2">
        <v>0.3996527777777778</v>
      </c>
      <c r="L973" s="1">
        <v>44484</v>
      </c>
      <c r="M973" s="2" t="s">
        <v>3751</v>
      </c>
      <c r="N973" s="1">
        <v>44480</v>
      </c>
      <c r="O973" s="2">
        <v>0.69636574074074076</v>
      </c>
      <c r="P973">
        <v>427</v>
      </c>
      <c r="Q973">
        <v>-5722</v>
      </c>
      <c r="R973" s="3">
        <v>44480.399652777778</v>
      </c>
      <c r="S973" s="3">
        <v>44480.69636574074</v>
      </c>
      <c r="T973" t="s">
        <v>3814</v>
      </c>
      <c r="U973" t="s">
        <v>36</v>
      </c>
      <c r="V973" t="s">
        <v>19</v>
      </c>
      <c r="W973" t="s">
        <v>25</v>
      </c>
      <c r="X973" t="s">
        <v>37</v>
      </c>
      <c r="Y973" t="s">
        <v>78</v>
      </c>
      <c r="Z973">
        <v>2</v>
      </c>
      <c r="AA973" t="s">
        <v>3879</v>
      </c>
      <c r="AB973" s="1">
        <v>44480</v>
      </c>
    </row>
    <row r="974" spans="1:28" x14ac:dyDescent="0.25">
      <c r="A974">
        <v>42</v>
      </c>
      <c r="B974" t="s">
        <v>1815</v>
      </c>
      <c r="C974">
        <v>2021</v>
      </c>
      <c r="D974" t="s">
        <v>451</v>
      </c>
      <c r="E974" t="s">
        <v>3752</v>
      </c>
      <c r="F974" t="s">
        <v>46</v>
      </c>
      <c r="G974" t="s">
        <v>3753</v>
      </c>
      <c r="H974" t="s">
        <v>86</v>
      </c>
      <c r="I974" t="s">
        <v>71</v>
      </c>
      <c r="J974" s="1">
        <v>44480</v>
      </c>
      <c r="K974" s="2">
        <v>0.40019675925925924</v>
      </c>
      <c r="L974" s="1">
        <v>44480</v>
      </c>
      <c r="M974" s="2">
        <v>0.56684027777777779</v>
      </c>
      <c r="N974" s="1">
        <v>44480</v>
      </c>
      <c r="O974" s="2">
        <v>0.48795138888888889</v>
      </c>
      <c r="P974">
        <v>126</v>
      </c>
      <c r="Q974">
        <v>-114</v>
      </c>
      <c r="R974" s="3">
        <v>44480.400196759256</v>
      </c>
      <c r="S974" s="3">
        <v>44480.487951388888</v>
      </c>
      <c r="T974" t="s">
        <v>598</v>
      </c>
      <c r="U974" t="s">
        <v>32</v>
      </c>
      <c r="V974" t="s">
        <v>46</v>
      </c>
      <c r="W974" t="s">
        <v>46</v>
      </c>
      <c r="X974" t="s">
        <v>23</v>
      </c>
      <c r="Y974" t="s">
        <v>81</v>
      </c>
      <c r="Z974">
        <v>6</v>
      </c>
      <c r="AA974" t="s">
        <v>3879</v>
      </c>
      <c r="AB974" s="1">
        <v>44480</v>
      </c>
    </row>
    <row r="975" spans="1:28" x14ac:dyDescent="0.25">
      <c r="A975">
        <v>42</v>
      </c>
      <c r="B975" t="s">
        <v>1815</v>
      </c>
      <c r="C975">
        <v>2021</v>
      </c>
      <c r="D975" t="s">
        <v>451</v>
      </c>
      <c r="E975" t="s">
        <v>3754</v>
      </c>
      <c r="F975" t="s">
        <v>24</v>
      </c>
      <c r="G975" t="s">
        <v>323</v>
      </c>
      <c r="H975" t="s">
        <v>87</v>
      </c>
      <c r="I975" t="s">
        <v>71</v>
      </c>
      <c r="J975" s="1">
        <v>44480</v>
      </c>
      <c r="K975" s="2">
        <v>0.40041666666666664</v>
      </c>
      <c r="L975" s="1">
        <v>44484</v>
      </c>
      <c r="M975" s="2">
        <v>0.4281712962962963</v>
      </c>
      <c r="N975" s="1">
        <v>44480</v>
      </c>
      <c r="O975" s="2">
        <v>0.69687500000000002</v>
      </c>
      <c r="P975">
        <v>427</v>
      </c>
      <c r="Q975">
        <v>-5373</v>
      </c>
      <c r="R975" s="3">
        <v>44480.400416666664</v>
      </c>
      <c r="S975" s="3">
        <v>44480.696875000001</v>
      </c>
      <c r="T975" t="s">
        <v>3724</v>
      </c>
      <c r="U975" t="s">
        <v>36</v>
      </c>
      <c r="V975" t="s">
        <v>19</v>
      </c>
      <c r="W975" t="s">
        <v>25</v>
      </c>
      <c r="X975" t="s">
        <v>37</v>
      </c>
      <c r="Y975" t="s">
        <v>78</v>
      </c>
      <c r="Z975">
        <v>1</v>
      </c>
      <c r="AA975" t="s">
        <v>3879</v>
      </c>
      <c r="AB975" s="1">
        <v>44480</v>
      </c>
    </row>
    <row r="976" spans="1:28" x14ac:dyDescent="0.25">
      <c r="A976">
        <v>42</v>
      </c>
      <c r="B976" t="s">
        <v>1815</v>
      </c>
      <c r="C976">
        <v>2021</v>
      </c>
      <c r="D976" t="s">
        <v>451</v>
      </c>
      <c r="E976" t="s">
        <v>3755</v>
      </c>
      <c r="F976" t="s">
        <v>46</v>
      </c>
      <c r="G976" t="s">
        <v>3756</v>
      </c>
      <c r="H976" t="s">
        <v>86</v>
      </c>
      <c r="I976" t="s">
        <v>71</v>
      </c>
      <c r="J976" s="1">
        <v>44480</v>
      </c>
      <c r="K976" s="2">
        <v>0.40166666666666667</v>
      </c>
      <c r="L976" s="1">
        <v>44480</v>
      </c>
      <c r="M976" s="2">
        <v>0.56833333333333336</v>
      </c>
      <c r="N976" s="1">
        <v>44480</v>
      </c>
      <c r="O976" s="2">
        <v>0.48085648148148147</v>
      </c>
      <c r="P976">
        <v>114</v>
      </c>
      <c r="Q976">
        <v>-126</v>
      </c>
      <c r="R976" s="3">
        <v>44480.401666666665</v>
      </c>
      <c r="S976" s="3">
        <v>44480.480856481481</v>
      </c>
      <c r="T976" t="s">
        <v>1950</v>
      </c>
      <c r="U976" t="s">
        <v>32</v>
      </c>
      <c r="V976" t="s">
        <v>46</v>
      </c>
      <c r="W976" t="s">
        <v>46</v>
      </c>
      <c r="X976" t="s">
        <v>23</v>
      </c>
      <c r="Y976" t="s">
        <v>81</v>
      </c>
      <c r="Z976">
        <v>1</v>
      </c>
      <c r="AA976" t="s">
        <v>3879</v>
      </c>
      <c r="AB976" s="1">
        <v>44480</v>
      </c>
    </row>
    <row r="977" spans="1:28" x14ac:dyDescent="0.25">
      <c r="A977">
        <v>42</v>
      </c>
      <c r="B977" t="s">
        <v>1815</v>
      </c>
      <c r="C977">
        <v>2021</v>
      </c>
      <c r="D977" t="s">
        <v>451</v>
      </c>
      <c r="E977" t="s">
        <v>3757</v>
      </c>
      <c r="F977" t="s">
        <v>48</v>
      </c>
      <c r="G977" t="s">
        <v>3758</v>
      </c>
      <c r="H977" t="s">
        <v>86</v>
      </c>
      <c r="I977" t="s">
        <v>71</v>
      </c>
      <c r="J977" s="1">
        <v>44480</v>
      </c>
      <c r="K977" s="2">
        <v>0.4029282407407408</v>
      </c>
      <c r="L977" s="1">
        <v>44480</v>
      </c>
      <c r="M977" s="2" t="s">
        <v>3759</v>
      </c>
      <c r="N977" s="1">
        <v>44480</v>
      </c>
      <c r="O977" s="2">
        <v>0.49300925925925926</v>
      </c>
      <c r="P977">
        <v>129</v>
      </c>
      <c r="Q977">
        <v>-115</v>
      </c>
      <c r="R977" s="3">
        <v>44480.402928240743</v>
      </c>
      <c r="S977" s="3">
        <v>44480.493009259262</v>
      </c>
      <c r="T977" t="s">
        <v>1889</v>
      </c>
      <c r="U977" t="s">
        <v>32</v>
      </c>
      <c r="V977" t="s">
        <v>48</v>
      </c>
      <c r="W977" t="s">
        <v>48</v>
      </c>
      <c r="X977" t="s">
        <v>23</v>
      </c>
      <c r="Y977" t="s">
        <v>81</v>
      </c>
      <c r="Z977">
        <v>4</v>
      </c>
      <c r="AA977" t="s">
        <v>3879</v>
      </c>
      <c r="AB977" s="1">
        <v>44480</v>
      </c>
    </row>
    <row r="978" spans="1:28" x14ac:dyDescent="0.25">
      <c r="A978">
        <v>42</v>
      </c>
      <c r="B978" t="s">
        <v>1815</v>
      </c>
      <c r="C978">
        <v>2021</v>
      </c>
      <c r="D978" t="s">
        <v>451</v>
      </c>
      <c r="E978" t="s">
        <v>3760</v>
      </c>
      <c r="F978" t="s">
        <v>46</v>
      </c>
      <c r="G978" t="s">
        <v>3761</v>
      </c>
      <c r="H978" t="s">
        <v>86</v>
      </c>
      <c r="I978" t="s">
        <v>71</v>
      </c>
      <c r="J978" s="1">
        <v>44480</v>
      </c>
      <c r="K978" s="2">
        <v>0.42451388888888886</v>
      </c>
      <c r="L978" s="1">
        <v>44480</v>
      </c>
      <c r="M978" s="2">
        <v>0.59115740740740741</v>
      </c>
      <c r="N978" s="1">
        <v>44480</v>
      </c>
      <c r="O978" s="2">
        <v>0.50958333333333339</v>
      </c>
      <c r="P978">
        <v>122</v>
      </c>
      <c r="Q978">
        <v>-118</v>
      </c>
      <c r="R978" s="3">
        <v>44480.424513888887</v>
      </c>
      <c r="S978" s="3">
        <v>44480.509583333333</v>
      </c>
      <c r="T978" t="s">
        <v>571</v>
      </c>
      <c r="U978" t="s">
        <v>32</v>
      </c>
      <c r="V978" t="s">
        <v>46</v>
      </c>
      <c r="W978" t="s">
        <v>46</v>
      </c>
      <c r="X978" t="s">
        <v>23</v>
      </c>
      <c r="Y978" t="s">
        <v>81</v>
      </c>
      <c r="Z978">
        <v>5</v>
      </c>
      <c r="AA978" t="s">
        <v>3879</v>
      </c>
      <c r="AB978" s="1">
        <v>44480</v>
      </c>
    </row>
    <row r="979" spans="1:28" x14ac:dyDescent="0.25">
      <c r="A979">
        <v>42</v>
      </c>
      <c r="B979" t="s">
        <v>1815</v>
      </c>
      <c r="C979">
        <v>2021</v>
      </c>
      <c r="D979" t="s">
        <v>451</v>
      </c>
      <c r="E979" t="s">
        <v>3762</v>
      </c>
      <c r="F979" t="s">
        <v>46</v>
      </c>
      <c r="G979" t="s">
        <v>3763</v>
      </c>
      <c r="H979" t="s">
        <v>86</v>
      </c>
      <c r="I979" t="s">
        <v>71</v>
      </c>
      <c r="J979" s="1">
        <v>44480</v>
      </c>
      <c r="K979" s="2">
        <v>0.43723379629629627</v>
      </c>
      <c r="L979" s="1">
        <v>44480</v>
      </c>
      <c r="M979" s="2">
        <v>0.60386574074074073</v>
      </c>
      <c r="N979" s="1">
        <v>44480</v>
      </c>
      <c r="O979" s="2">
        <v>0.51623842592592595</v>
      </c>
      <c r="P979">
        <v>114</v>
      </c>
      <c r="Q979">
        <v>-126</v>
      </c>
      <c r="R979" s="3">
        <v>44480.4372337963</v>
      </c>
      <c r="S979" s="3">
        <v>44480.516238425924</v>
      </c>
      <c r="T979" t="s">
        <v>1908</v>
      </c>
      <c r="U979" t="s">
        <v>32</v>
      </c>
      <c r="V979" t="s">
        <v>46</v>
      </c>
      <c r="W979" t="s">
        <v>46</v>
      </c>
      <c r="X979" t="s">
        <v>23</v>
      </c>
      <c r="Y979" t="s">
        <v>81</v>
      </c>
      <c r="Z979">
        <v>3</v>
      </c>
      <c r="AA979" t="s">
        <v>3879</v>
      </c>
      <c r="AB979" s="1">
        <v>44480</v>
      </c>
    </row>
    <row r="980" spans="1:28" x14ac:dyDescent="0.25">
      <c r="A980">
        <v>42</v>
      </c>
      <c r="B980" t="s">
        <v>1815</v>
      </c>
      <c r="C980">
        <v>2021</v>
      </c>
      <c r="D980" t="s">
        <v>451</v>
      </c>
      <c r="E980" t="s">
        <v>3764</v>
      </c>
      <c r="F980" t="s">
        <v>56</v>
      </c>
      <c r="G980" t="s">
        <v>3765</v>
      </c>
      <c r="H980" t="s">
        <v>86</v>
      </c>
      <c r="I980" t="s">
        <v>71</v>
      </c>
      <c r="J980" s="1">
        <v>44480</v>
      </c>
      <c r="K980" s="2">
        <v>0.45396990740740745</v>
      </c>
      <c r="L980" s="1">
        <v>44480</v>
      </c>
      <c r="M980" s="2">
        <v>0.62061342592592594</v>
      </c>
      <c r="N980" s="1">
        <v>44480</v>
      </c>
      <c r="O980" s="2">
        <v>0.51646990740740739</v>
      </c>
      <c r="P980">
        <v>90</v>
      </c>
      <c r="Q980">
        <v>-150</v>
      </c>
      <c r="R980" s="3">
        <v>44480.453969907408</v>
      </c>
      <c r="S980" s="3">
        <v>44480.516469907408</v>
      </c>
      <c r="T980" t="s">
        <v>143</v>
      </c>
      <c r="U980" t="s">
        <v>30</v>
      </c>
      <c r="V980" t="s">
        <v>56</v>
      </c>
      <c r="W980" t="s">
        <v>56</v>
      </c>
      <c r="X980" t="s">
        <v>23</v>
      </c>
      <c r="Y980" t="s">
        <v>81</v>
      </c>
      <c r="Z980">
        <v>4</v>
      </c>
      <c r="AA980" t="s">
        <v>3879</v>
      </c>
      <c r="AB980" s="1">
        <v>44480</v>
      </c>
    </row>
    <row r="981" spans="1:28" x14ac:dyDescent="0.25">
      <c r="A981">
        <v>42</v>
      </c>
      <c r="B981" t="s">
        <v>1815</v>
      </c>
      <c r="C981">
        <v>2021</v>
      </c>
      <c r="D981" t="s">
        <v>451</v>
      </c>
      <c r="E981" t="s">
        <v>3766</v>
      </c>
      <c r="F981" t="s">
        <v>33</v>
      </c>
      <c r="G981" t="s">
        <v>3767</v>
      </c>
      <c r="H981" t="s">
        <v>70</v>
      </c>
      <c r="I981" t="s">
        <v>71</v>
      </c>
      <c r="J981" s="1">
        <v>44480</v>
      </c>
      <c r="K981" s="2">
        <v>0.46219907407407407</v>
      </c>
      <c r="L981" s="1">
        <v>44480</v>
      </c>
      <c r="M981" s="2">
        <v>0.52466435185185178</v>
      </c>
      <c r="N981" s="1">
        <v>44480</v>
      </c>
      <c r="O981" s="2">
        <v>0.49327546296296299</v>
      </c>
      <c r="P981">
        <v>45</v>
      </c>
      <c r="Q981">
        <v>-45</v>
      </c>
      <c r="R981" s="3">
        <v>44480.462199074071</v>
      </c>
      <c r="S981" s="3">
        <v>44480.493275462963</v>
      </c>
      <c r="T981" t="s">
        <v>142</v>
      </c>
      <c r="U981" t="s">
        <v>27</v>
      </c>
      <c r="V981" t="s">
        <v>19</v>
      </c>
      <c r="W981" t="s">
        <v>34</v>
      </c>
      <c r="X981" t="s">
        <v>23</v>
      </c>
      <c r="Y981" t="s">
        <v>80</v>
      </c>
      <c r="Z981">
        <v>5</v>
      </c>
      <c r="AA981" t="s">
        <v>3879</v>
      </c>
      <c r="AB981" s="1">
        <v>44480</v>
      </c>
    </row>
    <row r="982" spans="1:28" x14ac:dyDescent="0.25">
      <c r="A982">
        <v>42</v>
      </c>
      <c r="B982" t="s">
        <v>1815</v>
      </c>
      <c r="C982">
        <v>2021</v>
      </c>
      <c r="D982" t="s">
        <v>451</v>
      </c>
      <c r="E982" t="s">
        <v>3768</v>
      </c>
      <c r="F982" t="s">
        <v>33</v>
      </c>
      <c r="G982" t="s">
        <v>3769</v>
      </c>
      <c r="H982" t="s">
        <v>70</v>
      </c>
      <c r="I982" t="s">
        <v>71</v>
      </c>
      <c r="J982" s="1">
        <v>44480</v>
      </c>
      <c r="K982" s="2">
        <v>0.46332175925925928</v>
      </c>
      <c r="L982" s="1">
        <v>44480</v>
      </c>
      <c r="M982" s="2" t="s">
        <v>3770</v>
      </c>
      <c r="N982" s="1">
        <v>44480</v>
      </c>
      <c r="O982" s="2">
        <v>0.50749999999999995</v>
      </c>
      <c r="P982">
        <v>63</v>
      </c>
      <c r="Q982">
        <v>-53</v>
      </c>
      <c r="R982" s="3">
        <v>44480.463321759256</v>
      </c>
      <c r="S982" s="3">
        <v>44480.5075</v>
      </c>
      <c r="T982" t="s">
        <v>1895</v>
      </c>
      <c r="U982" t="s">
        <v>30</v>
      </c>
      <c r="V982" t="s">
        <v>19</v>
      </c>
      <c r="W982" t="s">
        <v>34</v>
      </c>
      <c r="X982" t="s">
        <v>23</v>
      </c>
      <c r="Y982" t="s">
        <v>80</v>
      </c>
      <c r="Z982">
        <v>5</v>
      </c>
      <c r="AA982" t="s">
        <v>3879</v>
      </c>
      <c r="AB982" s="1">
        <v>44480</v>
      </c>
    </row>
    <row r="983" spans="1:28" x14ac:dyDescent="0.25">
      <c r="A983">
        <v>42</v>
      </c>
      <c r="B983" t="s">
        <v>1815</v>
      </c>
      <c r="C983">
        <v>2021</v>
      </c>
      <c r="D983" t="s">
        <v>451</v>
      </c>
      <c r="E983" t="s">
        <v>3771</v>
      </c>
      <c r="F983" t="s">
        <v>56</v>
      </c>
      <c r="G983" t="s">
        <v>3772</v>
      </c>
      <c r="H983" t="s">
        <v>87</v>
      </c>
      <c r="I983" t="s">
        <v>71</v>
      </c>
      <c r="J983" s="1">
        <v>44480</v>
      </c>
      <c r="K983" s="2">
        <v>0.51893518518518522</v>
      </c>
      <c r="L983" s="1">
        <v>44484</v>
      </c>
      <c r="M983" s="2">
        <v>0.54667824074074078</v>
      </c>
      <c r="R983" s="3">
        <v>44480.518935185188</v>
      </c>
      <c r="S983" s="3">
        <v>44484.34691064815</v>
      </c>
      <c r="T983" t="s">
        <v>4830</v>
      </c>
      <c r="U983" t="s">
        <v>72</v>
      </c>
      <c r="V983" t="s">
        <v>56</v>
      </c>
      <c r="W983" t="s">
        <v>56</v>
      </c>
      <c r="X983" t="s">
        <v>74</v>
      </c>
      <c r="Y983" t="s">
        <v>81</v>
      </c>
      <c r="Z983">
        <v>1</v>
      </c>
      <c r="AA983" t="s">
        <v>3879</v>
      </c>
      <c r="AB983" s="1">
        <v>44480</v>
      </c>
    </row>
    <row r="984" spans="1:28" x14ac:dyDescent="0.25">
      <c r="A984">
        <v>42</v>
      </c>
      <c r="B984" t="s">
        <v>1815</v>
      </c>
      <c r="C984">
        <v>2021</v>
      </c>
      <c r="D984" t="s">
        <v>451</v>
      </c>
      <c r="E984" t="s">
        <v>3773</v>
      </c>
      <c r="F984" t="s">
        <v>24</v>
      </c>
      <c r="G984" t="s">
        <v>906</v>
      </c>
      <c r="H984" t="s">
        <v>87</v>
      </c>
      <c r="I984" t="s">
        <v>71</v>
      </c>
      <c r="J984" s="1">
        <v>44480</v>
      </c>
      <c r="K984" s="2">
        <v>0.54388888888888887</v>
      </c>
      <c r="L984" s="1">
        <v>44484</v>
      </c>
      <c r="M984" s="2">
        <v>0.57164351851851858</v>
      </c>
      <c r="R984" s="3">
        <v>44480.543888888889</v>
      </c>
      <c r="S984" s="3">
        <v>44484.34691064815</v>
      </c>
      <c r="T984" t="s">
        <v>4831</v>
      </c>
      <c r="U984" t="s">
        <v>72</v>
      </c>
      <c r="V984" t="s">
        <v>19</v>
      </c>
      <c r="W984" t="s">
        <v>25</v>
      </c>
      <c r="X984" t="s">
        <v>74</v>
      </c>
      <c r="Y984" t="s">
        <v>78</v>
      </c>
      <c r="Z984">
        <v>1</v>
      </c>
      <c r="AA984" t="s">
        <v>3879</v>
      </c>
      <c r="AB984" s="1">
        <v>44480</v>
      </c>
    </row>
    <row r="985" spans="1:28" x14ac:dyDescent="0.25">
      <c r="A985">
        <v>42</v>
      </c>
      <c r="B985" t="s">
        <v>1815</v>
      </c>
      <c r="C985">
        <v>2021</v>
      </c>
      <c r="D985" t="s">
        <v>451</v>
      </c>
      <c r="E985" t="s">
        <v>3774</v>
      </c>
      <c r="F985" t="s">
        <v>46</v>
      </c>
      <c r="G985" t="s">
        <v>1424</v>
      </c>
      <c r="H985" t="s">
        <v>86</v>
      </c>
      <c r="I985" t="s">
        <v>71</v>
      </c>
      <c r="J985" s="1">
        <v>44480</v>
      </c>
      <c r="K985" s="2">
        <v>0.56105324074074081</v>
      </c>
      <c r="L985" s="1">
        <v>44480</v>
      </c>
      <c r="M985" s="2">
        <v>0.72770833333333329</v>
      </c>
      <c r="N985" s="1">
        <v>44480</v>
      </c>
      <c r="O985" s="2">
        <v>0.65817129629629634</v>
      </c>
      <c r="P985">
        <v>140</v>
      </c>
      <c r="Q985">
        <v>-100</v>
      </c>
      <c r="R985" s="3">
        <v>44480.561053240737</v>
      </c>
      <c r="S985" s="3">
        <v>44480.658171296294</v>
      </c>
      <c r="T985" t="s">
        <v>138</v>
      </c>
      <c r="U985" t="s">
        <v>32</v>
      </c>
      <c r="V985" t="s">
        <v>46</v>
      </c>
      <c r="W985" t="s">
        <v>46</v>
      </c>
      <c r="X985" t="s">
        <v>23</v>
      </c>
      <c r="Y985" t="s">
        <v>81</v>
      </c>
      <c r="Z985">
        <v>3</v>
      </c>
      <c r="AA985" t="s">
        <v>3879</v>
      </c>
      <c r="AB985" s="1">
        <v>44480</v>
      </c>
    </row>
    <row r="986" spans="1:28" x14ac:dyDescent="0.25">
      <c r="A986">
        <v>42</v>
      </c>
      <c r="B986" t="s">
        <v>1815</v>
      </c>
      <c r="C986">
        <v>2021</v>
      </c>
      <c r="D986" t="s">
        <v>451</v>
      </c>
      <c r="E986" t="s">
        <v>3775</v>
      </c>
      <c r="F986" t="s">
        <v>50</v>
      </c>
      <c r="G986" t="s">
        <v>3776</v>
      </c>
      <c r="H986" t="s">
        <v>86</v>
      </c>
      <c r="I986" t="s">
        <v>71</v>
      </c>
      <c r="J986" s="1">
        <v>44480</v>
      </c>
      <c r="K986" s="2">
        <v>0.57306712962962958</v>
      </c>
      <c r="L986" s="1">
        <v>44480</v>
      </c>
      <c r="M986" s="2">
        <v>0.73966435185185186</v>
      </c>
      <c r="N986" s="1">
        <v>44480</v>
      </c>
      <c r="O986" s="2">
        <v>0.60417824074074067</v>
      </c>
      <c r="P986">
        <v>45</v>
      </c>
      <c r="Q986">
        <v>-195</v>
      </c>
      <c r="R986" s="3">
        <v>44480.573067129626</v>
      </c>
      <c r="S986" s="3">
        <v>44480.604178240741</v>
      </c>
      <c r="T986" t="s">
        <v>142</v>
      </c>
      <c r="U986" t="s">
        <v>27</v>
      </c>
      <c r="V986" t="s">
        <v>51</v>
      </c>
      <c r="W986" t="s">
        <v>52</v>
      </c>
      <c r="X986" t="s">
        <v>23</v>
      </c>
      <c r="Y986" t="s">
        <v>81</v>
      </c>
      <c r="Z986">
        <v>1</v>
      </c>
      <c r="AA986" t="s">
        <v>3879</v>
      </c>
      <c r="AB986" s="1">
        <v>44480</v>
      </c>
    </row>
    <row r="987" spans="1:28" x14ac:dyDescent="0.25">
      <c r="A987">
        <v>42</v>
      </c>
      <c r="B987" t="s">
        <v>1815</v>
      </c>
      <c r="C987">
        <v>2021</v>
      </c>
      <c r="D987" t="s">
        <v>451</v>
      </c>
      <c r="E987" t="s">
        <v>3777</v>
      </c>
      <c r="F987" t="s">
        <v>50</v>
      </c>
      <c r="G987" t="s">
        <v>3776</v>
      </c>
      <c r="H987" t="s">
        <v>87</v>
      </c>
      <c r="I987" t="s">
        <v>71</v>
      </c>
      <c r="J987" s="1">
        <v>44480</v>
      </c>
      <c r="K987" s="2">
        <v>0.57498842592592592</v>
      </c>
      <c r="L987" s="1">
        <v>44484</v>
      </c>
      <c r="M987" s="2">
        <v>0.60261574074074076</v>
      </c>
      <c r="R987" s="3">
        <v>44480.574988425928</v>
      </c>
      <c r="S987" s="3">
        <v>44484.34691064815</v>
      </c>
      <c r="T987" t="s">
        <v>4832</v>
      </c>
      <c r="U987" t="s">
        <v>72</v>
      </c>
      <c r="V987" t="s">
        <v>51</v>
      </c>
      <c r="W987" t="s">
        <v>52</v>
      </c>
      <c r="X987" t="s">
        <v>74</v>
      </c>
      <c r="Y987" t="s">
        <v>81</v>
      </c>
      <c r="Z987">
        <v>1</v>
      </c>
      <c r="AA987" t="s">
        <v>3879</v>
      </c>
      <c r="AB987" s="1">
        <v>44480</v>
      </c>
    </row>
    <row r="988" spans="1:28" x14ac:dyDescent="0.25">
      <c r="A988">
        <v>42</v>
      </c>
      <c r="B988" t="s">
        <v>1815</v>
      </c>
      <c r="C988">
        <v>2021</v>
      </c>
      <c r="D988" t="s">
        <v>451</v>
      </c>
      <c r="E988" t="s">
        <v>3778</v>
      </c>
      <c r="F988" t="s">
        <v>50</v>
      </c>
      <c r="G988" t="s">
        <v>3779</v>
      </c>
      <c r="H988" t="s">
        <v>86</v>
      </c>
      <c r="I988" t="s">
        <v>71</v>
      </c>
      <c r="J988" s="1">
        <v>44480</v>
      </c>
      <c r="K988" s="2">
        <v>0.60274305555555552</v>
      </c>
      <c r="L988" s="1">
        <v>44480</v>
      </c>
      <c r="M988" s="2">
        <v>0.76938657407407407</v>
      </c>
      <c r="N988" s="1">
        <v>44480</v>
      </c>
      <c r="O988" s="2">
        <v>0.66756944444444455</v>
      </c>
      <c r="P988">
        <v>94</v>
      </c>
      <c r="Q988">
        <v>-146</v>
      </c>
      <c r="R988" s="3">
        <v>44480.602743055555</v>
      </c>
      <c r="S988" s="3">
        <v>44480.667569444442</v>
      </c>
      <c r="T988" t="s">
        <v>455</v>
      </c>
      <c r="U988" t="s">
        <v>32</v>
      </c>
      <c r="V988" t="s">
        <v>51</v>
      </c>
      <c r="W988" t="s">
        <v>52</v>
      </c>
      <c r="X988" t="s">
        <v>23</v>
      </c>
      <c r="Y988" t="s">
        <v>81</v>
      </c>
      <c r="Z988">
        <v>1</v>
      </c>
      <c r="AA988" t="s">
        <v>3879</v>
      </c>
      <c r="AB988" s="1">
        <v>44480</v>
      </c>
    </row>
    <row r="989" spans="1:28" x14ac:dyDescent="0.25">
      <c r="A989">
        <v>42</v>
      </c>
      <c r="B989" t="s">
        <v>1815</v>
      </c>
      <c r="C989">
        <v>2021</v>
      </c>
      <c r="D989" t="s">
        <v>451</v>
      </c>
      <c r="E989" t="s">
        <v>3780</v>
      </c>
      <c r="F989" t="s">
        <v>46</v>
      </c>
      <c r="G989" t="s">
        <v>1104</v>
      </c>
      <c r="H989" t="s">
        <v>87</v>
      </c>
      <c r="I989" t="s">
        <v>71</v>
      </c>
      <c r="J989" s="1">
        <v>44480</v>
      </c>
      <c r="K989" s="2">
        <v>0.60481481481481481</v>
      </c>
      <c r="L989" s="1">
        <v>44484</v>
      </c>
      <c r="M989" s="2">
        <v>0.63256944444444441</v>
      </c>
      <c r="R989" s="3">
        <v>44480.604814814818</v>
      </c>
      <c r="S989" s="3">
        <v>44484.34691064815</v>
      </c>
      <c r="T989" t="s">
        <v>4833</v>
      </c>
      <c r="U989" t="s">
        <v>72</v>
      </c>
      <c r="V989" t="s">
        <v>46</v>
      </c>
      <c r="W989" t="s">
        <v>46</v>
      </c>
      <c r="X989" t="s">
        <v>74</v>
      </c>
      <c r="Y989" t="s">
        <v>81</v>
      </c>
      <c r="Z989">
        <v>1</v>
      </c>
      <c r="AA989" t="s">
        <v>3880</v>
      </c>
      <c r="AB989" s="1">
        <v>44480</v>
      </c>
    </row>
    <row r="990" spans="1:28" x14ac:dyDescent="0.25">
      <c r="A990">
        <v>42</v>
      </c>
      <c r="B990" t="s">
        <v>1815</v>
      </c>
      <c r="C990">
        <v>2021</v>
      </c>
      <c r="D990" t="s">
        <v>451</v>
      </c>
      <c r="E990" t="s">
        <v>3781</v>
      </c>
      <c r="F990" t="s">
        <v>18</v>
      </c>
      <c r="G990" t="s">
        <v>3782</v>
      </c>
      <c r="H990" t="s">
        <v>70</v>
      </c>
      <c r="I990" t="s">
        <v>71</v>
      </c>
      <c r="J990" s="1">
        <v>44480</v>
      </c>
      <c r="K990" s="2">
        <v>0.60699074074074078</v>
      </c>
      <c r="L990" s="1">
        <v>44480</v>
      </c>
      <c r="M990" s="2" t="s">
        <v>3783</v>
      </c>
      <c r="N990" s="1">
        <v>44480</v>
      </c>
      <c r="O990" s="2">
        <v>0.63535879629629632</v>
      </c>
      <c r="P990">
        <v>40</v>
      </c>
      <c r="Q990">
        <v>-57</v>
      </c>
      <c r="R990" s="3">
        <v>44480.606990740744</v>
      </c>
      <c r="S990" s="3">
        <v>44480.635358796295</v>
      </c>
      <c r="T990" t="s">
        <v>127</v>
      </c>
      <c r="U990" t="s">
        <v>27</v>
      </c>
      <c r="V990" t="s">
        <v>19</v>
      </c>
      <c r="W990" t="s">
        <v>20</v>
      </c>
      <c r="X990" t="s">
        <v>23</v>
      </c>
      <c r="Y990" t="s">
        <v>79</v>
      </c>
      <c r="Z990">
        <v>3</v>
      </c>
      <c r="AA990" t="s">
        <v>3880</v>
      </c>
      <c r="AB990" s="1">
        <v>44480</v>
      </c>
    </row>
    <row r="991" spans="1:28" x14ac:dyDescent="0.25">
      <c r="A991">
        <v>42</v>
      </c>
      <c r="B991" t="s">
        <v>1815</v>
      </c>
      <c r="C991">
        <v>2021</v>
      </c>
      <c r="D991" t="s">
        <v>451</v>
      </c>
      <c r="E991" t="s">
        <v>3784</v>
      </c>
      <c r="F991" t="s">
        <v>28</v>
      </c>
      <c r="G991" t="s">
        <v>3785</v>
      </c>
      <c r="H991" t="s">
        <v>86</v>
      </c>
      <c r="I991" t="s">
        <v>71</v>
      </c>
      <c r="J991" s="1">
        <v>44480</v>
      </c>
      <c r="K991" s="2">
        <v>0.6234143518518519</v>
      </c>
      <c r="L991" s="1">
        <v>44480</v>
      </c>
      <c r="M991" s="2" t="s">
        <v>3886</v>
      </c>
      <c r="N991" s="1">
        <v>44480</v>
      </c>
      <c r="O991" s="2">
        <v>0.69581018518518523</v>
      </c>
      <c r="P991">
        <v>104</v>
      </c>
      <c r="Q991">
        <v>-415</v>
      </c>
      <c r="R991" s="3">
        <v>44480.623414351852</v>
      </c>
      <c r="S991" s="3">
        <v>44480.695810185185</v>
      </c>
      <c r="T991" t="s">
        <v>147</v>
      </c>
      <c r="U991" t="s">
        <v>32</v>
      </c>
      <c r="V991" t="s">
        <v>19</v>
      </c>
      <c r="W991" t="s">
        <v>29</v>
      </c>
      <c r="X991" t="s">
        <v>23</v>
      </c>
      <c r="Y991" t="s">
        <v>81</v>
      </c>
      <c r="Z991">
        <v>5</v>
      </c>
      <c r="AA991" t="s">
        <v>3880</v>
      </c>
      <c r="AB991" s="1">
        <v>44480</v>
      </c>
    </row>
    <row r="992" spans="1:28" x14ac:dyDescent="0.25">
      <c r="A992">
        <v>42</v>
      </c>
      <c r="B992" t="s">
        <v>1815</v>
      </c>
      <c r="C992">
        <v>2021</v>
      </c>
      <c r="D992" t="s">
        <v>451</v>
      </c>
      <c r="E992" t="s">
        <v>3786</v>
      </c>
      <c r="F992" t="s">
        <v>48</v>
      </c>
      <c r="G992" t="s">
        <v>3787</v>
      </c>
      <c r="H992" t="s">
        <v>87</v>
      </c>
      <c r="I992" t="s">
        <v>71</v>
      </c>
      <c r="J992" s="1">
        <v>44480</v>
      </c>
      <c r="K992" s="2">
        <v>0.63662037037037034</v>
      </c>
      <c r="L992" s="1">
        <v>44484</v>
      </c>
      <c r="M992" s="2">
        <v>0.6643634259259259</v>
      </c>
      <c r="R992" s="3">
        <v>44480.636620370373</v>
      </c>
      <c r="S992" s="3">
        <v>44484.34691064815</v>
      </c>
      <c r="T992" t="s">
        <v>4834</v>
      </c>
      <c r="U992" t="s">
        <v>72</v>
      </c>
      <c r="V992" t="s">
        <v>48</v>
      </c>
      <c r="W992" t="s">
        <v>48</v>
      </c>
      <c r="X992" t="s">
        <v>74</v>
      </c>
      <c r="Y992" t="s">
        <v>81</v>
      </c>
      <c r="Z992">
        <v>1</v>
      </c>
      <c r="AA992" t="s">
        <v>3880</v>
      </c>
      <c r="AB992" s="1">
        <v>44480</v>
      </c>
    </row>
    <row r="993" spans="1:28" x14ac:dyDescent="0.25">
      <c r="A993">
        <v>42</v>
      </c>
      <c r="B993" t="s">
        <v>1815</v>
      </c>
      <c r="C993">
        <v>2021</v>
      </c>
      <c r="D993" t="s">
        <v>451</v>
      </c>
      <c r="E993" t="s">
        <v>3788</v>
      </c>
      <c r="F993" t="s">
        <v>24</v>
      </c>
      <c r="G993" t="s">
        <v>202</v>
      </c>
      <c r="H993" t="s">
        <v>90</v>
      </c>
      <c r="I993" t="s">
        <v>71</v>
      </c>
      <c r="J993" s="1">
        <v>44480</v>
      </c>
      <c r="K993" s="2">
        <v>0.64070601851851849</v>
      </c>
      <c r="L993" s="1">
        <v>44480</v>
      </c>
      <c r="M993" s="2">
        <v>0.66150462962962964</v>
      </c>
      <c r="N993" s="1">
        <v>44480</v>
      </c>
      <c r="O993" s="2">
        <v>0.64623842592592595</v>
      </c>
      <c r="P993">
        <v>8</v>
      </c>
      <c r="Q993">
        <v>-22</v>
      </c>
      <c r="R993" s="3">
        <v>44480.640706018516</v>
      </c>
      <c r="S993" s="3">
        <v>44480.646238425928</v>
      </c>
      <c r="T993" t="s">
        <v>117</v>
      </c>
      <c r="U993" t="s">
        <v>22</v>
      </c>
      <c r="V993" t="s">
        <v>19</v>
      </c>
      <c r="W993" t="s">
        <v>73</v>
      </c>
      <c r="X993" t="s">
        <v>23</v>
      </c>
      <c r="Y993" t="s">
        <v>77</v>
      </c>
      <c r="Z993">
        <v>1</v>
      </c>
      <c r="AA993" t="s">
        <v>3880</v>
      </c>
      <c r="AB993" s="1">
        <v>44480</v>
      </c>
    </row>
    <row r="994" spans="1:28" x14ac:dyDescent="0.25">
      <c r="A994">
        <v>42</v>
      </c>
      <c r="B994" t="s">
        <v>1815</v>
      </c>
      <c r="C994">
        <v>2021</v>
      </c>
      <c r="D994" t="s">
        <v>451</v>
      </c>
      <c r="E994" t="s">
        <v>3789</v>
      </c>
      <c r="F994" t="s">
        <v>24</v>
      </c>
      <c r="G994" t="s">
        <v>185</v>
      </c>
      <c r="H994" t="s">
        <v>87</v>
      </c>
      <c r="I994" t="s">
        <v>71</v>
      </c>
      <c r="J994" s="1">
        <v>44480</v>
      </c>
      <c r="K994" s="2">
        <v>0.64124999999999999</v>
      </c>
      <c r="L994" s="1">
        <v>44484</v>
      </c>
      <c r="M994" s="2">
        <v>0.66899305555555555</v>
      </c>
      <c r="N994" s="1">
        <v>44483</v>
      </c>
      <c r="O994" s="2">
        <v>0.53718750000000004</v>
      </c>
      <c r="P994">
        <v>4170</v>
      </c>
      <c r="Q994">
        <v>-1630</v>
      </c>
      <c r="R994" s="3">
        <v>44480.641250000001</v>
      </c>
      <c r="S994" s="3">
        <v>44483.537187499998</v>
      </c>
      <c r="T994" t="s">
        <v>4835</v>
      </c>
      <c r="U994" t="s">
        <v>39</v>
      </c>
      <c r="V994" t="s">
        <v>19</v>
      </c>
      <c r="W994" t="s">
        <v>25</v>
      </c>
      <c r="X994" t="s">
        <v>37</v>
      </c>
      <c r="Y994" t="s">
        <v>78</v>
      </c>
      <c r="Z994">
        <v>1</v>
      </c>
      <c r="AA994" t="s">
        <v>3880</v>
      </c>
      <c r="AB994" s="1">
        <v>44480</v>
      </c>
    </row>
    <row r="995" spans="1:28" x14ac:dyDescent="0.25">
      <c r="A995">
        <v>42</v>
      </c>
      <c r="B995" t="s">
        <v>1815</v>
      </c>
      <c r="C995">
        <v>2021</v>
      </c>
      <c r="D995" t="s">
        <v>451</v>
      </c>
      <c r="E995" t="s">
        <v>3790</v>
      </c>
      <c r="F995" t="s">
        <v>46</v>
      </c>
      <c r="G995" t="s">
        <v>3791</v>
      </c>
      <c r="H995" t="s">
        <v>86</v>
      </c>
      <c r="I995" t="s">
        <v>71</v>
      </c>
      <c r="J995" s="1">
        <v>44480</v>
      </c>
      <c r="K995" s="2">
        <v>0.66041666666666665</v>
      </c>
      <c r="L995" s="1">
        <v>44480</v>
      </c>
      <c r="M995" s="2">
        <v>0.8270601851851852</v>
      </c>
      <c r="N995" s="1">
        <v>44482</v>
      </c>
      <c r="O995" s="2">
        <v>0.43718750000000001</v>
      </c>
      <c r="P995">
        <v>2558</v>
      </c>
      <c r="Q995">
        <v>2319</v>
      </c>
      <c r="R995" s="3">
        <v>44480.660416666666</v>
      </c>
      <c r="S995" s="3">
        <v>44482.4371875</v>
      </c>
      <c r="T995" t="s">
        <v>4346</v>
      </c>
      <c r="U995" t="s">
        <v>39</v>
      </c>
      <c r="V995" t="s">
        <v>46</v>
      </c>
      <c r="W995" t="s">
        <v>46</v>
      </c>
      <c r="X995" t="s">
        <v>37</v>
      </c>
      <c r="Y995" t="s">
        <v>81</v>
      </c>
      <c r="Z995">
        <v>2</v>
      </c>
      <c r="AA995" t="s">
        <v>3880</v>
      </c>
      <c r="AB995" s="1">
        <v>44480</v>
      </c>
    </row>
    <row r="996" spans="1:28" x14ac:dyDescent="0.25">
      <c r="A996">
        <v>42</v>
      </c>
      <c r="B996" t="s">
        <v>1815</v>
      </c>
      <c r="C996">
        <v>2021</v>
      </c>
      <c r="D996" t="s">
        <v>451</v>
      </c>
      <c r="E996" t="s">
        <v>3792</v>
      </c>
      <c r="F996" t="s">
        <v>18</v>
      </c>
      <c r="G996" t="s">
        <v>3793</v>
      </c>
      <c r="H996" t="s">
        <v>70</v>
      </c>
      <c r="I996" t="s">
        <v>71</v>
      </c>
      <c r="J996" s="1">
        <v>44480</v>
      </c>
      <c r="K996" s="2">
        <v>0.66228009259259257</v>
      </c>
      <c r="L996" s="1">
        <v>44480</v>
      </c>
      <c r="M996" s="2">
        <v>0.72474537037037035</v>
      </c>
      <c r="N996" s="1">
        <v>44480</v>
      </c>
      <c r="O996" s="2">
        <v>0.6937268518518519</v>
      </c>
      <c r="P996">
        <v>45</v>
      </c>
      <c r="Q996">
        <v>-45</v>
      </c>
      <c r="R996" s="3">
        <v>44480.662280092591</v>
      </c>
      <c r="S996" s="3">
        <v>44480.693726851852</v>
      </c>
      <c r="T996" t="s">
        <v>129</v>
      </c>
      <c r="U996" t="s">
        <v>27</v>
      </c>
      <c r="V996" t="s">
        <v>19</v>
      </c>
      <c r="W996" t="s">
        <v>20</v>
      </c>
      <c r="X996" t="s">
        <v>23</v>
      </c>
      <c r="Y996" t="s">
        <v>79</v>
      </c>
      <c r="Z996">
        <v>4</v>
      </c>
      <c r="AA996" t="s">
        <v>3880</v>
      </c>
      <c r="AB996" s="1">
        <v>44480</v>
      </c>
    </row>
    <row r="997" spans="1:28" x14ac:dyDescent="0.25">
      <c r="A997">
        <v>42</v>
      </c>
      <c r="B997" t="s">
        <v>1815</v>
      </c>
      <c r="C997">
        <v>2021</v>
      </c>
      <c r="D997" t="s">
        <v>451</v>
      </c>
      <c r="E997" t="s">
        <v>3794</v>
      </c>
      <c r="F997" t="s">
        <v>18</v>
      </c>
      <c r="G997" t="s">
        <v>3795</v>
      </c>
      <c r="H997" t="s">
        <v>70</v>
      </c>
      <c r="I997" t="s">
        <v>71</v>
      </c>
      <c r="J997" s="1">
        <v>44480</v>
      </c>
      <c r="K997" s="2">
        <v>0.67142361111111104</v>
      </c>
      <c r="L997" s="1">
        <v>44480</v>
      </c>
      <c r="M997" s="2" t="s">
        <v>3887</v>
      </c>
      <c r="N997" s="1">
        <v>44480</v>
      </c>
      <c r="O997" s="2">
        <v>0.74099537037037033</v>
      </c>
      <c r="P997">
        <v>101</v>
      </c>
      <c r="Q997">
        <v>-40</v>
      </c>
      <c r="R997" s="3">
        <v>44480.671423611115</v>
      </c>
      <c r="S997" s="3">
        <v>44480.740995370368</v>
      </c>
      <c r="T997" t="s">
        <v>1941</v>
      </c>
      <c r="U997" t="s">
        <v>32</v>
      </c>
      <c r="V997" t="s">
        <v>19</v>
      </c>
      <c r="W997" t="s">
        <v>20</v>
      </c>
      <c r="X997" t="s">
        <v>37</v>
      </c>
      <c r="Y997" t="s">
        <v>79</v>
      </c>
      <c r="Z997">
        <v>5</v>
      </c>
      <c r="AA997" t="s">
        <v>3880</v>
      </c>
      <c r="AB997" s="1">
        <v>44480</v>
      </c>
    </row>
    <row r="998" spans="1:28" x14ac:dyDescent="0.25">
      <c r="A998">
        <v>42</v>
      </c>
      <c r="B998" t="s">
        <v>1815</v>
      </c>
      <c r="C998">
        <v>2021</v>
      </c>
      <c r="D998" t="s">
        <v>451</v>
      </c>
      <c r="E998" t="s">
        <v>3796</v>
      </c>
      <c r="F998" t="s">
        <v>38</v>
      </c>
      <c r="G998" t="s">
        <v>618</v>
      </c>
      <c r="H998" t="s">
        <v>87</v>
      </c>
      <c r="I998" t="s">
        <v>71</v>
      </c>
      <c r="J998" s="1">
        <v>44480</v>
      </c>
      <c r="K998" s="2">
        <v>0.6778819444444445</v>
      </c>
      <c r="L998" s="1">
        <v>44484</v>
      </c>
      <c r="M998" s="2">
        <v>0.70562499999999995</v>
      </c>
      <c r="R998" s="3">
        <v>44480.677881944444</v>
      </c>
      <c r="S998" s="3">
        <v>44484.34691064815</v>
      </c>
      <c r="T998" t="s">
        <v>4836</v>
      </c>
      <c r="U998" t="s">
        <v>72</v>
      </c>
      <c r="V998" t="s">
        <v>19</v>
      </c>
      <c r="W998" t="s">
        <v>35</v>
      </c>
      <c r="X998" t="s">
        <v>74</v>
      </c>
      <c r="Y998" t="s">
        <v>35</v>
      </c>
      <c r="Z998">
        <v>2</v>
      </c>
      <c r="AA998" t="s">
        <v>3880</v>
      </c>
      <c r="AB998" s="1">
        <v>44480</v>
      </c>
    </row>
    <row r="999" spans="1:28" x14ac:dyDescent="0.25">
      <c r="A999">
        <v>42</v>
      </c>
      <c r="B999" t="s">
        <v>1815</v>
      </c>
      <c r="C999">
        <v>2021</v>
      </c>
      <c r="D999" t="s">
        <v>451</v>
      </c>
      <c r="E999" t="s">
        <v>3797</v>
      </c>
      <c r="F999" t="s">
        <v>38</v>
      </c>
      <c r="G999" t="s">
        <v>618</v>
      </c>
      <c r="H999" t="s">
        <v>87</v>
      </c>
      <c r="I999" t="s">
        <v>71</v>
      </c>
      <c r="J999" s="1">
        <v>44480</v>
      </c>
      <c r="K999" s="2">
        <v>0.67881944444444453</v>
      </c>
      <c r="L999" s="1">
        <v>44484</v>
      </c>
      <c r="M999" s="2">
        <v>0.70657407407407413</v>
      </c>
      <c r="R999" s="3">
        <v>44480.678819444445</v>
      </c>
      <c r="S999" s="3">
        <v>44484.34691064815</v>
      </c>
      <c r="T999" t="s">
        <v>4837</v>
      </c>
      <c r="U999" t="s">
        <v>72</v>
      </c>
      <c r="V999" t="s">
        <v>19</v>
      </c>
      <c r="W999" t="s">
        <v>35</v>
      </c>
      <c r="X999" t="s">
        <v>74</v>
      </c>
      <c r="Y999" t="s">
        <v>35</v>
      </c>
      <c r="Z999">
        <v>1</v>
      </c>
      <c r="AA999" t="s">
        <v>3880</v>
      </c>
      <c r="AB999" s="1">
        <v>44480</v>
      </c>
    </row>
    <row r="1000" spans="1:28" x14ac:dyDescent="0.25">
      <c r="A1000">
        <v>42</v>
      </c>
      <c r="B1000" t="s">
        <v>1815</v>
      </c>
      <c r="C1000">
        <v>2021</v>
      </c>
      <c r="D1000" t="s">
        <v>451</v>
      </c>
      <c r="E1000" t="s">
        <v>3798</v>
      </c>
      <c r="F1000" t="s">
        <v>38</v>
      </c>
      <c r="G1000" t="s">
        <v>618</v>
      </c>
      <c r="H1000" t="s">
        <v>87</v>
      </c>
      <c r="I1000" t="s">
        <v>71</v>
      </c>
      <c r="J1000" s="1">
        <v>44480</v>
      </c>
      <c r="K1000" s="2">
        <v>0.67960648148148151</v>
      </c>
      <c r="L1000" s="1">
        <v>44484</v>
      </c>
      <c r="M1000" s="2">
        <v>0.70736111111111111</v>
      </c>
      <c r="R1000" s="3">
        <v>44480.679606481484</v>
      </c>
      <c r="S1000" s="3">
        <v>44484.34691064815</v>
      </c>
      <c r="T1000" t="s">
        <v>4838</v>
      </c>
      <c r="U1000" t="s">
        <v>72</v>
      </c>
      <c r="V1000" t="s">
        <v>19</v>
      </c>
      <c r="W1000" t="s">
        <v>35</v>
      </c>
      <c r="X1000" t="s">
        <v>74</v>
      </c>
      <c r="Y1000" t="s">
        <v>35</v>
      </c>
      <c r="Z1000">
        <v>1</v>
      </c>
      <c r="AA1000" t="s">
        <v>3880</v>
      </c>
      <c r="AB1000" s="1">
        <v>44480</v>
      </c>
    </row>
    <row r="1001" spans="1:28" x14ac:dyDescent="0.25">
      <c r="A1001">
        <v>42</v>
      </c>
      <c r="B1001" t="s">
        <v>1815</v>
      </c>
      <c r="C1001">
        <v>2021</v>
      </c>
      <c r="D1001" t="s">
        <v>451</v>
      </c>
      <c r="E1001" t="s">
        <v>3799</v>
      </c>
      <c r="F1001" t="s">
        <v>38</v>
      </c>
      <c r="G1001" t="s">
        <v>618</v>
      </c>
      <c r="H1001" t="s">
        <v>87</v>
      </c>
      <c r="I1001" t="s">
        <v>71</v>
      </c>
      <c r="J1001" s="1">
        <v>44480</v>
      </c>
      <c r="K1001" s="2">
        <v>0.68013888888888896</v>
      </c>
      <c r="L1001" s="1">
        <v>44484</v>
      </c>
      <c r="M1001" s="2">
        <v>0.70788194444444441</v>
      </c>
      <c r="R1001" s="3">
        <v>44480.680138888885</v>
      </c>
      <c r="S1001" s="3">
        <v>44484.34691064815</v>
      </c>
      <c r="T1001" t="s">
        <v>4838</v>
      </c>
      <c r="U1001" t="s">
        <v>72</v>
      </c>
      <c r="V1001" t="s">
        <v>19</v>
      </c>
      <c r="W1001" t="s">
        <v>35</v>
      </c>
      <c r="X1001" t="s">
        <v>74</v>
      </c>
      <c r="Y1001" t="s">
        <v>35</v>
      </c>
      <c r="Z1001">
        <v>1</v>
      </c>
      <c r="AA1001" t="s">
        <v>3880</v>
      </c>
      <c r="AB1001" s="1">
        <v>44480</v>
      </c>
    </row>
    <row r="1002" spans="1:28" x14ac:dyDescent="0.25">
      <c r="A1002">
        <v>42</v>
      </c>
      <c r="B1002" t="s">
        <v>1815</v>
      </c>
      <c r="C1002">
        <v>2021</v>
      </c>
      <c r="D1002" t="s">
        <v>451</v>
      </c>
      <c r="E1002" t="s">
        <v>3800</v>
      </c>
      <c r="F1002" t="s">
        <v>38</v>
      </c>
      <c r="G1002" t="s">
        <v>618</v>
      </c>
      <c r="H1002" t="s">
        <v>87</v>
      </c>
      <c r="I1002" t="s">
        <v>71</v>
      </c>
      <c r="J1002" s="1">
        <v>44480</v>
      </c>
      <c r="K1002" s="2">
        <v>0.68112268518518515</v>
      </c>
      <c r="L1002" s="1">
        <v>44484</v>
      </c>
      <c r="M1002" s="2">
        <v>0.70886574074074071</v>
      </c>
      <c r="R1002" s="3">
        <v>44480.681122685186</v>
      </c>
      <c r="S1002" s="3">
        <v>44484.34691064815</v>
      </c>
      <c r="T1002" t="s">
        <v>4839</v>
      </c>
      <c r="U1002" t="s">
        <v>72</v>
      </c>
      <c r="V1002" t="s">
        <v>19</v>
      </c>
      <c r="W1002" t="s">
        <v>35</v>
      </c>
      <c r="X1002" t="s">
        <v>74</v>
      </c>
      <c r="Y1002" t="s">
        <v>35</v>
      </c>
      <c r="Z1002">
        <v>1</v>
      </c>
      <c r="AA1002" t="s">
        <v>3880</v>
      </c>
      <c r="AB1002" s="1">
        <v>44480</v>
      </c>
    </row>
    <row r="1003" spans="1:28" x14ac:dyDescent="0.25">
      <c r="A1003">
        <v>42</v>
      </c>
      <c r="B1003" t="s">
        <v>1815</v>
      </c>
      <c r="C1003">
        <v>2021</v>
      </c>
      <c r="D1003" t="s">
        <v>451</v>
      </c>
      <c r="E1003" t="s">
        <v>3801</v>
      </c>
      <c r="F1003" t="s">
        <v>38</v>
      </c>
      <c r="G1003" t="s">
        <v>618</v>
      </c>
      <c r="H1003" t="s">
        <v>87</v>
      </c>
      <c r="I1003" t="s">
        <v>71</v>
      </c>
      <c r="J1003" s="1">
        <v>44480</v>
      </c>
      <c r="K1003" s="2">
        <v>0.68192129629629628</v>
      </c>
      <c r="L1003" s="1">
        <v>44484</v>
      </c>
      <c r="M1003" s="2">
        <v>0.70967592592592599</v>
      </c>
      <c r="R1003" s="3">
        <v>44480.681921296295</v>
      </c>
      <c r="S1003" s="3">
        <v>44484.34691064815</v>
      </c>
      <c r="T1003" t="s">
        <v>4840</v>
      </c>
      <c r="U1003" t="s">
        <v>72</v>
      </c>
      <c r="V1003" t="s">
        <v>19</v>
      </c>
      <c r="W1003" t="s">
        <v>35</v>
      </c>
      <c r="X1003" t="s">
        <v>74</v>
      </c>
      <c r="Y1003" t="s">
        <v>35</v>
      </c>
      <c r="Z1003">
        <v>1</v>
      </c>
      <c r="AA1003" t="s">
        <v>3880</v>
      </c>
      <c r="AB1003" s="1">
        <v>44480</v>
      </c>
    </row>
    <row r="1004" spans="1:28" x14ac:dyDescent="0.25">
      <c r="A1004">
        <v>42</v>
      </c>
      <c r="B1004" t="s">
        <v>1815</v>
      </c>
      <c r="C1004">
        <v>2021</v>
      </c>
      <c r="D1004" t="s">
        <v>451</v>
      </c>
      <c r="E1004" t="s">
        <v>3802</v>
      </c>
      <c r="F1004" t="s">
        <v>33</v>
      </c>
      <c r="G1004" t="s">
        <v>3803</v>
      </c>
      <c r="H1004" t="s">
        <v>87</v>
      </c>
      <c r="I1004" t="s">
        <v>71</v>
      </c>
      <c r="J1004" s="1">
        <v>44480</v>
      </c>
      <c r="K1004" s="2">
        <v>0.69855324074074077</v>
      </c>
      <c r="L1004" s="1">
        <v>44484</v>
      </c>
      <c r="M1004" s="2">
        <v>0.72631944444444441</v>
      </c>
      <c r="R1004" s="3">
        <v>44480.698553240742</v>
      </c>
      <c r="S1004" s="3">
        <v>44484.34691064815</v>
      </c>
      <c r="T1004" t="s">
        <v>4841</v>
      </c>
      <c r="U1004" t="s">
        <v>72</v>
      </c>
      <c r="V1004" t="s">
        <v>19</v>
      </c>
      <c r="W1004" t="s">
        <v>34</v>
      </c>
      <c r="X1004" t="s">
        <v>74</v>
      </c>
      <c r="Y1004" t="s">
        <v>80</v>
      </c>
      <c r="Z1004">
        <v>1</v>
      </c>
      <c r="AA1004" t="s">
        <v>3880</v>
      </c>
      <c r="AB1004" s="1">
        <v>44480</v>
      </c>
    </row>
    <row r="1005" spans="1:28" x14ac:dyDescent="0.25">
      <c r="A1005">
        <v>42</v>
      </c>
      <c r="B1005" t="s">
        <v>1815</v>
      </c>
      <c r="C1005">
        <v>2021</v>
      </c>
      <c r="D1005" t="s">
        <v>451</v>
      </c>
      <c r="E1005" t="s">
        <v>3888</v>
      </c>
      <c r="F1005" t="s">
        <v>18</v>
      </c>
      <c r="G1005" t="s">
        <v>3793</v>
      </c>
      <c r="H1005" t="s">
        <v>70</v>
      </c>
      <c r="I1005" t="s">
        <v>71</v>
      </c>
      <c r="J1005" s="1">
        <v>44480</v>
      </c>
      <c r="K1005" s="2">
        <v>0.70293981481481482</v>
      </c>
      <c r="L1005" s="1">
        <v>44480</v>
      </c>
      <c r="M1005" s="2">
        <v>0.7654050925925926</v>
      </c>
      <c r="N1005" s="1">
        <v>44480</v>
      </c>
      <c r="O1005" s="2">
        <v>0.71270833333333339</v>
      </c>
      <c r="P1005">
        <v>14</v>
      </c>
      <c r="Q1005">
        <v>-76</v>
      </c>
      <c r="R1005" s="3">
        <v>44480.702939814815</v>
      </c>
      <c r="S1005" s="3">
        <v>44480.712708333333</v>
      </c>
      <c r="T1005" t="s">
        <v>100</v>
      </c>
      <c r="U1005" t="s">
        <v>22</v>
      </c>
      <c r="V1005" t="s">
        <v>19</v>
      </c>
      <c r="W1005" t="s">
        <v>20</v>
      </c>
      <c r="X1005" t="s">
        <v>23</v>
      </c>
      <c r="Y1005" t="s">
        <v>79</v>
      </c>
      <c r="Z1005">
        <v>1</v>
      </c>
      <c r="AA1005" t="s">
        <v>3880</v>
      </c>
      <c r="AB1005" s="1">
        <v>44480</v>
      </c>
    </row>
    <row r="1006" spans="1:28" x14ac:dyDescent="0.25">
      <c r="A1006">
        <v>42</v>
      </c>
      <c r="B1006" t="s">
        <v>1815</v>
      </c>
      <c r="C1006">
        <v>2021</v>
      </c>
      <c r="D1006" t="s">
        <v>451</v>
      </c>
      <c r="E1006" t="s">
        <v>3889</v>
      </c>
      <c r="F1006" t="s">
        <v>24</v>
      </c>
      <c r="G1006" t="s">
        <v>179</v>
      </c>
      <c r="H1006" t="s">
        <v>70</v>
      </c>
      <c r="I1006" t="s">
        <v>71</v>
      </c>
      <c r="J1006" s="1">
        <v>44480</v>
      </c>
      <c r="K1006" s="2">
        <v>0.73041666666666671</v>
      </c>
      <c r="L1006" s="1">
        <v>44480</v>
      </c>
      <c r="M1006" s="2">
        <v>0.79288194444444438</v>
      </c>
      <c r="N1006" s="1">
        <v>44480</v>
      </c>
      <c r="O1006" s="2">
        <v>0.73818287037037045</v>
      </c>
      <c r="P1006">
        <v>11</v>
      </c>
      <c r="Q1006">
        <v>-79</v>
      </c>
      <c r="R1006" s="3">
        <v>44480.730416666665</v>
      </c>
      <c r="S1006" s="3">
        <v>44480.738182870373</v>
      </c>
      <c r="T1006" t="s">
        <v>1861</v>
      </c>
      <c r="U1006" t="s">
        <v>22</v>
      </c>
      <c r="V1006" t="s">
        <v>19</v>
      </c>
      <c r="W1006" t="s">
        <v>25</v>
      </c>
      <c r="X1006" t="s">
        <v>23</v>
      </c>
      <c r="Y1006" t="s">
        <v>78</v>
      </c>
      <c r="Z1006">
        <v>1</v>
      </c>
      <c r="AA1006" t="s">
        <v>3880</v>
      </c>
      <c r="AB1006" s="1">
        <v>44480</v>
      </c>
    </row>
    <row r="1007" spans="1:28" x14ac:dyDescent="0.25">
      <c r="A1007">
        <v>42</v>
      </c>
      <c r="B1007" t="s">
        <v>1815</v>
      </c>
      <c r="C1007">
        <v>2021</v>
      </c>
      <c r="D1007" t="s">
        <v>451</v>
      </c>
      <c r="E1007" t="s">
        <v>3890</v>
      </c>
      <c r="F1007" t="s">
        <v>24</v>
      </c>
      <c r="G1007" t="s">
        <v>1405</v>
      </c>
      <c r="H1007" t="s">
        <v>87</v>
      </c>
      <c r="I1007" t="s">
        <v>71</v>
      </c>
      <c r="J1007" s="1">
        <v>44480</v>
      </c>
      <c r="K1007" s="2">
        <v>0.75702546296296302</v>
      </c>
      <c r="L1007" s="1">
        <v>44484</v>
      </c>
      <c r="M1007" s="2" t="s">
        <v>3891</v>
      </c>
      <c r="N1007" s="1">
        <v>44482</v>
      </c>
      <c r="O1007" s="2">
        <v>0.44699074074074074</v>
      </c>
      <c r="P1007">
        <v>2433</v>
      </c>
      <c r="Q1007">
        <v>-3369</v>
      </c>
      <c r="R1007" s="3">
        <v>44480.757025462961</v>
      </c>
      <c r="S1007" s="3">
        <v>44482.44699074074</v>
      </c>
      <c r="T1007" t="s">
        <v>4347</v>
      </c>
      <c r="U1007" t="s">
        <v>39</v>
      </c>
      <c r="V1007" t="s">
        <v>19</v>
      </c>
      <c r="W1007" t="s">
        <v>25</v>
      </c>
      <c r="X1007" t="s">
        <v>37</v>
      </c>
      <c r="Y1007" t="s">
        <v>78</v>
      </c>
      <c r="Z1007">
        <v>1</v>
      </c>
      <c r="AA1007" t="s">
        <v>3880</v>
      </c>
      <c r="AB1007" s="1">
        <v>44480</v>
      </c>
    </row>
    <row r="1008" spans="1:28" x14ac:dyDescent="0.25">
      <c r="A1008">
        <v>42</v>
      </c>
      <c r="B1008" t="s">
        <v>1815</v>
      </c>
      <c r="C1008">
        <v>2021</v>
      </c>
      <c r="D1008" t="s">
        <v>451</v>
      </c>
      <c r="E1008" t="s">
        <v>3892</v>
      </c>
      <c r="F1008" t="s">
        <v>38</v>
      </c>
      <c r="G1008" t="s">
        <v>618</v>
      </c>
      <c r="H1008" t="s">
        <v>86</v>
      </c>
      <c r="I1008" t="s">
        <v>71</v>
      </c>
      <c r="J1008" s="1">
        <v>44480</v>
      </c>
      <c r="K1008" s="2">
        <v>0.78005787037037033</v>
      </c>
      <c r="L1008" s="1">
        <v>44480</v>
      </c>
      <c r="M1008" s="2">
        <v>0.94663194444444443</v>
      </c>
      <c r="N1008" s="1">
        <v>44480</v>
      </c>
      <c r="O1008" s="2">
        <v>0.92327546296296292</v>
      </c>
      <c r="P1008">
        <v>206</v>
      </c>
      <c r="Q1008">
        <v>-34</v>
      </c>
      <c r="R1008" s="3">
        <v>44480.780057870368</v>
      </c>
      <c r="S1008" s="3">
        <v>44480.923275462963</v>
      </c>
      <c r="T1008" t="s">
        <v>3964</v>
      </c>
      <c r="U1008" t="s">
        <v>32</v>
      </c>
      <c r="V1008" t="s">
        <v>19</v>
      </c>
      <c r="W1008" t="s">
        <v>35</v>
      </c>
      <c r="X1008" t="s">
        <v>82</v>
      </c>
      <c r="Y1008" t="s">
        <v>35</v>
      </c>
      <c r="Z1008">
        <v>1</v>
      </c>
      <c r="AA1008" t="s">
        <v>3880</v>
      </c>
      <c r="AB1008" s="1">
        <v>44480</v>
      </c>
    </row>
    <row r="1009" spans="1:28" x14ac:dyDescent="0.25">
      <c r="A1009">
        <v>42</v>
      </c>
      <c r="B1009" t="s">
        <v>1815</v>
      </c>
      <c r="C1009">
        <v>2021</v>
      </c>
      <c r="D1009" t="s">
        <v>451</v>
      </c>
      <c r="E1009" t="s">
        <v>3893</v>
      </c>
      <c r="F1009" t="s">
        <v>18</v>
      </c>
      <c r="G1009" t="s">
        <v>3795</v>
      </c>
      <c r="H1009" t="s">
        <v>87</v>
      </c>
      <c r="I1009" t="s">
        <v>71</v>
      </c>
      <c r="J1009" s="1">
        <v>44480</v>
      </c>
      <c r="K1009" s="2">
        <v>0.78481481481481474</v>
      </c>
      <c r="L1009" s="1">
        <v>44484</v>
      </c>
      <c r="M1009" s="2">
        <v>0.81251157407407415</v>
      </c>
      <c r="N1009" s="1">
        <v>44482</v>
      </c>
      <c r="O1009" s="2">
        <v>0.43973379629629633</v>
      </c>
      <c r="P1009">
        <v>2383</v>
      </c>
      <c r="Q1009">
        <v>-3417</v>
      </c>
      <c r="R1009" s="3">
        <v>44480.784814814811</v>
      </c>
      <c r="S1009" s="3">
        <v>44482.439733796295</v>
      </c>
      <c r="T1009" t="s">
        <v>4348</v>
      </c>
      <c r="U1009" t="s">
        <v>39</v>
      </c>
      <c r="V1009" t="s">
        <v>19</v>
      </c>
      <c r="W1009" t="s">
        <v>20</v>
      </c>
      <c r="X1009" t="s">
        <v>37</v>
      </c>
      <c r="Y1009" t="s">
        <v>79</v>
      </c>
      <c r="Z1009">
        <v>1</v>
      </c>
      <c r="AA1009" t="s">
        <v>3880</v>
      </c>
      <c r="AB1009" s="1">
        <v>44480</v>
      </c>
    </row>
    <row r="1010" spans="1:28" x14ac:dyDescent="0.25">
      <c r="A1010">
        <v>42</v>
      </c>
      <c r="B1010" t="s">
        <v>1815</v>
      </c>
      <c r="C1010">
        <v>2021</v>
      </c>
      <c r="D1010" t="s">
        <v>451</v>
      </c>
      <c r="E1010" t="s">
        <v>3894</v>
      </c>
      <c r="F1010" t="s">
        <v>46</v>
      </c>
      <c r="G1010" t="s">
        <v>3895</v>
      </c>
      <c r="H1010" t="s">
        <v>87</v>
      </c>
      <c r="I1010" t="s">
        <v>71</v>
      </c>
      <c r="J1010" s="1">
        <v>44480</v>
      </c>
      <c r="K1010" s="2">
        <v>0.78581018518518519</v>
      </c>
      <c r="L1010" s="1">
        <v>44484</v>
      </c>
      <c r="M1010" s="2" t="s">
        <v>3896</v>
      </c>
      <c r="R1010" s="3">
        <v>44480.785810185182</v>
      </c>
      <c r="S1010" s="3">
        <v>44484.34691064815</v>
      </c>
      <c r="T1010" t="s">
        <v>4842</v>
      </c>
      <c r="U1010" t="s">
        <v>72</v>
      </c>
      <c r="V1010" t="s">
        <v>46</v>
      </c>
      <c r="W1010" t="s">
        <v>46</v>
      </c>
      <c r="X1010" t="s">
        <v>74</v>
      </c>
      <c r="Y1010" t="s">
        <v>81</v>
      </c>
      <c r="Z1010">
        <v>3</v>
      </c>
      <c r="AA1010" t="s">
        <v>3880</v>
      </c>
      <c r="AB1010" s="1">
        <v>44480</v>
      </c>
    </row>
    <row r="1011" spans="1:28" x14ac:dyDescent="0.25">
      <c r="A1011">
        <v>42</v>
      </c>
      <c r="B1011" t="s">
        <v>1815</v>
      </c>
      <c r="C1011">
        <v>2021</v>
      </c>
      <c r="D1011" t="s">
        <v>451</v>
      </c>
      <c r="E1011" t="s">
        <v>3897</v>
      </c>
      <c r="F1011" t="s">
        <v>24</v>
      </c>
      <c r="G1011" t="s">
        <v>1740</v>
      </c>
      <c r="H1011" t="s">
        <v>70</v>
      </c>
      <c r="I1011" t="s">
        <v>71</v>
      </c>
      <c r="J1011" s="1">
        <v>44480</v>
      </c>
      <c r="K1011" s="2">
        <v>0.79016203703703702</v>
      </c>
      <c r="L1011" s="1">
        <v>44480</v>
      </c>
      <c r="M1011" s="2">
        <v>0.79013888888888895</v>
      </c>
      <c r="N1011" s="1">
        <v>44480</v>
      </c>
      <c r="O1011" s="2">
        <v>0.81314814814814806</v>
      </c>
      <c r="P1011">
        <v>33</v>
      </c>
      <c r="Q1011">
        <v>33</v>
      </c>
      <c r="R1011" s="3">
        <v>44480.790162037039</v>
      </c>
      <c r="S1011" s="3">
        <v>44480.813148148147</v>
      </c>
      <c r="T1011" t="s">
        <v>103</v>
      </c>
      <c r="U1011" t="s">
        <v>27</v>
      </c>
      <c r="V1011" t="s">
        <v>19</v>
      </c>
      <c r="W1011" t="s">
        <v>25</v>
      </c>
      <c r="X1011" t="s">
        <v>23</v>
      </c>
      <c r="Y1011" t="s">
        <v>78</v>
      </c>
      <c r="Z1011">
        <v>1</v>
      </c>
      <c r="AA1011" t="s">
        <v>3880</v>
      </c>
      <c r="AB1011" s="1">
        <v>44480</v>
      </c>
    </row>
    <row r="1012" spans="1:28" x14ac:dyDescent="0.25">
      <c r="A1012">
        <v>42</v>
      </c>
      <c r="B1012" t="s">
        <v>1815</v>
      </c>
      <c r="C1012">
        <v>2021</v>
      </c>
      <c r="D1012" t="s">
        <v>451</v>
      </c>
      <c r="E1012" t="s">
        <v>3898</v>
      </c>
      <c r="F1012" t="s">
        <v>46</v>
      </c>
      <c r="G1012" t="s">
        <v>931</v>
      </c>
      <c r="H1012" t="s">
        <v>86</v>
      </c>
      <c r="I1012" t="s">
        <v>71</v>
      </c>
      <c r="J1012" s="1">
        <v>44480</v>
      </c>
      <c r="K1012" s="2">
        <v>0.80464120370370373</v>
      </c>
      <c r="L1012" s="1">
        <v>44480</v>
      </c>
      <c r="M1012" s="2">
        <v>0.97128472222222229</v>
      </c>
      <c r="N1012" s="1">
        <v>44480</v>
      </c>
      <c r="O1012" s="2">
        <v>0.85731481481481486</v>
      </c>
      <c r="P1012">
        <v>76</v>
      </c>
      <c r="Q1012">
        <v>-164</v>
      </c>
      <c r="R1012" s="3">
        <v>44480.8046412037</v>
      </c>
      <c r="S1012" s="3">
        <v>44480.857314814813</v>
      </c>
      <c r="T1012" t="s">
        <v>124</v>
      </c>
      <c r="U1012" t="s">
        <v>30</v>
      </c>
      <c r="V1012" t="s">
        <v>46</v>
      </c>
      <c r="W1012" t="s">
        <v>46</v>
      </c>
      <c r="X1012" t="s">
        <v>23</v>
      </c>
      <c r="Y1012" t="s">
        <v>81</v>
      </c>
      <c r="Z1012">
        <v>2</v>
      </c>
      <c r="AA1012" t="s">
        <v>3880</v>
      </c>
      <c r="AB1012" s="1">
        <v>44480</v>
      </c>
    </row>
    <row r="1013" spans="1:28" x14ac:dyDescent="0.25">
      <c r="A1013">
        <v>42</v>
      </c>
      <c r="B1013" t="s">
        <v>1815</v>
      </c>
      <c r="C1013">
        <v>2021</v>
      </c>
      <c r="D1013" t="s">
        <v>451</v>
      </c>
      <c r="E1013" t="s">
        <v>3899</v>
      </c>
      <c r="F1013" t="s">
        <v>38</v>
      </c>
      <c r="G1013" t="s">
        <v>618</v>
      </c>
      <c r="H1013" t="s">
        <v>87</v>
      </c>
      <c r="I1013" t="s">
        <v>71</v>
      </c>
      <c r="J1013" s="1">
        <v>44480</v>
      </c>
      <c r="K1013" s="2">
        <v>0.81627314814814811</v>
      </c>
      <c r="L1013" s="1">
        <v>44484</v>
      </c>
      <c r="M1013" s="2">
        <v>0.84390046296296306</v>
      </c>
      <c r="R1013" s="3">
        <v>44480.81627314815</v>
      </c>
      <c r="S1013" s="3">
        <v>44484.34691064815</v>
      </c>
      <c r="T1013" t="s">
        <v>4843</v>
      </c>
      <c r="U1013" t="s">
        <v>72</v>
      </c>
      <c r="V1013" t="s">
        <v>19</v>
      </c>
      <c r="W1013" t="s">
        <v>35</v>
      </c>
      <c r="X1013" t="s">
        <v>74</v>
      </c>
      <c r="Y1013" t="s">
        <v>35</v>
      </c>
      <c r="Z1013">
        <v>1</v>
      </c>
      <c r="AA1013" t="s">
        <v>3880</v>
      </c>
      <c r="AB1013" s="1">
        <v>44480</v>
      </c>
    </row>
    <row r="1014" spans="1:28" x14ac:dyDescent="0.25">
      <c r="A1014">
        <v>42</v>
      </c>
      <c r="B1014" t="s">
        <v>1815</v>
      </c>
      <c r="C1014">
        <v>2021</v>
      </c>
      <c r="D1014" t="s">
        <v>451</v>
      </c>
      <c r="E1014" t="s">
        <v>3900</v>
      </c>
      <c r="F1014" t="s">
        <v>46</v>
      </c>
      <c r="G1014" t="s">
        <v>3901</v>
      </c>
      <c r="H1014" t="s">
        <v>70</v>
      </c>
      <c r="I1014" t="s">
        <v>71</v>
      </c>
      <c r="J1014" s="1">
        <v>44480</v>
      </c>
      <c r="K1014" s="2">
        <v>0.81800925925925927</v>
      </c>
      <c r="L1014" s="1">
        <v>44481</v>
      </c>
      <c r="M1014" s="2" t="s">
        <v>3902</v>
      </c>
      <c r="N1014" s="1">
        <v>44480</v>
      </c>
      <c r="O1014" s="2">
        <v>0.97201388888888884</v>
      </c>
      <c r="P1014">
        <v>222</v>
      </c>
      <c r="Q1014">
        <v>-91</v>
      </c>
      <c r="R1014" s="3">
        <v>44480.818009259259</v>
      </c>
      <c r="S1014" s="3">
        <v>44480.972013888888</v>
      </c>
      <c r="T1014" t="s">
        <v>1934</v>
      </c>
      <c r="U1014" t="s">
        <v>32</v>
      </c>
      <c r="V1014" t="s">
        <v>46</v>
      </c>
      <c r="W1014" t="s">
        <v>46</v>
      </c>
      <c r="X1014" t="s">
        <v>23</v>
      </c>
      <c r="Y1014" t="s">
        <v>81</v>
      </c>
      <c r="Z1014">
        <v>2</v>
      </c>
      <c r="AA1014" t="s">
        <v>3880</v>
      </c>
      <c r="AB1014" s="1">
        <v>44480</v>
      </c>
    </row>
    <row r="1015" spans="1:28" x14ac:dyDescent="0.25">
      <c r="A1015">
        <v>42</v>
      </c>
      <c r="B1015" t="s">
        <v>1815</v>
      </c>
      <c r="C1015">
        <v>2021</v>
      </c>
      <c r="D1015" t="s">
        <v>451</v>
      </c>
      <c r="E1015" t="s">
        <v>3903</v>
      </c>
      <c r="F1015" t="s">
        <v>46</v>
      </c>
      <c r="G1015" t="s">
        <v>3904</v>
      </c>
      <c r="H1015" t="s">
        <v>87</v>
      </c>
      <c r="I1015" t="s">
        <v>71</v>
      </c>
      <c r="J1015" s="1">
        <v>44480</v>
      </c>
      <c r="K1015" s="2">
        <v>0.8288888888888889</v>
      </c>
      <c r="L1015" s="1">
        <v>44484</v>
      </c>
      <c r="M1015" s="2">
        <v>0.85663194444444446</v>
      </c>
      <c r="N1015" s="1">
        <v>44480</v>
      </c>
      <c r="O1015" s="2">
        <v>0.97160879629629626</v>
      </c>
      <c r="P1015">
        <v>206</v>
      </c>
      <c r="Q1015">
        <v>-5594</v>
      </c>
      <c r="R1015" s="3">
        <v>44480.828888888886</v>
      </c>
      <c r="S1015" s="3">
        <v>44480.971608796295</v>
      </c>
      <c r="T1015" t="s">
        <v>149</v>
      </c>
      <c r="U1015" t="s">
        <v>32</v>
      </c>
      <c r="V1015" t="s">
        <v>46</v>
      </c>
      <c r="W1015" t="s">
        <v>46</v>
      </c>
      <c r="X1015" t="s">
        <v>23</v>
      </c>
      <c r="Y1015" t="s">
        <v>81</v>
      </c>
      <c r="Z1015">
        <v>7</v>
      </c>
      <c r="AA1015" t="s">
        <v>3880</v>
      </c>
      <c r="AB1015" s="1">
        <v>44480</v>
      </c>
    </row>
    <row r="1016" spans="1:28" x14ac:dyDescent="0.25">
      <c r="A1016">
        <v>42</v>
      </c>
      <c r="B1016" t="s">
        <v>1815</v>
      </c>
      <c r="C1016">
        <v>2021</v>
      </c>
      <c r="D1016" t="s">
        <v>451</v>
      </c>
      <c r="E1016" t="s">
        <v>3905</v>
      </c>
      <c r="F1016" t="s">
        <v>46</v>
      </c>
      <c r="G1016" t="s">
        <v>3906</v>
      </c>
      <c r="H1016" t="s">
        <v>87</v>
      </c>
      <c r="I1016" t="s">
        <v>71</v>
      </c>
      <c r="J1016" s="1">
        <v>44480</v>
      </c>
      <c r="K1016" s="2">
        <v>0.83009259259259249</v>
      </c>
      <c r="L1016" s="1">
        <v>44484</v>
      </c>
      <c r="M1016" s="2">
        <v>0.85784722222222232</v>
      </c>
      <c r="R1016" s="3">
        <v>44480.830092592594</v>
      </c>
      <c r="S1016" s="3">
        <v>44484.34691064815</v>
      </c>
      <c r="T1016" t="s">
        <v>4844</v>
      </c>
      <c r="U1016" t="s">
        <v>72</v>
      </c>
      <c r="V1016" t="s">
        <v>46</v>
      </c>
      <c r="W1016" t="s">
        <v>46</v>
      </c>
      <c r="X1016" t="s">
        <v>74</v>
      </c>
      <c r="Y1016" t="s">
        <v>81</v>
      </c>
      <c r="Z1016">
        <v>1</v>
      </c>
      <c r="AA1016" t="s">
        <v>3880</v>
      </c>
      <c r="AB1016" s="1">
        <v>44480</v>
      </c>
    </row>
    <row r="1017" spans="1:28" x14ac:dyDescent="0.25">
      <c r="A1017">
        <v>42</v>
      </c>
      <c r="B1017" t="s">
        <v>1815</v>
      </c>
      <c r="C1017">
        <v>2021</v>
      </c>
      <c r="D1017" t="s">
        <v>451</v>
      </c>
      <c r="E1017" t="s">
        <v>3907</v>
      </c>
      <c r="F1017" t="s">
        <v>33</v>
      </c>
      <c r="G1017" t="s">
        <v>3803</v>
      </c>
      <c r="H1017" t="s">
        <v>70</v>
      </c>
      <c r="I1017" t="s">
        <v>71</v>
      </c>
      <c r="J1017" s="1">
        <v>44480</v>
      </c>
      <c r="K1017" s="2">
        <v>0.83089120370370362</v>
      </c>
      <c r="L1017" s="1">
        <v>44480</v>
      </c>
      <c r="M1017" s="2" t="s">
        <v>3908</v>
      </c>
      <c r="N1017" s="1">
        <v>44480</v>
      </c>
      <c r="O1017" s="2">
        <v>0.88290509259259264</v>
      </c>
      <c r="P1017">
        <v>75</v>
      </c>
      <c r="Q1017">
        <v>-29</v>
      </c>
      <c r="R1017" s="3">
        <v>44480.830891203703</v>
      </c>
      <c r="S1017" s="3">
        <v>44480.882905092592</v>
      </c>
      <c r="T1017" t="s">
        <v>141</v>
      </c>
      <c r="U1017" t="s">
        <v>30</v>
      </c>
      <c r="V1017" t="s">
        <v>19</v>
      </c>
      <c r="W1017" t="s">
        <v>34</v>
      </c>
      <c r="X1017" t="s">
        <v>23</v>
      </c>
      <c r="Y1017" t="s">
        <v>80</v>
      </c>
      <c r="Z1017">
        <v>9</v>
      </c>
      <c r="AA1017" t="s">
        <v>3880</v>
      </c>
      <c r="AB1017" s="1">
        <v>44480</v>
      </c>
    </row>
    <row r="1018" spans="1:28" x14ac:dyDescent="0.25">
      <c r="A1018">
        <v>42</v>
      </c>
      <c r="B1018" t="s">
        <v>1815</v>
      </c>
      <c r="C1018">
        <v>2021</v>
      </c>
      <c r="D1018" t="s">
        <v>451</v>
      </c>
      <c r="E1018" t="s">
        <v>3909</v>
      </c>
      <c r="F1018" t="s">
        <v>33</v>
      </c>
      <c r="G1018" t="s">
        <v>3803</v>
      </c>
      <c r="H1018" t="s">
        <v>90</v>
      </c>
      <c r="I1018" t="s">
        <v>71</v>
      </c>
      <c r="J1018" s="1">
        <v>44480</v>
      </c>
      <c r="K1018" s="2">
        <v>0.84149305555555554</v>
      </c>
      <c r="L1018" s="1">
        <v>44480</v>
      </c>
      <c r="M1018" s="2">
        <v>0.86230324074074083</v>
      </c>
      <c r="N1018" s="1">
        <v>44480</v>
      </c>
      <c r="O1018" s="2">
        <v>0.84222222222222232</v>
      </c>
      <c r="P1018">
        <v>1</v>
      </c>
      <c r="Q1018">
        <v>-29</v>
      </c>
      <c r="R1018" s="3">
        <v>44480.841493055559</v>
      </c>
      <c r="S1018" s="3">
        <v>44480.842222222222</v>
      </c>
      <c r="T1018" t="s">
        <v>1856</v>
      </c>
      <c r="U1018" t="s">
        <v>22</v>
      </c>
      <c r="V1018" t="s">
        <v>19</v>
      </c>
      <c r="W1018" t="s">
        <v>73</v>
      </c>
      <c r="X1018" t="s">
        <v>23</v>
      </c>
      <c r="Y1018" t="s">
        <v>77</v>
      </c>
      <c r="Z1018">
        <v>1</v>
      </c>
      <c r="AA1018" t="s">
        <v>3883</v>
      </c>
      <c r="AB1018" s="1">
        <v>44480</v>
      </c>
    </row>
    <row r="1019" spans="1:28" x14ac:dyDescent="0.25">
      <c r="A1019">
        <v>42</v>
      </c>
      <c r="B1019" t="s">
        <v>1815</v>
      </c>
      <c r="C1019">
        <v>2021</v>
      </c>
      <c r="D1019" t="s">
        <v>451</v>
      </c>
      <c r="E1019" t="s">
        <v>3910</v>
      </c>
      <c r="F1019" t="s">
        <v>24</v>
      </c>
      <c r="G1019" t="s">
        <v>888</v>
      </c>
      <c r="H1019" t="s">
        <v>90</v>
      </c>
      <c r="I1019" t="s">
        <v>71</v>
      </c>
      <c r="J1019" s="1">
        <v>44480</v>
      </c>
      <c r="K1019" s="2">
        <v>0.85165509259259264</v>
      </c>
      <c r="L1019" s="1">
        <v>44480</v>
      </c>
      <c r="M1019" s="2">
        <v>0.87245370370370379</v>
      </c>
      <c r="N1019" s="1">
        <v>44480</v>
      </c>
      <c r="O1019" s="2">
        <v>0.85541666666666671</v>
      </c>
      <c r="P1019">
        <v>5</v>
      </c>
      <c r="Q1019">
        <v>-25</v>
      </c>
      <c r="R1019" s="3">
        <v>44480.851655092592</v>
      </c>
      <c r="S1019" s="3">
        <v>44480.855416666665</v>
      </c>
      <c r="T1019" t="s">
        <v>105</v>
      </c>
      <c r="U1019" t="s">
        <v>22</v>
      </c>
      <c r="V1019" t="s">
        <v>19</v>
      </c>
      <c r="W1019" t="s">
        <v>73</v>
      </c>
      <c r="X1019" t="s">
        <v>23</v>
      </c>
      <c r="Y1019" t="s">
        <v>77</v>
      </c>
      <c r="Z1019">
        <v>1</v>
      </c>
      <c r="AA1019" t="s">
        <v>3883</v>
      </c>
      <c r="AB1019" s="1">
        <v>44480</v>
      </c>
    </row>
    <row r="1020" spans="1:28" x14ac:dyDescent="0.25">
      <c r="A1020">
        <v>42</v>
      </c>
      <c r="B1020" t="s">
        <v>1815</v>
      </c>
      <c r="C1020">
        <v>2021</v>
      </c>
      <c r="D1020" t="s">
        <v>451</v>
      </c>
      <c r="E1020" t="s">
        <v>3911</v>
      </c>
      <c r="F1020" t="s">
        <v>33</v>
      </c>
      <c r="G1020" t="s">
        <v>3912</v>
      </c>
      <c r="H1020" t="s">
        <v>70</v>
      </c>
      <c r="I1020" t="s">
        <v>71</v>
      </c>
      <c r="J1020" s="1">
        <v>44480</v>
      </c>
      <c r="K1020" s="2">
        <v>0.8793981481481481</v>
      </c>
      <c r="L1020" s="1">
        <v>44480</v>
      </c>
      <c r="M1020" s="2">
        <v>0.9418171296296296</v>
      </c>
      <c r="N1020" s="1">
        <v>44480</v>
      </c>
      <c r="O1020" s="2">
        <v>0.89692129629629624</v>
      </c>
      <c r="P1020">
        <v>25</v>
      </c>
      <c r="Q1020">
        <v>-65</v>
      </c>
      <c r="R1020" s="3">
        <v>44480.87939814815</v>
      </c>
      <c r="S1020" s="3">
        <v>44480.896921296298</v>
      </c>
      <c r="T1020" t="s">
        <v>113</v>
      </c>
      <c r="U1020" t="s">
        <v>22</v>
      </c>
      <c r="V1020" t="s">
        <v>19</v>
      </c>
      <c r="W1020" t="s">
        <v>34</v>
      </c>
      <c r="X1020" t="s">
        <v>23</v>
      </c>
      <c r="Y1020" t="s">
        <v>80</v>
      </c>
      <c r="Z1020">
        <v>5</v>
      </c>
      <c r="AA1020" t="s">
        <v>3883</v>
      </c>
      <c r="AB1020" s="1">
        <v>44480</v>
      </c>
    </row>
    <row r="1021" spans="1:28" x14ac:dyDescent="0.25">
      <c r="A1021">
        <v>42</v>
      </c>
      <c r="B1021" t="s">
        <v>1815</v>
      </c>
      <c r="C1021">
        <v>2021</v>
      </c>
      <c r="D1021" t="s">
        <v>451</v>
      </c>
      <c r="E1021" t="s">
        <v>3913</v>
      </c>
      <c r="F1021" t="s">
        <v>24</v>
      </c>
      <c r="G1021" t="s">
        <v>1405</v>
      </c>
      <c r="H1021" t="s">
        <v>90</v>
      </c>
      <c r="I1021" t="s">
        <v>71</v>
      </c>
      <c r="J1021" s="1">
        <v>44480</v>
      </c>
      <c r="K1021" s="2">
        <v>0.88209490740740737</v>
      </c>
      <c r="L1021" s="1">
        <v>44480</v>
      </c>
      <c r="M1021" s="2">
        <v>0.90290509259259266</v>
      </c>
      <c r="N1021" s="1">
        <v>44480</v>
      </c>
      <c r="O1021" s="2">
        <v>0.885625</v>
      </c>
      <c r="P1021">
        <v>5</v>
      </c>
      <c r="Q1021">
        <v>-25</v>
      </c>
      <c r="R1021" s="3">
        <v>44480.882094907407</v>
      </c>
      <c r="S1021" s="3">
        <v>44480.885625000003</v>
      </c>
      <c r="T1021" t="s">
        <v>105</v>
      </c>
      <c r="U1021" t="s">
        <v>22</v>
      </c>
      <c r="V1021" t="s">
        <v>19</v>
      </c>
      <c r="W1021" t="s">
        <v>73</v>
      </c>
      <c r="X1021" t="s">
        <v>23</v>
      </c>
      <c r="Y1021" t="s">
        <v>77</v>
      </c>
      <c r="Z1021">
        <v>1</v>
      </c>
      <c r="AA1021" t="s">
        <v>3883</v>
      </c>
      <c r="AB1021" s="1">
        <v>44480</v>
      </c>
    </row>
    <row r="1022" spans="1:28" x14ac:dyDescent="0.25">
      <c r="A1022">
        <v>42</v>
      </c>
      <c r="B1022" t="s">
        <v>1815</v>
      </c>
      <c r="C1022">
        <v>2021</v>
      </c>
      <c r="D1022" t="s">
        <v>451</v>
      </c>
      <c r="E1022" t="s">
        <v>3914</v>
      </c>
      <c r="F1022" t="s">
        <v>33</v>
      </c>
      <c r="G1022" t="s">
        <v>3915</v>
      </c>
      <c r="H1022" t="s">
        <v>70</v>
      </c>
      <c r="I1022" t="s">
        <v>71</v>
      </c>
      <c r="J1022" s="1">
        <v>44480</v>
      </c>
      <c r="K1022" s="2">
        <v>0.94028935185185192</v>
      </c>
      <c r="L1022" s="1">
        <v>44481</v>
      </c>
      <c r="M1022" s="2">
        <v>2.7662037037037034E-3</v>
      </c>
      <c r="N1022" s="1">
        <v>44480</v>
      </c>
      <c r="O1022" s="2">
        <v>0.96880787037037042</v>
      </c>
      <c r="P1022">
        <v>41</v>
      </c>
      <c r="Q1022">
        <v>-48</v>
      </c>
      <c r="R1022" s="3">
        <v>44480.940289351849</v>
      </c>
      <c r="S1022" s="3">
        <v>44480.968807870369</v>
      </c>
      <c r="T1022" t="s">
        <v>1830</v>
      </c>
      <c r="U1022" t="s">
        <v>27</v>
      </c>
      <c r="V1022" t="s">
        <v>19</v>
      </c>
      <c r="W1022" t="s">
        <v>34</v>
      </c>
      <c r="X1022" t="s">
        <v>23</v>
      </c>
      <c r="Y1022" t="s">
        <v>80</v>
      </c>
      <c r="Z1022">
        <v>5</v>
      </c>
      <c r="AA1022" t="s">
        <v>3883</v>
      </c>
      <c r="AB1022" s="1">
        <v>44480</v>
      </c>
    </row>
    <row r="1023" spans="1:28" x14ac:dyDescent="0.25">
      <c r="A1023">
        <v>42</v>
      </c>
      <c r="B1023" t="s">
        <v>1815</v>
      </c>
      <c r="C1023">
        <v>2021</v>
      </c>
      <c r="D1023" t="s">
        <v>451</v>
      </c>
      <c r="E1023" t="s">
        <v>3916</v>
      </c>
      <c r="F1023" t="s">
        <v>33</v>
      </c>
      <c r="G1023" t="s">
        <v>3917</v>
      </c>
      <c r="H1023" t="s">
        <v>70</v>
      </c>
      <c r="I1023" t="s">
        <v>71</v>
      </c>
      <c r="J1023" s="1">
        <v>44480</v>
      </c>
      <c r="K1023" s="2">
        <v>0.9409143518518519</v>
      </c>
      <c r="L1023" s="1">
        <v>44481</v>
      </c>
      <c r="M1023" s="2">
        <v>3.4027777777777784E-3</v>
      </c>
      <c r="N1023" s="1">
        <v>44480</v>
      </c>
      <c r="O1023" s="2">
        <v>0.96618055555555549</v>
      </c>
      <c r="P1023">
        <v>37</v>
      </c>
      <c r="Q1023">
        <v>-53</v>
      </c>
      <c r="R1023" s="3">
        <v>44480.94091435185</v>
      </c>
      <c r="S1023" s="3">
        <v>44480.966180555559</v>
      </c>
      <c r="T1023" t="s">
        <v>1931</v>
      </c>
      <c r="U1023" t="s">
        <v>27</v>
      </c>
      <c r="V1023" t="s">
        <v>19</v>
      </c>
      <c r="W1023" t="s">
        <v>34</v>
      </c>
      <c r="X1023" t="s">
        <v>23</v>
      </c>
      <c r="Y1023" t="s">
        <v>80</v>
      </c>
      <c r="Z1023">
        <v>5</v>
      </c>
      <c r="AA1023" t="s">
        <v>3883</v>
      </c>
      <c r="AB1023" s="1">
        <v>44480</v>
      </c>
    </row>
    <row r="1024" spans="1:28" x14ac:dyDescent="0.25">
      <c r="A1024">
        <v>42</v>
      </c>
      <c r="B1024" t="s">
        <v>1815</v>
      </c>
      <c r="C1024">
        <v>2021</v>
      </c>
      <c r="D1024" t="s">
        <v>451</v>
      </c>
      <c r="E1024" t="s">
        <v>3918</v>
      </c>
      <c r="F1024" t="s">
        <v>18</v>
      </c>
      <c r="G1024" t="s">
        <v>3919</v>
      </c>
      <c r="H1024" t="s">
        <v>70</v>
      </c>
      <c r="I1024" t="s">
        <v>71</v>
      </c>
      <c r="J1024" s="1">
        <v>44480</v>
      </c>
      <c r="K1024" s="2">
        <v>0.94171296296296303</v>
      </c>
      <c r="L1024" s="1">
        <v>44481</v>
      </c>
      <c r="M1024" s="2">
        <v>4.2129629629629626E-3</v>
      </c>
      <c r="N1024" s="1">
        <v>44480</v>
      </c>
      <c r="O1024" s="2">
        <v>0.98431712962962958</v>
      </c>
      <c r="P1024">
        <v>61</v>
      </c>
      <c r="Q1024">
        <v>-29</v>
      </c>
      <c r="R1024" s="3">
        <v>44480.941712962966</v>
      </c>
      <c r="S1024" s="3">
        <v>44480.984317129631</v>
      </c>
      <c r="T1024" t="s">
        <v>118</v>
      </c>
      <c r="U1024" t="s">
        <v>30</v>
      </c>
      <c r="V1024" t="s">
        <v>19</v>
      </c>
      <c r="W1024" t="s">
        <v>20</v>
      </c>
      <c r="X1024" t="s">
        <v>23</v>
      </c>
      <c r="Y1024" t="s">
        <v>79</v>
      </c>
      <c r="Z1024">
        <v>5</v>
      </c>
      <c r="AA1024" t="s">
        <v>3883</v>
      </c>
      <c r="AB1024" s="1">
        <v>44480</v>
      </c>
    </row>
    <row r="1025" spans="1:28" x14ac:dyDescent="0.25">
      <c r="A1025">
        <v>42</v>
      </c>
      <c r="B1025" t="s">
        <v>1815</v>
      </c>
      <c r="C1025">
        <v>2021</v>
      </c>
      <c r="D1025" t="s">
        <v>451</v>
      </c>
      <c r="E1025" t="s">
        <v>3920</v>
      </c>
      <c r="F1025" t="s">
        <v>18</v>
      </c>
      <c r="G1025" t="s">
        <v>3921</v>
      </c>
      <c r="H1025" t="s">
        <v>70</v>
      </c>
      <c r="I1025" t="s">
        <v>71</v>
      </c>
      <c r="J1025" s="1">
        <v>44480</v>
      </c>
      <c r="K1025" s="2">
        <v>0.95630787037037035</v>
      </c>
      <c r="L1025" s="1">
        <v>44481</v>
      </c>
      <c r="M1025" s="2">
        <v>1.8784722222222223E-2</v>
      </c>
      <c r="N1025" s="1">
        <v>44480</v>
      </c>
      <c r="O1025" s="2">
        <v>0.98462962962962963</v>
      </c>
      <c r="P1025">
        <v>40</v>
      </c>
      <c r="Q1025">
        <v>-50</v>
      </c>
      <c r="R1025" s="3">
        <v>44480.956307870372</v>
      </c>
      <c r="S1025" s="3">
        <v>44480.984629629631</v>
      </c>
      <c r="T1025" t="s">
        <v>127</v>
      </c>
      <c r="U1025" t="s">
        <v>27</v>
      </c>
      <c r="V1025" t="s">
        <v>19</v>
      </c>
      <c r="W1025" t="s">
        <v>20</v>
      </c>
      <c r="X1025" t="s">
        <v>23</v>
      </c>
      <c r="Y1025" t="s">
        <v>79</v>
      </c>
      <c r="Z1025">
        <v>3</v>
      </c>
      <c r="AA1025" t="s">
        <v>3883</v>
      </c>
      <c r="AB1025" s="1">
        <v>44480</v>
      </c>
    </row>
    <row r="1026" spans="1:28" x14ac:dyDescent="0.25">
      <c r="A1026">
        <v>42</v>
      </c>
      <c r="B1026" t="s">
        <v>1815</v>
      </c>
      <c r="C1026">
        <v>2021</v>
      </c>
      <c r="D1026" t="s">
        <v>451</v>
      </c>
      <c r="E1026" t="s">
        <v>3922</v>
      </c>
      <c r="F1026" t="s">
        <v>24</v>
      </c>
      <c r="G1026" t="s">
        <v>1745</v>
      </c>
      <c r="H1026" t="s">
        <v>90</v>
      </c>
      <c r="I1026" t="s">
        <v>71</v>
      </c>
      <c r="J1026" s="1">
        <v>44480</v>
      </c>
      <c r="K1026" s="2">
        <v>0.98665509259259254</v>
      </c>
      <c r="L1026" s="1">
        <v>44481</v>
      </c>
      <c r="M1026" s="2">
        <v>7.4652777777777781E-3</v>
      </c>
      <c r="N1026" s="1">
        <v>44480</v>
      </c>
      <c r="O1026" s="2">
        <v>0.98716435185185192</v>
      </c>
      <c r="P1026">
        <v>1</v>
      </c>
      <c r="Q1026">
        <v>-29</v>
      </c>
      <c r="R1026" s="3">
        <v>44480.986655092594</v>
      </c>
      <c r="S1026" s="3">
        <v>44480.987164351849</v>
      </c>
      <c r="T1026" t="s">
        <v>1851</v>
      </c>
      <c r="U1026" t="s">
        <v>22</v>
      </c>
      <c r="V1026" t="s">
        <v>19</v>
      </c>
      <c r="W1026" t="s">
        <v>73</v>
      </c>
      <c r="X1026" t="s">
        <v>23</v>
      </c>
      <c r="Y1026" t="s">
        <v>77</v>
      </c>
      <c r="Z1026">
        <v>1</v>
      </c>
      <c r="AA1026" t="s">
        <v>3883</v>
      </c>
      <c r="AB1026" s="1">
        <v>44480</v>
      </c>
    </row>
    <row r="1027" spans="1:28" x14ac:dyDescent="0.25">
      <c r="A1027">
        <v>42</v>
      </c>
      <c r="B1027" t="s">
        <v>1815</v>
      </c>
      <c r="C1027">
        <v>2021</v>
      </c>
      <c r="D1027" t="s">
        <v>451</v>
      </c>
      <c r="E1027" t="s">
        <v>3923</v>
      </c>
      <c r="F1027" t="s">
        <v>24</v>
      </c>
      <c r="G1027" t="s">
        <v>1745</v>
      </c>
      <c r="H1027" t="s">
        <v>70</v>
      </c>
      <c r="I1027" t="s">
        <v>71</v>
      </c>
      <c r="J1027" s="1">
        <v>44480</v>
      </c>
      <c r="K1027" s="2">
        <v>0.99306712962962962</v>
      </c>
      <c r="L1027" s="1">
        <v>44481</v>
      </c>
      <c r="M1027" s="2">
        <v>5.5543981481481486E-2</v>
      </c>
      <c r="N1027" s="1">
        <v>44481</v>
      </c>
      <c r="O1027" s="2">
        <v>2.9317129629629634E-2</v>
      </c>
      <c r="P1027">
        <v>52</v>
      </c>
      <c r="Q1027">
        <v>-37</v>
      </c>
      <c r="R1027" s="3">
        <v>44480.993067129632</v>
      </c>
      <c r="S1027" s="3">
        <v>44481.029317129629</v>
      </c>
      <c r="T1027" t="s">
        <v>96</v>
      </c>
      <c r="U1027" t="s">
        <v>27</v>
      </c>
      <c r="V1027" t="s">
        <v>19</v>
      </c>
      <c r="W1027" t="s">
        <v>25</v>
      </c>
      <c r="X1027" t="s">
        <v>23</v>
      </c>
      <c r="Y1027" t="s">
        <v>78</v>
      </c>
      <c r="Z1027">
        <v>1</v>
      </c>
      <c r="AA1027" t="s">
        <v>3883</v>
      </c>
      <c r="AB1027" s="1">
        <v>44480</v>
      </c>
    </row>
    <row r="1028" spans="1:28" x14ac:dyDescent="0.25">
      <c r="A1028">
        <v>42</v>
      </c>
      <c r="B1028" t="s">
        <v>1816</v>
      </c>
      <c r="C1028">
        <v>2021</v>
      </c>
      <c r="D1028" t="s">
        <v>451</v>
      </c>
      <c r="E1028" t="s">
        <v>3924</v>
      </c>
      <c r="F1028" t="s">
        <v>18</v>
      </c>
      <c r="G1028" t="s">
        <v>3925</v>
      </c>
      <c r="H1028" t="s">
        <v>70</v>
      </c>
      <c r="I1028" t="s">
        <v>71</v>
      </c>
      <c r="J1028" s="1">
        <v>44481</v>
      </c>
      <c r="K1028" s="2">
        <v>1.4884259259259259E-2</v>
      </c>
      <c r="L1028" s="1">
        <v>44481</v>
      </c>
      <c r="M1028" s="2">
        <v>7.7361111111111117E-2</v>
      </c>
      <c r="N1028" s="1">
        <v>44481</v>
      </c>
      <c r="O1028" s="2">
        <v>2.7766203703703706E-2</v>
      </c>
      <c r="P1028">
        <v>18</v>
      </c>
      <c r="Q1028">
        <v>-72</v>
      </c>
      <c r="R1028" s="3">
        <v>44481.014884259261</v>
      </c>
      <c r="S1028" s="3">
        <v>44481.027766203704</v>
      </c>
      <c r="T1028" t="s">
        <v>1859</v>
      </c>
      <c r="U1028" t="s">
        <v>22</v>
      </c>
      <c r="V1028" t="s">
        <v>19</v>
      </c>
      <c r="W1028" t="s">
        <v>20</v>
      </c>
      <c r="X1028" t="s">
        <v>23</v>
      </c>
      <c r="Y1028" t="s">
        <v>79</v>
      </c>
      <c r="Z1028">
        <v>1</v>
      </c>
      <c r="AA1028" t="s">
        <v>3883</v>
      </c>
      <c r="AB1028" s="1">
        <v>44480</v>
      </c>
    </row>
    <row r="1029" spans="1:28" x14ac:dyDescent="0.25">
      <c r="A1029">
        <v>42</v>
      </c>
      <c r="B1029" t="s">
        <v>1816</v>
      </c>
      <c r="C1029">
        <v>2021</v>
      </c>
      <c r="D1029" t="s">
        <v>451</v>
      </c>
      <c r="E1029" t="s">
        <v>3926</v>
      </c>
      <c r="F1029" t="s">
        <v>24</v>
      </c>
      <c r="G1029" t="s">
        <v>1761</v>
      </c>
      <c r="H1029" t="s">
        <v>70</v>
      </c>
      <c r="I1029" t="s">
        <v>71</v>
      </c>
      <c r="J1029" s="1">
        <v>44481</v>
      </c>
      <c r="K1029" s="2">
        <v>1.556712962962963E-2</v>
      </c>
      <c r="L1029" s="1">
        <v>44481</v>
      </c>
      <c r="M1029" s="2">
        <v>7.8043981481481492E-2</v>
      </c>
      <c r="N1029" s="1">
        <v>44481</v>
      </c>
      <c r="O1029" s="2">
        <v>6.2384259259259257E-2</v>
      </c>
      <c r="P1029">
        <v>67</v>
      </c>
      <c r="Q1029">
        <v>-23</v>
      </c>
      <c r="R1029" s="3">
        <v>44481.015567129631</v>
      </c>
      <c r="S1029" s="3">
        <v>44481.062384259261</v>
      </c>
      <c r="T1029" t="s">
        <v>131</v>
      </c>
      <c r="U1029" t="s">
        <v>30</v>
      </c>
      <c r="V1029" t="s">
        <v>19</v>
      </c>
      <c r="W1029" t="s">
        <v>25</v>
      </c>
      <c r="X1029" t="s">
        <v>23</v>
      </c>
      <c r="Y1029" t="s">
        <v>78</v>
      </c>
      <c r="Z1029">
        <v>2</v>
      </c>
      <c r="AA1029" t="s">
        <v>3883</v>
      </c>
      <c r="AB1029" s="1">
        <v>44480</v>
      </c>
    </row>
    <row r="1030" spans="1:28" x14ac:dyDescent="0.25">
      <c r="A1030">
        <v>42</v>
      </c>
      <c r="B1030" t="s">
        <v>1816</v>
      </c>
      <c r="C1030">
        <v>2021</v>
      </c>
      <c r="D1030" t="s">
        <v>451</v>
      </c>
      <c r="E1030" t="s">
        <v>3927</v>
      </c>
      <c r="F1030" t="s">
        <v>24</v>
      </c>
      <c r="G1030" t="s">
        <v>1761</v>
      </c>
      <c r="H1030" t="s">
        <v>87</v>
      </c>
      <c r="I1030" t="s">
        <v>71</v>
      </c>
      <c r="J1030" s="1">
        <v>44481</v>
      </c>
      <c r="K1030" s="2">
        <v>1.6018518518518519E-2</v>
      </c>
      <c r="L1030" s="1">
        <v>44485</v>
      </c>
      <c r="M1030" s="2">
        <v>4.3773148148148144E-2</v>
      </c>
      <c r="N1030" s="1">
        <v>44483</v>
      </c>
      <c r="O1030" s="2">
        <v>0.53641203703703699</v>
      </c>
      <c r="P1030">
        <v>3629</v>
      </c>
      <c r="Q1030">
        <v>-2171</v>
      </c>
      <c r="R1030" s="3">
        <v>44481.016018518516</v>
      </c>
      <c r="S1030" s="3">
        <v>44483.536412037036</v>
      </c>
      <c r="T1030" t="s">
        <v>4845</v>
      </c>
      <c r="U1030" t="s">
        <v>39</v>
      </c>
      <c r="V1030" t="s">
        <v>19</v>
      </c>
      <c r="W1030" t="s">
        <v>25</v>
      </c>
      <c r="X1030" t="s">
        <v>37</v>
      </c>
      <c r="Y1030" t="s">
        <v>78</v>
      </c>
      <c r="Z1030">
        <v>1</v>
      </c>
      <c r="AA1030" t="s">
        <v>3883</v>
      </c>
      <c r="AB1030" s="1">
        <v>44480</v>
      </c>
    </row>
    <row r="1031" spans="1:28" x14ac:dyDescent="0.25">
      <c r="A1031">
        <v>42</v>
      </c>
      <c r="B1031" t="s">
        <v>1816</v>
      </c>
      <c r="C1031">
        <v>2021</v>
      </c>
      <c r="D1031" t="s">
        <v>451</v>
      </c>
      <c r="E1031" t="s">
        <v>3928</v>
      </c>
      <c r="F1031" t="s">
        <v>24</v>
      </c>
      <c r="G1031" t="s">
        <v>202</v>
      </c>
      <c r="H1031" t="s">
        <v>90</v>
      </c>
      <c r="I1031" t="s">
        <v>71</v>
      </c>
      <c r="J1031" s="1">
        <v>44481</v>
      </c>
      <c r="K1031" s="2">
        <v>1.6458333333333332E-2</v>
      </c>
      <c r="L1031" s="1">
        <v>44481</v>
      </c>
      <c r="M1031" s="2">
        <v>3.7268518518518513E-2</v>
      </c>
      <c r="N1031" s="1">
        <v>44481</v>
      </c>
      <c r="O1031" s="2">
        <v>1.7395833333333336E-2</v>
      </c>
      <c r="P1031">
        <v>2</v>
      </c>
      <c r="Q1031">
        <v>-28</v>
      </c>
      <c r="R1031" s="3">
        <v>44481.016458333332</v>
      </c>
      <c r="S1031" s="3">
        <v>44481.017395833333</v>
      </c>
      <c r="T1031" t="s">
        <v>1856</v>
      </c>
      <c r="U1031" t="s">
        <v>22</v>
      </c>
      <c r="V1031" t="s">
        <v>19</v>
      </c>
      <c r="W1031" t="s">
        <v>73</v>
      </c>
      <c r="X1031" t="s">
        <v>23</v>
      </c>
      <c r="Y1031" t="s">
        <v>77</v>
      </c>
      <c r="Z1031">
        <v>2</v>
      </c>
      <c r="AA1031" t="s">
        <v>3883</v>
      </c>
      <c r="AB1031" s="1">
        <v>44480</v>
      </c>
    </row>
    <row r="1032" spans="1:28" x14ac:dyDescent="0.25">
      <c r="A1032">
        <v>42</v>
      </c>
      <c r="B1032" t="s">
        <v>1816</v>
      </c>
      <c r="C1032">
        <v>2021</v>
      </c>
      <c r="D1032" t="s">
        <v>451</v>
      </c>
      <c r="E1032" t="s">
        <v>3929</v>
      </c>
      <c r="F1032" t="s">
        <v>18</v>
      </c>
      <c r="G1032" t="s">
        <v>3919</v>
      </c>
      <c r="H1032" t="s">
        <v>87</v>
      </c>
      <c r="I1032" t="s">
        <v>71</v>
      </c>
      <c r="J1032" s="1">
        <v>44481</v>
      </c>
      <c r="K1032" s="2">
        <v>4.041666666666667E-2</v>
      </c>
      <c r="L1032" s="1">
        <v>44485</v>
      </c>
      <c r="M1032" s="2">
        <v>6.8182870370370366E-2</v>
      </c>
      <c r="N1032" s="1">
        <v>44482</v>
      </c>
      <c r="O1032" s="2">
        <v>0.43928240740740737</v>
      </c>
      <c r="P1032">
        <v>2014</v>
      </c>
      <c r="Q1032">
        <v>-3786</v>
      </c>
      <c r="R1032" s="3">
        <v>44481.040416666663</v>
      </c>
      <c r="S1032" s="3">
        <v>44482.439282407409</v>
      </c>
      <c r="T1032" t="s">
        <v>4349</v>
      </c>
      <c r="U1032" t="s">
        <v>39</v>
      </c>
      <c r="V1032" t="s">
        <v>19</v>
      </c>
      <c r="W1032" t="s">
        <v>20</v>
      </c>
      <c r="X1032" t="s">
        <v>37</v>
      </c>
      <c r="Y1032" t="s">
        <v>79</v>
      </c>
      <c r="Z1032">
        <v>2</v>
      </c>
      <c r="AA1032" t="s">
        <v>3883</v>
      </c>
      <c r="AB1032" s="1">
        <v>44480</v>
      </c>
    </row>
    <row r="1033" spans="1:28" x14ac:dyDescent="0.25">
      <c r="A1033">
        <v>42</v>
      </c>
      <c r="B1033" t="s">
        <v>1816</v>
      </c>
      <c r="C1033">
        <v>2021</v>
      </c>
      <c r="D1033" t="s">
        <v>451</v>
      </c>
      <c r="E1033" t="s">
        <v>3930</v>
      </c>
      <c r="F1033" t="s">
        <v>24</v>
      </c>
      <c r="G1033" t="s">
        <v>3919</v>
      </c>
      <c r="H1033" t="s">
        <v>90</v>
      </c>
      <c r="I1033" t="s">
        <v>71</v>
      </c>
      <c r="J1033" s="1">
        <v>44481</v>
      </c>
      <c r="K1033" s="2">
        <v>0.17620370370370372</v>
      </c>
      <c r="L1033" s="1">
        <v>44481</v>
      </c>
      <c r="M1033" s="2">
        <v>0.19701388888888891</v>
      </c>
      <c r="N1033" s="1">
        <v>44481</v>
      </c>
      <c r="O1033" s="2">
        <v>0.17673611111111109</v>
      </c>
      <c r="P1033">
        <v>1</v>
      </c>
      <c r="Q1033">
        <v>-29</v>
      </c>
      <c r="R1033" s="3">
        <v>44481.176203703704</v>
      </c>
      <c r="S1033" s="3">
        <v>44481.176736111112</v>
      </c>
      <c r="T1033" t="s">
        <v>1851</v>
      </c>
      <c r="U1033" t="s">
        <v>22</v>
      </c>
      <c r="V1033" t="s">
        <v>19</v>
      </c>
      <c r="W1033" t="s">
        <v>73</v>
      </c>
      <c r="X1033" t="s">
        <v>23</v>
      </c>
      <c r="Y1033" t="s">
        <v>77</v>
      </c>
      <c r="Z1033">
        <v>1</v>
      </c>
      <c r="AA1033" t="s">
        <v>3883</v>
      </c>
      <c r="AB1033" s="1">
        <v>44480</v>
      </c>
    </row>
    <row r="1034" spans="1:28" x14ac:dyDescent="0.25">
      <c r="A1034">
        <v>42</v>
      </c>
      <c r="B1034" t="s">
        <v>1816</v>
      </c>
      <c r="C1034">
        <v>2021</v>
      </c>
      <c r="D1034" t="s">
        <v>451</v>
      </c>
      <c r="E1034" t="s">
        <v>3931</v>
      </c>
      <c r="F1034" t="s">
        <v>24</v>
      </c>
      <c r="G1034" t="s">
        <v>1740</v>
      </c>
      <c r="H1034" t="s">
        <v>70</v>
      </c>
      <c r="I1034" t="s">
        <v>71</v>
      </c>
      <c r="J1034" s="1">
        <v>44481</v>
      </c>
      <c r="K1034" s="2">
        <v>0.23429398148148148</v>
      </c>
      <c r="L1034" s="1">
        <v>44481</v>
      </c>
      <c r="M1034" s="2">
        <v>0.29677083333333332</v>
      </c>
      <c r="N1034" s="1">
        <v>44481</v>
      </c>
      <c r="O1034" s="2">
        <v>0.25346064814814812</v>
      </c>
      <c r="P1034">
        <v>27</v>
      </c>
      <c r="Q1034">
        <v>-63</v>
      </c>
      <c r="R1034" s="3">
        <v>44481.234293981484</v>
      </c>
      <c r="S1034" s="3">
        <v>44481.253460648149</v>
      </c>
      <c r="T1034" t="s">
        <v>125</v>
      </c>
      <c r="U1034" t="s">
        <v>22</v>
      </c>
      <c r="V1034" t="s">
        <v>19</v>
      </c>
      <c r="W1034" t="s">
        <v>25</v>
      </c>
      <c r="X1034" t="s">
        <v>23</v>
      </c>
      <c r="Y1034" t="s">
        <v>78</v>
      </c>
      <c r="Z1034">
        <v>1</v>
      </c>
      <c r="AA1034" t="s">
        <v>3883</v>
      </c>
      <c r="AB1034" s="1">
        <v>44480</v>
      </c>
    </row>
    <row r="1035" spans="1:28" x14ac:dyDescent="0.25">
      <c r="A1035">
        <v>42</v>
      </c>
      <c r="B1035" t="s">
        <v>1816</v>
      </c>
      <c r="C1035">
        <v>2021</v>
      </c>
      <c r="D1035" t="s">
        <v>451</v>
      </c>
      <c r="E1035" t="s">
        <v>3932</v>
      </c>
      <c r="F1035" t="s">
        <v>24</v>
      </c>
      <c r="G1035" t="s">
        <v>174</v>
      </c>
      <c r="H1035" t="s">
        <v>70</v>
      </c>
      <c r="I1035" t="s">
        <v>71</v>
      </c>
      <c r="J1035" s="1">
        <v>44481</v>
      </c>
      <c r="K1035" s="2">
        <v>0.2348611111111111</v>
      </c>
      <c r="L1035" s="1">
        <v>44481</v>
      </c>
      <c r="M1035" s="2">
        <v>0.29733796296296294</v>
      </c>
      <c r="N1035" s="1">
        <v>44481</v>
      </c>
      <c r="O1035" s="2">
        <v>0.25763888888888892</v>
      </c>
      <c r="P1035">
        <v>33</v>
      </c>
      <c r="Q1035">
        <v>-57</v>
      </c>
      <c r="R1035" s="3">
        <v>44481.234861111108</v>
      </c>
      <c r="S1035" s="3">
        <v>44481.257638888892</v>
      </c>
      <c r="T1035" t="s">
        <v>1839</v>
      </c>
      <c r="U1035" t="s">
        <v>27</v>
      </c>
      <c r="V1035" t="s">
        <v>19</v>
      </c>
      <c r="W1035" t="s">
        <v>25</v>
      </c>
      <c r="X1035" t="s">
        <v>23</v>
      </c>
      <c r="Y1035" t="s">
        <v>78</v>
      </c>
      <c r="Z1035">
        <v>2</v>
      </c>
      <c r="AA1035" t="s">
        <v>3883</v>
      </c>
      <c r="AB1035" s="1">
        <v>44480</v>
      </c>
    </row>
    <row r="1036" spans="1:28" x14ac:dyDescent="0.25">
      <c r="A1036">
        <v>42</v>
      </c>
      <c r="B1036" t="s">
        <v>1816</v>
      </c>
      <c r="C1036">
        <v>2021</v>
      </c>
      <c r="D1036" t="s">
        <v>451</v>
      </c>
      <c r="E1036" t="s">
        <v>3933</v>
      </c>
      <c r="F1036" t="s">
        <v>24</v>
      </c>
      <c r="G1036" t="s">
        <v>1264</v>
      </c>
      <c r="H1036" t="s">
        <v>70</v>
      </c>
      <c r="I1036" t="s">
        <v>71</v>
      </c>
      <c r="J1036" s="1">
        <v>44481</v>
      </c>
      <c r="K1036" s="2">
        <v>0.23547453703703702</v>
      </c>
      <c r="L1036" s="1">
        <v>44481</v>
      </c>
      <c r="M1036" s="2">
        <v>0.29796296296296293</v>
      </c>
      <c r="N1036" s="1">
        <v>44481</v>
      </c>
      <c r="O1036" s="2">
        <v>0.28480324074074076</v>
      </c>
      <c r="P1036">
        <v>71</v>
      </c>
      <c r="Q1036">
        <v>-19</v>
      </c>
      <c r="R1036" s="3">
        <v>44481.235474537039</v>
      </c>
      <c r="S1036" s="3">
        <v>44481.284803240742</v>
      </c>
      <c r="T1036" t="s">
        <v>130</v>
      </c>
      <c r="U1036" t="s">
        <v>30</v>
      </c>
      <c r="V1036" t="s">
        <v>19</v>
      </c>
      <c r="W1036" t="s">
        <v>25</v>
      </c>
      <c r="X1036" t="s">
        <v>23</v>
      </c>
      <c r="Y1036" t="s">
        <v>78</v>
      </c>
      <c r="Z1036">
        <v>4</v>
      </c>
      <c r="AA1036" t="s">
        <v>3883</v>
      </c>
      <c r="AB1036" s="1">
        <v>44480</v>
      </c>
    </row>
    <row r="1037" spans="1:28" x14ac:dyDescent="0.25">
      <c r="A1037">
        <v>42</v>
      </c>
      <c r="B1037" t="s">
        <v>1816</v>
      </c>
      <c r="C1037">
        <v>2021</v>
      </c>
      <c r="D1037" t="s">
        <v>451</v>
      </c>
      <c r="E1037" t="s">
        <v>3934</v>
      </c>
      <c r="F1037" t="s">
        <v>24</v>
      </c>
      <c r="G1037" t="s">
        <v>1447</v>
      </c>
      <c r="H1037" t="s">
        <v>90</v>
      </c>
      <c r="I1037" t="s">
        <v>71</v>
      </c>
      <c r="J1037" s="1">
        <v>44481</v>
      </c>
      <c r="K1037" s="2">
        <v>0.2666087962962963</v>
      </c>
      <c r="L1037" s="1">
        <v>44481</v>
      </c>
      <c r="M1037" s="2">
        <v>0.28740740740740739</v>
      </c>
      <c r="N1037" s="1">
        <v>44481</v>
      </c>
      <c r="O1037" s="2">
        <v>0.26800925925925928</v>
      </c>
      <c r="P1037">
        <v>2</v>
      </c>
      <c r="Q1037">
        <v>-28</v>
      </c>
      <c r="R1037" s="3">
        <v>44481.266608796293</v>
      </c>
      <c r="S1037" s="3">
        <v>44481.268009259256</v>
      </c>
      <c r="T1037" t="s">
        <v>1891</v>
      </c>
      <c r="U1037" t="s">
        <v>22</v>
      </c>
      <c r="V1037" t="s">
        <v>19</v>
      </c>
      <c r="W1037" t="s">
        <v>73</v>
      </c>
      <c r="X1037" t="s">
        <v>23</v>
      </c>
      <c r="Y1037" t="s">
        <v>77</v>
      </c>
      <c r="Z1037">
        <v>1</v>
      </c>
      <c r="AA1037" t="s">
        <v>3879</v>
      </c>
      <c r="AB1037" s="1">
        <v>44481</v>
      </c>
    </row>
    <row r="1038" spans="1:28" x14ac:dyDescent="0.25">
      <c r="A1038">
        <v>42</v>
      </c>
      <c r="B1038" t="s">
        <v>1816</v>
      </c>
      <c r="C1038">
        <v>2021</v>
      </c>
      <c r="D1038" t="s">
        <v>451</v>
      </c>
      <c r="E1038" t="s">
        <v>3935</v>
      </c>
      <c r="F1038" t="s">
        <v>24</v>
      </c>
      <c r="G1038" t="s">
        <v>1447</v>
      </c>
      <c r="H1038" t="s">
        <v>70</v>
      </c>
      <c r="I1038" t="s">
        <v>71</v>
      </c>
      <c r="J1038" s="1">
        <v>44481</v>
      </c>
      <c r="K1038" s="2">
        <v>0.26934027777777775</v>
      </c>
      <c r="L1038" s="1">
        <v>44481</v>
      </c>
      <c r="M1038" s="2">
        <v>0.33181712962962967</v>
      </c>
      <c r="N1038" s="1">
        <v>44481</v>
      </c>
      <c r="O1038" s="2">
        <v>0.29782407407407407</v>
      </c>
      <c r="P1038">
        <v>41</v>
      </c>
      <c r="Q1038">
        <v>-49</v>
      </c>
      <c r="R1038" s="3">
        <v>44481.26934027778</v>
      </c>
      <c r="S1038" s="3">
        <v>44481.297824074078</v>
      </c>
      <c r="T1038" t="s">
        <v>1830</v>
      </c>
      <c r="U1038" t="s">
        <v>27</v>
      </c>
      <c r="V1038" t="s">
        <v>19</v>
      </c>
      <c r="W1038" t="s">
        <v>25</v>
      </c>
      <c r="X1038" t="s">
        <v>23</v>
      </c>
      <c r="Y1038" t="s">
        <v>78</v>
      </c>
      <c r="Z1038">
        <v>4</v>
      </c>
      <c r="AA1038" t="s">
        <v>3879</v>
      </c>
      <c r="AB1038" s="1">
        <v>44481</v>
      </c>
    </row>
    <row r="1039" spans="1:28" x14ac:dyDescent="0.25">
      <c r="A1039">
        <v>42</v>
      </c>
      <c r="B1039" t="s">
        <v>1816</v>
      </c>
      <c r="C1039">
        <v>2021</v>
      </c>
      <c r="D1039" t="s">
        <v>451</v>
      </c>
      <c r="E1039" t="s">
        <v>3936</v>
      </c>
      <c r="F1039" t="s">
        <v>61</v>
      </c>
      <c r="G1039" t="s">
        <v>3937</v>
      </c>
      <c r="H1039" t="s">
        <v>86</v>
      </c>
      <c r="I1039" t="s">
        <v>71</v>
      </c>
      <c r="J1039" s="1">
        <v>44481</v>
      </c>
      <c r="K1039" s="2">
        <v>0.29061342592592593</v>
      </c>
      <c r="L1039" s="1">
        <v>44481</v>
      </c>
      <c r="M1039" s="2">
        <v>0.45725694444444448</v>
      </c>
      <c r="N1039" s="1">
        <v>44481</v>
      </c>
      <c r="O1039" s="2">
        <v>0.37847222222222227</v>
      </c>
      <c r="P1039">
        <v>127</v>
      </c>
      <c r="Q1039">
        <v>-113</v>
      </c>
      <c r="R1039" s="3">
        <v>44481.290613425925</v>
      </c>
      <c r="S1039" s="3">
        <v>44481.378472222219</v>
      </c>
      <c r="T1039" t="s">
        <v>598</v>
      </c>
      <c r="U1039" t="s">
        <v>32</v>
      </c>
      <c r="V1039" t="s">
        <v>61</v>
      </c>
      <c r="W1039" t="s">
        <v>21</v>
      </c>
      <c r="X1039" t="s">
        <v>23</v>
      </c>
      <c r="Y1039" t="s">
        <v>81</v>
      </c>
      <c r="Z1039">
        <v>4</v>
      </c>
      <c r="AA1039" t="s">
        <v>3879</v>
      </c>
      <c r="AB1039" s="1">
        <v>44481</v>
      </c>
    </row>
    <row r="1040" spans="1:28" x14ac:dyDescent="0.25">
      <c r="A1040">
        <v>42</v>
      </c>
      <c r="B1040" t="s">
        <v>1816</v>
      </c>
      <c r="C1040">
        <v>2021</v>
      </c>
      <c r="D1040" t="s">
        <v>451</v>
      </c>
      <c r="E1040" t="s">
        <v>3938</v>
      </c>
      <c r="F1040" t="s">
        <v>46</v>
      </c>
      <c r="G1040" t="s">
        <v>3939</v>
      </c>
      <c r="H1040" t="s">
        <v>86</v>
      </c>
      <c r="I1040" t="s">
        <v>71</v>
      </c>
      <c r="J1040" s="1">
        <v>44481</v>
      </c>
      <c r="K1040" s="2">
        <v>0.29203703703703704</v>
      </c>
      <c r="L1040" s="1">
        <v>44481</v>
      </c>
      <c r="M1040" s="2">
        <v>0.4586689814814815</v>
      </c>
      <c r="N1040" s="1">
        <v>44481</v>
      </c>
      <c r="O1040" s="2">
        <v>0.4168634259259259</v>
      </c>
      <c r="P1040">
        <v>180</v>
      </c>
      <c r="Q1040">
        <v>-60</v>
      </c>
      <c r="R1040" s="3">
        <v>44481.292037037034</v>
      </c>
      <c r="S1040" s="3">
        <v>44481.416863425926</v>
      </c>
      <c r="T1040" t="s">
        <v>588</v>
      </c>
      <c r="U1040" t="s">
        <v>32</v>
      </c>
      <c r="V1040" t="s">
        <v>46</v>
      </c>
      <c r="W1040" t="s">
        <v>46</v>
      </c>
      <c r="X1040" t="s">
        <v>23</v>
      </c>
      <c r="Y1040" t="s">
        <v>81</v>
      </c>
      <c r="Z1040">
        <v>4</v>
      </c>
      <c r="AA1040" t="s">
        <v>3879</v>
      </c>
      <c r="AB1040" s="1">
        <v>44481</v>
      </c>
    </row>
    <row r="1041" spans="1:28" x14ac:dyDescent="0.25">
      <c r="A1041">
        <v>42</v>
      </c>
      <c r="B1041" t="s">
        <v>1816</v>
      </c>
      <c r="C1041">
        <v>2021</v>
      </c>
      <c r="D1041" t="s">
        <v>451</v>
      </c>
      <c r="E1041" t="s">
        <v>3940</v>
      </c>
      <c r="F1041" t="s">
        <v>24</v>
      </c>
      <c r="G1041" t="s">
        <v>179</v>
      </c>
      <c r="H1041" t="s">
        <v>70</v>
      </c>
      <c r="I1041" t="s">
        <v>71</v>
      </c>
      <c r="J1041" s="1">
        <v>44481</v>
      </c>
      <c r="K1041" s="2">
        <v>0.29556712962962967</v>
      </c>
      <c r="L1041" s="1">
        <v>44481</v>
      </c>
      <c r="M1041" s="2">
        <v>0.35805555555555557</v>
      </c>
      <c r="N1041" s="1">
        <v>44481</v>
      </c>
      <c r="O1041" s="2">
        <v>0.37560185185185185</v>
      </c>
      <c r="P1041">
        <v>115</v>
      </c>
      <c r="Q1041">
        <v>25</v>
      </c>
      <c r="R1041" s="3">
        <v>44481.295567129629</v>
      </c>
      <c r="S1041" s="3">
        <v>44481.375601851854</v>
      </c>
      <c r="T1041" t="s">
        <v>132</v>
      </c>
      <c r="U1041" t="s">
        <v>32</v>
      </c>
      <c r="V1041" t="s">
        <v>19</v>
      </c>
      <c r="W1041" t="s">
        <v>25</v>
      </c>
      <c r="X1041" t="s">
        <v>37</v>
      </c>
      <c r="Y1041" t="s">
        <v>78</v>
      </c>
      <c r="Z1041">
        <v>3</v>
      </c>
      <c r="AA1041" t="s">
        <v>3879</v>
      </c>
      <c r="AB1041" s="1">
        <v>44481</v>
      </c>
    </row>
    <row r="1042" spans="1:28" x14ac:dyDescent="0.25">
      <c r="A1042">
        <v>42</v>
      </c>
      <c r="B1042" t="s">
        <v>1816</v>
      </c>
      <c r="C1042">
        <v>2021</v>
      </c>
      <c r="D1042" t="s">
        <v>451</v>
      </c>
      <c r="E1042" t="s">
        <v>3941</v>
      </c>
      <c r="F1042" t="s">
        <v>24</v>
      </c>
      <c r="G1042" t="s">
        <v>1761</v>
      </c>
      <c r="H1042" t="s">
        <v>70</v>
      </c>
      <c r="I1042" t="s">
        <v>71</v>
      </c>
      <c r="J1042" s="1">
        <v>44481</v>
      </c>
      <c r="K1042" s="2">
        <v>0.29637731481481483</v>
      </c>
      <c r="L1042" s="1">
        <v>44481</v>
      </c>
      <c r="M1042" s="2">
        <v>0.35886574074074074</v>
      </c>
      <c r="N1042" s="1">
        <v>44481</v>
      </c>
      <c r="O1042" s="2">
        <v>0.36385416666666665</v>
      </c>
      <c r="P1042">
        <v>97</v>
      </c>
      <c r="Q1042">
        <v>7</v>
      </c>
      <c r="R1042" s="3">
        <v>44481.296377314815</v>
      </c>
      <c r="S1042" s="3">
        <v>44481.363854166666</v>
      </c>
      <c r="T1042" t="s">
        <v>1948</v>
      </c>
      <c r="U1042" t="s">
        <v>32</v>
      </c>
      <c r="V1042" t="s">
        <v>19</v>
      </c>
      <c r="W1042" t="s">
        <v>25</v>
      </c>
      <c r="X1042" t="s">
        <v>37</v>
      </c>
      <c r="Y1042" t="s">
        <v>78</v>
      </c>
      <c r="Z1042">
        <v>3</v>
      </c>
      <c r="AA1042" t="s">
        <v>3879</v>
      </c>
      <c r="AB1042" s="1">
        <v>44481</v>
      </c>
    </row>
    <row r="1043" spans="1:28" x14ac:dyDescent="0.25">
      <c r="A1043">
        <v>42</v>
      </c>
      <c r="B1043" t="s">
        <v>1816</v>
      </c>
      <c r="C1043">
        <v>2021</v>
      </c>
      <c r="D1043" t="s">
        <v>451</v>
      </c>
      <c r="E1043" t="s">
        <v>3942</v>
      </c>
      <c r="F1043" t="s">
        <v>24</v>
      </c>
      <c r="G1043" t="s">
        <v>177</v>
      </c>
      <c r="H1043" t="s">
        <v>70</v>
      </c>
      <c r="I1043" t="s">
        <v>71</v>
      </c>
      <c r="J1043" s="1">
        <v>44481</v>
      </c>
      <c r="K1043" s="2">
        <v>0.29677083333333332</v>
      </c>
      <c r="L1043" s="1">
        <v>44481</v>
      </c>
      <c r="M1043" s="2">
        <v>0.35925925925925922</v>
      </c>
      <c r="N1043" s="1">
        <v>44481</v>
      </c>
      <c r="O1043" s="2">
        <v>0.35415509259259265</v>
      </c>
      <c r="P1043">
        <v>82</v>
      </c>
      <c r="Q1043">
        <v>-8</v>
      </c>
      <c r="R1043" s="3">
        <v>44481.296770833331</v>
      </c>
      <c r="S1043" s="3">
        <v>44481.354155092595</v>
      </c>
      <c r="T1043" t="s">
        <v>167</v>
      </c>
      <c r="U1043" t="s">
        <v>30</v>
      </c>
      <c r="V1043" t="s">
        <v>19</v>
      </c>
      <c r="W1043" t="s">
        <v>25</v>
      </c>
      <c r="X1043" t="s">
        <v>23</v>
      </c>
      <c r="Y1043" t="s">
        <v>78</v>
      </c>
      <c r="Z1043">
        <v>3</v>
      </c>
      <c r="AA1043" t="s">
        <v>3879</v>
      </c>
      <c r="AB1043" s="1">
        <v>44481</v>
      </c>
    </row>
    <row r="1044" spans="1:28" x14ac:dyDescent="0.25">
      <c r="A1044">
        <v>42</v>
      </c>
      <c r="B1044" t="s">
        <v>1816</v>
      </c>
      <c r="C1044">
        <v>2021</v>
      </c>
      <c r="D1044" t="s">
        <v>451</v>
      </c>
      <c r="E1044" t="s">
        <v>3943</v>
      </c>
      <c r="F1044" t="s">
        <v>24</v>
      </c>
      <c r="G1044" t="s">
        <v>202</v>
      </c>
      <c r="H1044" t="s">
        <v>70</v>
      </c>
      <c r="I1044" t="s">
        <v>71</v>
      </c>
      <c r="J1044" s="1">
        <v>44481</v>
      </c>
      <c r="K1044" s="2">
        <v>0.29913194444444441</v>
      </c>
      <c r="L1044" s="1">
        <v>44481</v>
      </c>
      <c r="M1044" s="2">
        <v>0.36163194444444446</v>
      </c>
      <c r="N1044" s="1">
        <v>44481</v>
      </c>
      <c r="O1044" s="2">
        <v>0.35543981481481479</v>
      </c>
      <c r="P1044">
        <v>81</v>
      </c>
      <c r="Q1044">
        <v>-9</v>
      </c>
      <c r="R1044" s="3">
        <v>44481.299131944441</v>
      </c>
      <c r="S1044" s="3">
        <v>44481.355439814812</v>
      </c>
      <c r="T1044" t="s">
        <v>133</v>
      </c>
      <c r="U1044" t="s">
        <v>30</v>
      </c>
      <c r="V1044" t="s">
        <v>19</v>
      </c>
      <c r="W1044" t="s">
        <v>25</v>
      </c>
      <c r="X1044" t="s">
        <v>23</v>
      </c>
      <c r="Y1044" t="s">
        <v>78</v>
      </c>
      <c r="Z1044">
        <v>4</v>
      </c>
      <c r="AA1044" t="s">
        <v>3879</v>
      </c>
      <c r="AB1044" s="1">
        <v>44481</v>
      </c>
    </row>
    <row r="1045" spans="1:28" x14ac:dyDescent="0.25">
      <c r="A1045">
        <v>42</v>
      </c>
      <c r="B1045" t="s">
        <v>1816</v>
      </c>
      <c r="C1045">
        <v>2021</v>
      </c>
      <c r="D1045" t="s">
        <v>451</v>
      </c>
      <c r="E1045" t="s">
        <v>3944</v>
      </c>
      <c r="F1045" t="s">
        <v>24</v>
      </c>
      <c r="G1045" t="s">
        <v>3919</v>
      </c>
      <c r="H1045" t="s">
        <v>70</v>
      </c>
      <c r="I1045" t="s">
        <v>71</v>
      </c>
      <c r="J1045" s="1">
        <v>44481</v>
      </c>
      <c r="K1045" s="2">
        <v>0.29957175925925927</v>
      </c>
      <c r="L1045" s="1">
        <v>44481</v>
      </c>
      <c r="M1045" s="2">
        <v>0.36206018518518518</v>
      </c>
      <c r="N1045" s="1">
        <v>44481</v>
      </c>
      <c r="O1045" s="2">
        <v>0.3566319444444444</v>
      </c>
      <c r="P1045">
        <v>82</v>
      </c>
      <c r="Q1045">
        <v>-8</v>
      </c>
      <c r="R1045" s="3">
        <v>44481.299571759257</v>
      </c>
      <c r="S1045" s="3">
        <v>44481.356631944444</v>
      </c>
      <c r="T1045" t="s">
        <v>167</v>
      </c>
      <c r="U1045" t="s">
        <v>30</v>
      </c>
      <c r="V1045" t="s">
        <v>19</v>
      </c>
      <c r="W1045" t="s">
        <v>25</v>
      </c>
      <c r="X1045" t="s">
        <v>23</v>
      </c>
      <c r="Y1045" t="s">
        <v>78</v>
      </c>
      <c r="Z1045">
        <v>3</v>
      </c>
      <c r="AA1045" t="s">
        <v>3879</v>
      </c>
      <c r="AB1045" s="1">
        <v>44481</v>
      </c>
    </row>
    <row r="1046" spans="1:28" x14ac:dyDescent="0.25">
      <c r="A1046">
        <v>42</v>
      </c>
      <c r="B1046" t="s">
        <v>1816</v>
      </c>
      <c r="C1046">
        <v>2021</v>
      </c>
      <c r="D1046" t="s">
        <v>451</v>
      </c>
      <c r="E1046" t="s">
        <v>3945</v>
      </c>
      <c r="F1046" t="s">
        <v>24</v>
      </c>
      <c r="G1046" t="s">
        <v>1040</v>
      </c>
      <c r="H1046" t="s">
        <v>70</v>
      </c>
      <c r="I1046" t="s">
        <v>71</v>
      </c>
      <c r="J1046" s="1">
        <v>44481</v>
      </c>
      <c r="K1046" s="2">
        <v>0.30008101851851848</v>
      </c>
      <c r="L1046" s="1">
        <v>44481</v>
      </c>
      <c r="M1046" s="2">
        <v>0.36258101851851854</v>
      </c>
      <c r="N1046" s="1">
        <v>44481</v>
      </c>
      <c r="O1046" s="2">
        <v>0.35849537037037038</v>
      </c>
      <c r="P1046">
        <v>84</v>
      </c>
      <c r="Q1046">
        <v>-6</v>
      </c>
      <c r="R1046" s="3">
        <v>44481.300081018519</v>
      </c>
      <c r="S1046" s="3">
        <v>44481.358495370368</v>
      </c>
      <c r="T1046" t="s">
        <v>605</v>
      </c>
      <c r="U1046" t="s">
        <v>30</v>
      </c>
      <c r="V1046" t="s">
        <v>19</v>
      </c>
      <c r="W1046" t="s">
        <v>25</v>
      </c>
      <c r="X1046" t="s">
        <v>23</v>
      </c>
      <c r="Y1046" t="s">
        <v>78</v>
      </c>
      <c r="Z1046">
        <v>3</v>
      </c>
      <c r="AA1046" t="s">
        <v>3879</v>
      </c>
      <c r="AB1046" s="1">
        <v>44481</v>
      </c>
    </row>
    <row r="1047" spans="1:28" x14ac:dyDescent="0.25">
      <c r="A1047">
        <v>42</v>
      </c>
      <c r="B1047" t="s">
        <v>1816</v>
      </c>
      <c r="C1047">
        <v>2021</v>
      </c>
      <c r="D1047" t="s">
        <v>451</v>
      </c>
      <c r="E1047" t="s">
        <v>3946</v>
      </c>
      <c r="F1047" t="s">
        <v>24</v>
      </c>
      <c r="G1047" t="s">
        <v>1405</v>
      </c>
      <c r="H1047" t="s">
        <v>70</v>
      </c>
      <c r="I1047" t="s">
        <v>71</v>
      </c>
      <c r="J1047" s="1">
        <v>44481</v>
      </c>
      <c r="K1047" s="2">
        <v>0.30060185185185184</v>
      </c>
      <c r="L1047" s="1">
        <v>44481</v>
      </c>
      <c r="M1047" s="2">
        <v>0.36307870370370371</v>
      </c>
      <c r="N1047" s="1">
        <v>44481</v>
      </c>
      <c r="O1047" s="2">
        <v>0.35962962962962958</v>
      </c>
      <c r="P1047">
        <v>85</v>
      </c>
      <c r="Q1047">
        <v>-5</v>
      </c>
      <c r="R1047" s="3">
        <v>44481.30060185185</v>
      </c>
      <c r="S1047" s="3">
        <v>44481.359629629631</v>
      </c>
      <c r="T1047" t="s">
        <v>1949</v>
      </c>
      <c r="U1047" t="s">
        <v>30</v>
      </c>
      <c r="V1047" t="s">
        <v>19</v>
      </c>
      <c r="W1047" t="s">
        <v>25</v>
      </c>
      <c r="X1047" t="s">
        <v>23</v>
      </c>
      <c r="Y1047" t="s">
        <v>78</v>
      </c>
      <c r="Z1047">
        <v>3</v>
      </c>
      <c r="AA1047" t="s">
        <v>3879</v>
      </c>
      <c r="AB1047" s="1">
        <v>44481</v>
      </c>
    </row>
    <row r="1048" spans="1:28" x14ac:dyDescent="0.25">
      <c r="A1048">
        <v>42</v>
      </c>
      <c r="B1048" t="s">
        <v>1816</v>
      </c>
      <c r="C1048">
        <v>2021</v>
      </c>
      <c r="D1048" t="s">
        <v>451</v>
      </c>
      <c r="E1048" t="s">
        <v>3947</v>
      </c>
      <c r="F1048" t="s">
        <v>24</v>
      </c>
      <c r="G1048" t="s">
        <v>1264</v>
      </c>
      <c r="H1048" t="s">
        <v>70</v>
      </c>
      <c r="I1048" t="s">
        <v>71</v>
      </c>
      <c r="J1048" s="1">
        <v>44481</v>
      </c>
      <c r="K1048" s="2">
        <v>0.30194444444444446</v>
      </c>
      <c r="L1048" s="1">
        <v>44481</v>
      </c>
      <c r="M1048" s="2">
        <v>0.36440972222222223</v>
      </c>
      <c r="N1048" s="1">
        <v>44481</v>
      </c>
      <c r="O1048" s="2">
        <v>0.32517361111111115</v>
      </c>
      <c r="P1048">
        <v>34</v>
      </c>
      <c r="Q1048">
        <v>-56</v>
      </c>
      <c r="R1048" s="3">
        <v>44481.301944444444</v>
      </c>
      <c r="S1048" s="3">
        <v>44481.325173611112</v>
      </c>
      <c r="T1048" t="s">
        <v>103</v>
      </c>
      <c r="U1048" t="s">
        <v>27</v>
      </c>
      <c r="V1048" t="s">
        <v>19</v>
      </c>
      <c r="W1048" t="s">
        <v>25</v>
      </c>
      <c r="X1048" t="s">
        <v>23</v>
      </c>
      <c r="Y1048" t="s">
        <v>78</v>
      </c>
      <c r="Z1048">
        <v>1</v>
      </c>
      <c r="AA1048" t="s">
        <v>3879</v>
      </c>
      <c r="AB1048" s="1">
        <v>44481</v>
      </c>
    </row>
    <row r="1049" spans="1:28" x14ac:dyDescent="0.25">
      <c r="A1049">
        <v>42</v>
      </c>
      <c r="B1049" t="s">
        <v>1816</v>
      </c>
      <c r="C1049">
        <v>2021</v>
      </c>
      <c r="D1049" t="s">
        <v>451</v>
      </c>
      <c r="E1049" t="s">
        <v>3948</v>
      </c>
      <c r="F1049" t="s">
        <v>46</v>
      </c>
      <c r="G1049" t="s">
        <v>3949</v>
      </c>
      <c r="H1049" t="s">
        <v>86</v>
      </c>
      <c r="I1049" t="s">
        <v>71</v>
      </c>
      <c r="J1049" s="1">
        <v>44481</v>
      </c>
      <c r="K1049" s="2">
        <v>0.30475694444444446</v>
      </c>
      <c r="L1049" s="1">
        <v>44481</v>
      </c>
      <c r="M1049" s="2">
        <v>0.47138888888888886</v>
      </c>
      <c r="N1049" s="1">
        <v>44483</v>
      </c>
      <c r="O1049" s="2">
        <v>0.5360300925925926</v>
      </c>
      <c r="P1049">
        <v>3213</v>
      </c>
      <c r="Q1049">
        <v>2973</v>
      </c>
      <c r="R1049" s="3">
        <v>44481.304756944446</v>
      </c>
      <c r="S1049" s="3">
        <v>44483.536030092589</v>
      </c>
      <c r="T1049" t="s">
        <v>4846</v>
      </c>
      <c r="U1049" t="s">
        <v>39</v>
      </c>
      <c r="V1049" t="s">
        <v>46</v>
      </c>
      <c r="W1049" t="s">
        <v>46</v>
      </c>
      <c r="X1049" t="s">
        <v>37</v>
      </c>
      <c r="Y1049" t="s">
        <v>81</v>
      </c>
      <c r="Z1049">
        <v>2</v>
      </c>
      <c r="AA1049" t="s">
        <v>3879</v>
      </c>
      <c r="AB1049" s="1">
        <v>44481</v>
      </c>
    </row>
    <row r="1050" spans="1:28" x14ac:dyDescent="0.25">
      <c r="A1050">
        <v>42</v>
      </c>
      <c r="B1050" t="s">
        <v>1816</v>
      </c>
      <c r="C1050">
        <v>2021</v>
      </c>
      <c r="D1050" t="s">
        <v>451</v>
      </c>
      <c r="E1050" t="s">
        <v>3950</v>
      </c>
      <c r="F1050" t="s">
        <v>24</v>
      </c>
      <c r="G1050" t="s">
        <v>1745</v>
      </c>
      <c r="H1050" t="s">
        <v>70</v>
      </c>
      <c r="I1050" t="s">
        <v>71</v>
      </c>
      <c r="J1050" s="1">
        <v>44481</v>
      </c>
      <c r="K1050" s="2">
        <v>0.31152777777777779</v>
      </c>
      <c r="L1050" s="1">
        <v>44481</v>
      </c>
      <c r="M1050" s="2">
        <v>0.3740046296296296</v>
      </c>
      <c r="N1050" s="1">
        <v>44481</v>
      </c>
      <c r="O1050" s="2">
        <v>0.37244212962962964</v>
      </c>
      <c r="P1050">
        <v>88</v>
      </c>
      <c r="Q1050">
        <v>-2</v>
      </c>
      <c r="R1050" s="3">
        <v>44481.311527777776</v>
      </c>
      <c r="S1050" s="3">
        <v>44481.372442129628</v>
      </c>
      <c r="T1050" t="s">
        <v>165</v>
      </c>
      <c r="U1050" t="s">
        <v>30</v>
      </c>
      <c r="V1050" t="s">
        <v>19</v>
      </c>
      <c r="W1050" t="s">
        <v>25</v>
      </c>
      <c r="X1050" t="s">
        <v>23</v>
      </c>
      <c r="Y1050" t="s">
        <v>78</v>
      </c>
      <c r="Z1050">
        <v>3</v>
      </c>
      <c r="AA1050" t="s">
        <v>3879</v>
      </c>
      <c r="AB1050" s="1">
        <v>44481</v>
      </c>
    </row>
    <row r="1051" spans="1:28" x14ac:dyDescent="0.25">
      <c r="A1051">
        <v>42</v>
      </c>
      <c r="B1051" t="s">
        <v>1816</v>
      </c>
      <c r="C1051">
        <v>2021</v>
      </c>
      <c r="D1051" t="s">
        <v>451</v>
      </c>
      <c r="E1051" t="s">
        <v>3951</v>
      </c>
      <c r="F1051" t="s">
        <v>46</v>
      </c>
      <c r="G1051" t="s">
        <v>1011</v>
      </c>
      <c r="H1051" t="s">
        <v>86</v>
      </c>
      <c r="I1051" t="s">
        <v>71</v>
      </c>
      <c r="J1051" s="1">
        <v>44481</v>
      </c>
      <c r="K1051" s="2">
        <v>0.31671296296296297</v>
      </c>
      <c r="L1051" s="1">
        <v>44481</v>
      </c>
      <c r="M1051" s="2">
        <v>0.48336805555555556</v>
      </c>
      <c r="N1051" s="1">
        <v>44481</v>
      </c>
      <c r="O1051" s="2">
        <v>0.49203703703703705</v>
      </c>
      <c r="P1051">
        <v>252</v>
      </c>
      <c r="Q1051">
        <v>12</v>
      </c>
      <c r="R1051" s="3">
        <v>44481.316712962966</v>
      </c>
      <c r="S1051" s="3">
        <v>44481.492037037038</v>
      </c>
      <c r="T1051" t="s">
        <v>4109</v>
      </c>
      <c r="U1051" t="s">
        <v>36</v>
      </c>
      <c r="V1051" t="s">
        <v>46</v>
      </c>
      <c r="W1051" t="s">
        <v>46</v>
      </c>
      <c r="X1051" t="s">
        <v>37</v>
      </c>
      <c r="Y1051" t="s">
        <v>81</v>
      </c>
      <c r="Z1051">
        <v>5</v>
      </c>
      <c r="AA1051" t="s">
        <v>3879</v>
      </c>
      <c r="AB1051" s="1">
        <v>44481</v>
      </c>
    </row>
    <row r="1052" spans="1:28" x14ac:dyDescent="0.25">
      <c r="A1052">
        <v>42</v>
      </c>
      <c r="B1052" t="s">
        <v>1816</v>
      </c>
      <c r="C1052">
        <v>2021</v>
      </c>
      <c r="D1052" t="s">
        <v>451</v>
      </c>
      <c r="E1052" t="s">
        <v>3952</v>
      </c>
      <c r="F1052" t="s">
        <v>61</v>
      </c>
      <c r="G1052" t="s">
        <v>3953</v>
      </c>
      <c r="H1052" t="s">
        <v>86</v>
      </c>
      <c r="I1052" t="s">
        <v>71</v>
      </c>
      <c r="J1052" s="1">
        <v>44481</v>
      </c>
      <c r="K1052" s="2">
        <v>0.3260763888888889</v>
      </c>
      <c r="L1052" s="1">
        <v>44481</v>
      </c>
      <c r="M1052" s="2">
        <v>0.4927199074074074</v>
      </c>
      <c r="N1052" s="1">
        <v>44481</v>
      </c>
      <c r="O1052" s="2">
        <v>0.42241898148148144</v>
      </c>
      <c r="P1052">
        <v>139</v>
      </c>
      <c r="Q1052">
        <v>-101</v>
      </c>
      <c r="R1052" s="3">
        <v>44481.32607638889</v>
      </c>
      <c r="S1052" s="3">
        <v>44481.422418981485</v>
      </c>
      <c r="T1052" t="s">
        <v>1869</v>
      </c>
      <c r="U1052" t="s">
        <v>32</v>
      </c>
      <c r="V1052" t="s">
        <v>61</v>
      </c>
      <c r="W1052" t="s">
        <v>21</v>
      </c>
      <c r="X1052" t="s">
        <v>23</v>
      </c>
      <c r="Y1052" t="s">
        <v>81</v>
      </c>
      <c r="Z1052">
        <v>6</v>
      </c>
      <c r="AA1052" t="s">
        <v>3879</v>
      </c>
      <c r="AB1052" s="1">
        <v>44481</v>
      </c>
    </row>
    <row r="1053" spans="1:28" x14ac:dyDescent="0.25">
      <c r="A1053">
        <v>42</v>
      </c>
      <c r="B1053" t="s">
        <v>1816</v>
      </c>
      <c r="C1053">
        <v>2021</v>
      </c>
      <c r="D1053" t="s">
        <v>451</v>
      </c>
      <c r="E1053" t="s">
        <v>3954</v>
      </c>
      <c r="F1053" t="s">
        <v>48</v>
      </c>
      <c r="G1053" t="s">
        <v>3953</v>
      </c>
      <c r="H1053" t="s">
        <v>86</v>
      </c>
      <c r="I1053" t="s">
        <v>71</v>
      </c>
      <c r="J1053" s="1">
        <v>44481</v>
      </c>
      <c r="K1053" s="2">
        <v>0.32724537037037038</v>
      </c>
      <c r="L1053" s="1">
        <v>44481</v>
      </c>
      <c r="M1053" s="2">
        <v>0.49387731481481478</v>
      </c>
      <c r="N1053" s="1">
        <v>44481</v>
      </c>
      <c r="O1053" s="2">
        <v>0.48910879629629633</v>
      </c>
      <c r="P1053">
        <v>233</v>
      </c>
      <c r="Q1053">
        <v>-7</v>
      </c>
      <c r="R1053" s="3">
        <v>44481.327245370368</v>
      </c>
      <c r="S1053" s="3">
        <v>44481.489108796297</v>
      </c>
      <c r="T1053" t="s">
        <v>192</v>
      </c>
      <c r="U1053" t="s">
        <v>32</v>
      </c>
      <c r="V1053" t="s">
        <v>48</v>
      </c>
      <c r="W1053" t="s">
        <v>48</v>
      </c>
      <c r="X1053" t="s">
        <v>23</v>
      </c>
      <c r="Y1053" t="s">
        <v>81</v>
      </c>
      <c r="Z1053">
        <v>1</v>
      </c>
      <c r="AA1053" t="s">
        <v>3879</v>
      </c>
      <c r="AB1053" s="1">
        <v>44481</v>
      </c>
    </row>
    <row r="1054" spans="1:28" x14ac:dyDescent="0.25">
      <c r="A1054">
        <v>42</v>
      </c>
      <c r="B1054" t="s">
        <v>1816</v>
      </c>
      <c r="C1054">
        <v>2021</v>
      </c>
      <c r="D1054" t="s">
        <v>451</v>
      </c>
      <c r="E1054" t="s">
        <v>3955</v>
      </c>
      <c r="F1054" t="s">
        <v>46</v>
      </c>
      <c r="G1054" t="s">
        <v>3956</v>
      </c>
      <c r="H1054" t="s">
        <v>86</v>
      </c>
      <c r="I1054" t="s">
        <v>71</v>
      </c>
      <c r="J1054" s="1">
        <v>44481</v>
      </c>
      <c r="K1054" s="2">
        <v>0.3366898148148148</v>
      </c>
      <c r="L1054" s="1">
        <v>44481</v>
      </c>
      <c r="M1054" s="2">
        <v>0.50334490740740734</v>
      </c>
      <c r="N1054" s="1">
        <v>44481</v>
      </c>
      <c r="O1054" s="2">
        <v>0.49356481481481485</v>
      </c>
      <c r="P1054">
        <v>226</v>
      </c>
      <c r="Q1054">
        <v>-14</v>
      </c>
      <c r="R1054" s="3">
        <v>44481.336689814816</v>
      </c>
      <c r="S1054" s="3">
        <v>44481.493564814817</v>
      </c>
      <c r="T1054" t="s">
        <v>173</v>
      </c>
      <c r="U1054" t="s">
        <v>32</v>
      </c>
      <c r="V1054" t="s">
        <v>46</v>
      </c>
      <c r="W1054" t="s">
        <v>46</v>
      </c>
      <c r="X1054" t="s">
        <v>23</v>
      </c>
      <c r="Y1054" t="s">
        <v>81</v>
      </c>
      <c r="Z1054">
        <v>3</v>
      </c>
      <c r="AA1054" t="s">
        <v>3879</v>
      </c>
      <c r="AB1054" s="1">
        <v>44481</v>
      </c>
    </row>
    <row r="1055" spans="1:28" x14ac:dyDescent="0.25">
      <c r="A1055">
        <v>42</v>
      </c>
      <c r="B1055" t="s">
        <v>1816</v>
      </c>
      <c r="C1055">
        <v>2021</v>
      </c>
      <c r="D1055" t="s">
        <v>451</v>
      </c>
      <c r="E1055" t="s">
        <v>3957</v>
      </c>
      <c r="F1055" t="s">
        <v>46</v>
      </c>
      <c r="G1055" t="s">
        <v>3958</v>
      </c>
      <c r="H1055" t="s">
        <v>86</v>
      </c>
      <c r="I1055" t="s">
        <v>71</v>
      </c>
      <c r="J1055" s="1">
        <v>44481</v>
      </c>
      <c r="K1055" s="2">
        <v>0.33807870370370369</v>
      </c>
      <c r="L1055" s="1">
        <v>44481</v>
      </c>
      <c r="M1055" s="2">
        <v>0.50472222222222218</v>
      </c>
      <c r="N1055" s="1">
        <v>44481</v>
      </c>
      <c r="O1055" s="2">
        <v>0.49981481481481477</v>
      </c>
      <c r="P1055">
        <v>233</v>
      </c>
      <c r="Q1055">
        <v>-7</v>
      </c>
      <c r="R1055" s="3">
        <v>44481.338078703702</v>
      </c>
      <c r="S1055" s="3">
        <v>44481.499814814815</v>
      </c>
      <c r="T1055" t="s">
        <v>208</v>
      </c>
      <c r="U1055" t="s">
        <v>32</v>
      </c>
      <c r="V1055" t="s">
        <v>46</v>
      </c>
      <c r="W1055" t="s">
        <v>46</v>
      </c>
      <c r="X1055" t="s">
        <v>23</v>
      </c>
      <c r="Y1055" t="s">
        <v>81</v>
      </c>
      <c r="Z1055">
        <v>4</v>
      </c>
      <c r="AA1055" t="s">
        <v>3879</v>
      </c>
      <c r="AB1055" s="1">
        <v>44481</v>
      </c>
    </row>
    <row r="1056" spans="1:28" x14ac:dyDescent="0.25">
      <c r="A1056">
        <v>42</v>
      </c>
      <c r="B1056" t="s">
        <v>1816</v>
      </c>
      <c r="C1056">
        <v>2021</v>
      </c>
      <c r="D1056" t="s">
        <v>451</v>
      </c>
      <c r="E1056" t="s">
        <v>3959</v>
      </c>
      <c r="F1056" t="s">
        <v>46</v>
      </c>
      <c r="G1056" t="s">
        <v>3960</v>
      </c>
      <c r="H1056" t="s">
        <v>86</v>
      </c>
      <c r="I1056" t="s">
        <v>71</v>
      </c>
      <c r="J1056" s="1">
        <v>44481</v>
      </c>
      <c r="K1056" s="2">
        <v>0.34332175925925923</v>
      </c>
      <c r="L1056" s="1">
        <v>44481</v>
      </c>
      <c r="M1056" s="2">
        <v>0.50993055555555555</v>
      </c>
      <c r="R1056" s="3">
        <v>44481.343321759261</v>
      </c>
      <c r="S1056" s="3">
        <v>44484.34691064815</v>
      </c>
      <c r="T1056" t="s">
        <v>4847</v>
      </c>
      <c r="U1056" t="s">
        <v>72</v>
      </c>
      <c r="V1056" t="s">
        <v>46</v>
      </c>
      <c r="W1056" t="s">
        <v>46</v>
      </c>
      <c r="X1056" t="s">
        <v>74</v>
      </c>
      <c r="Y1056" t="s">
        <v>81</v>
      </c>
      <c r="Z1056">
        <v>2</v>
      </c>
      <c r="AA1056" t="s">
        <v>3879</v>
      </c>
      <c r="AB1056" s="1">
        <v>44481</v>
      </c>
    </row>
    <row r="1057" spans="1:28" x14ac:dyDescent="0.25">
      <c r="A1057">
        <v>42</v>
      </c>
      <c r="B1057" t="s">
        <v>1816</v>
      </c>
      <c r="C1057">
        <v>2021</v>
      </c>
      <c r="D1057" t="s">
        <v>451</v>
      </c>
      <c r="E1057" t="s">
        <v>3961</v>
      </c>
      <c r="F1057" t="s">
        <v>46</v>
      </c>
      <c r="G1057" t="s">
        <v>3962</v>
      </c>
      <c r="H1057" t="s">
        <v>86</v>
      </c>
      <c r="I1057" t="s">
        <v>71</v>
      </c>
      <c r="J1057" s="1">
        <v>44481</v>
      </c>
      <c r="K1057" s="2">
        <v>0.34497685185185184</v>
      </c>
      <c r="L1057" s="1">
        <v>44481</v>
      </c>
      <c r="M1057" s="2">
        <v>0.51163194444444449</v>
      </c>
      <c r="N1057" s="1">
        <v>44481</v>
      </c>
      <c r="O1057" s="2">
        <v>0.50094907407407407</v>
      </c>
      <c r="P1057">
        <v>225</v>
      </c>
      <c r="Q1057">
        <v>-15</v>
      </c>
      <c r="R1057" s="3">
        <v>44481.344976851855</v>
      </c>
      <c r="S1057" s="3">
        <v>44481.500949074078</v>
      </c>
      <c r="T1057" t="s">
        <v>4110</v>
      </c>
      <c r="U1057" t="s">
        <v>32</v>
      </c>
      <c r="V1057" t="s">
        <v>46</v>
      </c>
      <c r="W1057" t="s">
        <v>46</v>
      </c>
      <c r="X1057" t="s">
        <v>23</v>
      </c>
      <c r="Y1057" t="s">
        <v>81</v>
      </c>
      <c r="Z1057">
        <v>4</v>
      </c>
      <c r="AA1057" t="s">
        <v>3879</v>
      </c>
      <c r="AB1057" s="1">
        <v>44481</v>
      </c>
    </row>
    <row r="1058" spans="1:28" x14ac:dyDescent="0.25">
      <c r="A1058">
        <v>42</v>
      </c>
      <c r="B1058" t="s">
        <v>1816</v>
      </c>
      <c r="C1058">
        <v>2021</v>
      </c>
      <c r="D1058" t="s">
        <v>451</v>
      </c>
      <c r="E1058" t="s">
        <v>4018</v>
      </c>
      <c r="F1058" t="s">
        <v>18</v>
      </c>
      <c r="G1058" t="s">
        <v>3782</v>
      </c>
      <c r="H1058" t="s">
        <v>86</v>
      </c>
      <c r="I1058" t="s">
        <v>71</v>
      </c>
      <c r="J1058" s="1">
        <v>44481</v>
      </c>
      <c r="K1058" s="2">
        <v>0.36707175925925922</v>
      </c>
      <c r="L1058" s="1">
        <v>44481</v>
      </c>
      <c r="M1058" s="2">
        <v>0.53356481481481477</v>
      </c>
      <c r="R1058" s="3">
        <v>44481.367071759261</v>
      </c>
      <c r="S1058" s="3">
        <v>44484.34691064815</v>
      </c>
      <c r="T1058" t="s">
        <v>4848</v>
      </c>
      <c r="U1058" t="s">
        <v>72</v>
      </c>
      <c r="V1058" t="s">
        <v>19</v>
      </c>
      <c r="W1058" t="s">
        <v>20</v>
      </c>
      <c r="X1058" t="s">
        <v>74</v>
      </c>
      <c r="Y1058" t="s">
        <v>79</v>
      </c>
      <c r="Z1058">
        <v>1</v>
      </c>
      <c r="AA1058" t="s">
        <v>3879</v>
      </c>
      <c r="AB1058" s="1">
        <v>44481</v>
      </c>
    </row>
    <row r="1059" spans="1:28" x14ac:dyDescent="0.25">
      <c r="A1059">
        <v>42</v>
      </c>
      <c r="B1059" t="s">
        <v>1816</v>
      </c>
      <c r="C1059">
        <v>2021</v>
      </c>
      <c r="D1059" t="s">
        <v>451</v>
      </c>
      <c r="E1059" t="s">
        <v>4019</v>
      </c>
      <c r="F1059" t="s">
        <v>48</v>
      </c>
      <c r="G1059" t="s">
        <v>4020</v>
      </c>
      <c r="H1059" t="s">
        <v>86</v>
      </c>
      <c r="I1059" t="s">
        <v>71</v>
      </c>
      <c r="J1059" s="1">
        <v>44481</v>
      </c>
      <c r="K1059" s="2">
        <v>0.37739583333333332</v>
      </c>
      <c r="L1059" s="1">
        <v>44481</v>
      </c>
      <c r="M1059" s="2">
        <v>0.54287037037037034</v>
      </c>
      <c r="N1059" s="1">
        <v>44481</v>
      </c>
      <c r="O1059" s="2">
        <v>0.50222222222222224</v>
      </c>
      <c r="P1059">
        <v>180</v>
      </c>
      <c r="Q1059">
        <v>-58</v>
      </c>
      <c r="R1059" s="3">
        <v>44481.377395833333</v>
      </c>
      <c r="S1059" s="3">
        <v>44481.502222222225</v>
      </c>
      <c r="T1059" t="s">
        <v>588</v>
      </c>
      <c r="U1059" t="s">
        <v>32</v>
      </c>
      <c r="V1059" t="s">
        <v>48</v>
      </c>
      <c r="W1059" t="s">
        <v>48</v>
      </c>
      <c r="X1059" t="s">
        <v>23</v>
      </c>
      <c r="Y1059" t="s">
        <v>81</v>
      </c>
      <c r="Z1059">
        <v>1</v>
      </c>
      <c r="AA1059" t="s">
        <v>3879</v>
      </c>
      <c r="AB1059" s="1">
        <v>44481</v>
      </c>
    </row>
    <row r="1060" spans="1:28" x14ac:dyDescent="0.25">
      <c r="A1060">
        <v>42</v>
      </c>
      <c r="B1060" t="s">
        <v>1816</v>
      </c>
      <c r="C1060">
        <v>2021</v>
      </c>
      <c r="D1060" t="s">
        <v>451</v>
      </c>
      <c r="E1060" t="s">
        <v>4021</v>
      </c>
      <c r="F1060" t="s">
        <v>24</v>
      </c>
      <c r="G1060" t="s">
        <v>85</v>
      </c>
      <c r="H1060" t="s">
        <v>90</v>
      </c>
      <c r="I1060" t="s">
        <v>71</v>
      </c>
      <c r="J1060" s="1">
        <v>44481</v>
      </c>
      <c r="K1060" s="2">
        <v>0.38069444444444445</v>
      </c>
      <c r="L1060" s="1">
        <v>44481</v>
      </c>
      <c r="M1060" s="2">
        <v>0.40150462962962963</v>
      </c>
      <c r="R1060" s="3">
        <v>44481.380694444444</v>
      </c>
      <c r="S1060" s="3">
        <v>44484.34691064815</v>
      </c>
      <c r="T1060" t="s">
        <v>4849</v>
      </c>
      <c r="U1060" t="s">
        <v>72</v>
      </c>
      <c r="V1060" t="s">
        <v>19</v>
      </c>
      <c r="W1060" t="s">
        <v>73</v>
      </c>
      <c r="X1060" t="s">
        <v>74</v>
      </c>
      <c r="Y1060" t="s">
        <v>77</v>
      </c>
      <c r="Z1060">
        <v>1</v>
      </c>
      <c r="AA1060" t="s">
        <v>3879</v>
      </c>
      <c r="AB1060" s="1">
        <v>44481</v>
      </c>
    </row>
    <row r="1061" spans="1:28" x14ac:dyDescent="0.25">
      <c r="A1061">
        <v>42</v>
      </c>
      <c r="B1061" t="s">
        <v>1816</v>
      </c>
      <c r="C1061">
        <v>2021</v>
      </c>
      <c r="D1061" t="s">
        <v>451</v>
      </c>
      <c r="E1061" t="s">
        <v>4022</v>
      </c>
      <c r="F1061" t="s">
        <v>46</v>
      </c>
      <c r="G1061" t="s">
        <v>4023</v>
      </c>
      <c r="H1061" t="s">
        <v>86</v>
      </c>
      <c r="I1061" t="s">
        <v>71</v>
      </c>
      <c r="J1061" s="1">
        <v>44481</v>
      </c>
      <c r="K1061" s="2">
        <v>0.38219907407407411</v>
      </c>
      <c r="L1061" s="1">
        <v>44481</v>
      </c>
      <c r="M1061" s="2">
        <v>0.54885416666666664</v>
      </c>
      <c r="N1061" s="1">
        <v>44481</v>
      </c>
      <c r="O1061" s="2">
        <v>0.59725694444444444</v>
      </c>
      <c r="P1061">
        <v>310</v>
      </c>
      <c r="Q1061">
        <v>70</v>
      </c>
      <c r="R1061" s="3">
        <v>44481.382199074076</v>
      </c>
      <c r="S1061" s="3">
        <v>44481.597256944442</v>
      </c>
      <c r="T1061" t="s">
        <v>4111</v>
      </c>
      <c r="U1061" t="s">
        <v>36</v>
      </c>
      <c r="V1061" t="s">
        <v>46</v>
      </c>
      <c r="W1061" t="s">
        <v>46</v>
      </c>
      <c r="X1061" t="s">
        <v>37</v>
      </c>
      <c r="Y1061" t="s">
        <v>81</v>
      </c>
      <c r="Z1061">
        <v>4</v>
      </c>
      <c r="AA1061" t="s">
        <v>3879</v>
      </c>
      <c r="AB1061" s="1">
        <v>44481</v>
      </c>
    </row>
    <row r="1062" spans="1:28" x14ac:dyDescent="0.25">
      <c r="A1062">
        <v>42</v>
      </c>
      <c r="B1062" t="s">
        <v>1816</v>
      </c>
      <c r="C1062">
        <v>2021</v>
      </c>
      <c r="D1062" t="s">
        <v>451</v>
      </c>
      <c r="E1062" t="s">
        <v>4024</v>
      </c>
      <c r="F1062" t="s">
        <v>46</v>
      </c>
      <c r="G1062" t="s">
        <v>4025</v>
      </c>
      <c r="H1062" t="s">
        <v>86</v>
      </c>
      <c r="I1062" t="s">
        <v>71</v>
      </c>
      <c r="J1062" s="1">
        <v>44481</v>
      </c>
      <c r="K1062" s="2">
        <v>0.38331018518518517</v>
      </c>
      <c r="L1062" s="1">
        <v>44481</v>
      </c>
      <c r="M1062" s="2">
        <v>0.54994212962962963</v>
      </c>
      <c r="N1062" s="1">
        <v>44481</v>
      </c>
      <c r="O1062" s="2">
        <v>0.51394675925925926</v>
      </c>
      <c r="P1062">
        <v>189</v>
      </c>
      <c r="Q1062">
        <v>-51</v>
      </c>
      <c r="R1062" s="3">
        <v>44481.383310185185</v>
      </c>
      <c r="S1062" s="3">
        <v>44481.51394675926</v>
      </c>
      <c r="T1062" t="s">
        <v>1871</v>
      </c>
      <c r="U1062" t="s">
        <v>32</v>
      </c>
      <c r="V1062" t="s">
        <v>46</v>
      </c>
      <c r="W1062" t="s">
        <v>46</v>
      </c>
      <c r="X1062" t="s">
        <v>23</v>
      </c>
      <c r="Y1062" t="s">
        <v>81</v>
      </c>
      <c r="Z1062">
        <v>4</v>
      </c>
      <c r="AA1062" t="s">
        <v>3879</v>
      </c>
      <c r="AB1062" s="1">
        <v>44481</v>
      </c>
    </row>
    <row r="1063" spans="1:28" x14ac:dyDescent="0.25">
      <c r="A1063">
        <v>42</v>
      </c>
      <c r="B1063" t="s">
        <v>1816</v>
      </c>
      <c r="C1063">
        <v>2021</v>
      </c>
      <c r="D1063" t="s">
        <v>451</v>
      </c>
      <c r="E1063" t="s">
        <v>4026</v>
      </c>
      <c r="F1063" t="s">
        <v>24</v>
      </c>
      <c r="G1063" t="s">
        <v>323</v>
      </c>
      <c r="H1063" t="s">
        <v>87</v>
      </c>
      <c r="I1063" t="s">
        <v>71</v>
      </c>
      <c r="J1063" s="1">
        <v>44481</v>
      </c>
      <c r="K1063" s="2">
        <v>0.38896990740740739</v>
      </c>
      <c r="L1063" s="1">
        <v>44485</v>
      </c>
      <c r="M1063" s="2">
        <v>0.41667824074074072</v>
      </c>
      <c r="N1063" s="1">
        <v>44481</v>
      </c>
      <c r="O1063" s="2">
        <v>0.70969907407407407</v>
      </c>
      <c r="P1063">
        <v>461</v>
      </c>
      <c r="Q1063">
        <v>-5339</v>
      </c>
      <c r="R1063" s="3">
        <v>44481.388969907406</v>
      </c>
      <c r="S1063" s="3">
        <v>44481.709699074076</v>
      </c>
      <c r="T1063" t="s">
        <v>1955</v>
      </c>
      <c r="U1063" t="s">
        <v>36</v>
      </c>
      <c r="V1063" t="s">
        <v>19</v>
      </c>
      <c r="W1063" t="s">
        <v>25</v>
      </c>
      <c r="X1063" t="s">
        <v>37</v>
      </c>
      <c r="Y1063" t="s">
        <v>78</v>
      </c>
      <c r="Z1063">
        <v>1</v>
      </c>
      <c r="AA1063" t="s">
        <v>3879</v>
      </c>
      <c r="AB1063" s="1">
        <v>44481</v>
      </c>
    </row>
    <row r="1064" spans="1:28" x14ac:dyDescent="0.25">
      <c r="A1064">
        <v>42</v>
      </c>
      <c r="B1064" t="s">
        <v>1816</v>
      </c>
      <c r="C1064">
        <v>2021</v>
      </c>
      <c r="D1064" t="s">
        <v>451</v>
      </c>
      <c r="E1064" t="s">
        <v>4027</v>
      </c>
      <c r="F1064" t="s">
        <v>24</v>
      </c>
      <c r="G1064" t="s">
        <v>177</v>
      </c>
      <c r="H1064" t="s">
        <v>87</v>
      </c>
      <c r="I1064" t="s">
        <v>71</v>
      </c>
      <c r="J1064" s="1">
        <v>44481</v>
      </c>
      <c r="K1064" s="2">
        <v>0.39071759259259259</v>
      </c>
      <c r="L1064" s="1">
        <v>44485</v>
      </c>
      <c r="M1064" s="2">
        <v>0.41846064814814815</v>
      </c>
      <c r="R1064" s="3">
        <v>44481.390717592592</v>
      </c>
      <c r="S1064" s="3">
        <v>44484.34691064815</v>
      </c>
      <c r="T1064" t="s">
        <v>4850</v>
      </c>
      <c r="U1064" t="s">
        <v>72</v>
      </c>
      <c r="V1064" t="s">
        <v>19</v>
      </c>
      <c r="W1064" t="s">
        <v>25</v>
      </c>
      <c r="X1064" t="s">
        <v>74</v>
      </c>
      <c r="Y1064" t="s">
        <v>78</v>
      </c>
      <c r="Z1064">
        <v>1</v>
      </c>
      <c r="AA1064" t="s">
        <v>3879</v>
      </c>
      <c r="AB1064" s="1">
        <v>44481</v>
      </c>
    </row>
    <row r="1065" spans="1:28" x14ac:dyDescent="0.25">
      <c r="A1065">
        <v>42</v>
      </c>
      <c r="B1065" t="s">
        <v>1816</v>
      </c>
      <c r="C1065">
        <v>2021</v>
      </c>
      <c r="D1065" t="s">
        <v>451</v>
      </c>
      <c r="E1065" t="s">
        <v>4028</v>
      </c>
      <c r="F1065" t="s">
        <v>24</v>
      </c>
      <c r="G1065" t="s">
        <v>202</v>
      </c>
      <c r="H1065" t="s">
        <v>87</v>
      </c>
      <c r="I1065" t="s">
        <v>71</v>
      </c>
      <c r="J1065" s="1">
        <v>44481</v>
      </c>
      <c r="K1065" s="2">
        <v>0.39133101851851854</v>
      </c>
      <c r="L1065" s="1">
        <v>44485</v>
      </c>
      <c r="M1065" s="2" t="s">
        <v>4029</v>
      </c>
      <c r="R1065" s="3">
        <v>44481.391331018516</v>
      </c>
      <c r="S1065" s="3">
        <v>44484.34691064815</v>
      </c>
      <c r="T1065" t="s">
        <v>4850</v>
      </c>
      <c r="U1065" t="s">
        <v>72</v>
      </c>
      <c r="V1065" t="s">
        <v>19</v>
      </c>
      <c r="W1065" t="s">
        <v>25</v>
      </c>
      <c r="X1065" t="s">
        <v>74</v>
      </c>
      <c r="Y1065" t="s">
        <v>78</v>
      </c>
      <c r="Z1065">
        <v>2</v>
      </c>
      <c r="AA1065" t="s">
        <v>3879</v>
      </c>
      <c r="AB1065" s="1">
        <v>44481</v>
      </c>
    </row>
    <row r="1066" spans="1:28" x14ac:dyDescent="0.25">
      <c r="A1066">
        <v>42</v>
      </c>
      <c r="B1066" t="s">
        <v>1816</v>
      </c>
      <c r="C1066">
        <v>2021</v>
      </c>
      <c r="D1066" t="s">
        <v>451</v>
      </c>
      <c r="E1066" t="s">
        <v>4030</v>
      </c>
      <c r="F1066" t="s">
        <v>24</v>
      </c>
      <c r="G1066" t="s">
        <v>3919</v>
      </c>
      <c r="H1066" t="s">
        <v>87</v>
      </c>
      <c r="I1066" t="s">
        <v>71</v>
      </c>
      <c r="J1066" s="1">
        <v>44481</v>
      </c>
      <c r="K1066" s="2">
        <v>0.39353009259259258</v>
      </c>
      <c r="L1066" s="1">
        <v>44485</v>
      </c>
      <c r="M1066" s="2">
        <v>0.42128472222222224</v>
      </c>
      <c r="R1066" s="3">
        <v>44481.393530092595</v>
      </c>
      <c r="S1066" s="3">
        <v>44484.34691064815</v>
      </c>
      <c r="T1066" t="s">
        <v>4851</v>
      </c>
      <c r="U1066" t="s">
        <v>72</v>
      </c>
      <c r="V1066" t="s">
        <v>19</v>
      </c>
      <c r="W1066" t="s">
        <v>25</v>
      </c>
      <c r="X1066" t="s">
        <v>74</v>
      </c>
      <c r="Y1066" t="s">
        <v>78</v>
      </c>
      <c r="Z1066">
        <v>1</v>
      </c>
      <c r="AA1066" t="s">
        <v>3879</v>
      </c>
      <c r="AB1066" s="1">
        <v>44481</v>
      </c>
    </row>
    <row r="1067" spans="1:28" x14ac:dyDescent="0.25">
      <c r="A1067">
        <v>42</v>
      </c>
      <c r="B1067" t="s">
        <v>1816</v>
      </c>
      <c r="C1067">
        <v>2021</v>
      </c>
      <c r="D1067" t="s">
        <v>451</v>
      </c>
      <c r="E1067" t="s">
        <v>4031</v>
      </c>
      <c r="F1067" t="s">
        <v>24</v>
      </c>
      <c r="G1067" t="s">
        <v>888</v>
      </c>
      <c r="H1067" t="s">
        <v>87</v>
      </c>
      <c r="I1067" t="s">
        <v>71</v>
      </c>
      <c r="J1067" s="1">
        <v>44481</v>
      </c>
      <c r="K1067" s="2">
        <v>0.39421296296296293</v>
      </c>
      <c r="L1067" s="1">
        <v>44485</v>
      </c>
      <c r="M1067" s="2">
        <v>0.42197916666666663</v>
      </c>
      <c r="R1067" s="3">
        <v>44481.394212962965</v>
      </c>
      <c r="S1067" s="3">
        <v>44484.34691064815</v>
      </c>
      <c r="T1067" t="s">
        <v>4852</v>
      </c>
      <c r="U1067" t="s">
        <v>72</v>
      </c>
      <c r="V1067" t="s">
        <v>19</v>
      </c>
      <c r="W1067" t="s">
        <v>25</v>
      </c>
      <c r="X1067" t="s">
        <v>74</v>
      </c>
      <c r="Y1067" t="s">
        <v>78</v>
      </c>
      <c r="Z1067">
        <v>1</v>
      </c>
      <c r="AA1067" t="s">
        <v>3879</v>
      </c>
      <c r="AB1067" s="1">
        <v>44481</v>
      </c>
    </row>
    <row r="1068" spans="1:28" x14ac:dyDescent="0.25">
      <c r="A1068">
        <v>42</v>
      </c>
      <c r="B1068" t="s">
        <v>1816</v>
      </c>
      <c r="C1068">
        <v>2021</v>
      </c>
      <c r="D1068" t="s">
        <v>451</v>
      </c>
      <c r="E1068" t="s">
        <v>4032</v>
      </c>
      <c r="F1068" t="s">
        <v>24</v>
      </c>
      <c r="G1068" t="s">
        <v>1405</v>
      </c>
      <c r="H1068" t="s">
        <v>87</v>
      </c>
      <c r="I1068" t="s">
        <v>71</v>
      </c>
      <c r="J1068" s="1">
        <v>44481</v>
      </c>
      <c r="K1068" s="2">
        <v>0.3946412037037037</v>
      </c>
      <c r="L1068" s="1">
        <v>44485</v>
      </c>
      <c r="M1068" s="2">
        <v>0.4223958333333333</v>
      </c>
      <c r="R1068" s="3">
        <v>44481.394641203704</v>
      </c>
      <c r="S1068" s="3">
        <v>44484.34691064815</v>
      </c>
      <c r="T1068" t="s">
        <v>4852</v>
      </c>
      <c r="U1068" t="s">
        <v>72</v>
      </c>
      <c r="V1068" t="s">
        <v>19</v>
      </c>
      <c r="W1068" t="s">
        <v>25</v>
      </c>
      <c r="X1068" t="s">
        <v>74</v>
      </c>
      <c r="Y1068" t="s">
        <v>78</v>
      </c>
      <c r="Z1068">
        <v>1</v>
      </c>
      <c r="AA1068" t="s">
        <v>3879</v>
      </c>
      <c r="AB1068" s="1">
        <v>44481</v>
      </c>
    </row>
    <row r="1069" spans="1:28" x14ac:dyDescent="0.25">
      <c r="A1069">
        <v>42</v>
      </c>
      <c r="B1069" t="s">
        <v>1816</v>
      </c>
      <c r="C1069">
        <v>2021</v>
      </c>
      <c r="D1069" t="s">
        <v>451</v>
      </c>
      <c r="E1069" t="s">
        <v>4033</v>
      </c>
      <c r="F1069" t="s">
        <v>24</v>
      </c>
      <c r="G1069" t="s">
        <v>1745</v>
      </c>
      <c r="H1069" t="s">
        <v>87</v>
      </c>
      <c r="I1069" t="s">
        <v>71</v>
      </c>
      <c r="J1069" s="1">
        <v>44481</v>
      </c>
      <c r="K1069" s="2">
        <v>0.39524305555555556</v>
      </c>
      <c r="L1069" s="1">
        <v>44485</v>
      </c>
      <c r="M1069" s="2">
        <v>0.42300925925925931</v>
      </c>
      <c r="R1069" s="3">
        <v>44481.395243055558</v>
      </c>
      <c r="S1069" s="3">
        <v>44484.34691064815</v>
      </c>
      <c r="T1069" t="s">
        <v>4853</v>
      </c>
      <c r="U1069" t="s">
        <v>72</v>
      </c>
      <c r="V1069" t="s">
        <v>19</v>
      </c>
      <c r="W1069" t="s">
        <v>25</v>
      </c>
      <c r="X1069" t="s">
        <v>74</v>
      </c>
      <c r="Y1069" t="s">
        <v>78</v>
      </c>
      <c r="Z1069">
        <v>1</v>
      </c>
      <c r="AA1069" t="s">
        <v>3879</v>
      </c>
      <c r="AB1069" s="1">
        <v>44481</v>
      </c>
    </row>
    <row r="1070" spans="1:28" x14ac:dyDescent="0.25">
      <c r="A1070">
        <v>42</v>
      </c>
      <c r="B1070" t="s">
        <v>1816</v>
      </c>
      <c r="C1070">
        <v>2021</v>
      </c>
      <c r="D1070" t="s">
        <v>451</v>
      </c>
      <c r="E1070" t="s">
        <v>4034</v>
      </c>
      <c r="F1070" t="s">
        <v>24</v>
      </c>
      <c r="G1070" t="s">
        <v>179</v>
      </c>
      <c r="H1070" t="s">
        <v>87</v>
      </c>
      <c r="I1070" t="s">
        <v>71</v>
      </c>
      <c r="J1070" s="1">
        <v>44481</v>
      </c>
      <c r="K1070" s="2">
        <v>0.39574074074074073</v>
      </c>
      <c r="L1070" s="1">
        <v>44485</v>
      </c>
      <c r="M1070" s="2">
        <v>0.42349537037037038</v>
      </c>
      <c r="R1070" s="3">
        <v>44481.395740740743</v>
      </c>
      <c r="S1070" s="3">
        <v>44484.34691064815</v>
      </c>
      <c r="T1070" t="s">
        <v>4854</v>
      </c>
      <c r="U1070" t="s">
        <v>72</v>
      </c>
      <c r="V1070" t="s">
        <v>19</v>
      </c>
      <c r="W1070" t="s">
        <v>25</v>
      </c>
      <c r="X1070" t="s">
        <v>74</v>
      </c>
      <c r="Y1070" t="s">
        <v>78</v>
      </c>
      <c r="Z1070">
        <v>1</v>
      </c>
      <c r="AA1070" t="s">
        <v>3879</v>
      </c>
      <c r="AB1070" s="1">
        <v>44481</v>
      </c>
    </row>
    <row r="1071" spans="1:28" x14ac:dyDescent="0.25">
      <c r="A1071">
        <v>42</v>
      </c>
      <c r="B1071" t="s">
        <v>1816</v>
      </c>
      <c r="C1071">
        <v>2021</v>
      </c>
      <c r="D1071" t="s">
        <v>451</v>
      </c>
      <c r="E1071" t="s">
        <v>4035</v>
      </c>
      <c r="F1071" t="s">
        <v>46</v>
      </c>
      <c r="G1071" t="s">
        <v>4178</v>
      </c>
      <c r="H1071" t="s">
        <v>87</v>
      </c>
      <c r="I1071" t="s">
        <v>71</v>
      </c>
      <c r="J1071" s="1">
        <v>44481</v>
      </c>
      <c r="K1071" s="2">
        <v>0.39629629629629631</v>
      </c>
      <c r="L1071" s="1">
        <v>44485</v>
      </c>
      <c r="M1071" s="2" t="s">
        <v>4179</v>
      </c>
      <c r="R1071" s="3">
        <v>44481.396296296298</v>
      </c>
      <c r="S1071" s="3">
        <v>44484.34691064815</v>
      </c>
      <c r="T1071" t="s">
        <v>4855</v>
      </c>
      <c r="U1071" t="s">
        <v>72</v>
      </c>
      <c r="V1071" t="s">
        <v>46</v>
      </c>
      <c r="W1071" t="s">
        <v>46</v>
      </c>
      <c r="X1071" t="s">
        <v>74</v>
      </c>
      <c r="Y1071" t="s">
        <v>81</v>
      </c>
      <c r="Z1071">
        <v>1</v>
      </c>
      <c r="AA1071" t="s">
        <v>3879</v>
      </c>
      <c r="AB1071" s="1">
        <v>44481</v>
      </c>
    </row>
    <row r="1072" spans="1:28" x14ac:dyDescent="0.25">
      <c r="A1072">
        <v>42</v>
      </c>
      <c r="B1072" t="s">
        <v>1816</v>
      </c>
      <c r="C1072">
        <v>2021</v>
      </c>
      <c r="D1072" t="s">
        <v>451</v>
      </c>
      <c r="E1072" t="s">
        <v>4036</v>
      </c>
      <c r="F1072" t="s">
        <v>24</v>
      </c>
      <c r="G1072" t="s">
        <v>1761</v>
      </c>
      <c r="H1072" t="s">
        <v>87</v>
      </c>
      <c r="I1072" t="s">
        <v>71</v>
      </c>
      <c r="J1072" s="1">
        <v>44481</v>
      </c>
      <c r="K1072" s="2">
        <v>0.3997337962962963</v>
      </c>
      <c r="L1072" s="1">
        <v>44485</v>
      </c>
      <c r="M1072" s="2">
        <v>0.42748842592592595</v>
      </c>
      <c r="R1072" s="3">
        <v>44481.399733796294</v>
      </c>
      <c r="S1072" s="3">
        <v>44484.34691064815</v>
      </c>
      <c r="T1072" t="s">
        <v>4856</v>
      </c>
      <c r="U1072" t="s">
        <v>72</v>
      </c>
      <c r="V1072" t="s">
        <v>19</v>
      </c>
      <c r="W1072" t="s">
        <v>25</v>
      </c>
      <c r="X1072" t="s">
        <v>74</v>
      </c>
      <c r="Y1072" t="s">
        <v>78</v>
      </c>
      <c r="Z1072">
        <v>1</v>
      </c>
      <c r="AA1072" t="s">
        <v>3879</v>
      </c>
      <c r="AB1072" s="1">
        <v>44481</v>
      </c>
    </row>
    <row r="1073" spans="1:28" x14ac:dyDescent="0.25">
      <c r="A1073">
        <v>42</v>
      </c>
      <c r="B1073" t="s">
        <v>1816</v>
      </c>
      <c r="C1073">
        <v>2021</v>
      </c>
      <c r="D1073" t="s">
        <v>451</v>
      </c>
      <c r="E1073" t="s">
        <v>4037</v>
      </c>
      <c r="F1073" t="s">
        <v>46</v>
      </c>
      <c r="G1073" t="s">
        <v>1401</v>
      </c>
      <c r="H1073" t="s">
        <v>86</v>
      </c>
      <c r="I1073" t="s">
        <v>71</v>
      </c>
      <c r="J1073" s="1">
        <v>44481</v>
      </c>
      <c r="K1073" s="2">
        <v>0.40201388888888889</v>
      </c>
      <c r="L1073" s="1">
        <v>44481</v>
      </c>
      <c r="M1073" s="2">
        <v>0.56864583333333341</v>
      </c>
      <c r="N1073" s="1">
        <v>44481</v>
      </c>
      <c r="O1073" s="2">
        <v>0.51550925925925928</v>
      </c>
      <c r="P1073">
        <v>164</v>
      </c>
      <c r="Q1073">
        <v>-76</v>
      </c>
      <c r="R1073" s="3">
        <v>44481.402013888888</v>
      </c>
      <c r="S1073" s="3">
        <v>44481.515509259261</v>
      </c>
      <c r="T1073" t="s">
        <v>4112</v>
      </c>
      <c r="U1073" t="s">
        <v>32</v>
      </c>
      <c r="V1073" t="s">
        <v>46</v>
      </c>
      <c r="W1073" t="s">
        <v>46</v>
      </c>
      <c r="X1073" t="s">
        <v>23</v>
      </c>
      <c r="Y1073" t="s">
        <v>81</v>
      </c>
      <c r="Z1073">
        <v>4</v>
      </c>
      <c r="AA1073" t="s">
        <v>3879</v>
      </c>
      <c r="AB1073" s="1">
        <v>44481</v>
      </c>
    </row>
    <row r="1074" spans="1:28" x14ac:dyDescent="0.25">
      <c r="A1074">
        <v>42</v>
      </c>
      <c r="B1074" t="s">
        <v>1816</v>
      </c>
      <c r="C1074">
        <v>2021</v>
      </c>
      <c r="D1074" t="s">
        <v>451</v>
      </c>
      <c r="E1074" t="s">
        <v>4038</v>
      </c>
      <c r="F1074" t="s">
        <v>46</v>
      </c>
      <c r="G1074" t="s">
        <v>1585</v>
      </c>
      <c r="H1074" t="s">
        <v>86</v>
      </c>
      <c r="I1074" t="s">
        <v>71</v>
      </c>
      <c r="J1074" s="1">
        <v>44481</v>
      </c>
      <c r="K1074" s="2">
        <v>0.40644675925925927</v>
      </c>
      <c r="L1074" s="1">
        <v>44481</v>
      </c>
      <c r="M1074" s="2">
        <v>0.57306712962962958</v>
      </c>
      <c r="N1074" s="1">
        <v>44481</v>
      </c>
      <c r="O1074" s="2">
        <v>0.50093750000000004</v>
      </c>
      <c r="P1074">
        <v>136</v>
      </c>
      <c r="Q1074">
        <v>-104</v>
      </c>
      <c r="R1074" s="3">
        <v>44481.406446759262</v>
      </c>
      <c r="S1074" s="3">
        <v>44481.500937500001</v>
      </c>
      <c r="T1074" t="s">
        <v>1866</v>
      </c>
      <c r="U1074" t="s">
        <v>32</v>
      </c>
      <c r="V1074" t="s">
        <v>46</v>
      </c>
      <c r="W1074" t="s">
        <v>46</v>
      </c>
      <c r="X1074" t="s">
        <v>23</v>
      </c>
      <c r="Y1074" t="s">
        <v>81</v>
      </c>
      <c r="Z1074">
        <v>1</v>
      </c>
      <c r="AA1074" t="s">
        <v>3879</v>
      </c>
      <c r="AB1074" s="1">
        <v>44481</v>
      </c>
    </row>
    <row r="1075" spans="1:28" x14ac:dyDescent="0.25">
      <c r="A1075">
        <v>42</v>
      </c>
      <c r="B1075" t="s">
        <v>1816</v>
      </c>
      <c r="C1075">
        <v>2021</v>
      </c>
      <c r="D1075" t="s">
        <v>451</v>
      </c>
      <c r="E1075" t="s">
        <v>4039</v>
      </c>
      <c r="F1075" t="s">
        <v>46</v>
      </c>
      <c r="G1075" t="s">
        <v>4040</v>
      </c>
      <c r="H1075" t="s">
        <v>86</v>
      </c>
      <c r="I1075" t="s">
        <v>71</v>
      </c>
      <c r="J1075" s="1">
        <v>44481</v>
      </c>
      <c r="K1075" s="2">
        <v>0.40856481481481483</v>
      </c>
      <c r="L1075" s="1">
        <v>44481</v>
      </c>
      <c r="M1075" s="2">
        <v>0.57521990740740747</v>
      </c>
      <c r="N1075" s="1">
        <v>44481</v>
      </c>
      <c r="O1075" s="2">
        <v>0.50138888888888888</v>
      </c>
      <c r="P1075">
        <v>134</v>
      </c>
      <c r="Q1075">
        <v>-106</v>
      </c>
      <c r="R1075" s="3">
        <v>44481.408564814818</v>
      </c>
      <c r="S1075" s="3">
        <v>44481.501388888886</v>
      </c>
      <c r="T1075" t="s">
        <v>1845</v>
      </c>
      <c r="U1075" t="s">
        <v>32</v>
      </c>
      <c r="V1075" t="s">
        <v>46</v>
      </c>
      <c r="W1075" t="s">
        <v>46</v>
      </c>
      <c r="X1075" t="s">
        <v>23</v>
      </c>
      <c r="Y1075" t="s">
        <v>81</v>
      </c>
      <c r="Z1075">
        <v>1</v>
      </c>
      <c r="AA1075" t="s">
        <v>3879</v>
      </c>
      <c r="AB1075" s="1">
        <v>44481</v>
      </c>
    </row>
    <row r="1076" spans="1:28" x14ac:dyDescent="0.25">
      <c r="A1076">
        <v>42</v>
      </c>
      <c r="B1076" t="s">
        <v>1816</v>
      </c>
      <c r="C1076">
        <v>2021</v>
      </c>
      <c r="D1076" t="s">
        <v>451</v>
      </c>
      <c r="E1076" t="s">
        <v>4041</v>
      </c>
      <c r="F1076" t="s">
        <v>46</v>
      </c>
      <c r="G1076" t="s">
        <v>4042</v>
      </c>
      <c r="H1076" t="s">
        <v>86</v>
      </c>
      <c r="I1076" t="s">
        <v>71</v>
      </c>
      <c r="J1076" s="1">
        <v>44481</v>
      </c>
      <c r="K1076" s="2">
        <v>0.41302083333333334</v>
      </c>
      <c r="L1076" s="1">
        <v>44481</v>
      </c>
      <c r="M1076" s="2" t="s">
        <v>4043</v>
      </c>
      <c r="N1076" s="1">
        <v>44481</v>
      </c>
      <c r="O1076" s="2">
        <v>0.54033564814814816</v>
      </c>
      <c r="P1076">
        <v>184</v>
      </c>
      <c r="Q1076">
        <v>-61</v>
      </c>
      <c r="R1076" s="3">
        <v>44481.41302083333</v>
      </c>
      <c r="S1076" s="3">
        <v>44481.540335648147</v>
      </c>
      <c r="T1076" t="s">
        <v>1946</v>
      </c>
      <c r="U1076" t="s">
        <v>32</v>
      </c>
      <c r="V1076" t="s">
        <v>46</v>
      </c>
      <c r="W1076" t="s">
        <v>46</v>
      </c>
      <c r="X1076" t="s">
        <v>23</v>
      </c>
      <c r="Y1076" t="s">
        <v>81</v>
      </c>
      <c r="Z1076">
        <v>5</v>
      </c>
      <c r="AA1076" t="s">
        <v>3879</v>
      </c>
      <c r="AB1076" s="1">
        <v>44481</v>
      </c>
    </row>
    <row r="1077" spans="1:28" x14ac:dyDescent="0.25">
      <c r="A1077">
        <v>42</v>
      </c>
      <c r="B1077" t="s">
        <v>1816</v>
      </c>
      <c r="C1077">
        <v>2021</v>
      </c>
      <c r="D1077" t="s">
        <v>451</v>
      </c>
      <c r="E1077" t="s">
        <v>4044</v>
      </c>
      <c r="F1077" t="s">
        <v>46</v>
      </c>
      <c r="G1077" t="s">
        <v>4045</v>
      </c>
      <c r="H1077" t="s">
        <v>86</v>
      </c>
      <c r="I1077" t="s">
        <v>71</v>
      </c>
      <c r="J1077" s="1">
        <v>44481</v>
      </c>
      <c r="K1077" s="2">
        <v>0.41749999999999998</v>
      </c>
      <c r="L1077" s="1">
        <v>44481</v>
      </c>
      <c r="M1077" s="2">
        <v>0.58414351851851853</v>
      </c>
      <c r="N1077" s="1">
        <v>44481</v>
      </c>
      <c r="O1077" s="2">
        <v>0.54134259259259265</v>
      </c>
      <c r="P1077">
        <v>178</v>
      </c>
      <c r="Q1077">
        <v>-62</v>
      </c>
      <c r="R1077" s="3">
        <v>44481.417500000003</v>
      </c>
      <c r="S1077" s="3">
        <v>44481.541342592594</v>
      </c>
      <c r="T1077" t="s">
        <v>577</v>
      </c>
      <c r="U1077" t="s">
        <v>32</v>
      </c>
      <c r="V1077" t="s">
        <v>46</v>
      </c>
      <c r="W1077" t="s">
        <v>46</v>
      </c>
      <c r="X1077" t="s">
        <v>23</v>
      </c>
      <c r="Y1077" t="s">
        <v>81</v>
      </c>
      <c r="Z1077">
        <v>5</v>
      </c>
      <c r="AA1077" t="s">
        <v>3879</v>
      </c>
      <c r="AB1077" s="1">
        <v>44481</v>
      </c>
    </row>
    <row r="1078" spans="1:28" x14ac:dyDescent="0.25">
      <c r="A1078">
        <v>42</v>
      </c>
      <c r="B1078" t="s">
        <v>1816</v>
      </c>
      <c r="C1078">
        <v>2021</v>
      </c>
      <c r="D1078" t="s">
        <v>451</v>
      </c>
      <c r="E1078" t="s">
        <v>4046</v>
      </c>
      <c r="F1078" t="s">
        <v>46</v>
      </c>
      <c r="G1078" t="s">
        <v>4047</v>
      </c>
      <c r="H1078" t="s">
        <v>86</v>
      </c>
      <c r="I1078" t="s">
        <v>71</v>
      </c>
      <c r="J1078" s="1">
        <v>44481</v>
      </c>
      <c r="K1078" s="2">
        <v>0.4195949074074074</v>
      </c>
      <c r="L1078" s="1">
        <v>44481</v>
      </c>
      <c r="M1078" s="2">
        <v>0.58625000000000005</v>
      </c>
      <c r="N1078" s="1">
        <v>44481</v>
      </c>
      <c r="O1078" s="2">
        <v>0.54232638888888884</v>
      </c>
      <c r="P1078">
        <v>176</v>
      </c>
      <c r="Q1078">
        <v>-64</v>
      </c>
      <c r="R1078" s="3">
        <v>44481.419594907406</v>
      </c>
      <c r="S1078" s="3">
        <v>44481.542326388888</v>
      </c>
      <c r="T1078" t="s">
        <v>3812</v>
      </c>
      <c r="U1078" t="s">
        <v>32</v>
      </c>
      <c r="V1078" t="s">
        <v>46</v>
      </c>
      <c r="W1078" t="s">
        <v>46</v>
      </c>
      <c r="X1078" t="s">
        <v>23</v>
      </c>
      <c r="Y1078" t="s">
        <v>81</v>
      </c>
      <c r="Z1078">
        <v>4</v>
      </c>
      <c r="AA1078" t="s">
        <v>3879</v>
      </c>
      <c r="AB1078" s="1">
        <v>44481</v>
      </c>
    </row>
    <row r="1079" spans="1:28" x14ac:dyDescent="0.25">
      <c r="A1079">
        <v>42</v>
      </c>
      <c r="B1079" t="s">
        <v>1816</v>
      </c>
      <c r="C1079">
        <v>2021</v>
      </c>
      <c r="D1079" t="s">
        <v>451</v>
      </c>
      <c r="E1079" t="s">
        <v>4048</v>
      </c>
      <c r="F1079" t="s">
        <v>46</v>
      </c>
      <c r="G1079" t="s">
        <v>4049</v>
      </c>
      <c r="H1079" t="s">
        <v>86</v>
      </c>
      <c r="I1079" t="s">
        <v>71</v>
      </c>
      <c r="J1079" s="1">
        <v>44481</v>
      </c>
      <c r="K1079" s="2">
        <v>0.43673611111111116</v>
      </c>
      <c r="L1079" s="1">
        <v>44481</v>
      </c>
      <c r="M1079" s="2">
        <v>0.60339120370370369</v>
      </c>
      <c r="N1079" s="1">
        <v>44481</v>
      </c>
      <c r="O1079" s="2">
        <v>0.54346064814814821</v>
      </c>
      <c r="P1079">
        <v>154</v>
      </c>
      <c r="Q1079">
        <v>-86</v>
      </c>
      <c r="R1079" s="3">
        <v>44481.436736111114</v>
      </c>
      <c r="S1079" s="3">
        <v>44481.54346064815</v>
      </c>
      <c r="T1079" t="s">
        <v>4113</v>
      </c>
      <c r="U1079" t="s">
        <v>32</v>
      </c>
      <c r="V1079" t="s">
        <v>46</v>
      </c>
      <c r="W1079" t="s">
        <v>46</v>
      </c>
      <c r="X1079" t="s">
        <v>23</v>
      </c>
      <c r="Y1079" t="s">
        <v>81</v>
      </c>
      <c r="Z1079">
        <v>4</v>
      </c>
      <c r="AA1079" t="s">
        <v>3879</v>
      </c>
      <c r="AB1079" s="1">
        <v>44481</v>
      </c>
    </row>
    <row r="1080" spans="1:28" x14ac:dyDescent="0.25">
      <c r="A1080">
        <v>42</v>
      </c>
      <c r="B1080" t="s">
        <v>1816</v>
      </c>
      <c r="C1080">
        <v>2021</v>
      </c>
      <c r="D1080" t="s">
        <v>451</v>
      </c>
      <c r="E1080" t="s">
        <v>4050</v>
      </c>
      <c r="F1080" t="s">
        <v>28</v>
      </c>
      <c r="G1080" t="s">
        <v>4051</v>
      </c>
      <c r="H1080" t="s">
        <v>86</v>
      </c>
      <c r="I1080" t="s">
        <v>71</v>
      </c>
      <c r="J1080" s="1">
        <v>44481</v>
      </c>
      <c r="K1080" s="2">
        <v>0.43746527777777783</v>
      </c>
      <c r="L1080" s="1">
        <v>44481</v>
      </c>
      <c r="M1080" s="2">
        <v>0.60409722222222217</v>
      </c>
      <c r="N1080" s="1">
        <v>44481</v>
      </c>
      <c r="O1080" s="2">
        <v>0.54967592592592596</v>
      </c>
      <c r="P1080">
        <v>162</v>
      </c>
      <c r="Q1080">
        <v>-78</v>
      </c>
      <c r="R1080" s="3">
        <v>44481.437465277777</v>
      </c>
      <c r="S1080" s="3">
        <v>44481.549675925926</v>
      </c>
      <c r="T1080" t="s">
        <v>576</v>
      </c>
      <c r="U1080" t="s">
        <v>32</v>
      </c>
      <c r="V1080" t="s">
        <v>19</v>
      </c>
      <c r="W1080" t="s">
        <v>29</v>
      </c>
      <c r="X1080" t="s">
        <v>23</v>
      </c>
      <c r="Y1080" t="s">
        <v>81</v>
      </c>
      <c r="Z1080">
        <v>5</v>
      </c>
      <c r="AA1080" t="s">
        <v>3879</v>
      </c>
      <c r="AB1080" s="1">
        <v>44481</v>
      </c>
    </row>
    <row r="1081" spans="1:28" x14ac:dyDescent="0.25">
      <c r="A1081">
        <v>42</v>
      </c>
      <c r="B1081" t="s">
        <v>1816</v>
      </c>
      <c r="C1081">
        <v>2021</v>
      </c>
      <c r="D1081" t="s">
        <v>451</v>
      </c>
      <c r="E1081" t="s">
        <v>4052</v>
      </c>
      <c r="F1081" t="s">
        <v>46</v>
      </c>
      <c r="G1081" t="s">
        <v>4053</v>
      </c>
      <c r="H1081" t="s">
        <v>86</v>
      </c>
      <c r="I1081" t="s">
        <v>71</v>
      </c>
      <c r="J1081" s="1">
        <v>44481</v>
      </c>
      <c r="K1081" s="2">
        <v>0.43857638888888889</v>
      </c>
      <c r="L1081" s="1">
        <v>44481</v>
      </c>
      <c r="M1081" s="2">
        <v>0.60523148148148154</v>
      </c>
      <c r="N1081" s="1">
        <v>44481</v>
      </c>
      <c r="O1081" s="2">
        <v>0.54587962962962966</v>
      </c>
      <c r="P1081">
        <v>155</v>
      </c>
      <c r="Q1081">
        <v>-85</v>
      </c>
      <c r="R1081" s="3">
        <v>44481.438576388886</v>
      </c>
      <c r="S1081" s="3">
        <v>44481.54587962963</v>
      </c>
      <c r="T1081" t="s">
        <v>1838</v>
      </c>
      <c r="U1081" t="s">
        <v>32</v>
      </c>
      <c r="V1081" t="s">
        <v>46</v>
      </c>
      <c r="W1081" t="s">
        <v>46</v>
      </c>
      <c r="X1081" t="s">
        <v>23</v>
      </c>
      <c r="Y1081" t="s">
        <v>81</v>
      </c>
      <c r="Z1081">
        <v>5</v>
      </c>
      <c r="AA1081" t="s">
        <v>3879</v>
      </c>
      <c r="AB1081" s="1">
        <v>44481</v>
      </c>
    </row>
    <row r="1082" spans="1:28" x14ac:dyDescent="0.25">
      <c r="A1082">
        <v>42</v>
      </c>
      <c r="B1082" t="s">
        <v>1816</v>
      </c>
      <c r="C1082">
        <v>2021</v>
      </c>
      <c r="D1082" t="s">
        <v>451</v>
      </c>
      <c r="E1082" t="s">
        <v>4054</v>
      </c>
      <c r="F1082" t="s">
        <v>46</v>
      </c>
      <c r="G1082" t="s">
        <v>4055</v>
      </c>
      <c r="H1082" t="s">
        <v>70</v>
      </c>
      <c r="I1082" t="s">
        <v>71</v>
      </c>
      <c r="J1082" s="1">
        <v>44481</v>
      </c>
      <c r="K1082" s="2">
        <v>0.46593749999999995</v>
      </c>
      <c r="L1082" s="1">
        <v>44481</v>
      </c>
      <c r="M1082" s="2" t="s">
        <v>4056</v>
      </c>
      <c r="N1082" s="1">
        <v>44481</v>
      </c>
      <c r="O1082" s="2">
        <v>0.62057870370370372</v>
      </c>
      <c r="P1082">
        <v>223</v>
      </c>
      <c r="Q1082">
        <v>-54</v>
      </c>
      <c r="R1082" s="3">
        <v>44481.465937499997</v>
      </c>
      <c r="S1082" s="3">
        <v>44481.620578703703</v>
      </c>
      <c r="T1082" t="s">
        <v>583</v>
      </c>
      <c r="U1082" t="s">
        <v>32</v>
      </c>
      <c r="V1082" t="s">
        <v>46</v>
      </c>
      <c r="W1082" t="s">
        <v>46</v>
      </c>
      <c r="X1082" t="s">
        <v>23</v>
      </c>
      <c r="Y1082" t="s">
        <v>81</v>
      </c>
      <c r="Z1082">
        <v>10</v>
      </c>
      <c r="AA1082" t="s">
        <v>3879</v>
      </c>
      <c r="AB1082" s="1">
        <v>44481</v>
      </c>
    </row>
    <row r="1083" spans="1:28" x14ac:dyDescent="0.25">
      <c r="A1083">
        <v>42</v>
      </c>
      <c r="B1083" t="s">
        <v>1816</v>
      </c>
      <c r="C1083">
        <v>2021</v>
      </c>
      <c r="D1083" t="s">
        <v>451</v>
      </c>
      <c r="E1083" t="s">
        <v>4057</v>
      </c>
      <c r="F1083" t="s">
        <v>18</v>
      </c>
      <c r="G1083" t="s">
        <v>4058</v>
      </c>
      <c r="H1083" t="s">
        <v>70</v>
      </c>
      <c r="I1083" t="s">
        <v>71</v>
      </c>
      <c r="J1083" s="1">
        <v>44481</v>
      </c>
      <c r="K1083" s="2">
        <v>0.46835648148148151</v>
      </c>
      <c r="L1083" s="1">
        <v>44481</v>
      </c>
      <c r="M1083" s="2" t="s">
        <v>4059</v>
      </c>
      <c r="N1083" s="1">
        <v>44481</v>
      </c>
      <c r="O1083" s="2">
        <v>0.52273148148148152</v>
      </c>
      <c r="P1083">
        <v>78</v>
      </c>
      <c r="Q1083">
        <v>-31</v>
      </c>
      <c r="R1083" s="3">
        <v>44481.468356481484</v>
      </c>
      <c r="S1083" s="3">
        <v>44481.522731481484</v>
      </c>
      <c r="T1083" t="s">
        <v>99</v>
      </c>
      <c r="U1083" t="s">
        <v>30</v>
      </c>
      <c r="V1083" t="s">
        <v>19</v>
      </c>
      <c r="W1083" t="s">
        <v>20</v>
      </c>
      <c r="X1083" t="s">
        <v>23</v>
      </c>
      <c r="Y1083" t="s">
        <v>79</v>
      </c>
      <c r="Z1083">
        <v>5</v>
      </c>
      <c r="AA1083" t="s">
        <v>3879</v>
      </c>
      <c r="AB1083" s="1">
        <v>44481</v>
      </c>
    </row>
    <row r="1084" spans="1:28" x14ac:dyDescent="0.25">
      <c r="A1084">
        <v>42</v>
      </c>
      <c r="B1084" t="s">
        <v>1816</v>
      </c>
      <c r="C1084">
        <v>2021</v>
      </c>
      <c r="D1084" t="s">
        <v>451</v>
      </c>
      <c r="E1084" t="s">
        <v>4060</v>
      </c>
      <c r="F1084" t="s">
        <v>48</v>
      </c>
      <c r="G1084" t="s">
        <v>4061</v>
      </c>
      <c r="H1084" t="s">
        <v>86</v>
      </c>
      <c r="I1084" t="s">
        <v>71</v>
      </c>
      <c r="J1084" s="1">
        <v>44481</v>
      </c>
      <c r="K1084" s="2">
        <v>0.48237268518518522</v>
      </c>
      <c r="L1084" s="1">
        <v>44481</v>
      </c>
      <c r="M1084" s="2">
        <v>0.64902777777777776</v>
      </c>
      <c r="N1084" s="1">
        <v>44481</v>
      </c>
      <c r="O1084" s="2">
        <v>0.62533564814814813</v>
      </c>
      <c r="P1084">
        <v>206</v>
      </c>
      <c r="Q1084">
        <v>-34</v>
      </c>
      <c r="R1084" s="3">
        <v>44481.482372685183</v>
      </c>
      <c r="S1084" s="3">
        <v>44481.625335648147</v>
      </c>
      <c r="T1084" t="s">
        <v>149</v>
      </c>
      <c r="U1084" t="s">
        <v>32</v>
      </c>
      <c r="V1084" t="s">
        <v>48</v>
      </c>
      <c r="W1084" t="s">
        <v>48</v>
      </c>
      <c r="X1084" t="s">
        <v>23</v>
      </c>
      <c r="Y1084" t="s">
        <v>81</v>
      </c>
      <c r="Z1084">
        <v>2</v>
      </c>
      <c r="AA1084" t="s">
        <v>3879</v>
      </c>
      <c r="AB1084" s="1">
        <v>44481</v>
      </c>
    </row>
    <row r="1085" spans="1:28" x14ac:dyDescent="0.25">
      <c r="A1085">
        <v>42</v>
      </c>
      <c r="B1085" t="s">
        <v>1816</v>
      </c>
      <c r="C1085">
        <v>2021</v>
      </c>
      <c r="D1085" t="s">
        <v>451</v>
      </c>
      <c r="E1085" t="s">
        <v>4062</v>
      </c>
      <c r="F1085" t="s">
        <v>61</v>
      </c>
      <c r="G1085" t="s">
        <v>4061</v>
      </c>
      <c r="H1085" t="s">
        <v>86</v>
      </c>
      <c r="I1085" t="s">
        <v>71</v>
      </c>
      <c r="J1085" s="1">
        <v>44481</v>
      </c>
      <c r="K1085" s="2">
        <v>0.48494212962962963</v>
      </c>
      <c r="L1085" s="1">
        <v>44481</v>
      </c>
      <c r="M1085" s="2">
        <v>0.65155092592592589</v>
      </c>
      <c r="N1085" s="1">
        <v>44481</v>
      </c>
      <c r="O1085" s="2">
        <v>0.6272106481481482</v>
      </c>
      <c r="P1085">
        <v>205</v>
      </c>
      <c r="Q1085">
        <v>-35</v>
      </c>
      <c r="R1085" s="3">
        <v>44481.484942129631</v>
      </c>
      <c r="S1085" s="3">
        <v>44481.627210648148</v>
      </c>
      <c r="T1085" t="s">
        <v>4114</v>
      </c>
      <c r="U1085" t="s">
        <v>32</v>
      </c>
      <c r="V1085" t="s">
        <v>61</v>
      </c>
      <c r="W1085" t="s">
        <v>21</v>
      </c>
      <c r="X1085" t="s">
        <v>23</v>
      </c>
      <c r="Y1085" t="s">
        <v>81</v>
      </c>
      <c r="Z1085">
        <v>8</v>
      </c>
      <c r="AA1085" t="s">
        <v>3879</v>
      </c>
      <c r="AB1085" s="1">
        <v>44481</v>
      </c>
    </row>
    <row r="1086" spans="1:28" x14ac:dyDescent="0.25">
      <c r="A1086">
        <v>42</v>
      </c>
      <c r="B1086" t="s">
        <v>1816</v>
      </c>
      <c r="C1086">
        <v>2021</v>
      </c>
      <c r="D1086" t="s">
        <v>451</v>
      </c>
      <c r="E1086" t="s">
        <v>4063</v>
      </c>
      <c r="F1086" t="s">
        <v>50</v>
      </c>
      <c r="G1086" t="s">
        <v>4064</v>
      </c>
      <c r="H1086" t="s">
        <v>86</v>
      </c>
      <c r="I1086" t="s">
        <v>71</v>
      </c>
      <c r="J1086" s="1">
        <v>44481</v>
      </c>
      <c r="K1086" s="2">
        <v>0.52263888888888888</v>
      </c>
      <c r="L1086" s="1">
        <v>44481</v>
      </c>
      <c r="M1086" s="2" t="s">
        <v>4065</v>
      </c>
      <c r="N1086" s="1">
        <v>44481</v>
      </c>
      <c r="O1086" s="2">
        <v>0.56817129629629626</v>
      </c>
      <c r="P1086">
        <v>66</v>
      </c>
      <c r="Q1086">
        <v>-191</v>
      </c>
      <c r="R1086" s="3">
        <v>44481.522638888891</v>
      </c>
      <c r="S1086" s="3">
        <v>44481.568171296298</v>
      </c>
      <c r="T1086" t="s">
        <v>152</v>
      </c>
      <c r="U1086" t="s">
        <v>30</v>
      </c>
      <c r="V1086" t="s">
        <v>51</v>
      </c>
      <c r="W1086" t="s">
        <v>52</v>
      </c>
      <c r="X1086" t="s">
        <v>23</v>
      </c>
      <c r="Y1086" t="s">
        <v>81</v>
      </c>
      <c r="Z1086">
        <v>1</v>
      </c>
      <c r="AA1086" t="s">
        <v>3879</v>
      </c>
      <c r="AB1086" s="1">
        <v>44481</v>
      </c>
    </row>
    <row r="1087" spans="1:28" x14ac:dyDescent="0.25">
      <c r="A1087">
        <v>42</v>
      </c>
      <c r="B1087" t="s">
        <v>1816</v>
      </c>
      <c r="C1087">
        <v>2021</v>
      </c>
      <c r="D1087" t="s">
        <v>451</v>
      </c>
      <c r="E1087" t="s">
        <v>4066</v>
      </c>
      <c r="F1087" t="s">
        <v>50</v>
      </c>
      <c r="G1087" t="s">
        <v>4064</v>
      </c>
      <c r="H1087" t="s">
        <v>87</v>
      </c>
      <c r="I1087" t="s">
        <v>71</v>
      </c>
      <c r="J1087" s="1">
        <v>44481</v>
      </c>
      <c r="K1087" s="2">
        <v>0.52358796296296295</v>
      </c>
      <c r="L1087" s="1">
        <v>44485</v>
      </c>
      <c r="M1087" s="2">
        <v>0.55133101851851851</v>
      </c>
      <c r="R1087" s="3">
        <v>44481.523587962962</v>
      </c>
      <c r="S1087" s="3">
        <v>44484.34691064815</v>
      </c>
      <c r="T1087" t="s">
        <v>4857</v>
      </c>
      <c r="U1087" t="s">
        <v>72</v>
      </c>
      <c r="V1087" t="s">
        <v>51</v>
      </c>
      <c r="W1087" t="s">
        <v>52</v>
      </c>
      <c r="X1087" t="s">
        <v>74</v>
      </c>
      <c r="Y1087" t="s">
        <v>81</v>
      </c>
      <c r="Z1087">
        <v>1</v>
      </c>
      <c r="AA1087" t="s">
        <v>3879</v>
      </c>
      <c r="AB1087" s="1">
        <v>44481</v>
      </c>
    </row>
    <row r="1088" spans="1:28" x14ac:dyDescent="0.25">
      <c r="A1088">
        <v>42</v>
      </c>
      <c r="B1088" t="s">
        <v>1816</v>
      </c>
      <c r="C1088">
        <v>2021</v>
      </c>
      <c r="D1088" t="s">
        <v>451</v>
      </c>
      <c r="E1088" t="s">
        <v>4067</v>
      </c>
      <c r="F1088" t="s">
        <v>50</v>
      </c>
      <c r="G1088" t="s">
        <v>4068</v>
      </c>
      <c r="H1088" t="s">
        <v>86</v>
      </c>
      <c r="I1088" t="s">
        <v>71</v>
      </c>
      <c r="J1088" s="1">
        <v>44481</v>
      </c>
      <c r="K1088" s="2">
        <v>0.52513888888888893</v>
      </c>
      <c r="L1088" s="1">
        <v>44481</v>
      </c>
      <c r="M1088" s="2">
        <v>0.6917592592592593</v>
      </c>
      <c r="N1088" s="1">
        <v>44481</v>
      </c>
      <c r="O1088" s="2">
        <v>0.56865740740740744</v>
      </c>
      <c r="P1088">
        <v>62</v>
      </c>
      <c r="Q1088">
        <v>-178</v>
      </c>
      <c r="R1088" s="3">
        <v>44481.525138888886</v>
      </c>
      <c r="S1088" s="3">
        <v>44481.568657407406</v>
      </c>
      <c r="T1088" t="s">
        <v>108</v>
      </c>
      <c r="U1088" t="s">
        <v>30</v>
      </c>
      <c r="V1088" t="s">
        <v>51</v>
      </c>
      <c r="W1088" t="s">
        <v>52</v>
      </c>
      <c r="X1088" t="s">
        <v>23</v>
      </c>
      <c r="Y1088" t="s">
        <v>81</v>
      </c>
      <c r="Z1088">
        <v>1</v>
      </c>
      <c r="AA1088" t="s">
        <v>3879</v>
      </c>
      <c r="AB1088" s="1">
        <v>44481</v>
      </c>
    </row>
    <row r="1089" spans="1:28" x14ac:dyDescent="0.25">
      <c r="A1089">
        <v>42</v>
      </c>
      <c r="B1089" t="s">
        <v>1816</v>
      </c>
      <c r="C1089">
        <v>2021</v>
      </c>
      <c r="D1089" t="s">
        <v>451</v>
      </c>
      <c r="E1089" t="s">
        <v>4069</v>
      </c>
      <c r="F1089" t="s">
        <v>50</v>
      </c>
      <c r="G1089" t="s">
        <v>4068</v>
      </c>
      <c r="H1089" t="s">
        <v>87</v>
      </c>
      <c r="I1089" t="s">
        <v>71</v>
      </c>
      <c r="J1089" s="1">
        <v>44481</v>
      </c>
      <c r="K1089" s="2">
        <v>0.52649305555555559</v>
      </c>
      <c r="L1089" s="1">
        <v>44485</v>
      </c>
      <c r="M1089" s="2">
        <v>0.55418981481481489</v>
      </c>
      <c r="R1089" s="3">
        <v>44481.526493055557</v>
      </c>
      <c r="S1089" s="3">
        <v>44484.34691064815</v>
      </c>
      <c r="T1089" t="s">
        <v>4858</v>
      </c>
      <c r="U1089" t="s">
        <v>72</v>
      </c>
      <c r="V1089" t="s">
        <v>51</v>
      </c>
      <c r="W1089" t="s">
        <v>52</v>
      </c>
      <c r="X1089" t="s">
        <v>74</v>
      </c>
      <c r="Y1089" t="s">
        <v>81</v>
      </c>
      <c r="Z1089">
        <v>1</v>
      </c>
      <c r="AA1089" t="s">
        <v>3879</v>
      </c>
      <c r="AB1089" s="1">
        <v>44481</v>
      </c>
    </row>
    <row r="1090" spans="1:28" x14ac:dyDescent="0.25">
      <c r="A1090">
        <v>42</v>
      </c>
      <c r="B1090" t="s">
        <v>1816</v>
      </c>
      <c r="C1090">
        <v>2021</v>
      </c>
      <c r="D1090" t="s">
        <v>451</v>
      </c>
      <c r="E1090" t="s">
        <v>4070</v>
      </c>
      <c r="F1090" t="s">
        <v>24</v>
      </c>
      <c r="G1090" t="s">
        <v>3919</v>
      </c>
      <c r="H1090" t="s">
        <v>90</v>
      </c>
      <c r="I1090" t="s">
        <v>71</v>
      </c>
      <c r="J1090" s="1">
        <v>44481</v>
      </c>
      <c r="K1090" s="2">
        <v>0.54050925925925919</v>
      </c>
      <c r="L1090" s="1">
        <v>44481</v>
      </c>
      <c r="M1090" s="2">
        <v>0.56130787037037033</v>
      </c>
      <c r="N1090" s="1">
        <v>44481</v>
      </c>
      <c r="O1090" s="2">
        <v>0.57518518518518513</v>
      </c>
      <c r="P1090">
        <v>50</v>
      </c>
      <c r="Q1090">
        <v>20</v>
      </c>
      <c r="R1090" s="3">
        <v>44481.540509259263</v>
      </c>
      <c r="S1090" s="3">
        <v>44481.575185185182</v>
      </c>
      <c r="T1090" t="s">
        <v>1884</v>
      </c>
      <c r="U1090" t="s">
        <v>27</v>
      </c>
      <c r="V1090" t="s">
        <v>19</v>
      </c>
      <c r="W1090" t="s">
        <v>73</v>
      </c>
      <c r="X1090" t="s">
        <v>37</v>
      </c>
      <c r="Y1090" t="s">
        <v>77</v>
      </c>
      <c r="Z1090">
        <v>4</v>
      </c>
      <c r="AA1090" t="s">
        <v>3879</v>
      </c>
      <c r="AB1090" s="1">
        <v>44481</v>
      </c>
    </row>
    <row r="1091" spans="1:28" x14ac:dyDescent="0.25">
      <c r="A1091">
        <v>42</v>
      </c>
      <c r="B1091" t="s">
        <v>1816</v>
      </c>
      <c r="C1091">
        <v>2021</v>
      </c>
      <c r="D1091" t="s">
        <v>451</v>
      </c>
      <c r="E1091" t="s">
        <v>4071</v>
      </c>
      <c r="F1091" t="s">
        <v>33</v>
      </c>
      <c r="G1091" t="s">
        <v>4072</v>
      </c>
      <c r="H1091" t="s">
        <v>70</v>
      </c>
      <c r="I1091" t="s">
        <v>71</v>
      </c>
      <c r="J1091" s="1">
        <v>44481</v>
      </c>
      <c r="K1091" s="2">
        <v>0.55841435185185184</v>
      </c>
      <c r="L1091" s="1">
        <v>44481</v>
      </c>
      <c r="M1091" s="2">
        <v>0.62089120370370365</v>
      </c>
      <c r="N1091" s="1">
        <v>44481</v>
      </c>
      <c r="O1091" s="2">
        <v>0.62474537037037037</v>
      </c>
      <c r="P1091">
        <v>95</v>
      </c>
      <c r="Q1091">
        <v>5</v>
      </c>
      <c r="R1091" s="3">
        <v>44481.55841435185</v>
      </c>
      <c r="S1091" s="3">
        <v>44481.624745370369</v>
      </c>
      <c r="T1091" t="s">
        <v>4115</v>
      </c>
      <c r="U1091" t="s">
        <v>32</v>
      </c>
      <c r="V1091" t="s">
        <v>19</v>
      </c>
      <c r="W1091" t="s">
        <v>34</v>
      </c>
      <c r="X1091" t="s">
        <v>37</v>
      </c>
      <c r="Y1091" t="s">
        <v>80</v>
      </c>
      <c r="Z1091">
        <v>9</v>
      </c>
      <c r="AA1091" t="s">
        <v>3879</v>
      </c>
      <c r="AB1091" s="1">
        <v>44481</v>
      </c>
    </row>
    <row r="1092" spans="1:28" x14ac:dyDescent="0.25">
      <c r="A1092">
        <v>42</v>
      </c>
      <c r="B1092" t="s">
        <v>1816</v>
      </c>
      <c r="C1092">
        <v>2021</v>
      </c>
      <c r="D1092" t="s">
        <v>451</v>
      </c>
      <c r="E1092" t="s">
        <v>4073</v>
      </c>
      <c r="F1092" t="s">
        <v>33</v>
      </c>
      <c r="G1092" t="s">
        <v>4072</v>
      </c>
      <c r="H1092" t="s">
        <v>87</v>
      </c>
      <c r="I1092" t="s">
        <v>71</v>
      </c>
      <c r="J1092" s="1">
        <v>44481</v>
      </c>
      <c r="K1092" s="2">
        <v>0.56259259259259264</v>
      </c>
      <c r="L1092" s="1">
        <v>44485</v>
      </c>
      <c r="M1092" s="2" t="s">
        <v>4074</v>
      </c>
      <c r="R1092" s="3">
        <v>44481.562592592592</v>
      </c>
      <c r="S1092" s="3">
        <v>44484.34691064815</v>
      </c>
      <c r="T1092" t="s">
        <v>4859</v>
      </c>
      <c r="U1092" t="s">
        <v>72</v>
      </c>
      <c r="V1092" t="s">
        <v>19</v>
      </c>
      <c r="W1092" t="s">
        <v>34</v>
      </c>
      <c r="X1092" t="s">
        <v>74</v>
      </c>
      <c r="Y1092" t="s">
        <v>80</v>
      </c>
      <c r="Z1092">
        <v>1</v>
      </c>
      <c r="AA1092" t="s">
        <v>3879</v>
      </c>
      <c r="AB1092" s="1">
        <v>44481</v>
      </c>
    </row>
    <row r="1093" spans="1:28" x14ac:dyDescent="0.25">
      <c r="A1093">
        <v>42</v>
      </c>
      <c r="B1093" t="s">
        <v>1816</v>
      </c>
      <c r="C1093">
        <v>2021</v>
      </c>
      <c r="D1093" t="s">
        <v>451</v>
      </c>
      <c r="E1093" t="s">
        <v>4075</v>
      </c>
      <c r="F1093" t="s">
        <v>33</v>
      </c>
      <c r="G1093" t="s">
        <v>4076</v>
      </c>
      <c r="H1093" t="s">
        <v>70</v>
      </c>
      <c r="I1093" t="s">
        <v>71</v>
      </c>
      <c r="J1093" s="1">
        <v>44481</v>
      </c>
      <c r="K1093" s="2">
        <v>0.56442129629629634</v>
      </c>
      <c r="L1093" s="1">
        <v>44481</v>
      </c>
      <c r="M1093" s="2">
        <v>0.62689814814814815</v>
      </c>
      <c r="N1093" s="1">
        <v>44481</v>
      </c>
      <c r="O1093" s="2">
        <v>0.61796296296296294</v>
      </c>
      <c r="P1093">
        <v>77</v>
      </c>
      <c r="Q1093">
        <v>-13</v>
      </c>
      <c r="R1093" s="3">
        <v>44481.564421296294</v>
      </c>
      <c r="S1093" s="3">
        <v>44481.617962962962</v>
      </c>
      <c r="T1093" t="s">
        <v>115</v>
      </c>
      <c r="U1093" t="s">
        <v>30</v>
      </c>
      <c r="V1093" t="s">
        <v>19</v>
      </c>
      <c r="W1093" t="s">
        <v>34</v>
      </c>
      <c r="X1093" t="s">
        <v>23</v>
      </c>
      <c r="Y1093" t="s">
        <v>80</v>
      </c>
      <c r="Z1093">
        <v>5</v>
      </c>
      <c r="AA1093" t="s">
        <v>3879</v>
      </c>
      <c r="AB1093" s="1">
        <v>44481</v>
      </c>
    </row>
    <row r="1094" spans="1:28" x14ac:dyDescent="0.25">
      <c r="A1094">
        <v>42</v>
      </c>
      <c r="B1094" t="s">
        <v>1816</v>
      </c>
      <c r="C1094">
        <v>2021</v>
      </c>
      <c r="D1094" t="s">
        <v>451</v>
      </c>
      <c r="E1094" t="s">
        <v>4077</v>
      </c>
      <c r="F1094" t="s">
        <v>46</v>
      </c>
      <c r="G1094" t="s">
        <v>1655</v>
      </c>
      <c r="H1094" t="s">
        <v>87</v>
      </c>
      <c r="I1094" t="s">
        <v>71</v>
      </c>
      <c r="J1094" s="1">
        <v>44481</v>
      </c>
      <c r="K1094" s="2">
        <v>0.56899305555555557</v>
      </c>
      <c r="L1094" s="1">
        <v>44485</v>
      </c>
      <c r="M1094" s="2" t="s">
        <v>4078</v>
      </c>
      <c r="R1094" s="3">
        <v>44481.568993055553</v>
      </c>
      <c r="S1094" s="3">
        <v>44484.34691064815</v>
      </c>
      <c r="T1094" t="s">
        <v>4860</v>
      </c>
      <c r="U1094" t="s">
        <v>72</v>
      </c>
      <c r="V1094" t="s">
        <v>46</v>
      </c>
      <c r="W1094" t="s">
        <v>46</v>
      </c>
      <c r="X1094" t="s">
        <v>74</v>
      </c>
      <c r="Y1094" t="s">
        <v>81</v>
      </c>
      <c r="Z1094">
        <v>1</v>
      </c>
      <c r="AA1094" t="s">
        <v>3879</v>
      </c>
      <c r="AB1094" s="1">
        <v>44481</v>
      </c>
    </row>
    <row r="1095" spans="1:28" x14ac:dyDescent="0.25">
      <c r="A1095">
        <v>42</v>
      </c>
      <c r="B1095" t="s">
        <v>1816</v>
      </c>
      <c r="C1095">
        <v>2021</v>
      </c>
      <c r="D1095" t="s">
        <v>451</v>
      </c>
      <c r="E1095" t="s">
        <v>4079</v>
      </c>
      <c r="F1095" t="s">
        <v>46</v>
      </c>
      <c r="G1095" t="s">
        <v>4080</v>
      </c>
      <c r="H1095" t="s">
        <v>87</v>
      </c>
      <c r="I1095" t="s">
        <v>71</v>
      </c>
      <c r="J1095" s="1">
        <v>44481</v>
      </c>
      <c r="K1095" s="2">
        <v>0.56983796296296296</v>
      </c>
      <c r="L1095" s="1">
        <v>44485</v>
      </c>
      <c r="M1095" s="2">
        <v>0.59758101851851853</v>
      </c>
      <c r="R1095" s="3">
        <v>44481.569837962961</v>
      </c>
      <c r="S1095" s="3">
        <v>44484.34691064815</v>
      </c>
      <c r="T1095" t="s">
        <v>4861</v>
      </c>
      <c r="U1095" t="s">
        <v>72</v>
      </c>
      <c r="V1095" t="s">
        <v>46</v>
      </c>
      <c r="W1095" t="s">
        <v>46</v>
      </c>
      <c r="X1095" t="s">
        <v>74</v>
      </c>
      <c r="Y1095" t="s">
        <v>81</v>
      </c>
      <c r="Z1095">
        <v>1</v>
      </c>
      <c r="AA1095" t="s">
        <v>3879</v>
      </c>
      <c r="AB1095" s="1">
        <v>44481</v>
      </c>
    </row>
    <row r="1096" spans="1:28" x14ac:dyDescent="0.25">
      <c r="A1096">
        <v>42</v>
      </c>
      <c r="B1096" t="s">
        <v>1816</v>
      </c>
      <c r="C1096">
        <v>2021</v>
      </c>
      <c r="D1096" t="s">
        <v>451</v>
      </c>
      <c r="E1096" t="s">
        <v>4081</v>
      </c>
      <c r="F1096" t="s">
        <v>46</v>
      </c>
      <c r="G1096" t="s">
        <v>4082</v>
      </c>
      <c r="H1096" t="s">
        <v>87</v>
      </c>
      <c r="I1096" t="s">
        <v>71</v>
      </c>
      <c r="J1096" s="1">
        <v>44481</v>
      </c>
      <c r="K1096" s="2">
        <v>0.57062500000000005</v>
      </c>
      <c r="L1096" s="1">
        <v>44485</v>
      </c>
      <c r="M1096" s="2">
        <v>0.59836805555555561</v>
      </c>
      <c r="R1096" s="3">
        <v>44481.570625</v>
      </c>
      <c r="S1096" s="3">
        <v>44484.34691064815</v>
      </c>
      <c r="T1096" t="s">
        <v>4862</v>
      </c>
      <c r="U1096" t="s">
        <v>72</v>
      </c>
      <c r="V1096" t="s">
        <v>46</v>
      </c>
      <c r="W1096" t="s">
        <v>46</v>
      </c>
      <c r="X1096" t="s">
        <v>74</v>
      </c>
      <c r="Y1096" t="s">
        <v>81</v>
      </c>
      <c r="Z1096">
        <v>1</v>
      </c>
      <c r="AA1096" t="s">
        <v>3879</v>
      </c>
      <c r="AB1096" s="1">
        <v>44481</v>
      </c>
    </row>
    <row r="1097" spans="1:28" x14ac:dyDescent="0.25">
      <c r="A1097">
        <v>42</v>
      </c>
      <c r="B1097" t="s">
        <v>1816</v>
      </c>
      <c r="C1097">
        <v>2021</v>
      </c>
      <c r="D1097" t="s">
        <v>451</v>
      </c>
      <c r="E1097" t="s">
        <v>4083</v>
      </c>
      <c r="F1097" t="s">
        <v>50</v>
      </c>
      <c r="G1097" t="s">
        <v>4084</v>
      </c>
      <c r="H1097" t="s">
        <v>87</v>
      </c>
      <c r="I1097" t="s">
        <v>71</v>
      </c>
      <c r="J1097" s="1">
        <v>44481</v>
      </c>
      <c r="K1097" s="2">
        <v>0.57809027777777777</v>
      </c>
      <c r="L1097" s="1">
        <v>44485</v>
      </c>
      <c r="M1097" s="2">
        <v>0.60583333333333333</v>
      </c>
      <c r="R1097" s="3">
        <v>44481.578090277777</v>
      </c>
      <c r="S1097" s="3">
        <v>44484.34691064815</v>
      </c>
      <c r="T1097" t="s">
        <v>4863</v>
      </c>
      <c r="U1097" t="s">
        <v>72</v>
      </c>
      <c r="V1097" t="s">
        <v>51</v>
      </c>
      <c r="W1097" t="s">
        <v>52</v>
      </c>
      <c r="X1097" t="s">
        <v>74</v>
      </c>
      <c r="Y1097" t="s">
        <v>81</v>
      </c>
      <c r="Z1097">
        <v>1</v>
      </c>
      <c r="AA1097" t="s">
        <v>3879</v>
      </c>
      <c r="AB1097" s="1">
        <v>44481</v>
      </c>
    </row>
    <row r="1098" spans="1:28" x14ac:dyDescent="0.25">
      <c r="A1098">
        <v>42</v>
      </c>
      <c r="B1098" t="s">
        <v>1816</v>
      </c>
      <c r="C1098">
        <v>2021</v>
      </c>
      <c r="D1098" t="s">
        <v>451</v>
      </c>
      <c r="E1098" t="s">
        <v>4085</v>
      </c>
      <c r="F1098" t="s">
        <v>46</v>
      </c>
      <c r="G1098" t="s">
        <v>4086</v>
      </c>
      <c r="H1098" t="s">
        <v>87</v>
      </c>
      <c r="I1098" t="s">
        <v>71</v>
      </c>
      <c r="J1098" s="1">
        <v>44481</v>
      </c>
      <c r="K1098" s="2">
        <v>0.57914351851851853</v>
      </c>
      <c r="L1098" s="1">
        <v>44485</v>
      </c>
      <c r="M1098" s="2">
        <v>0.60689814814814813</v>
      </c>
      <c r="R1098" s="3">
        <v>44481.579143518517</v>
      </c>
      <c r="S1098" s="3">
        <v>44484.34691064815</v>
      </c>
      <c r="T1098" t="s">
        <v>4864</v>
      </c>
      <c r="U1098" t="s">
        <v>72</v>
      </c>
      <c r="V1098" t="s">
        <v>46</v>
      </c>
      <c r="W1098" t="s">
        <v>46</v>
      </c>
      <c r="X1098" t="s">
        <v>74</v>
      </c>
      <c r="Y1098" t="s">
        <v>81</v>
      </c>
      <c r="Z1098">
        <v>1</v>
      </c>
      <c r="AA1098" t="s">
        <v>3879</v>
      </c>
      <c r="AB1098" s="1">
        <v>44481</v>
      </c>
    </row>
    <row r="1099" spans="1:28" x14ac:dyDescent="0.25">
      <c r="A1099">
        <v>42</v>
      </c>
      <c r="B1099" t="s">
        <v>1816</v>
      </c>
      <c r="C1099">
        <v>2021</v>
      </c>
      <c r="D1099" t="s">
        <v>451</v>
      </c>
      <c r="E1099" t="s">
        <v>4087</v>
      </c>
      <c r="F1099" t="s">
        <v>24</v>
      </c>
      <c r="G1099" t="s">
        <v>1745</v>
      </c>
      <c r="H1099" t="s">
        <v>70</v>
      </c>
      <c r="I1099" t="s">
        <v>71</v>
      </c>
      <c r="J1099" s="1">
        <v>44481</v>
      </c>
      <c r="K1099" s="2">
        <v>0.5823842592592593</v>
      </c>
      <c r="L1099" s="1">
        <v>44481</v>
      </c>
      <c r="M1099" s="2">
        <v>0.64484953703703707</v>
      </c>
      <c r="N1099" s="1">
        <v>44481</v>
      </c>
      <c r="O1099" s="2">
        <v>0.61920138888888887</v>
      </c>
      <c r="P1099">
        <v>53</v>
      </c>
      <c r="Q1099">
        <v>-37</v>
      </c>
      <c r="R1099" s="3">
        <v>44481.582384259258</v>
      </c>
      <c r="S1099" s="3">
        <v>44481.619201388887</v>
      </c>
      <c r="T1099" t="s">
        <v>1936</v>
      </c>
      <c r="U1099" t="s">
        <v>27</v>
      </c>
      <c r="V1099" t="s">
        <v>19</v>
      </c>
      <c r="W1099" t="s">
        <v>25</v>
      </c>
      <c r="X1099" t="s">
        <v>23</v>
      </c>
      <c r="Y1099" t="s">
        <v>78</v>
      </c>
      <c r="Z1099">
        <v>1</v>
      </c>
      <c r="AA1099" t="s">
        <v>3879</v>
      </c>
      <c r="AB1099" s="1">
        <v>44481</v>
      </c>
    </row>
    <row r="1100" spans="1:28" x14ac:dyDescent="0.25">
      <c r="A1100">
        <v>42</v>
      </c>
      <c r="B1100" t="s">
        <v>1816</v>
      </c>
      <c r="C1100">
        <v>2021</v>
      </c>
      <c r="D1100" t="s">
        <v>451</v>
      </c>
      <c r="E1100" t="s">
        <v>4088</v>
      </c>
      <c r="F1100" t="s">
        <v>33</v>
      </c>
      <c r="G1100" t="s">
        <v>4089</v>
      </c>
      <c r="H1100" t="s">
        <v>87</v>
      </c>
      <c r="I1100" t="s">
        <v>71</v>
      </c>
      <c r="J1100" s="1">
        <v>44481</v>
      </c>
      <c r="K1100" s="2">
        <v>0.5857754629629629</v>
      </c>
      <c r="L1100" s="1">
        <v>44485</v>
      </c>
      <c r="M1100" s="2">
        <v>0.61353009259259261</v>
      </c>
      <c r="R1100" s="3">
        <v>44481.585775462961</v>
      </c>
      <c r="S1100" s="3">
        <v>44484.34691064815</v>
      </c>
      <c r="T1100" t="s">
        <v>4865</v>
      </c>
      <c r="U1100" t="s">
        <v>72</v>
      </c>
      <c r="V1100" t="s">
        <v>19</v>
      </c>
      <c r="W1100" t="s">
        <v>34</v>
      </c>
      <c r="X1100" t="s">
        <v>74</v>
      </c>
      <c r="Y1100" t="s">
        <v>80</v>
      </c>
      <c r="Z1100">
        <v>1</v>
      </c>
      <c r="AA1100" t="s">
        <v>3879</v>
      </c>
      <c r="AB1100" s="1">
        <v>44481</v>
      </c>
    </row>
    <row r="1101" spans="1:28" x14ac:dyDescent="0.25">
      <c r="A1101">
        <v>42</v>
      </c>
      <c r="B1101" t="s">
        <v>1816</v>
      </c>
      <c r="C1101">
        <v>2021</v>
      </c>
      <c r="D1101" t="s">
        <v>451</v>
      </c>
      <c r="E1101" t="s">
        <v>4090</v>
      </c>
      <c r="F1101" t="s">
        <v>46</v>
      </c>
      <c r="G1101" t="s">
        <v>1139</v>
      </c>
      <c r="H1101" t="s">
        <v>86</v>
      </c>
      <c r="I1101" t="s">
        <v>71</v>
      </c>
      <c r="J1101" s="1">
        <v>44481</v>
      </c>
      <c r="K1101" s="2">
        <v>0.60427083333333331</v>
      </c>
      <c r="L1101" s="1">
        <v>44481</v>
      </c>
      <c r="M1101" s="2">
        <v>0.77091435185185186</v>
      </c>
      <c r="N1101" s="1">
        <v>44481</v>
      </c>
      <c r="O1101" s="2">
        <v>0.73623842592592592</v>
      </c>
      <c r="P1101">
        <v>190</v>
      </c>
      <c r="Q1101">
        <v>-50</v>
      </c>
      <c r="R1101" s="3">
        <v>44481.604270833333</v>
      </c>
      <c r="S1101" s="3">
        <v>44481.736238425925</v>
      </c>
      <c r="T1101" t="s">
        <v>4264</v>
      </c>
      <c r="U1101" t="s">
        <v>32</v>
      </c>
      <c r="V1101" t="s">
        <v>46</v>
      </c>
      <c r="W1101" t="s">
        <v>46</v>
      </c>
      <c r="X1101" t="s">
        <v>23</v>
      </c>
      <c r="Y1101" t="s">
        <v>81</v>
      </c>
      <c r="Z1101">
        <v>2</v>
      </c>
      <c r="AA1101" t="s">
        <v>3880</v>
      </c>
      <c r="AB1101" s="1">
        <v>44481</v>
      </c>
    </row>
    <row r="1102" spans="1:28" x14ac:dyDescent="0.25">
      <c r="A1102">
        <v>42</v>
      </c>
      <c r="B1102" t="s">
        <v>1816</v>
      </c>
      <c r="C1102">
        <v>2021</v>
      </c>
      <c r="D1102" t="s">
        <v>451</v>
      </c>
      <c r="E1102" t="s">
        <v>4091</v>
      </c>
      <c r="F1102" t="s">
        <v>18</v>
      </c>
      <c r="G1102" t="s">
        <v>4092</v>
      </c>
      <c r="H1102" t="s">
        <v>70</v>
      </c>
      <c r="I1102" t="s">
        <v>71</v>
      </c>
      <c r="J1102" s="1">
        <v>44481</v>
      </c>
      <c r="K1102" s="2">
        <v>0.60693287037037036</v>
      </c>
      <c r="L1102" s="1">
        <v>44481</v>
      </c>
      <c r="M1102" s="2" t="s">
        <v>4093</v>
      </c>
      <c r="N1102" s="1">
        <v>44481</v>
      </c>
      <c r="O1102" s="2">
        <v>0.63413194444444443</v>
      </c>
      <c r="P1102">
        <v>40</v>
      </c>
      <c r="Q1102">
        <v>-83</v>
      </c>
      <c r="R1102" s="3">
        <v>44481.606932870367</v>
      </c>
      <c r="S1102" s="3">
        <v>44481.634131944447</v>
      </c>
      <c r="T1102" t="s">
        <v>1900</v>
      </c>
      <c r="U1102" t="s">
        <v>27</v>
      </c>
      <c r="V1102" t="s">
        <v>19</v>
      </c>
      <c r="W1102" t="s">
        <v>20</v>
      </c>
      <c r="X1102" t="s">
        <v>23</v>
      </c>
      <c r="Y1102" t="s">
        <v>79</v>
      </c>
      <c r="Z1102">
        <v>5</v>
      </c>
      <c r="AA1102" t="s">
        <v>3880</v>
      </c>
      <c r="AB1102" s="1">
        <v>44481</v>
      </c>
    </row>
    <row r="1103" spans="1:28" x14ac:dyDescent="0.25">
      <c r="A1103">
        <v>42</v>
      </c>
      <c r="B1103" t="s">
        <v>1816</v>
      </c>
      <c r="C1103">
        <v>2021</v>
      </c>
      <c r="D1103" t="s">
        <v>451</v>
      </c>
      <c r="E1103" t="s">
        <v>4094</v>
      </c>
      <c r="F1103" t="s">
        <v>24</v>
      </c>
      <c r="G1103" t="s">
        <v>3915</v>
      </c>
      <c r="H1103" t="s">
        <v>87</v>
      </c>
      <c r="I1103" t="s">
        <v>71</v>
      </c>
      <c r="J1103" s="1">
        <v>44481</v>
      </c>
      <c r="K1103" s="2">
        <v>0.60828703703703701</v>
      </c>
      <c r="L1103" s="1">
        <v>44485</v>
      </c>
      <c r="M1103" s="2">
        <v>0.63603009259259258</v>
      </c>
      <c r="R1103" s="3">
        <v>44481.608287037037</v>
      </c>
      <c r="S1103" s="3">
        <v>44484.34691064815</v>
      </c>
      <c r="T1103" t="s">
        <v>4866</v>
      </c>
      <c r="U1103" t="s">
        <v>72</v>
      </c>
      <c r="V1103" t="s">
        <v>19</v>
      </c>
      <c r="W1103" t="s">
        <v>25</v>
      </c>
      <c r="X1103" t="s">
        <v>74</v>
      </c>
      <c r="Y1103" t="s">
        <v>78</v>
      </c>
      <c r="Z1103">
        <v>1</v>
      </c>
      <c r="AA1103" t="s">
        <v>3880</v>
      </c>
      <c r="AB1103" s="1">
        <v>44481</v>
      </c>
    </row>
    <row r="1104" spans="1:28" x14ac:dyDescent="0.25">
      <c r="A1104">
        <v>42</v>
      </c>
      <c r="B1104" t="s">
        <v>1816</v>
      </c>
      <c r="C1104">
        <v>2021</v>
      </c>
      <c r="D1104" t="s">
        <v>451</v>
      </c>
      <c r="E1104" t="s">
        <v>4095</v>
      </c>
      <c r="F1104" t="s">
        <v>24</v>
      </c>
      <c r="G1104" t="s">
        <v>3915</v>
      </c>
      <c r="H1104" t="s">
        <v>70</v>
      </c>
      <c r="I1104" t="s">
        <v>71</v>
      </c>
      <c r="J1104" s="1">
        <v>44481</v>
      </c>
      <c r="K1104" s="2">
        <v>0.65533564814814815</v>
      </c>
      <c r="L1104" s="1">
        <v>44481</v>
      </c>
      <c r="M1104" s="2">
        <v>0.71775462962962966</v>
      </c>
      <c r="N1104" s="1">
        <v>44481</v>
      </c>
      <c r="O1104" s="2">
        <v>0.73702546296296301</v>
      </c>
      <c r="P1104">
        <v>118</v>
      </c>
      <c r="Q1104">
        <v>28</v>
      </c>
      <c r="R1104" s="3">
        <v>44481.655335648145</v>
      </c>
      <c r="S1104" s="3">
        <v>44481.737025462964</v>
      </c>
      <c r="T1104" t="s">
        <v>139</v>
      </c>
      <c r="U1104" t="s">
        <v>32</v>
      </c>
      <c r="V1104" t="s">
        <v>19</v>
      </c>
      <c r="W1104" t="s">
        <v>25</v>
      </c>
      <c r="X1104" t="s">
        <v>37</v>
      </c>
      <c r="Y1104" t="s">
        <v>78</v>
      </c>
      <c r="Z1104">
        <v>1</v>
      </c>
      <c r="AA1104" t="s">
        <v>3880</v>
      </c>
      <c r="AB1104" s="1">
        <v>44481</v>
      </c>
    </row>
    <row r="1105" spans="1:28" x14ac:dyDescent="0.25">
      <c r="A1105">
        <v>42</v>
      </c>
      <c r="B1105" t="s">
        <v>1816</v>
      </c>
      <c r="C1105">
        <v>2021</v>
      </c>
      <c r="D1105" t="s">
        <v>451</v>
      </c>
      <c r="E1105" t="s">
        <v>4096</v>
      </c>
      <c r="F1105" t="s">
        <v>33</v>
      </c>
      <c r="G1105" t="s">
        <v>716</v>
      </c>
      <c r="H1105" t="s">
        <v>70</v>
      </c>
      <c r="I1105" t="s">
        <v>71</v>
      </c>
      <c r="J1105" s="1">
        <v>44481</v>
      </c>
      <c r="K1105" s="2">
        <v>0.6737847222222223</v>
      </c>
      <c r="L1105" s="1">
        <v>44481</v>
      </c>
      <c r="M1105" s="2">
        <v>0.736261574074074</v>
      </c>
      <c r="N1105" s="1">
        <v>44481</v>
      </c>
      <c r="O1105" s="2">
        <v>0.6758912037037037</v>
      </c>
      <c r="P1105">
        <v>3</v>
      </c>
      <c r="Q1105">
        <v>-87</v>
      </c>
      <c r="R1105" s="3">
        <v>44481.673784722225</v>
      </c>
      <c r="S1105" s="3">
        <v>44481.675891203704</v>
      </c>
      <c r="T1105" t="s">
        <v>1911</v>
      </c>
      <c r="U1105" t="s">
        <v>22</v>
      </c>
      <c r="V1105" t="s">
        <v>19</v>
      </c>
      <c r="W1105" t="s">
        <v>34</v>
      </c>
      <c r="X1105" t="s">
        <v>23</v>
      </c>
      <c r="Y1105" t="s">
        <v>80</v>
      </c>
      <c r="Z1105">
        <v>1</v>
      </c>
      <c r="AA1105" t="s">
        <v>3880</v>
      </c>
      <c r="AB1105" s="1">
        <v>44481</v>
      </c>
    </row>
    <row r="1106" spans="1:28" x14ac:dyDescent="0.25">
      <c r="A1106">
        <v>42</v>
      </c>
      <c r="B1106" t="s">
        <v>1816</v>
      </c>
      <c r="C1106">
        <v>2021</v>
      </c>
      <c r="D1106" t="s">
        <v>451</v>
      </c>
      <c r="E1106" t="s">
        <v>4097</v>
      </c>
      <c r="F1106" t="s">
        <v>24</v>
      </c>
      <c r="G1106" t="s">
        <v>1745</v>
      </c>
      <c r="H1106" t="s">
        <v>90</v>
      </c>
      <c r="I1106" t="s">
        <v>71</v>
      </c>
      <c r="J1106" s="1">
        <v>44481</v>
      </c>
      <c r="K1106" s="2">
        <v>0.67451388888888886</v>
      </c>
      <c r="L1106" s="1">
        <v>44481</v>
      </c>
      <c r="M1106" s="2" t="s">
        <v>4098</v>
      </c>
      <c r="N1106" s="1">
        <v>44481</v>
      </c>
      <c r="O1106" s="2">
        <v>0.68486111111111114</v>
      </c>
      <c r="P1106">
        <v>15</v>
      </c>
      <c r="Q1106">
        <v>-16</v>
      </c>
      <c r="R1106" s="3">
        <v>44481.674513888887</v>
      </c>
      <c r="S1106" s="3">
        <v>44481.684861111113</v>
      </c>
      <c r="T1106" t="s">
        <v>100</v>
      </c>
      <c r="U1106" t="s">
        <v>22</v>
      </c>
      <c r="V1106" t="s">
        <v>19</v>
      </c>
      <c r="W1106" t="s">
        <v>73</v>
      </c>
      <c r="X1106" t="s">
        <v>23</v>
      </c>
      <c r="Y1106" t="s">
        <v>77</v>
      </c>
      <c r="Z1106">
        <v>1</v>
      </c>
      <c r="AA1106" t="s">
        <v>3880</v>
      </c>
      <c r="AB1106" s="1">
        <v>44481</v>
      </c>
    </row>
    <row r="1107" spans="1:28" x14ac:dyDescent="0.25">
      <c r="A1107">
        <v>42</v>
      </c>
      <c r="B1107" t="s">
        <v>1816</v>
      </c>
      <c r="C1107">
        <v>2021</v>
      </c>
      <c r="D1107" t="s">
        <v>451</v>
      </c>
      <c r="E1107" t="s">
        <v>4099</v>
      </c>
      <c r="F1107" t="s">
        <v>24</v>
      </c>
      <c r="G1107" t="s">
        <v>888</v>
      </c>
      <c r="H1107" t="s">
        <v>90</v>
      </c>
      <c r="I1107" t="s">
        <v>71</v>
      </c>
      <c r="J1107" s="1">
        <v>44481</v>
      </c>
      <c r="K1107" s="2">
        <v>0.67663194444444441</v>
      </c>
      <c r="L1107" s="1">
        <v>44481</v>
      </c>
      <c r="M1107" s="2">
        <v>0.6974421296296297</v>
      </c>
      <c r="N1107" s="1">
        <v>44481</v>
      </c>
      <c r="O1107" s="2">
        <v>0.68453703703703705</v>
      </c>
      <c r="P1107">
        <v>11</v>
      </c>
      <c r="Q1107">
        <v>-19</v>
      </c>
      <c r="R1107" s="3">
        <v>44481.676631944443</v>
      </c>
      <c r="S1107" s="3">
        <v>44481.684537037036</v>
      </c>
      <c r="T1107" t="s">
        <v>1861</v>
      </c>
      <c r="U1107" t="s">
        <v>22</v>
      </c>
      <c r="V1107" t="s">
        <v>19</v>
      </c>
      <c r="W1107" t="s">
        <v>73</v>
      </c>
      <c r="X1107" t="s">
        <v>23</v>
      </c>
      <c r="Y1107" t="s">
        <v>77</v>
      </c>
      <c r="Z1107">
        <v>1</v>
      </c>
      <c r="AA1107" t="s">
        <v>3880</v>
      </c>
      <c r="AB1107" s="1">
        <v>44481</v>
      </c>
    </row>
    <row r="1108" spans="1:28" x14ac:dyDescent="0.25">
      <c r="A1108">
        <v>42</v>
      </c>
      <c r="B1108" t="s">
        <v>1816</v>
      </c>
      <c r="C1108">
        <v>2021</v>
      </c>
      <c r="D1108" t="s">
        <v>451</v>
      </c>
      <c r="E1108" t="s">
        <v>4100</v>
      </c>
      <c r="F1108" t="s">
        <v>46</v>
      </c>
      <c r="G1108" t="s">
        <v>4101</v>
      </c>
      <c r="H1108" t="s">
        <v>86</v>
      </c>
      <c r="I1108" t="s">
        <v>71</v>
      </c>
      <c r="J1108" s="1">
        <v>44481</v>
      </c>
      <c r="K1108" s="2">
        <v>0.68312499999999998</v>
      </c>
      <c r="L1108" s="1">
        <v>44481</v>
      </c>
      <c r="M1108" s="2">
        <v>0.8497569444444445</v>
      </c>
      <c r="N1108" s="1">
        <v>44481</v>
      </c>
      <c r="O1108" s="2">
        <v>0.75710648148148152</v>
      </c>
      <c r="P1108">
        <v>107</v>
      </c>
      <c r="Q1108">
        <v>-133</v>
      </c>
      <c r="R1108" s="3">
        <v>44481.683125000003</v>
      </c>
      <c r="S1108" s="3">
        <v>44481.757106481484</v>
      </c>
      <c r="T1108" t="s">
        <v>1979</v>
      </c>
      <c r="U1108" t="s">
        <v>32</v>
      </c>
      <c r="V1108" t="s">
        <v>46</v>
      </c>
      <c r="W1108" t="s">
        <v>46</v>
      </c>
      <c r="X1108" t="s">
        <v>23</v>
      </c>
      <c r="Y1108" t="s">
        <v>81</v>
      </c>
      <c r="Z1108">
        <v>3</v>
      </c>
      <c r="AA1108" t="s">
        <v>3880</v>
      </c>
      <c r="AB1108" s="1">
        <v>44481</v>
      </c>
    </row>
    <row r="1109" spans="1:28" x14ac:dyDescent="0.25">
      <c r="A1109">
        <v>42</v>
      </c>
      <c r="B1109" t="s">
        <v>1816</v>
      </c>
      <c r="C1109">
        <v>2021</v>
      </c>
      <c r="D1109" t="s">
        <v>451</v>
      </c>
      <c r="E1109" t="s">
        <v>4102</v>
      </c>
      <c r="F1109" t="s">
        <v>24</v>
      </c>
      <c r="G1109" t="s">
        <v>3919</v>
      </c>
      <c r="H1109" t="s">
        <v>70</v>
      </c>
      <c r="I1109" t="s">
        <v>71</v>
      </c>
      <c r="J1109" s="1">
        <v>44481</v>
      </c>
      <c r="K1109" s="2">
        <v>0.69260416666666658</v>
      </c>
      <c r="L1109" s="1">
        <v>44481</v>
      </c>
      <c r="M1109" s="2">
        <v>0.75497685185185182</v>
      </c>
      <c r="N1109" s="1">
        <v>44481</v>
      </c>
      <c r="O1109" s="2">
        <v>0.73973379629629632</v>
      </c>
      <c r="P1109">
        <v>68</v>
      </c>
      <c r="Q1109">
        <v>-22</v>
      </c>
      <c r="R1109" s="3">
        <v>44481.692604166667</v>
      </c>
      <c r="S1109" s="3">
        <v>44481.739733796298</v>
      </c>
      <c r="T1109" t="s">
        <v>131</v>
      </c>
      <c r="U1109" t="s">
        <v>30</v>
      </c>
      <c r="V1109" t="s">
        <v>19</v>
      </c>
      <c r="W1109" t="s">
        <v>25</v>
      </c>
      <c r="X1109" t="s">
        <v>23</v>
      </c>
      <c r="Y1109" t="s">
        <v>78</v>
      </c>
      <c r="Z1109">
        <v>4</v>
      </c>
      <c r="AA1109" t="s">
        <v>3880</v>
      </c>
      <c r="AB1109" s="1">
        <v>44481</v>
      </c>
    </row>
    <row r="1110" spans="1:28" x14ac:dyDescent="0.25">
      <c r="A1110">
        <v>42</v>
      </c>
      <c r="B1110" t="s">
        <v>1816</v>
      </c>
      <c r="C1110">
        <v>2021</v>
      </c>
      <c r="D1110" t="s">
        <v>451</v>
      </c>
      <c r="E1110" t="s">
        <v>4180</v>
      </c>
      <c r="F1110" t="s">
        <v>33</v>
      </c>
      <c r="G1110" t="s">
        <v>4181</v>
      </c>
      <c r="H1110" t="s">
        <v>70</v>
      </c>
      <c r="I1110" t="s">
        <v>71</v>
      </c>
      <c r="J1110" s="1">
        <v>44481</v>
      </c>
      <c r="K1110" s="2">
        <v>0.75980324074074079</v>
      </c>
      <c r="L1110" s="1">
        <v>44481</v>
      </c>
      <c r="M1110" s="2">
        <v>0.82225694444444442</v>
      </c>
      <c r="N1110" s="1">
        <v>44481</v>
      </c>
      <c r="O1110" s="2">
        <v>0.78275462962962961</v>
      </c>
      <c r="P1110">
        <v>33</v>
      </c>
      <c r="Q1110">
        <v>-57</v>
      </c>
      <c r="R1110" s="3">
        <v>44481.75980324074</v>
      </c>
      <c r="S1110" s="3">
        <v>44481.782754629632</v>
      </c>
      <c r="T1110" t="s">
        <v>103</v>
      </c>
      <c r="U1110" t="s">
        <v>27</v>
      </c>
      <c r="V1110" t="s">
        <v>19</v>
      </c>
      <c r="W1110" t="s">
        <v>34</v>
      </c>
      <c r="X1110" t="s">
        <v>23</v>
      </c>
      <c r="Y1110" t="s">
        <v>80</v>
      </c>
      <c r="Z1110">
        <v>4</v>
      </c>
      <c r="AA1110" t="s">
        <v>3880</v>
      </c>
      <c r="AB1110" s="1">
        <v>44481</v>
      </c>
    </row>
    <row r="1111" spans="1:28" x14ac:dyDescent="0.25">
      <c r="A1111">
        <v>42</v>
      </c>
      <c r="B1111" t="s">
        <v>1816</v>
      </c>
      <c r="C1111">
        <v>2021</v>
      </c>
      <c r="D1111" t="s">
        <v>451</v>
      </c>
      <c r="E1111" t="s">
        <v>4182</v>
      </c>
      <c r="F1111" t="s">
        <v>24</v>
      </c>
      <c r="G1111" t="s">
        <v>179</v>
      </c>
      <c r="H1111" t="s">
        <v>87</v>
      </c>
      <c r="I1111" t="s">
        <v>71</v>
      </c>
      <c r="J1111" s="1">
        <v>44481</v>
      </c>
      <c r="K1111" s="2">
        <v>0.76951388888888894</v>
      </c>
      <c r="L1111" s="1">
        <v>44485</v>
      </c>
      <c r="M1111" s="2">
        <v>0.79724537037037047</v>
      </c>
      <c r="R1111" s="3">
        <v>44481.769513888888</v>
      </c>
      <c r="S1111" s="3">
        <v>44484.34691064815</v>
      </c>
      <c r="T1111" t="s">
        <v>4867</v>
      </c>
      <c r="U1111" t="s">
        <v>72</v>
      </c>
      <c r="V1111" t="s">
        <v>19</v>
      </c>
      <c r="W1111" t="s">
        <v>25</v>
      </c>
      <c r="X1111" t="s">
        <v>74</v>
      </c>
      <c r="Y1111" t="s">
        <v>78</v>
      </c>
      <c r="Z1111">
        <v>1</v>
      </c>
      <c r="AA1111" t="s">
        <v>3880</v>
      </c>
      <c r="AB1111" s="1">
        <v>44481</v>
      </c>
    </row>
    <row r="1112" spans="1:28" x14ac:dyDescent="0.25">
      <c r="A1112">
        <v>42</v>
      </c>
      <c r="B1112" t="s">
        <v>1816</v>
      </c>
      <c r="C1112">
        <v>2021</v>
      </c>
      <c r="D1112" t="s">
        <v>451</v>
      </c>
      <c r="E1112" t="s">
        <v>4183</v>
      </c>
      <c r="F1112" t="s">
        <v>18</v>
      </c>
      <c r="G1112" t="s">
        <v>358</v>
      </c>
      <c r="H1112" t="s">
        <v>70</v>
      </c>
      <c r="I1112" t="s">
        <v>71</v>
      </c>
      <c r="J1112" s="1">
        <v>44481</v>
      </c>
      <c r="K1112" s="2">
        <v>0.77030092592592592</v>
      </c>
      <c r="L1112" s="1">
        <v>44481</v>
      </c>
      <c r="M1112" s="2">
        <v>0.83276620370370369</v>
      </c>
      <c r="N1112" s="1">
        <v>44481</v>
      </c>
      <c r="O1112" s="2">
        <v>0.78471064814814817</v>
      </c>
      <c r="P1112">
        <v>20</v>
      </c>
      <c r="Q1112">
        <v>-70</v>
      </c>
      <c r="R1112" s="3">
        <v>44481.770300925928</v>
      </c>
      <c r="S1112" s="3">
        <v>44481.784710648149</v>
      </c>
      <c r="T1112" t="s">
        <v>120</v>
      </c>
      <c r="U1112" t="s">
        <v>22</v>
      </c>
      <c r="V1112" t="s">
        <v>19</v>
      </c>
      <c r="W1112" t="s">
        <v>20</v>
      </c>
      <c r="X1112" t="s">
        <v>23</v>
      </c>
      <c r="Y1112" t="s">
        <v>79</v>
      </c>
      <c r="Z1112">
        <v>1</v>
      </c>
      <c r="AA1112" t="s">
        <v>3880</v>
      </c>
      <c r="AB1112" s="1">
        <v>44481</v>
      </c>
    </row>
    <row r="1113" spans="1:28" x14ac:dyDescent="0.25">
      <c r="A1113">
        <v>42</v>
      </c>
      <c r="B1113" t="s">
        <v>1816</v>
      </c>
      <c r="C1113">
        <v>2021</v>
      </c>
      <c r="D1113" t="s">
        <v>451</v>
      </c>
      <c r="E1113" t="s">
        <v>4184</v>
      </c>
      <c r="F1113" t="s">
        <v>33</v>
      </c>
      <c r="G1113" t="s">
        <v>4185</v>
      </c>
      <c r="H1113" t="s">
        <v>70</v>
      </c>
      <c r="I1113" t="s">
        <v>71</v>
      </c>
      <c r="J1113" s="1">
        <v>44481</v>
      </c>
      <c r="K1113" s="2">
        <v>0.77922453703703709</v>
      </c>
      <c r="L1113" s="1">
        <v>44481</v>
      </c>
      <c r="M1113" s="2">
        <v>0.84170138888888879</v>
      </c>
      <c r="N1113" s="1">
        <v>44481</v>
      </c>
      <c r="O1113" s="2">
        <v>0.81571759259259258</v>
      </c>
      <c r="P1113">
        <v>52</v>
      </c>
      <c r="Q1113">
        <v>-38</v>
      </c>
      <c r="R1113" s="3">
        <v>44481.779224537036</v>
      </c>
      <c r="S1113" s="3">
        <v>44481.815717592595</v>
      </c>
      <c r="T1113" t="s">
        <v>96</v>
      </c>
      <c r="U1113" t="s">
        <v>27</v>
      </c>
      <c r="V1113" t="s">
        <v>19</v>
      </c>
      <c r="W1113" t="s">
        <v>34</v>
      </c>
      <c r="X1113" t="s">
        <v>23</v>
      </c>
      <c r="Y1113" t="s">
        <v>80</v>
      </c>
      <c r="Z1113">
        <v>5</v>
      </c>
      <c r="AA1113" t="s">
        <v>3880</v>
      </c>
      <c r="AB1113" s="1">
        <v>44481</v>
      </c>
    </row>
    <row r="1114" spans="1:28" x14ac:dyDescent="0.25">
      <c r="A1114">
        <v>42</v>
      </c>
      <c r="B1114" t="s">
        <v>1816</v>
      </c>
      <c r="C1114">
        <v>2021</v>
      </c>
      <c r="D1114" t="s">
        <v>451</v>
      </c>
      <c r="E1114" t="s">
        <v>4186</v>
      </c>
      <c r="F1114" t="s">
        <v>33</v>
      </c>
      <c r="G1114" t="s">
        <v>4181</v>
      </c>
      <c r="H1114" t="s">
        <v>70</v>
      </c>
      <c r="I1114" t="s">
        <v>71</v>
      </c>
      <c r="J1114" s="1">
        <v>44481</v>
      </c>
      <c r="K1114" s="2">
        <v>0.79021990740740744</v>
      </c>
      <c r="L1114" s="1">
        <v>44481</v>
      </c>
      <c r="M1114" s="2">
        <v>0.85269675925925925</v>
      </c>
      <c r="N1114" s="1">
        <v>44481</v>
      </c>
      <c r="O1114" s="2">
        <v>0.79218749999999993</v>
      </c>
      <c r="P1114">
        <v>3</v>
      </c>
      <c r="Q1114">
        <v>-87</v>
      </c>
      <c r="R1114" s="3">
        <v>44481.790219907409</v>
      </c>
      <c r="S1114" s="3">
        <v>44481.792187500003</v>
      </c>
      <c r="T1114" t="s">
        <v>1891</v>
      </c>
      <c r="U1114" t="s">
        <v>22</v>
      </c>
      <c r="V1114" t="s">
        <v>19</v>
      </c>
      <c r="W1114" t="s">
        <v>34</v>
      </c>
      <c r="X1114" t="s">
        <v>23</v>
      </c>
      <c r="Y1114" t="s">
        <v>80</v>
      </c>
      <c r="Z1114">
        <v>1</v>
      </c>
      <c r="AA1114" t="s">
        <v>3880</v>
      </c>
      <c r="AB1114" s="1">
        <v>44481</v>
      </c>
    </row>
    <row r="1115" spans="1:28" x14ac:dyDescent="0.25">
      <c r="A1115">
        <v>42</v>
      </c>
      <c r="B1115" t="s">
        <v>1816</v>
      </c>
      <c r="C1115">
        <v>2021</v>
      </c>
      <c r="D1115" t="s">
        <v>451</v>
      </c>
      <c r="E1115" t="s">
        <v>4187</v>
      </c>
      <c r="F1115" t="s">
        <v>24</v>
      </c>
      <c r="G1115" t="s">
        <v>4188</v>
      </c>
      <c r="H1115" t="s">
        <v>87</v>
      </c>
      <c r="I1115" t="s">
        <v>71</v>
      </c>
      <c r="J1115" s="1">
        <v>44481</v>
      </c>
      <c r="K1115" s="2">
        <v>0.79292824074074064</v>
      </c>
      <c r="L1115" s="1">
        <v>44485</v>
      </c>
      <c r="M1115" s="2">
        <v>0.82069444444444439</v>
      </c>
      <c r="R1115" s="3">
        <v>44481.792928240742</v>
      </c>
      <c r="S1115" s="3">
        <v>44484.34691064815</v>
      </c>
      <c r="T1115" t="s">
        <v>4868</v>
      </c>
      <c r="U1115" t="s">
        <v>72</v>
      </c>
      <c r="V1115" t="s">
        <v>19</v>
      </c>
      <c r="W1115" t="s">
        <v>25</v>
      </c>
      <c r="X1115" t="s">
        <v>74</v>
      </c>
      <c r="Y1115" t="s">
        <v>78</v>
      </c>
      <c r="Z1115">
        <v>1</v>
      </c>
      <c r="AA1115" t="s">
        <v>3880</v>
      </c>
      <c r="AB1115" s="1">
        <v>44481</v>
      </c>
    </row>
    <row r="1116" spans="1:28" x14ac:dyDescent="0.25">
      <c r="A1116">
        <v>42</v>
      </c>
      <c r="B1116" t="s">
        <v>1816</v>
      </c>
      <c r="C1116">
        <v>2021</v>
      </c>
      <c r="D1116" t="s">
        <v>451</v>
      </c>
      <c r="E1116" t="s">
        <v>4189</v>
      </c>
      <c r="F1116" t="s">
        <v>24</v>
      </c>
      <c r="G1116" t="s">
        <v>4190</v>
      </c>
      <c r="H1116" t="s">
        <v>87</v>
      </c>
      <c r="I1116" t="s">
        <v>71</v>
      </c>
      <c r="J1116" s="1">
        <v>44481</v>
      </c>
      <c r="K1116" s="2">
        <v>0.79394675925925917</v>
      </c>
      <c r="L1116" s="1">
        <v>44485</v>
      </c>
      <c r="M1116" s="2">
        <v>0.82172453703703707</v>
      </c>
      <c r="R1116" s="3">
        <v>44481.793946759259</v>
      </c>
      <c r="S1116" s="3">
        <v>44484.34691064815</v>
      </c>
      <c r="T1116" t="s">
        <v>4869</v>
      </c>
      <c r="U1116" t="s">
        <v>72</v>
      </c>
      <c r="V1116" t="s">
        <v>19</v>
      </c>
      <c r="W1116" t="s">
        <v>25</v>
      </c>
      <c r="X1116" t="s">
        <v>74</v>
      </c>
      <c r="Y1116" t="s">
        <v>78</v>
      </c>
      <c r="Z1116">
        <v>1</v>
      </c>
      <c r="AA1116" t="s">
        <v>3880</v>
      </c>
      <c r="AB1116" s="1">
        <v>44481</v>
      </c>
    </row>
    <row r="1117" spans="1:28" x14ac:dyDescent="0.25">
      <c r="A1117">
        <v>42</v>
      </c>
      <c r="B1117" t="s">
        <v>1816</v>
      </c>
      <c r="C1117">
        <v>2021</v>
      </c>
      <c r="D1117" t="s">
        <v>451</v>
      </c>
      <c r="E1117" t="s">
        <v>4191</v>
      </c>
      <c r="F1117" t="s">
        <v>33</v>
      </c>
      <c r="G1117" t="s">
        <v>719</v>
      </c>
      <c r="H1117" t="s">
        <v>70</v>
      </c>
      <c r="I1117" t="s">
        <v>71</v>
      </c>
      <c r="J1117" s="1">
        <v>44481</v>
      </c>
      <c r="K1117" s="2">
        <v>0.80835648148148154</v>
      </c>
      <c r="L1117" s="1">
        <v>44481</v>
      </c>
      <c r="M1117" s="2">
        <v>0.87083333333333324</v>
      </c>
      <c r="N1117" s="1">
        <v>44481</v>
      </c>
      <c r="O1117" s="2">
        <v>0.80907407407407417</v>
      </c>
      <c r="P1117">
        <v>1</v>
      </c>
      <c r="Q1117">
        <v>-89</v>
      </c>
      <c r="R1117" s="3">
        <v>44481.808356481481</v>
      </c>
      <c r="S1117" s="3">
        <v>44481.809074074074</v>
      </c>
      <c r="T1117" t="s">
        <v>1856</v>
      </c>
      <c r="U1117" t="s">
        <v>22</v>
      </c>
      <c r="V1117" t="s">
        <v>19</v>
      </c>
      <c r="W1117" t="s">
        <v>34</v>
      </c>
      <c r="X1117" t="s">
        <v>23</v>
      </c>
      <c r="Y1117" t="s">
        <v>80</v>
      </c>
      <c r="Z1117">
        <v>1</v>
      </c>
      <c r="AA1117" t="s">
        <v>3880</v>
      </c>
      <c r="AB1117" s="1">
        <v>44481</v>
      </c>
    </row>
    <row r="1118" spans="1:28" x14ac:dyDescent="0.25">
      <c r="A1118">
        <v>42</v>
      </c>
      <c r="B1118" t="s">
        <v>1816</v>
      </c>
      <c r="C1118">
        <v>2021</v>
      </c>
      <c r="D1118" t="s">
        <v>451</v>
      </c>
      <c r="E1118" t="s">
        <v>4192</v>
      </c>
      <c r="F1118" t="s">
        <v>46</v>
      </c>
      <c r="G1118" t="s">
        <v>1602</v>
      </c>
      <c r="H1118" t="s">
        <v>86</v>
      </c>
      <c r="I1118" t="s">
        <v>71</v>
      </c>
      <c r="J1118" s="1">
        <v>44481</v>
      </c>
      <c r="K1118" s="2">
        <v>0.83326388888888892</v>
      </c>
      <c r="L1118" s="1">
        <v>44481</v>
      </c>
      <c r="M1118" s="2">
        <v>0.99990740740740736</v>
      </c>
      <c r="N1118" s="1">
        <v>44481</v>
      </c>
      <c r="O1118" s="2">
        <v>0.85731481481481486</v>
      </c>
      <c r="P1118">
        <v>35</v>
      </c>
      <c r="Q1118">
        <v>-205</v>
      </c>
      <c r="R1118" s="3">
        <v>44481.83326388889</v>
      </c>
      <c r="S1118" s="3">
        <v>44481.857314814813</v>
      </c>
      <c r="T1118" t="s">
        <v>1857</v>
      </c>
      <c r="U1118" t="s">
        <v>27</v>
      </c>
      <c r="V1118" t="s">
        <v>46</v>
      </c>
      <c r="W1118" t="s">
        <v>46</v>
      </c>
      <c r="X1118" t="s">
        <v>23</v>
      </c>
      <c r="Y1118" t="s">
        <v>81</v>
      </c>
      <c r="Z1118">
        <v>2</v>
      </c>
      <c r="AA1118" t="s">
        <v>3880</v>
      </c>
      <c r="AB1118" s="1">
        <v>44481</v>
      </c>
    </row>
    <row r="1119" spans="1:28" x14ac:dyDescent="0.25">
      <c r="A1119">
        <v>42</v>
      </c>
      <c r="B1119" t="s">
        <v>1816</v>
      </c>
      <c r="C1119">
        <v>2021</v>
      </c>
      <c r="D1119" t="s">
        <v>451</v>
      </c>
      <c r="E1119" t="s">
        <v>4193</v>
      </c>
      <c r="F1119" t="s">
        <v>24</v>
      </c>
      <c r="G1119" t="s">
        <v>888</v>
      </c>
      <c r="H1119" t="s">
        <v>70</v>
      </c>
      <c r="I1119" t="s">
        <v>71</v>
      </c>
      <c r="J1119" s="1">
        <v>44481</v>
      </c>
      <c r="K1119" s="2">
        <v>0.85358796296296291</v>
      </c>
      <c r="L1119" s="1">
        <v>44482</v>
      </c>
      <c r="M1119" s="2">
        <v>0.85356481481481483</v>
      </c>
      <c r="N1119" s="1">
        <v>44481</v>
      </c>
      <c r="O1119" s="2">
        <v>0.8762847222222222</v>
      </c>
      <c r="P1119">
        <v>32</v>
      </c>
      <c r="Q1119">
        <v>-1408</v>
      </c>
      <c r="R1119" s="3">
        <v>44481.853587962964</v>
      </c>
      <c r="S1119" s="3">
        <v>44481.876284722224</v>
      </c>
      <c r="T1119" t="s">
        <v>1839</v>
      </c>
      <c r="U1119" t="s">
        <v>27</v>
      </c>
      <c r="V1119" t="s">
        <v>19</v>
      </c>
      <c r="W1119" t="s">
        <v>25</v>
      </c>
      <c r="X1119" t="s">
        <v>23</v>
      </c>
      <c r="Y1119" t="s">
        <v>78</v>
      </c>
      <c r="Z1119">
        <v>1</v>
      </c>
      <c r="AA1119" t="s">
        <v>3883</v>
      </c>
      <c r="AB1119" s="1">
        <v>44481</v>
      </c>
    </row>
    <row r="1120" spans="1:28" x14ac:dyDescent="0.25">
      <c r="A1120">
        <v>42</v>
      </c>
      <c r="B1120" t="s">
        <v>1816</v>
      </c>
      <c r="C1120">
        <v>2021</v>
      </c>
      <c r="D1120" t="s">
        <v>451</v>
      </c>
      <c r="E1120" t="s">
        <v>4194</v>
      </c>
      <c r="F1120" t="s">
        <v>33</v>
      </c>
      <c r="G1120" t="s">
        <v>4195</v>
      </c>
      <c r="H1120" t="s">
        <v>70</v>
      </c>
      <c r="I1120" t="s">
        <v>71</v>
      </c>
      <c r="J1120" s="1">
        <v>44481</v>
      </c>
      <c r="K1120" s="2">
        <v>0.86203703703703705</v>
      </c>
      <c r="L1120" s="1">
        <v>44481</v>
      </c>
      <c r="M1120" s="2">
        <v>0.92450231481481471</v>
      </c>
      <c r="N1120" s="1">
        <v>44481</v>
      </c>
      <c r="O1120" s="2">
        <v>0.89005787037037043</v>
      </c>
      <c r="P1120">
        <v>40</v>
      </c>
      <c r="Q1120">
        <v>-50</v>
      </c>
      <c r="R1120" s="3">
        <v>44481.862037037034</v>
      </c>
      <c r="S1120" s="3">
        <v>44481.890057870369</v>
      </c>
      <c r="T1120" t="s">
        <v>127</v>
      </c>
      <c r="U1120" t="s">
        <v>27</v>
      </c>
      <c r="V1120" t="s">
        <v>19</v>
      </c>
      <c r="W1120" t="s">
        <v>34</v>
      </c>
      <c r="X1120" t="s">
        <v>23</v>
      </c>
      <c r="Y1120" t="s">
        <v>80</v>
      </c>
      <c r="Z1120">
        <v>4</v>
      </c>
      <c r="AA1120" t="s">
        <v>3883</v>
      </c>
      <c r="AB1120" s="1">
        <v>44481</v>
      </c>
    </row>
    <row r="1121" spans="1:28" x14ac:dyDescent="0.25">
      <c r="A1121">
        <v>42</v>
      </c>
      <c r="B1121" t="s">
        <v>1816</v>
      </c>
      <c r="C1121">
        <v>2021</v>
      </c>
      <c r="D1121" t="s">
        <v>451</v>
      </c>
      <c r="E1121" t="s">
        <v>4196</v>
      </c>
      <c r="F1121" t="s">
        <v>33</v>
      </c>
      <c r="G1121" t="s">
        <v>4197</v>
      </c>
      <c r="H1121" t="s">
        <v>70</v>
      </c>
      <c r="I1121" t="s">
        <v>71</v>
      </c>
      <c r="J1121" s="1">
        <v>44481</v>
      </c>
      <c r="K1121" s="2">
        <v>0.86337962962962955</v>
      </c>
      <c r="L1121" s="1">
        <v>44481</v>
      </c>
      <c r="M1121" s="2">
        <v>0.92584490740740744</v>
      </c>
      <c r="N1121" s="1">
        <v>44481</v>
      </c>
      <c r="O1121" s="2">
        <v>0.91284722222222225</v>
      </c>
      <c r="P1121">
        <v>71</v>
      </c>
      <c r="Q1121">
        <v>-19</v>
      </c>
      <c r="R1121" s="3">
        <v>44481.863379629627</v>
      </c>
      <c r="S1121" s="3">
        <v>44481.912847222222</v>
      </c>
      <c r="T1121" t="s">
        <v>130</v>
      </c>
      <c r="U1121" t="s">
        <v>30</v>
      </c>
      <c r="V1121" t="s">
        <v>19</v>
      </c>
      <c r="W1121" t="s">
        <v>34</v>
      </c>
      <c r="X1121" t="s">
        <v>23</v>
      </c>
      <c r="Y1121" t="s">
        <v>80</v>
      </c>
      <c r="Z1121">
        <v>5</v>
      </c>
      <c r="AA1121" t="s">
        <v>3883</v>
      </c>
      <c r="AB1121" s="1">
        <v>44481</v>
      </c>
    </row>
    <row r="1122" spans="1:28" x14ac:dyDescent="0.25">
      <c r="A1122">
        <v>42</v>
      </c>
      <c r="B1122" t="s">
        <v>1816</v>
      </c>
      <c r="C1122">
        <v>2021</v>
      </c>
      <c r="D1122" t="s">
        <v>451</v>
      </c>
      <c r="E1122" t="s">
        <v>4198</v>
      </c>
      <c r="F1122" t="s">
        <v>18</v>
      </c>
      <c r="G1122" t="s">
        <v>4199</v>
      </c>
      <c r="H1122" t="s">
        <v>70</v>
      </c>
      <c r="I1122" t="s">
        <v>71</v>
      </c>
      <c r="J1122" s="1">
        <v>44481</v>
      </c>
      <c r="K1122" s="2">
        <v>0.8796180555555555</v>
      </c>
      <c r="L1122" s="1">
        <v>44481</v>
      </c>
      <c r="M1122" s="2">
        <v>0.94208333333333327</v>
      </c>
      <c r="N1122" s="1">
        <v>44481</v>
      </c>
      <c r="O1122" s="2">
        <v>0.9154282407407407</v>
      </c>
      <c r="P1122">
        <v>52</v>
      </c>
      <c r="Q1122">
        <v>-38</v>
      </c>
      <c r="R1122" s="3">
        <v>44481.879618055558</v>
      </c>
      <c r="S1122" s="3">
        <v>44481.91542824074</v>
      </c>
      <c r="T1122" t="s">
        <v>1855</v>
      </c>
      <c r="U1122" t="s">
        <v>27</v>
      </c>
      <c r="V1122" t="s">
        <v>19</v>
      </c>
      <c r="W1122" t="s">
        <v>20</v>
      </c>
      <c r="X1122" t="s">
        <v>23</v>
      </c>
      <c r="Y1122" t="s">
        <v>79</v>
      </c>
      <c r="Z1122">
        <v>5</v>
      </c>
      <c r="AA1122" t="s">
        <v>3883</v>
      </c>
      <c r="AB1122" s="1">
        <v>44481</v>
      </c>
    </row>
    <row r="1123" spans="1:28" x14ac:dyDescent="0.25">
      <c r="A1123">
        <v>42</v>
      </c>
      <c r="B1123" t="s">
        <v>1816</v>
      </c>
      <c r="C1123">
        <v>2021</v>
      </c>
      <c r="D1123" t="s">
        <v>451</v>
      </c>
      <c r="E1123" t="s">
        <v>4200</v>
      </c>
      <c r="F1123" t="s">
        <v>24</v>
      </c>
      <c r="G1123" t="s">
        <v>1447</v>
      </c>
      <c r="H1123" t="s">
        <v>90</v>
      </c>
      <c r="I1123" t="s">
        <v>71</v>
      </c>
      <c r="J1123" s="1">
        <v>44481</v>
      </c>
      <c r="K1123" s="2">
        <v>0.90854166666666669</v>
      </c>
      <c r="L1123" s="1">
        <v>44481</v>
      </c>
      <c r="M1123" s="2" t="s">
        <v>4201</v>
      </c>
      <c r="N1123" s="1">
        <v>44481</v>
      </c>
      <c r="O1123" s="2">
        <v>0.91157407407407398</v>
      </c>
      <c r="P1123">
        <v>4</v>
      </c>
      <c r="Q1123">
        <v>-27</v>
      </c>
      <c r="R1123" s="3">
        <v>44481.908541666664</v>
      </c>
      <c r="S1123" s="3">
        <v>44481.911574074074</v>
      </c>
      <c r="T1123" t="s">
        <v>1852</v>
      </c>
      <c r="U1123" t="s">
        <v>22</v>
      </c>
      <c r="V1123" t="s">
        <v>19</v>
      </c>
      <c r="W1123" t="s">
        <v>73</v>
      </c>
      <c r="X1123" t="s">
        <v>23</v>
      </c>
      <c r="Y1123" t="s">
        <v>77</v>
      </c>
      <c r="Z1123">
        <v>1</v>
      </c>
      <c r="AA1123" t="s">
        <v>3883</v>
      </c>
      <c r="AB1123" s="1">
        <v>44481</v>
      </c>
    </row>
    <row r="1124" spans="1:28" x14ac:dyDescent="0.25">
      <c r="A1124">
        <v>42</v>
      </c>
      <c r="B1124" t="s">
        <v>1816</v>
      </c>
      <c r="C1124">
        <v>2021</v>
      </c>
      <c r="D1124" t="s">
        <v>451</v>
      </c>
      <c r="E1124" t="s">
        <v>4202</v>
      </c>
      <c r="F1124" t="s">
        <v>18</v>
      </c>
      <c r="G1124" t="s">
        <v>4203</v>
      </c>
      <c r="H1124" t="s">
        <v>70</v>
      </c>
      <c r="I1124" t="s">
        <v>71</v>
      </c>
      <c r="J1124" s="1">
        <v>44481</v>
      </c>
      <c r="K1124" s="2">
        <v>0.91813657407407412</v>
      </c>
      <c r="L1124" s="1">
        <v>44481</v>
      </c>
      <c r="M1124" s="2">
        <v>0.98060185185185189</v>
      </c>
      <c r="N1124" s="1">
        <v>44481</v>
      </c>
      <c r="O1124" s="2">
        <v>0.93504629629629632</v>
      </c>
      <c r="P1124">
        <v>24</v>
      </c>
      <c r="Q1124">
        <v>-66</v>
      </c>
      <c r="R1124" s="3">
        <v>44481.918136574073</v>
      </c>
      <c r="S1124" s="3">
        <v>44481.935046296298</v>
      </c>
      <c r="T1124" t="s">
        <v>1828</v>
      </c>
      <c r="U1124" t="s">
        <v>22</v>
      </c>
      <c r="V1124" t="s">
        <v>19</v>
      </c>
      <c r="W1124" t="s">
        <v>20</v>
      </c>
      <c r="X1124" t="s">
        <v>23</v>
      </c>
      <c r="Y1124" t="s">
        <v>79</v>
      </c>
      <c r="Z1124">
        <v>3</v>
      </c>
      <c r="AA1124" t="s">
        <v>3883</v>
      </c>
      <c r="AB1124" s="1">
        <v>44481</v>
      </c>
    </row>
    <row r="1125" spans="1:28" x14ac:dyDescent="0.25">
      <c r="A1125">
        <v>42</v>
      </c>
      <c r="B1125" t="s">
        <v>1816</v>
      </c>
      <c r="C1125">
        <v>2021</v>
      </c>
      <c r="D1125" t="s">
        <v>451</v>
      </c>
      <c r="E1125" t="s">
        <v>4204</v>
      </c>
      <c r="F1125" t="s">
        <v>24</v>
      </c>
      <c r="G1125" t="s">
        <v>3919</v>
      </c>
      <c r="H1125" t="s">
        <v>70</v>
      </c>
      <c r="I1125" t="s">
        <v>71</v>
      </c>
      <c r="J1125" s="1">
        <v>44481</v>
      </c>
      <c r="K1125" s="2">
        <v>0.97618055555555561</v>
      </c>
      <c r="L1125" s="1">
        <v>44482</v>
      </c>
      <c r="M1125" s="2">
        <v>3.8657407407407404E-2</v>
      </c>
      <c r="N1125" s="1">
        <v>44481</v>
      </c>
      <c r="O1125" s="2">
        <v>0.99840277777777775</v>
      </c>
      <c r="P1125">
        <v>32</v>
      </c>
      <c r="Q1125">
        <v>-58</v>
      </c>
      <c r="R1125" s="3">
        <v>44481.976180555554</v>
      </c>
      <c r="S1125" s="3">
        <v>44481.998402777775</v>
      </c>
      <c r="T1125" t="s">
        <v>1839</v>
      </c>
      <c r="U1125" t="s">
        <v>27</v>
      </c>
      <c r="V1125" t="s">
        <v>19</v>
      </c>
      <c r="W1125" t="s">
        <v>25</v>
      </c>
      <c r="X1125" t="s">
        <v>23</v>
      </c>
      <c r="Y1125" t="s">
        <v>78</v>
      </c>
      <c r="Z1125">
        <v>4</v>
      </c>
      <c r="AA1125" t="s">
        <v>3883</v>
      </c>
      <c r="AB1125" s="1">
        <v>44481</v>
      </c>
    </row>
    <row r="1126" spans="1:28" x14ac:dyDescent="0.25">
      <c r="A1126">
        <v>42</v>
      </c>
      <c r="B1126" t="s">
        <v>1816</v>
      </c>
      <c r="C1126">
        <v>2021</v>
      </c>
      <c r="D1126" t="s">
        <v>451</v>
      </c>
      <c r="E1126" t="s">
        <v>4205</v>
      </c>
      <c r="F1126" t="s">
        <v>24</v>
      </c>
      <c r="G1126" t="s">
        <v>3919</v>
      </c>
      <c r="H1126" t="s">
        <v>90</v>
      </c>
      <c r="I1126" t="s">
        <v>71</v>
      </c>
      <c r="J1126" s="1">
        <v>44481</v>
      </c>
      <c r="K1126" s="2">
        <v>0.97668981481481476</v>
      </c>
      <c r="L1126" s="1">
        <v>44481</v>
      </c>
      <c r="M1126" s="2">
        <v>0.9974884259259259</v>
      </c>
      <c r="N1126" s="1">
        <v>44481</v>
      </c>
      <c r="O1126" s="2">
        <v>0.97928240740740735</v>
      </c>
      <c r="P1126">
        <v>4</v>
      </c>
      <c r="Q1126">
        <v>-26</v>
      </c>
      <c r="R1126" s="3">
        <v>44481.976689814815</v>
      </c>
      <c r="S1126" s="3">
        <v>44481.97928240741</v>
      </c>
      <c r="T1126" t="s">
        <v>1911</v>
      </c>
      <c r="U1126" t="s">
        <v>22</v>
      </c>
      <c r="V1126" t="s">
        <v>19</v>
      </c>
      <c r="W1126" t="s">
        <v>73</v>
      </c>
      <c r="X1126" t="s">
        <v>23</v>
      </c>
      <c r="Y1126" t="s">
        <v>77</v>
      </c>
      <c r="Z1126">
        <v>1</v>
      </c>
      <c r="AA1126" t="s">
        <v>3883</v>
      </c>
      <c r="AB1126" s="1">
        <v>44481</v>
      </c>
    </row>
    <row r="1127" spans="1:28" x14ac:dyDescent="0.25">
      <c r="A1127">
        <v>42</v>
      </c>
      <c r="B1127" t="s">
        <v>1816</v>
      </c>
      <c r="C1127">
        <v>2021</v>
      </c>
      <c r="D1127" t="s">
        <v>451</v>
      </c>
      <c r="E1127" t="s">
        <v>4206</v>
      </c>
      <c r="F1127" t="s">
        <v>18</v>
      </c>
      <c r="G1127" t="s">
        <v>4207</v>
      </c>
      <c r="H1127" t="s">
        <v>70</v>
      </c>
      <c r="I1127" t="s">
        <v>71</v>
      </c>
      <c r="J1127" s="1">
        <v>44481</v>
      </c>
      <c r="K1127" s="2">
        <v>0.98783564814814817</v>
      </c>
      <c r="L1127" s="1">
        <v>44482</v>
      </c>
      <c r="M1127" s="2">
        <v>5.0312500000000003E-2</v>
      </c>
      <c r="N1127" s="1">
        <v>44482</v>
      </c>
      <c r="O1127" s="2">
        <v>7.6851851851851847E-3</v>
      </c>
      <c r="P1127">
        <v>29</v>
      </c>
      <c r="Q1127">
        <v>-61</v>
      </c>
      <c r="R1127" s="3">
        <v>44481.987835648149</v>
      </c>
      <c r="S1127" s="3">
        <v>44482.007685185185</v>
      </c>
      <c r="T1127" t="s">
        <v>1903</v>
      </c>
      <c r="U1127" t="s">
        <v>22</v>
      </c>
      <c r="V1127" t="s">
        <v>19</v>
      </c>
      <c r="W1127" t="s">
        <v>20</v>
      </c>
      <c r="X1127" t="s">
        <v>23</v>
      </c>
      <c r="Y1127" t="s">
        <v>79</v>
      </c>
      <c r="Z1127">
        <v>2</v>
      </c>
      <c r="AA1127" t="s">
        <v>3883</v>
      </c>
      <c r="AB1127" s="1">
        <v>44481</v>
      </c>
    </row>
    <row r="1128" spans="1:28" x14ac:dyDescent="0.25">
      <c r="A1128">
        <v>42</v>
      </c>
      <c r="B1128" t="s">
        <v>1817</v>
      </c>
      <c r="C1128">
        <v>2021</v>
      </c>
      <c r="D1128" t="s">
        <v>451</v>
      </c>
      <c r="E1128" t="s">
        <v>4208</v>
      </c>
      <c r="F1128" t="s">
        <v>24</v>
      </c>
      <c r="G1128" t="s">
        <v>177</v>
      </c>
      <c r="H1128" t="s">
        <v>90</v>
      </c>
      <c r="I1128" t="s">
        <v>71</v>
      </c>
      <c r="J1128" s="1">
        <v>44482</v>
      </c>
      <c r="K1128" s="2">
        <v>0.27553240740740742</v>
      </c>
      <c r="L1128" s="1">
        <v>44482</v>
      </c>
      <c r="M1128" s="2">
        <v>0.29635416666666664</v>
      </c>
      <c r="N1128" s="1">
        <v>44482</v>
      </c>
      <c r="O1128" s="2">
        <v>0.28525462962962961</v>
      </c>
      <c r="P1128">
        <v>14</v>
      </c>
      <c r="Q1128">
        <v>-16</v>
      </c>
      <c r="R1128" s="3">
        <v>44482.27553240741</v>
      </c>
      <c r="S1128" s="3">
        <v>44482.285254629627</v>
      </c>
      <c r="T1128" t="s">
        <v>100</v>
      </c>
      <c r="U1128" t="s">
        <v>22</v>
      </c>
      <c r="V1128" t="s">
        <v>19</v>
      </c>
      <c r="W1128" t="s">
        <v>73</v>
      </c>
      <c r="X1128" t="s">
        <v>23</v>
      </c>
      <c r="Y1128" t="s">
        <v>77</v>
      </c>
      <c r="Z1128">
        <v>1</v>
      </c>
      <c r="AA1128" t="s">
        <v>3879</v>
      </c>
      <c r="AB1128" s="1">
        <v>44482</v>
      </c>
    </row>
    <row r="1129" spans="1:28" x14ac:dyDescent="0.25">
      <c r="A1129">
        <v>42</v>
      </c>
      <c r="B1129" t="s">
        <v>1817</v>
      </c>
      <c r="C1129">
        <v>2021</v>
      </c>
      <c r="D1129" t="s">
        <v>451</v>
      </c>
      <c r="E1129" t="s">
        <v>4209</v>
      </c>
      <c r="F1129" t="s">
        <v>24</v>
      </c>
      <c r="G1129" t="s">
        <v>1761</v>
      </c>
      <c r="H1129" t="s">
        <v>90</v>
      </c>
      <c r="I1129" t="s">
        <v>71</v>
      </c>
      <c r="J1129" s="1">
        <v>44482</v>
      </c>
      <c r="K1129" s="2">
        <v>0.27619212962962963</v>
      </c>
      <c r="L1129" s="1">
        <v>44482</v>
      </c>
      <c r="M1129" s="2">
        <v>0.29699074074074078</v>
      </c>
      <c r="N1129" s="1">
        <v>44482</v>
      </c>
      <c r="O1129" s="2">
        <v>0.2873148148148148</v>
      </c>
      <c r="P1129">
        <v>16</v>
      </c>
      <c r="Q1129">
        <v>-14</v>
      </c>
      <c r="R1129" s="3">
        <v>44482.276192129626</v>
      </c>
      <c r="S1129" s="3">
        <v>44482.287314814814</v>
      </c>
      <c r="T1129" t="s">
        <v>1912</v>
      </c>
      <c r="U1129" t="s">
        <v>22</v>
      </c>
      <c r="V1129" t="s">
        <v>19</v>
      </c>
      <c r="W1129" t="s">
        <v>73</v>
      </c>
      <c r="X1129" t="s">
        <v>23</v>
      </c>
      <c r="Y1129" t="s">
        <v>77</v>
      </c>
      <c r="Z1129">
        <v>1</v>
      </c>
      <c r="AA1129" t="s">
        <v>3879</v>
      </c>
      <c r="AB1129" s="1">
        <v>44482</v>
      </c>
    </row>
    <row r="1130" spans="1:28" x14ac:dyDescent="0.25">
      <c r="A1130">
        <v>42</v>
      </c>
      <c r="B1130" t="s">
        <v>1817</v>
      </c>
      <c r="C1130">
        <v>2021</v>
      </c>
      <c r="D1130" t="s">
        <v>451</v>
      </c>
      <c r="E1130" t="s">
        <v>4210</v>
      </c>
      <c r="F1130" t="s">
        <v>24</v>
      </c>
      <c r="G1130" t="s">
        <v>202</v>
      </c>
      <c r="H1130" t="s">
        <v>90</v>
      </c>
      <c r="I1130" t="s">
        <v>71</v>
      </c>
      <c r="J1130" s="1">
        <v>44482</v>
      </c>
      <c r="K1130" s="2">
        <v>0.27751157407407406</v>
      </c>
      <c r="L1130" s="1">
        <v>44482</v>
      </c>
      <c r="M1130" s="2">
        <v>0.29831018518518521</v>
      </c>
      <c r="N1130" s="1">
        <v>44482</v>
      </c>
      <c r="O1130" s="2">
        <v>0.28660879629629626</v>
      </c>
      <c r="P1130">
        <v>13</v>
      </c>
      <c r="Q1130">
        <v>-17</v>
      </c>
      <c r="R1130" s="3">
        <v>44482.277511574073</v>
      </c>
      <c r="S1130" s="3">
        <v>44482.286608796298</v>
      </c>
      <c r="T1130" t="s">
        <v>148</v>
      </c>
      <c r="U1130" t="s">
        <v>22</v>
      </c>
      <c r="V1130" t="s">
        <v>19</v>
      </c>
      <c r="W1130" t="s">
        <v>73</v>
      </c>
      <c r="X1130" t="s">
        <v>23</v>
      </c>
      <c r="Y1130" t="s">
        <v>77</v>
      </c>
      <c r="Z1130">
        <v>1</v>
      </c>
      <c r="AA1130" t="s">
        <v>3879</v>
      </c>
      <c r="AB1130" s="1">
        <v>44482</v>
      </c>
    </row>
    <row r="1131" spans="1:28" x14ac:dyDescent="0.25">
      <c r="A1131">
        <v>42</v>
      </c>
      <c r="B1131" t="s">
        <v>1817</v>
      </c>
      <c r="C1131">
        <v>2021</v>
      </c>
      <c r="D1131" t="s">
        <v>451</v>
      </c>
      <c r="E1131" t="s">
        <v>4211</v>
      </c>
      <c r="F1131" t="s">
        <v>24</v>
      </c>
      <c r="G1131" t="s">
        <v>888</v>
      </c>
      <c r="H1131" t="s">
        <v>90</v>
      </c>
      <c r="I1131" t="s">
        <v>71</v>
      </c>
      <c r="J1131" s="1">
        <v>44482</v>
      </c>
      <c r="K1131" s="2">
        <v>0.27815972222222224</v>
      </c>
      <c r="L1131" s="1">
        <v>44482</v>
      </c>
      <c r="M1131" s="2">
        <v>0.29895833333333333</v>
      </c>
      <c r="N1131" s="1">
        <v>44482</v>
      </c>
      <c r="O1131" s="2">
        <v>0.2948958333333333</v>
      </c>
      <c r="P1131">
        <v>24</v>
      </c>
      <c r="Q1131">
        <v>-6</v>
      </c>
      <c r="R1131" s="3">
        <v>44482.27815972222</v>
      </c>
      <c r="S1131" s="3">
        <v>44482.294895833336</v>
      </c>
      <c r="T1131" t="s">
        <v>1828</v>
      </c>
      <c r="U1131" t="s">
        <v>22</v>
      </c>
      <c r="V1131" t="s">
        <v>19</v>
      </c>
      <c r="W1131" t="s">
        <v>73</v>
      </c>
      <c r="X1131" t="s">
        <v>23</v>
      </c>
      <c r="Y1131" t="s">
        <v>77</v>
      </c>
      <c r="Z1131">
        <v>1</v>
      </c>
      <c r="AA1131" t="s">
        <v>3879</v>
      </c>
      <c r="AB1131" s="1">
        <v>44482</v>
      </c>
    </row>
    <row r="1132" spans="1:28" x14ac:dyDescent="0.25">
      <c r="A1132">
        <v>42</v>
      </c>
      <c r="B1132" t="s">
        <v>1817</v>
      </c>
      <c r="C1132">
        <v>2021</v>
      </c>
      <c r="D1132" t="s">
        <v>451</v>
      </c>
      <c r="E1132" t="s">
        <v>4212</v>
      </c>
      <c r="F1132" t="s">
        <v>24</v>
      </c>
      <c r="G1132" t="s">
        <v>1405</v>
      </c>
      <c r="H1132" t="s">
        <v>90</v>
      </c>
      <c r="I1132" t="s">
        <v>71</v>
      </c>
      <c r="J1132" s="1">
        <v>44482</v>
      </c>
      <c r="K1132" s="2">
        <v>0.27873842592592596</v>
      </c>
      <c r="L1132" s="1">
        <v>44482</v>
      </c>
      <c r="M1132" s="2">
        <v>0.29953703703703705</v>
      </c>
      <c r="N1132" s="1">
        <v>44482</v>
      </c>
      <c r="O1132" s="2">
        <v>0.29267361111111112</v>
      </c>
      <c r="P1132">
        <v>20</v>
      </c>
      <c r="Q1132">
        <v>-10</v>
      </c>
      <c r="R1132" s="3">
        <v>44482.278738425928</v>
      </c>
      <c r="S1132" s="3">
        <v>44482.292673611111</v>
      </c>
      <c r="T1132" t="s">
        <v>120</v>
      </c>
      <c r="U1132" t="s">
        <v>22</v>
      </c>
      <c r="V1132" t="s">
        <v>19</v>
      </c>
      <c r="W1132" t="s">
        <v>73</v>
      </c>
      <c r="X1132" t="s">
        <v>23</v>
      </c>
      <c r="Y1132" t="s">
        <v>77</v>
      </c>
      <c r="Z1132">
        <v>1</v>
      </c>
      <c r="AA1132" t="s">
        <v>3879</v>
      </c>
      <c r="AB1132" s="1">
        <v>44482</v>
      </c>
    </row>
    <row r="1133" spans="1:28" x14ac:dyDescent="0.25">
      <c r="A1133">
        <v>42</v>
      </c>
      <c r="B1133" t="s">
        <v>1817</v>
      </c>
      <c r="C1133">
        <v>2021</v>
      </c>
      <c r="D1133" t="s">
        <v>451</v>
      </c>
      <c r="E1133" t="s">
        <v>4213</v>
      </c>
      <c r="F1133" t="s">
        <v>24</v>
      </c>
      <c r="G1133" t="s">
        <v>1745</v>
      </c>
      <c r="H1133" t="s">
        <v>90</v>
      </c>
      <c r="I1133" t="s">
        <v>71</v>
      </c>
      <c r="J1133" s="1">
        <v>44482</v>
      </c>
      <c r="K1133" s="2">
        <v>0.27930555555555553</v>
      </c>
      <c r="L1133" s="1">
        <v>44482</v>
      </c>
      <c r="M1133" s="2">
        <v>0.30010416666666667</v>
      </c>
      <c r="N1133" s="1">
        <v>44482</v>
      </c>
      <c r="O1133" s="2">
        <v>0.36179398148148145</v>
      </c>
      <c r="P1133">
        <v>118</v>
      </c>
      <c r="Q1133">
        <v>88</v>
      </c>
      <c r="R1133" s="3">
        <v>44482.279305555552</v>
      </c>
      <c r="S1133" s="3">
        <v>44482.361793981479</v>
      </c>
      <c r="T1133" t="s">
        <v>574</v>
      </c>
      <c r="U1133" t="s">
        <v>32</v>
      </c>
      <c r="V1133" t="s">
        <v>19</v>
      </c>
      <c r="W1133" t="s">
        <v>73</v>
      </c>
      <c r="X1133" t="s">
        <v>37</v>
      </c>
      <c r="Y1133" t="s">
        <v>77</v>
      </c>
      <c r="Z1133">
        <v>1</v>
      </c>
      <c r="AA1133" t="s">
        <v>3879</v>
      </c>
      <c r="AB1133" s="1">
        <v>44482</v>
      </c>
    </row>
    <row r="1134" spans="1:28" x14ac:dyDescent="0.25">
      <c r="A1134">
        <v>42</v>
      </c>
      <c r="B1134" t="s">
        <v>1817</v>
      </c>
      <c r="C1134">
        <v>2021</v>
      </c>
      <c r="D1134" t="s">
        <v>451</v>
      </c>
      <c r="E1134" t="s">
        <v>4214</v>
      </c>
      <c r="F1134" t="s">
        <v>24</v>
      </c>
      <c r="G1134" t="s">
        <v>1745</v>
      </c>
      <c r="H1134" t="s">
        <v>70</v>
      </c>
      <c r="I1134" t="s">
        <v>71</v>
      </c>
      <c r="J1134" s="1">
        <v>44482</v>
      </c>
      <c r="K1134" s="2">
        <v>0.28043981481481484</v>
      </c>
      <c r="L1134" s="1">
        <v>44482</v>
      </c>
      <c r="M1134" s="2">
        <v>0.3429166666666667</v>
      </c>
      <c r="N1134" s="1">
        <v>44482</v>
      </c>
      <c r="O1134" s="2">
        <v>0.35728009259259258</v>
      </c>
      <c r="P1134">
        <v>111</v>
      </c>
      <c r="Q1134">
        <v>21</v>
      </c>
      <c r="R1134" s="3">
        <v>44482.280439814815</v>
      </c>
      <c r="S1134" s="3">
        <v>44482.35728009259</v>
      </c>
      <c r="T1134" t="s">
        <v>1909</v>
      </c>
      <c r="U1134" t="s">
        <v>32</v>
      </c>
      <c r="V1134" t="s">
        <v>19</v>
      </c>
      <c r="W1134" t="s">
        <v>25</v>
      </c>
      <c r="X1134" t="s">
        <v>37</v>
      </c>
      <c r="Y1134" t="s">
        <v>78</v>
      </c>
      <c r="Z1134">
        <v>3</v>
      </c>
      <c r="AA1134" t="s">
        <v>3879</v>
      </c>
      <c r="AB1134" s="1">
        <v>44482</v>
      </c>
    </row>
    <row r="1135" spans="1:28" x14ac:dyDescent="0.25">
      <c r="A1135">
        <v>42</v>
      </c>
      <c r="B1135" t="s">
        <v>1817</v>
      </c>
      <c r="C1135">
        <v>2021</v>
      </c>
      <c r="D1135" t="s">
        <v>451</v>
      </c>
      <c r="E1135" t="s">
        <v>4215</v>
      </c>
      <c r="F1135" t="s">
        <v>24</v>
      </c>
      <c r="G1135" t="s">
        <v>177</v>
      </c>
      <c r="H1135" t="s">
        <v>70</v>
      </c>
      <c r="I1135" t="s">
        <v>71</v>
      </c>
      <c r="J1135" s="1">
        <v>44482</v>
      </c>
      <c r="K1135" s="2">
        <v>0.28093750000000001</v>
      </c>
      <c r="L1135" s="1">
        <v>44482</v>
      </c>
      <c r="M1135" s="2">
        <v>0.34341435185185182</v>
      </c>
      <c r="N1135" s="1">
        <v>44482</v>
      </c>
      <c r="O1135" s="2">
        <v>0.35812500000000003</v>
      </c>
      <c r="P1135">
        <v>111</v>
      </c>
      <c r="Q1135">
        <v>21</v>
      </c>
      <c r="R1135" s="3">
        <v>44482.2809375</v>
      </c>
      <c r="S1135" s="3">
        <v>44482.358124999999</v>
      </c>
      <c r="T1135" t="s">
        <v>1834</v>
      </c>
      <c r="U1135" t="s">
        <v>32</v>
      </c>
      <c r="V1135" t="s">
        <v>19</v>
      </c>
      <c r="W1135" t="s">
        <v>25</v>
      </c>
      <c r="X1135" t="s">
        <v>37</v>
      </c>
      <c r="Y1135" t="s">
        <v>78</v>
      </c>
      <c r="Z1135">
        <v>3</v>
      </c>
      <c r="AA1135" t="s">
        <v>3879</v>
      </c>
      <c r="AB1135" s="1">
        <v>44482</v>
      </c>
    </row>
    <row r="1136" spans="1:28" x14ac:dyDescent="0.25">
      <c r="A1136">
        <v>42</v>
      </c>
      <c r="B1136" t="s">
        <v>1817</v>
      </c>
      <c r="C1136">
        <v>2021</v>
      </c>
      <c r="D1136" t="s">
        <v>451</v>
      </c>
      <c r="E1136" t="s">
        <v>4216</v>
      </c>
      <c r="F1136" t="s">
        <v>24</v>
      </c>
      <c r="G1136" t="s">
        <v>1761</v>
      </c>
      <c r="H1136" t="s">
        <v>70</v>
      </c>
      <c r="I1136" t="s">
        <v>71</v>
      </c>
      <c r="J1136" s="1">
        <v>44482</v>
      </c>
      <c r="K1136" s="2">
        <v>0.28162037037037035</v>
      </c>
      <c r="L1136" s="1">
        <v>44482</v>
      </c>
      <c r="M1136" s="2">
        <v>0.34410879629629632</v>
      </c>
      <c r="N1136" s="1">
        <v>44482</v>
      </c>
      <c r="O1136" s="2">
        <v>0.35873842592592592</v>
      </c>
      <c r="P1136">
        <v>111</v>
      </c>
      <c r="Q1136">
        <v>21</v>
      </c>
      <c r="R1136" s="3">
        <v>44482.28162037037</v>
      </c>
      <c r="S1136" s="3">
        <v>44482.358738425923</v>
      </c>
      <c r="T1136" t="s">
        <v>1834</v>
      </c>
      <c r="U1136" t="s">
        <v>32</v>
      </c>
      <c r="V1136" t="s">
        <v>19</v>
      </c>
      <c r="W1136" t="s">
        <v>25</v>
      </c>
      <c r="X1136" t="s">
        <v>37</v>
      </c>
      <c r="Y1136" t="s">
        <v>78</v>
      </c>
      <c r="Z1136">
        <v>3</v>
      </c>
      <c r="AA1136" t="s">
        <v>3879</v>
      </c>
      <c r="AB1136" s="1">
        <v>44482</v>
      </c>
    </row>
    <row r="1137" spans="1:28" x14ac:dyDescent="0.25">
      <c r="A1137">
        <v>42</v>
      </c>
      <c r="B1137" t="s">
        <v>1817</v>
      </c>
      <c r="C1137">
        <v>2021</v>
      </c>
      <c r="D1137" t="s">
        <v>451</v>
      </c>
      <c r="E1137" t="s">
        <v>4217</v>
      </c>
      <c r="F1137" t="s">
        <v>24</v>
      </c>
      <c r="G1137" t="s">
        <v>202</v>
      </c>
      <c r="H1137" t="s">
        <v>70</v>
      </c>
      <c r="I1137" t="s">
        <v>71</v>
      </c>
      <c r="J1137" s="1">
        <v>44482</v>
      </c>
      <c r="K1137" s="2">
        <v>0.28247685185185184</v>
      </c>
      <c r="L1137" s="1">
        <v>44482</v>
      </c>
      <c r="M1137" s="2">
        <v>0.34495370370370365</v>
      </c>
      <c r="N1137" s="1">
        <v>44482</v>
      </c>
      <c r="O1137" s="2">
        <v>0.35927083333333337</v>
      </c>
      <c r="P1137">
        <v>111</v>
      </c>
      <c r="Q1137">
        <v>21</v>
      </c>
      <c r="R1137" s="3">
        <v>44482.282476851855</v>
      </c>
      <c r="S1137" s="3">
        <v>44482.359270833331</v>
      </c>
      <c r="T1137" t="s">
        <v>1909</v>
      </c>
      <c r="U1137" t="s">
        <v>32</v>
      </c>
      <c r="V1137" t="s">
        <v>19</v>
      </c>
      <c r="W1137" t="s">
        <v>25</v>
      </c>
      <c r="X1137" t="s">
        <v>37</v>
      </c>
      <c r="Y1137" t="s">
        <v>78</v>
      </c>
      <c r="Z1137">
        <v>3</v>
      </c>
      <c r="AA1137" t="s">
        <v>3879</v>
      </c>
      <c r="AB1137" s="1">
        <v>44482</v>
      </c>
    </row>
    <row r="1138" spans="1:28" x14ac:dyDescent="0.25">
      <c r="A1138">
        <v>42</v>
      </c>
      <c r="B1138" t="s">
        <v>1817</v>
      </c>
      <c r="C1138">
        <v>2021</v>
      </c>
      <c r="D1138" t="s">
        <v>451</v>
      </c>
      <c r="E1138" t="s">
        <v>4218</v>
      </c>
      <c r="F1138" t="s">
        <v>24</v>
      </c>
      <c r="G1138" t="s">
        <v>888</v>
      </c>
      <c r="H1138" t="s">
        <v>70</v>
      </c>
      <c r="I1138" t="s">
        <v>71</v>
      </c>
      <c r="J1138" s="1">
        <v>44482</v>
      </c>
      <c r="K1138" s="2">
        <v>0.28307870370370369</v>
      </c>
      <c r="L1138" s="1">
        <v>44482</v>
      </c>
      <c r="M1138" s="2">
        <v>0.34554398148148152</v>
      </c>
      <c r="N1138" s="1">
        <v>44482</v>
      </c>
      <c r="O1138" s="2">
        <v>0.35976851851851849</v>
      </c>
      <c r="P1138">
        <v>111</v>
      </c>
      <c r="Q1138">
        <v>21</v>
      </c>
      <c r="R1138" s="3">
        <v>44482.283078703702</v>
      </c>
      <c r="S1138" s="3">
        <v>44482.359768518516</v>
      </c>
      <c r="T1138" t="s">
        <v>1909</v>
      </c>
      <c r="U1138" t="s">
        <v>32</v>
      </c>
      <c r="V1138" t="s">
        <v>19</v>
      </c>
      <c r="W1138" t="s">
        <v>25</v>
      </c>
      <c r="X1138" t="s">
        <v>37</v>
      </c>
      <c r="Y1138" t="s">
        <v>78</v>
      </c>
      <c r="Z1138">
        <v>3</v>
      </c>
      <c r="AA1138" t="s">
        <v>3879</v>
      </c>
      <c r="AB1138" s="1">
        <v>44482</v>
      </c>
    </row>
    <row r="1139" spans="1:28" x14ac:dyDescent="0.25">
      <c r="A1139">
        <v>42</v>
      </c>
      <c r="B1139" t="s">
        <v>1817</v>
      </c>
      <c r="C1139">
        <v>2021</v>
      </c>
      <c r="D1139" t="s">
        <v>451</v>
      </c>
      <c r="E1139" t="s">
        <v>4219</v>
      </c>
      <c r="F1139" t="s">
        <v>24</v>
      </c>
      <c r="G1139" t="s">
        <v>1405</v>
      </c>
      <c r="H1139" t="s">
        <v>70</v>
      </c>
      <c r="I1139" t="s">
        <v>71</v>
      </c>
      <c r="J1139" s="1">
        <v>44482</v>
      </c>
      <c r="K1139" s="2">
        <v>0.28377314814814814</v>
      </c>
      <c r="L1139" s="1">
        <v>44482</v>
      </c>
      <c r="M1139" s="2">
        <v>0.34626157407407404</v>
      </c>
      <c r="N1139" s="1">
        <v>44482</v>
      </c>
      <c r="O1139" s="2">
        <v>0.36015046296296299</v>
      </c>
      <c r="P1139">
        <v>110</v>
      </c>
      <c r="Q1139">
        <v>20</v>
      </c>
      <c r="R1139" s="3">
        <v>44482.283773148149</v>
      </c>
      <c r="S1139" s="3">
        <v>44482.360150462962</v>
      </c>
      <c r="T1139" t="s">
        <v>1904</v>
      </c>
      <c r="U1139" t="s">
        <v>32</v>
      </c>
      <c r="V1139" t="s">
        <v>19</v>
      </c>
      <c r="W1139" t="s">
        <v>25</v>
      </c>
      <c r="X1139" t="s">
        <v>37</v>
      </c>
      <c r="Y1139" t="s">
        <v>78</v>
      </c>
      <c r="Z1139">
        <v>3</v>
      </c>
      <c r="AA1139" t="s">
        <v>3879</v>
      </c>
      <c r="AB1139" s="1">
        <v>44482</v>
      </c>
    </row>
    <row r="1140" spans="1:28" x14ac:dyDescent="0.25">
      <c r="A1140">
        <v>42</v>
      </c>
      <c r="B1140" t="s">
        <v>1817</v>
      </c>
      <c r="C1140">
        <v>2021</v>
      </c>
      <c r="D1140" t="s">
        <v>451</v>
      </c>
      <c r="E1140" t="s">
        <v>4220</v>
      </c>
      <c r="F1140" t="s">
        <v>46</v>
      </c>
      <c r="G1140" t="s">
        <v>4221</v>
      </c>
      <c r="H1140" t="s">
        <v>86</v>
      </c>
      <c r="I1140" t="s">
        <v>71</v>
      </c>
      <c r="J1140" s="1">
        <v>44482</v>
      </c>
      <c r="K1140" s="2">
        <v>0.29138888888888886</v>
      </c>
      <c r="L1140" s="1">
        <v>44482</v>
      </c>
      <c r="M1140" s="2">
        <v>0.45803240740740742</v>
      </c>
      <c r="N1140" s="1">
        <v>44482</v>
      </c>
      <c r="O1140" s="2">
        <v>0.42447916666666669</v>
      </c>
      <c r="P1140">
        <v>192</v>
      </c>
      <c r="Q1140">
        <v>-48</v>
      </c>
      <c r="R1140" s="3">
        <v>44482.291388888887</v>
      </c>
      <c r="S1140" s="3">
        <v>44482.424479166664</v>
      </c>
      <c r="T1140" t="s">
        <v>4350</v>
      </c>
      <c r="U1140" t="s">
        <v>32</v>
      </c>
      <c r="V1140" t="s">
        <v>46</v>
      </c>
      <c r="W1140" t="s">
        <v>46</v>
      </c>
      <c r="X1140" t="s">
        <v>23</v>
      </c>
      <c r="Y1140" t="s">
        <v>81</v>
      </c>
      <c r="Z1140">
        <v>3</v>
      </c>
      <c r="AA1140" t="s">
        <v>3879</v>
      </c>
      <c r="AB1140" s="1">
        <v>44482</v>
      </c>
    </row>
    <row r="1141" spans="1:28" x14ac:dyDescent="0.25">
      <c r="A1141">
        <v>42</v>
      </c>
      <c r="B1141" t="s">
        <v>1817</v>
      </c>
      <c r="C1141">
        <v>2021</v>
      </c>
      <c r="D1141" t="s">
        <v>451</v>
      </c>
      <c r="E1141" t="s">
        <v>4222</v>
      </c>
      <c r="F1141" t="s">
        <v>24</v>
      </c>
      <c r="G1141" t="s">
        <v>202</v>
      </c>
      <c r="H1141" t="s">
        <v>90</v>
      </c>
      <c r="I1141" t="s">
        <v>71</v>
      </c>
      <c r="J1141" s="1">
        <v>44482</v>
      </c>
      <c r="K1141" s="2">
        <v>0.30155092592592592</v>
      </c>
      <c r="L1141" s="1">
        <v>44482</v>
      </c>
      <c r="M1141" s="2">
        <v>0.322349537037037</v>
      </c>
      <c r="N1141" s="1">
        <v>44482</v>
      </c>
      <c r="O1141" s="2">
        <v>0.30234953703703704</v>
      </c>
      <c r="P1141">
        <v>1</v>
      </c>
      <c r="Q1141">
        <v>-29</v>
      </c>
      <c r="R1141" s="3">
        <v>44482.301550925928</v>
      </c>
      <c r="S1141" s="3">
        <v>44482.302349537036</v>
      </c>
      <c r="T1141" t="s">
        <v>1856</v>
      </c>
      <c r="U1141" t="s">
        <v>22</v>
      </c>
      <c r="V1141" t="s">
        <v>19</v>
      </c>
      <c r="W1141" t="s">
        <v>73</v>
      </c>
      <c r="X1141" t="s">
        <v>23</v>
      </c>
      <c r="Y1141" t="s">
        <v>77</v>
      </c>
      <c r="Z1141">
        <v>1</v>
      </c>
      <c r="AA1141" t="s">
        <v>3879</v>
      </c>
      <c r="AB1141" s="1">
        <v>44482</v>
      </c>
    </row>
    <row r="1142" spans="1:28" x14ac:dyDescent="0.25">
      <c r="A1142">
        <v>42</v>
      </c>
      <c r="B1142" t="s">
        <v>1817</v>
      </c>
      <c r="C1142">
        <v>2021</v>
      </c>
      <c r="D1142" t="s">
        <v>451</v>
      </c>
      <c r="E1142" t="s">
        <v>4223</v>
      </c>
      <c r="F1142" t="s">
        <v>24</v>
      </c>
      <c r="G1142" t="s">
        <v>3919</v>
      </c>
      <c r="H1142" t="s">
        <v>90</v>
      </c>
      <c r="I1142" t="s">
        <v>71</v>
      </c>
      <c r="J1142" s="1">
        <v>44482</v>
      </c>
      <c r="K1142" s="2">
        <v>0.30362268518518515</v>
      </c>
      <c r="L1142" s="1">
        <v>44482</v>
      </c>
      <c r="M1142" s="2">
        <v>0.32439814814814816</v>
      </c>
      <c r="N1142" s="1">
        <v>44482</v>
      </c>
      <c r="O1142" s="2">
        <v>0.30802083333333335</v>
      </c>
      <c r="P1142">
        <v>6</v>
      </c>
      <c r="Q1142">
        <v>-24</v>
      </c>
      <c r="R1142" s="3">
        <v>44482.303622685184</v>
      </c>
      <c r="S1142" s="3">
        <v>44482.308020833334</v>
      </c>
      <c r="T1142" t="s">
        <v>1850</v>
      </c>
      <c r="U1142" t="s">
        <v>22</v>
      </c>
      <c r="V1142" t="s">
        <v>19</v>
      </c>
      <c r="W1142" t="s">
        <v>73</v>
      </c>
      <c r="X1142" t="s">
        <v>23</v>
      </c>
      <c r="Y1142" t="s">
        <v>77</v>
      </c>
      <c r="Z1142">
        <v>1</v>
      </c>
      <c r="AA1142" t="s">
        <v>3879</v>
      </c>
      <c r="AB1142" s="1">
        <v>44482</v>
      </c>
    </row>
    <row r="1143" spans="1:28" x14ac:dyDescent="0.25">
      <c r="A1143">
        <v>42</v>
      </c>
      <c r="B1143" t="s">
        <v>1817</v>
      </c>
      <c r="C1143">
        <v>2021</v>
      </c>
      <c r="D1143" t="s">
        <v>451</v>
      </c>
      <c r="E1143" t="s">
        <v>4224</v>
      </c>
      <c r="F1143" t="s">
        <v>24</v>
      </c>
      <c r="G1143" t="s">
        <v>3919</v>
      </c>
      <c r="H1143" t="s">
        <v>70</v>
      </c>
      <c r="I1143" t="s">
        <v>71</v>
      </c>
      <c r="J1143" s="1">
        <v>44482</v>
      </c>
      <c r="K1143" s="2">
        <v>0.30449074074074073</v>
      </c>
      <c r="L1143" s="1">
        <v>44484</v>
      </c>
      <c r="M1143" s="2">
        <v>0.3044560185185185</v>
      </c>
      <c r="N1143" s="1">
        <v>44482</v>
      </c>
      <c r="O1143" s="2">
        <v>0.37777777777777777</v>
      </c>
      <c r="P1143">
        <v>106</v>
      </c>
      <c r="Q1143">
        <v>-2774</v>
      </c>
      <c r="R1143" s="3">
        <v>44482.304490740738</v>
      </c>
      <c r="S1143" s="3">
        <v>44482.37777777778</v>
      </c>
      <c r="T1143" t="s">
        <v>137</v>
      </c>
      <c r="U1143" t="s">
        <v>32</v>
      </c>
      <c r="V1143" t="s">
        <v>19</v>
      </c>
      <c r="W1143" t="s">
        <v>25</v>
      </c>
      <c r="X1143" t="s">
        <v>37</v>
      </c>
      <c r="Y1143" t="s">
        <v>78</v>
      </c>
      <c r="Z1143">
        <v>3</v>
      </c>
      <c r="AA1143" t="s">
        <v>3879</v>
      </c>
      <c r="AB1143" s="1">
        <v>44482</v>
      </c>
    </row>
    <row r="1144" spans="1:28" x14ac:dyDescent="0.25">
      <c r="A1144">
        <v>42</v>
      </c>
      <c r="B1144" t="s">
        <v>1817</v>
      </c>
      <c r="C1144">
        <v>2021</v>
      </c>
      <c r="D1144" t="s">
        <v>451</v>
      </c>
      <c r="E1144" t="s">
        <v>4225</v>
      </c>
      <c r="F1144" t="s">
        <v>24</v>
      </c>
      <c r="G1144" t="s">
        <v>3921</v>
      </c>
      <c r="H1144" t="s">
        <v>70</v>
      </c>
      <c r="I1144" t="s">
        <v>71</v>
      </c>
      <c r="J1144" s="1">
        <v>44482</v>
      </c>
      <c r="K1144" s="2">
        <v>0.30868055555555557</v>
      </c>
      <c r="L1144" s="1">
        <v>44482</v>
      </c>
      <c r="M1144" s="2">
        <v>0.37115740740740738</v>
      </c>
      <c r="N1144" s="1">
        <v>44482</v>
      </c>
      <c r="O1144" s="2">
        <v>0.37318287037037035</v>
      </c>
      <c r="P1144">
        <v>93</v>
      </c>
      <c r="Q1144">
        <v>3</v>
      </c>
      <c r="R1144" s="3">
        <v>44482.308680555558</v>
      </c>
      <c r="S1144" s="3">
        <v>44482.373182870368</v>
      </c>
      <c r="T1144" t="s">
        <v>153</v>
      </c>
      <c r="U1144" t="s">
        <v>32</v>
      </c>
      <c r="V1144" t="s">
        <v>19</v>
      </c>
      <c r="W1144" t="s">
        <v>25</v>
      </c>
      <c r="X1144" t="s">
        <v>37</v>
      </c>
      <c r="Y1144" t="s">
        <v>78</v>
      </c>
      <c r="Z1144">
        <v>3</v>
      </c>
      <c r="AA1144" t="s">
        <v>3879</v>
      </c>
      <c r="AB1144" s="1">
        <v>44482</v>
      </c>
    </row>
    <row r="1145" spans="1:28" x14ac:dyDescent="0.25">
      <c r="A1145">
        <v>42</v>
      </c>
      <c r="B1145" t="s">
        <v>1817</v>
      </c>
      <c r="C1145">
        <v>2021</v>
      </c>
      <c r="D1145" t="s">
        <v>451</v>
      </c>
      <c r="E1145" t="s">
        <v>4226</v>
      </c>
      <c r="F1145" t="s">
        <v>46</v>
      </c>
      <c r="G1145" t="s">
        <v>4227</v>
      </c>
      <c r="H1145" t="s">
        <v>86</v>
      </c>
      <c r="I1145" t="s">
        <v>71</v>
      </c>
      <c r="J1145" s="1">
        <v>44482</v>
      </c>
      <c r="K1145" s="2">
        <v>0.30892361111111111</v>
      </c>
      <c r="L1145" s="1">
        <v>44482</v>
      </c>
      <c r="M1145" s="2">
        <v>0.47557870370370375</v>
      </c>
      <c r="N1145" s="1">
        <v>44482</v>
      </c>
      <c r="O1145" s="2">
        <v>0.42842592592592593</v>
      </c>
      <c r="P1145">
        <v>172</v>
      </c>
      <c r="Q1145">
        <v>-68</v>
      </c>
      <c r="R1145" s="3">
        <v>44482.308923611112</v>
      </c>
      <c r="S1145" s="3">
        <v>44482.428425925929</v>
      </c>
      <c r="T1145" t="s">
        <v>597</v>
      </c>
      <c r="U1145" t="s">
        <v>32</v>
      </c>
      <c r="V1145" t="s">
        <v>46</v>
      </c>
      <c r="W1145" t="s">
        <v>46</v>
      </c>
      <c r="X1145" t="s">
        <v>23</v>
      </c>
      <c r="Y1145" t="s">
        <v>81</v>
      </c>
      <c r="Z1145">
        <v>4</v>
      </c>
      <c r="AA1145" t="s">
        <v>3879</v>
      </c>
      <c r="AB1145" s="1">
        <v>44482</v>
      </c>
    </row>
    <row r="1146" spans="1:28" x14ac:dyDescent="0.25">
      <c r="A1146">
        <v>42</v>
      </c>
      <c r="B1146" t="s">
        <v>1817</v>
      </c>
      <c r="C1146">
        <v>2021</v>
      </c>
      <c r="D1146" t="s">
        <v>451</v>
      </c>
      <c r="E1146" t="s">
        <v>4228</v>
      </c>
      <c r="F1146" t="s">
        <v>24</v>
      </c>
      <c r="G1146" t="s">
        <v>3915</v>
      </c>
      <c r="H1146" t="s">
        <v>70</v>
      </c>
      <c r="I1146" t="s">
        <v>71</v>
      </c>
      <c r="J1146" s="1">
        <v>44482</v>
      </c>
      <c r="K1146" s="2">
        <v>0.3102314814814815</v>
      </c>
      <c r="L1146" s="1">
        <v>44482</v>
      </c>
      <c r="M1146" s="2">
        <v>0.37269675925925921</v>
      </c>
      <c r="N1146" s="1">
        <v>44482</v>
      </c>
      <c r="O1146" s="2">
        <v>0.37864583333333335</v>
      </c>
      <c r="P1146">
        <v>99</v>
      </c>
      <c r="Q1146">
        <v>9</v>
      </c>
      <c r="R1146" s="3">
        <v>44482.310231481482</v>
      </c>
      <c r="S1146" s="3">
        <v>44482.378645833334</v>
      </c>
      <c r="T1146" t="s">
        <v>1832</v>
      </c>
      <c r="U1146" t="s">
        <v>32</v>
      </c>
      <c r="V1146" t="s">
        <v>19</v>
      </c>
      <c r="W1146" t="s">
        <v>25</v>
      </c>
      <c r="X1146" t="s">
        <v>37</v>
      </c>
      <c r="Y1146" t="s">
        <v>78</v>
      </c>
      <c r="Z1146">
        <v>2</v>
      </c>
      <c r="AA1146" t="s">
        <v>3879</v>
      </c>
      <c r="AB1146" s="1">
        <v>44482</v>
      </c>
    </row>
    <row r="1147" spans="1:28" x14ac:dyDescent="0.25">
      <c r="A1147">
        <v>42</v>
      </c>
      <c r="B1147" t="s">
        <v>1817</v>
      </c>
      <c r="C1147">
        <v>2021</v>
      </c>
      <c r="D1147" t="s">
        <v>451</v>
      </c>
      <c r="E1147" t="s">
        <v>4229</v>
      </c>
      <c r="F1147" t="s">
        <v>24</v>
      </c>
      <c r="G1147" t="s">
        <v>3803</v>
      </c>
      <c r="H1147" t="s">
        <v>70</v>
      </c>
      <c r="I1147" t="s">
        <v>71</v>
      </c>
      <c r="J1147" s="1">
        <v>44482</v>
      </c>
      <c r="K1147" s="2">
        <v>0.31138888888888888</v>
      </c>
      <c r="L1147" s="1">
        <v>44484</v>
      </c>
      <c r="M1147" s="2">
        <v>0.31135416666666665</v>
      </c>
      <c r="N1147" s="1">
        <v>44482</v>
      </c>
      <c r="O1147" s="2">
        <v>0.37895833333333334</v>
      </c>
      <c r="P1147">
        <v>97</v>
      </c>
      <c r="Q1147">
        <v>-2783</v>
      </c>
      <c r="R1147" s="3">
        <v>44482.311388888891</v>
      </c>
      <c r="S1147" s="3">
        <v>44482.378958333335</v>
      </c>
      <c r="T1147" t="s">
        <v>1948</v>
      </c>
      <c r="U1147" t="s">
        <v>32</v>
      </c>
      <c r="V1147" t="s">
        <v>19</v>
      </c>
      <c r="W1147" t="s">
        <v>25</v>
      </c>
      <c r="X1147" t="s">
        <v>37</v>
      </c>
      <c r="Y1147" t="s">
        <v>78</v>
      </c>
      <c r="Z1147">
        <v>3</v>
      </c>
      <c r="AA1147" t="s">
        <v>3879</v>
      </c>
      <c r="AB1147" s="1">
        <v>44482</v>
      </c>
    </row>
    <row r="1148" spans="1:28" x14ac:dyDescent="0.25">
      <c r="A1148">
        <v>42</v>
      </c>
      <c r="B1148" t="s">
        <v>1817</v>
      </c>
      <c r="C1148">
        <v>2021</v>
      </c>
      <c r="D1148" t="s">
        <v>451</v>
      </c>
      <c r="E1148" t="s">
        <v>4230</v>
      </c>
      <c r="F1148" t="s">
        <v>24</v>
      </c>
      <c r="G1148" t="s">
        <v>179</v>
      </c>
      <c r="H1148" t="s">
        <v>70</v>
      </c>
      <c r="I1148" t="s">
        <v>71</v>
      </c>
      <c r="J1148" s="1">
        <v>44482</v>
      </c>
      <c r="K1148" s="2">
        <v>0.31534722222222222</v>
      </c>
      <c r="L1148" s="1">
        <v>44482</v>
      </c>
      <c r="M1148" s="2">
        <v>0.3778009259259259</v>
      </c>
      <c r="N1148" s="1">
        <v>44482</v>
      </c>
      <c r="O1148" s="2">
        <v>0.37974537037037037</v>
      </c>
      <c r="P1148">
        <v>92</v>
      </c>
      <c r="Q1148">
        <v>2</v>
      </c>
      <c r="R1148" s="3">
        <v>44482.315347222226</v>
      </c>
      <c r="S1148" s="3">
        <v>44482.379745370374</v>
      </c>
      <c r="T1148" t="s">
        <v>153</v>
      </c>
      <c r="U1148" t="s">
        <v>32</v>
      </c>
      <c r="V1148" t="s">
        <v>19</v>
      </c>
      <c r="W1148" t="s">
        <v>25</v>
      </c>
      <c r="X1148" t="s">
        <v>37</v>
      </c>
      <c r="Y1148" t="s">
        <v>78</v>
      </c>
      <c r="Z1148">
        <v>3</v>
      </c>
      <c r="AA1148" t="s">
        <v>3879</v>
      </c>
      <c r="AB1148" s="1">
        <v>44482</v>
      </c>
    </row>
    <row r="1149" spans="1:28" x14ac:dyDescent="0.25">
      <c r="A1149">
        <v>42</v>
      </c>
      <c r="B1149" t="s">
        <v>1817</v>
      </c>
      <c r="C1149">
        <v>2021</v>
      </c>
      <c r="D1149" t="s">
        <v>451</v>
      </c>
      <c r="E1149" t="s">
        <v>4231</v>
      </c>
      <c r="F1149" t="s">
        <v>24</v>
      </c>
      <c r="G1149" t="s">
        <v>179</v>
      </c>
      <c r="H1149" t="s">
        <v>90</v>
      </c>
      <c r="I1149" t="s">
        <v>71</v>
      </c>
      <c r="J1149" s="1">
        <v>44482</v>
      </c>
      <c r="K1149" s="2">
        <v>0.31605324074074076</v>
      </c>
      <c r="L1149" s="1">
        <v>44482</v>
      </c>
      <c r="M1149" s="2">
        <v>0.33686342592592594</v>
      </c>
      <c r="N1149" s="1">
        <v>44482</v>
      </c>
      <c r="O1149" s="2">
        <v>0.31725694444444447</v>
      </c>
      <c r="P1149">
        <v>1</v>
      </c>
      <c r="Q1149">
        <v>-29</v>
      </c>
      <c r="R1149" s="3">
        <v>44482.316053240742</v>
      </c>
      <c r="S1149" s="3">
        <v>44482.317256944443</v>
      </c>
      <c r="T1149" t="s">
        <v>1856</v>
      </c>
      <c r="U1149" t="s">
        <v>22</v>
      </c>
      <c r="V1149" t="s">
        <v>19</v>
      </c>
      <c r="W1149" t="s">
        <v>73</v>
      </c>
      <c r="X1149" t="s">
        <v>23</v>
      </c>
      <c r="Y1149" t="s">
        <v>77</v>
      </c>
      <c r="Z1149">
        <v>1</v>
      </c>
      <c r="AA1149" t="s">
        <v>3879</v>
      </c>
      <c r="AB1149" s="1">
        <v>44482</v>
      </c>
    </row>
    <row r="1150" spans="1:28" x14ac:dyDescent="0.25">
      <c r="A1150">
        <v>42</v>
      </c>
      <c r="B1150" t="s">
        <v>1817</v>
      </c>
      <c r="C1150">
        <v>2021</v>
      </c>
      <c r="D1150" t="s">
        <v>451</v>
      </c>
      <c r="E1150" t="s">
        <v>4232</v>
      </c>
      <c r="F1150" t="s">
        <v>46</v>
      </c>
      <c r="G1150" t="s">
        <v>4233</v>
      </c>
      <c r="H1150" t="s">
        <v>86</v>
      </c>
      <c r="I1150" t="s">
        <v>71</v>
      </c>
      <c r="J1150" s="1">
        <v>44482</v>
      </c>
      <c r="K1150" s="2">
        <v>0.31775462962962964</v>
      </c>
      <c r="L1150" s="1">
        <v>44482</v>
      </c>
      <c r="M1150" s="2">
        <v>0.48438657407407404</v>
      </c>
      <c r="N1150" s="1">
        <v>44482</v>
      </c>
      <c r="O1150" s="2">
        <v>0.43023148148148144</v>
      </c>
      <c r="P1150">
        <v>162</v>
      </c>
      <c r="Q1150">
        <v>-78</v>
      </c>
      <c r="R1150" s="3">
        <v>44482.317754629628</v>
      </c>
      <c r="S1150" s="3">
        <v>44482.430231481485</v>
      </c>
      <c r="T1150" t="s">
        <v>576</v>
      </c>
      <c r="U1150" t="s">
        <v>32</v>
      </c>
      <c r="V1150" t="s">
        <v>46</v>
      </c>
      <c r="W1150" t="s">
        <v>46</v>
      </c>
      <c r="X1150" t="s">
        <v>23</v>
      </c>
      <c r="Y1150" t="s">
        <v>81</v>
      </c>
      <c r="Z1150">
        <v>4</v>
      </c>
      <c r="AA1150" t="s">
        <v>3879</v>
      </c>
      <c r="AB1150" s="1">
        <v>44482</v>
      </c>
    </row>
    <row r="1151" spans="1:28" x14ac:dyDescent="0.25">
      <c r="A1151">
        <v>42</v>
      </c>
      <c r="B1151" t="s">
        <v>1817</v>
      </c>
      <c r="C1151">
        <v>2021</v>
      </c>
      <c r="D1151" t="s">
        <v>451</v>
      </c>
      <c r="E1151" t="s">
        <v>4234</v>
      </c>
      <c r="F1151" t="s">
        <v>24</v>
      </c>
      <c r="G1151" t="s">
        <v>1188</v>
      </c>
      <c r="H1151" t="s">
        <v>70</v>
      </c>
      <c r="I1151" t="s">
        <v>71</v>
      </c>
      <c r="J1151" s="1">
        <v>44482</v>
      </c>
      <c r="K1151" s="2">
        <v>0.32223379629629628</v>
      </c>
      <c r="L1151" s="1">
        <v>44482</v>
      </c>
      <c r="M1151" s="2">
        <v>0.38471064814814815</v>
      </c>
      <c r="N1151" s="1">
        <v>44482</v>
      </c>
      <c r="O1151" s="2">
        <v>0.38077546296296294</v>
      </c>
      <c r="P1151">
        <v>84</v>
      </c>
      <c r="Q1151">
        <v>-5</v>
      </c>
      <c r="R1151" s="3">
        <v>44482.322233796294</v>
      </c>
      <c r="S1151" s="3">
        <v>44482.38077546296</v>
      </c>
      <c r="T1151" t="s">
        <v>605</v>
      </c>
      <c r="U1151" t="s">
        <v>30</v>
      </c>
      <c r="V1151" t="s">
        <v>19</v>
      </c>
      <c r="W1151" t="s">
        <v>25</v>
      </c>
      <c r="X1151" t="s">
        <v>23</v>
      </c>
      <c r="Y1151" t="s">
        <v>78</v>
      </c>
      <c r="Z1151">
        <v>4</v>
      </c>
      <c r="AA1151" t="s">
        <v>3879</v>
      </c>
      <c r="AB1151" s="1">
        <v>44482</v>
      </c>
    </row>
    <row r="1152" spans="1:28" x14ac:dyDescent="0.25">
      <c r="A1152">
        <v>42</v>
      </c>
      <c r="B1152" t="s">
        <v>1817</v>
      </c>
      <c r="C1152">
        <v>2021</v>
      </c>
      <c r="D1152" t="s">
        <v>451</v>
      </c>
      <c r="E1152" t="s">
        <v>4235</v>
      </c>
      <c r="F1152" t="s">
        <v>24</v>
      </c>
      <c r="G1152" t="s">
        <v>1644</v>
      </c>
      <c r="H1152" t="s">
        <v>90</v>
      </c>
      <c r="I1152" t="s">
        <v>71</v>
      </c>
      <c r="J1152" s="1">
        <v>44482</v>
      </c>
      <c r="K1152" s="2">
        <v>0.3225925925925926</v>
      </c>
      <c r="L1152" s="1">
        <v>44482</v>
      </c>
      <c r="M1152" s="2">
        <v>0.34340277777777778</v>
      </c>
      <c r="N1152" s="1">
        <v>44482</v>
      </c>
      <c r="O1152" s="2">
        <v>0.34215277777777775</v>
      </c>
      <c r="P1152">
        <v>28</v>
      </c>
      <c r="Q1152">
        <v>-2</v>
      </c>
      <c r="R1152" s="3">
        <v>44482.322592592594</v>
      </c>
      <c r="S1152" s="3">
        <v>44482.342152777775</v>
      </c>
      <c r="T1152" t="s">
        <v>1903</v>
      </c>
      <c r="U1152" t="s">
        <v>22</v>
      </c>
      <c r="V1152" t="s">
        <v>19</v>
      </c>
      <c r="W1152" t="s">
        <v>73</v>
      </c>
      <c r="X1152" t="s">
        <v>23</v>
      </c>
      <c r="Y1152" t="s">
        <v>77</v>
      </c>
      <c r="Z1152">
        <v>4</v>
      </c>
      <c r="AA1152" t="s">
        <v>3879</v>
      </c>
      <c r="AB1152" s="1">
        <v>44482</v>
      </c>
    </row>
    <row r="1153" spans="1:28" x14ac:dyDescent="0.25">
      <c r="A1153">
        <v>42</v>
      </c>
      <c r="B1153" t="s">
        <v>1817</v>
      </c>
      <c r="C1153">
        <v>2021</v>
      </c>
      <c r="D1153" t="s">
        <v>451</v>
      </c>
      <c r="E1153" t="s">
        <v>4236</v>
      </c>
      <c r="F1153" t="s">
        <v>48</v>
      </c>
      <c r="G1153" t="s">
        <v>4237</v>
      </c>
      <c r="H1153" t="s">
        <v>86</v>
      </c>
      <c r="I1153" t="s">
        <v>71</v>
      </c>
      <c r="J1153" s="1">
        <v>44482</v>
      </c>
      <c r="K1153" s="2">
        <v>0.32261574074074073</v>
      </c>
      <c r="L1153" s="1">
        <v>44482</v>
      </c>
      <c r="M1153" s="2">
        <v>0.48925925925925928</v>
      </c>
      <c r="N1153" s="1">
        <v>44482</v>
      </c>
      <c r="O1153" s="2">
        <v>0.39553240740740742</v>
      </c>
      <c r="P1153">
        <v>105</v>
      </c>
      <c r="Q1153">
        <v>-135</v>
      </c>
      <c r="R1153" s="3">
        <v>44482.322615740741</v>
      </c>
      <c r="S1153" s="3">
        <v>44482.395532407405</v>
      </c>
      <c r="T1153" t="s">
        <v>137</v>
      </c>
      <c r="U1153" t="s">
        <v>32</v>
      </c>
      <c r="V1153" t="s">
        <v>48</v>
      </c>
      <c r="W1153" t="s">
        <v>48</v>
      </c>
      <c r="X1153" t="s">
        <v>23</v>
      </c>
      <c r="Y1153" t="s">
        <v>81</v>
      </c>
      <c r="Z1153">
        <v>1</v>
      </c>
      <c r="AA1153" t="s">
        <v>3879</v>
      </c>
      <c r="AB1153" s="1">
        <v>44482</v>
      </c>
    </row>
    <row r="1154" spans="1:28" x14ac:dyDescent="0.25">
      <c r="A1154">
        <v>42</v>
      </c>
      <c r="B1154" t="s">
        <v>1817</v>
      </c>
      <c r="C1154">
        <v>2021</v>
      </c>
      <c r="D1154" t="s">
        <v>451</v>
      </c>
      <c r="E1154" t="s">
        <v>4238</v>
      </c>
      <c r="F1154" t="s">
        <v>24</v>
      </c>
      <c r="G1154" t="s">
        <v>1810</v>
      </c>
      <c r="H1154" t="s">
        <v>70</v>
      </c>
      <c r="I1154" t="s">
        <v>71</v>
      </c>
      <c r="J1154" s="1">
        <v>44482</v>
      </c>
      <c r="K1154" s="2">
        <v>0.3228125</v>
      </c>
      <c r="L1154" s="1">
        <v>44482</v>
      </c>
      <c r="M1154" s="2">
        <v>0.38527777777777777</v>
      </c>
      <c r="N1154" s="1">
        <v>44482</v>
      </c>
      <c r="O1154" s="2">
        <v>0.38122685185185184</v>
      </c>
      <c r="P1154">
        <v>84</v>
      </c>
      <c r="Q1154">
        <v>-6</v>
      </c>
      <c r="R1154" s="3">
        <v>44482.322812500002</v>
      </c>
      <c r="S1154" s="3">
        <v>44482.381226851852</v>
      </c>
      <c r="T1154" t="s">
        <v>605</v>
      </c>
      <c r="U1154" t="s">
        <v>30</v>
      </c>
      <c r="V1154" t="s">
        <v>19</v>
      </c>
      <c r="W1154" t="s">
        <v>25</v>
      </c>
      <c r="X1154" t="s">
        <v>23</v>
      </c>
      <c r="Y1154" t="s">
        <v>78</v>
      </c>
      <c r="Z1154">
        <v>1</v>
      </c>
      <c r="AA1154" t="s">
        <v>3879</v>
      </c>
      <c r="AB1154" s="1">
        <v>44482</v>
      </c>
    </row>
    <row r="1155" spans="1:28" x14ac:dyDescent="0.25">
      <c r="A1155">
        <v>42</v>
      </c>
      <c r="B1155" t="s">
        <v>1817</v>
      </c>
      <c r="C1155">
        <v>2021</v>
      </c>
      <c r="D1155" t="s">
        <v>451</v>
      </c>
      <c r="E1155" t="s">
        <v>4239</v>
      </c>
      <c r="F1155" t="s">
        <v>46</v>
      </c>
      <c r="G1155" t="s">
        <v>4240</v>
      </c>
      <c r="H1155" t="s">
        <v>86</v>
      </c>
      <c r="I1155" t="s">
        <v>71</v>
      </c>
      <c r="J1155" s="1">
        <v>44482</v>
      </c>
      <c r="K1155" s="2">
        <v>0.33740740740740738</v>
      </c>
      <c r="L1155" s="1">
        <v>44482</v>
      </c>
      <c r="M1155" s="2">
        <v>0.50406249999999997</v>
      </c>
      <c r="N1155" s="1">
        <v>44482</v>
      </c>
      <c r="O1155" s="2">
        <v>0.46978009259259257</v>
      </c>
      <c r="P1155">
        <v>191</v>
      </c>
      <c r="Q1155">
        <v>-49</v>
      </c>
      <c r="R1155" s="3">
        <v>44482.337407407409</v>
      </c>
      <c r="S1155" s="3">
        <v>44482.469780092593</v>
      </c>
      <c r="T1155" t="s">
        <v>4264</v>
      </c>
      <c r="U1155" t="s">
        <v>32</v>
      </c>
      <c r="V1155" t="s">
        <v>46</v>
      </c>
      <c r="W1155" t="s">
        <v>46</v>
      </c>
      <c r="X1155" t="s">
        <v>23</v>
      </c>
      <c r="Y1155" t="s">
        <v>81</v>
      </c>
      <c r="Z1155">
        <v>6</v>
      </c>
      <c r="AA1155" t="s">
        <v>3879</v>
      </c>
      <c r="AB1155" s="1">
        <v>44482</v>
      </c>
    </row>
    <row r="1156" spans="1:28" x14ac:dyDescent="0.25">
      <c r="A1156">
        <v>42</v>
      </c>
      <c r="B1156" t="s">
        <v>1817</v>
      </c>
      <c r="C1156">
        <v>2021</v>
      </c>
      <c r="D1156" t="s">
        <v>451</v>
      </c>
      <c r="E1156" t="s">
        <v>4241</v>
      </c>
      <c r="F1156" t="s">
        <v>24</v>
      </c>
      <c r="G1156" t="s">
        <v>4072</v>
      </c>
      <c r="H1156" t="s">
        <v>70</v>
      </c>
      <c r="I1156" t="s">
        <v>71</v>
      </c>
      <c r="J1156" s="1">
        <v>44482</v>
      </c>
      <c r="K1156" s="2">
        <v>0.3399652777777778</v>
      </c>
      <c r="L1156" s="1">
        <v>44482</v>
      </c>
      <c r="M1156" s="2">
        <v>0.40240740740740738</v>
      </c>
      <c r="N1156" s="1">
        <v>44482</v>
      </c>
      <c r="O1156" s="2">
        <v>0.38238425925925923</v>
      </c>
      <c r="P1156">
        <v>61</v>
      </c>
      <c r="Q1156">
        <v>-29</v>
      </c>
      <c r="R1156" s="3">
        <v>44482.339965277781</v>
      </c>
      <c r="S1156" s="3">
        <v>44482.382384259261</v>
      </c>
      <c r="T1156" t="s">
        <v>118</v>
      </c>
      <c r="U1156" t="s">
        <v>30</v>
      </c>
      <c r="V1156" t="s">
        <v>19</v>
      </c>
      <c r="W1156" t="s">
        <v>25</v>
      </c>
      <c r="X1156" t="s">
        <v>23</v>
      </c>
      <c r="Y1156" t="s">
        <v>78</v>
      </c>
      <c r="Z1156">
        <v>3</v>
      </c>
      <c r="AA1156" t="s">
        <v>3879</v>
      </c>
      <c r="AB1156" s="1">
        <v>44482</v>
      </c>
    </row>
    <row r="1157" spans="1:28" x14ac:dyDescent="0.25">
      <c r="A1157">
        <v>42</v>
      </c>
      <c r="B1157" t="s">
        <v>1817</v>
      </c>
      <c r="C1157">
        <v>2021</v>
      </c>
      <c r="D1157" t="s">
        <v>451</v>
      </c>
      <c r="E1157" t="s">
        <v>4242</v>
      </c>
      <c r="F1157" t="s">
        <v>24</v>
      </c>
      <c r="G1157" t="s">
        <v>3919</v>
      </c>
      <c r="H1157" t="s">
        <v>87</v>
      </c>
      <c r="I1157" t="s">
        <v>71</v>
      </c>
      <c r="J1157" s="1">
        <v>44482</v>
      </c>
      <c r="K1157" s="2">
        <v>0.34021990740740743</v>
      </c>
      <c r="L1157" s="1">
        <v>44486</v>
      </c>
      <c r="M1157" s="2">
        <v>0.36796296296296299</v>
      </c>
      <c r="R1157" s="3">
        <v>44482.340219907404</v>
      </c>
      <c r="S1157" s="3">
        <v>44484.34691064815</v>
      </c>
      <c r="T1157" t="s">
        <v>4870</v>
      </c>
      <c r="U1157" t="s">
        <v>72</v>
      </c>
      <c r="V1157" t="s">
        <v>19</v>
      </c>
      <c r="W1157" t="s">
        <v>25</v>
      </c>
      <c r="X1157" t="s">
        <v>74</v>
      </c>
      <c r="Y1157" t="s">
        <v>78</v>
      </c>
      <c r="Z1157">
        <v>1</v>
      </c>
      <c r="AA1157" t="s">
        <v>3879</v>
      </c>
      <c r="AB1157" s="1">
        <v>44482</v>
      </c>
    </row>
    <row r="1158" spans="1:28" x14ac:dyDescent="0.25">
      <c r="A1158">
        <v>42</v>
      </c>
      <c r="B1158" t="s">
        <v>1817</v>
      </c>
      <c r="C1158">
        <v>2021</v>
      </c>
      <c r="D1158" t="s">
        <v>451</v>
      </c>
      <c r="E1158" t="s">
        <v>4243</v>
      </c>
      <c r="F1158" t="s">
        <v>46</v>
      </c>
      <c r="G1158" t="s">
        <v>4244</v>
      </c>
      <c r="H1158" t="s">
        <v>86</v>
      </c>
      <c r="I1158" t="s">
        <v>71</v>
      </c>
      <c r="J1158" s="1">
        <v>44482</v>
      </c>
      <c r="K1158" s="2">
        <v>0.34240740740740744</v>
      </c>
      <c r="L1158" s="1">
        <v>44482</v>
      </c>
      <c r="M1158" s="2">
        <v>0.50906249999999997</v>
      </c>
      <c r="N1158" s="1">
        <v>44482</v>
      </c>
      <c r="O1158" s="2">
        <v>0.47516203703703702</v>
      </c>
      <c r="P1158">
        <v>191</v>
      </c>
      <c r="Q1158">
        <v>-49</v>
      </c>
      <c r="R1158" s="3">
        <v>44482.342407407406</v>
      </c>
      <c r="S1158" s="3">
        <v>44482.475162037037</v>
      </c>
      <c r="T1158" t="s">
        <v>4350</v>
      </c>
      <c r="U1158" t="s">
        <v>32</v>
      </c>
      <c r="V1158" t="s">
        <v>46</v>
      </c>
      <c r="W1158" t="s">
        <v>46</v>
      </c>
      <c r="X1158" t="s">
        <v>23</v>
      </c>
      <c r="Y1158" t="s">
        <v>81</v>
      </c>
      <c r="Z1158">
        <v>4</v>
      </c>
      <c r="AA1158" t="s">
        <v>3879</v>
      </c>
      <c r="AB1158" s="1">
        <v>44482</v>
      </c>
    </row>
    <row r="1159" spans="1:28" x14ac:dyDescent="0.25">
      <c r="A1159">
        <v>42</v>
      </c>
      <c r="B1159" t="s">
        <v>1817</v>
      </c>
      <c r="C1159">
        <v>2021</v>
      </c>
      <c r="D1159" t="s">
        <v>451</v>
      </c>
      <c r="E1159" t="s">
        <v>4245</v>
      </c>
      <c r="F1159" t="s">
        <v>56</v>
      </c>
      <c r="G1159" t="s">
        <v>4246</v>
      </c>
      <c r="H1159" t="s">
        <v>86</v>
      </c>
      <c r="I1159" t="s">
        <v>71</v>
      </c>
      <c r="J1159" s="1">
        <v>44482</v>
      </c>
      <c r="K1159" s="2">
        <v>0.34620370370370374</v>
      </c>
      <c r="L1159" s="1">
        <v>44482</v>
      </c>
      <c r="M1159" s="2">
        <v>0.51283564814814808</v>
      </c>
      <c r="R1159" s="3">
        <v>44482.346203703702</v>
      </c>
      <c r="S1159" s="3">
        <v>44484.34691064815</v>
      </c>
      <c r="T1159" t="s">
        <v>4871</v>
      </c>
      <c r="U1159" t="s">
        <v>72</v>
      </c>
      <c r="V1159" t="s">
        <v>56</v>
      </c>
      <c r="W1159" t="s">
        <v>56</v>
      </c>
      <c r="X1159" t="s">
        <v>74</v>
      </c>
      <c r="Y1159" t="s">
        <v>81</v>
      </c>
      <c r="Z1159">
        <v>1</v>
      </c>
      <c r="AA1159" t="s">
        <v>3879</v>
      </c>
      <c r="AB1159" s="1">
        <v>44482</v>
      </c>
    </row>
    <row r="1160" spans="1:28" x14ac:dyDescent="0.25">
      <c r="A1160">
        <v>42</v>
      </c>
      <c r="B1160" t="s">
        <v>1817</v>
      </c>
      <c r="C1160">
        <v>2021</v>
      </c>
      <c r="D1160" t="s">
        <v>451</v>
      </c>
      <c r="E1160" t="s">
        <v>4247</v>
      </c>
      <c r="F1160" t="s">
        <v>46</v>
      </c>
      <c r="G1160" t="s">
        <v>4248</v>
      </c>
      <c r="H1160" t="s">
        <v>86</v>
      </c>
      <c r="I1160" t="s">
        <v>71</v>
      </c>
      <c r="J1160" s="1">
        <v>44482</v>
      </c>
      <c r="K1160" s="2">
        <v>0.34747685185185184</v>
      </c>
      <c r="L1160" s="1">
        <v>44482</v>
      </c>
      <c r="M1160" s="2">
        <v>0.51410879629629636</v>
      </c>
      <c r="N1160" s="1">
        <v>44482</v>
      </c>
      <c r="O1160" s="2">
        <v>0.4720138888888889</v>
      </c>
      <c r="P1160">
        <v>179</v>
      </c>
      <c r="Q1160">
        <v>-61</v>
      </c>
      <c r="R1160" s="3">
        <v>44482.34747685185</v>
      </c>
      <c r="S1160" s="3">
        <v>44482.472013888888</v>
      </c>
      <c r="T1160" t="s">
        <v>588</v>
      </c>
      <c r="U1160" t="s">
        <v>32</v>
      </c>
      <c r="V1160" t="s">
        <v>46</v>
      </c>
      <c r="W1160" t="s">
        <v>46</v>
      </c>
      <c r="X1160" t="s">
        <v>23</v>
      </c>
      <c r="Y1160" t="s">
        <v>81</v>
      </c>
      <c r="Z1160">
        <v>4</v>
      </c>
      <c r="AA1160" t="s">
        <v>3879</v>
      </c>
      <c r="AB1160" s="1">
        <v>44482</v>
      </c>
    </row>
    <row r="1161" spans="1:28" x14ac:dyDescent="0.25">
      <c r="A1161">
        <v>42</v>
      </c>
      <c r="B1161" t="s">
        <v>1817</v>
      </c>
      <c r="C1161">
        <v>2021</v>
      </c>
      <c r="D1161" t="s">
        <v>451</v>
      </c>
      <c r="E1161" t="s">
        <v>4249</v>
      </c>
      <c r="F1161" t="s">
        <v>46</v>
      </c>
      <c r="G1161" t="s">
        <v>4250</v>
      </c>
      <c r="H1161" t="s">
        <v>86</v>
      </c>
      <c r="I1161" t="s">
        <v>71</v>
      </c>
      <c r="J1161" s="1">
        <v>44482</v>
      </c>
      <c r="K1161" s="2">
        <v>0.35443287037037036</v>
      </c>
      <c r="L1161" s="1">
        <v>44482</v>
      </c>
      <c r="M1161" s="2">
        <v>0.52107638888888885</v>
      </c>
      <c r="N1161" s="1">
        <v>44482</v>
      </c>
      <c r="O1161" s="2">
        <v>0.47680555555555554</v>
      </c>
      <c r="P1161">
        <v>176</v>
      </c>
      <c r="Q1161">
        <v>-64</v>
      </c>
      <c r="R1161" s="3">
        <v>44482.354432870372</v>
      </c>
      <c r="S1161" s="3">
        <v>44482.476805555554</v>
      </c>
      <c r="T1161" t="s">
        <v>3812</v>
      </c>
      <c r="U1161" t="s">
        <v>32</v>
      </c>
      <c r="V1161" t="s">
        <v>46</v>
      </c>
      <c r="W1161" t="s">
        <v>46</v>
      </c>
      <c r="X1161" t="s">
        <v>23</v>
      </c>
      <c r="Y1161" t="s">
        <v>81</v>
      </c>
      <c r="Z1161">
        <v>8</v>
      </c>
      <c r="AA1161" t="s">
        <v>3879</v>
      </c>
      <c r="AB1161" s="1">
        <v>44482</v>
      </c>
    </row>
    <row r="1162" spans="1:28" x14ac:dyDescent="0.25">
      <c r="A1162">
        <v>42</v>
      </c>
      <c r="B1162" t="s">
        <v>1817</v>
      </c>
      <c r="C1162">
        <v>2021</v>
      </c>
      <c r="D1162" t="s">
        <v>451</v>
      </c>
      <c r="E1162" t="s">
        <v>4251</v>
      </c>
      <c r="F1162" t="s">
        <v>46</v>
      </c>
      <c r="G1162" t="s">
        <v>4252</v>
      </c>
      <c r="H1162" t="s">
        <v>86</v>
      </c>
      <c r="I1162" t="s">
        <v>71</v>
      </c>
      <c r="J1162" s="1">
        <v>44482</v>
      </c>
      <c r="K1162" s="2">
        <v>0.3581597222222222</v>
      </c>
      <c r="L1162" s="1">
        <v>44482</v>
      </c>
      <c r="M1162" s="2">
        <v>0.5248032407407407</v>
      </c>
      <c r="N1162" s="1">
        <v>44482</v>
      </c>
      <c r="O1162" s="2">
        <v>0.47344907407407405</v>
      </c>
      <c r="P1162">
        <v>166</v>
      </c>
      <c r="Q1162">
        <v>-74</v>
      </c>
      <c r="R1162" s="3">
        <v>44482.358159722222</v>
      </c>
      <c r="S1162" s="3">
        <v>44482.473449074074</v>
      </c>
      <c r="T1162" t="s">
        <v>565</v>
      </c>
      <c r="U1162" t="s">
        <v>32</v>
      </c>
      <c r="V1162" t="s">
        <v>46</v>
      </c>
      <c r="W1162" t="s">
        <v>46</v>
      </c>
      <c r="X1162" t="s">
        <v>23</v>
      </c>
      <c r="Y1162" t="s">
        <v>81</v>
      </c>
      <c r="Z1162">
        <v>4</v>
      </c>
      <c r="AA1162" t="s">
        <v>3879</v>
      </c>
      <c r="AB1162" s="1">
        <v>44482</v>
      </c>
    </row>
    <row r="1163" spans="1:28" x14ac:dyDescent="0.25">
      <c r="A1163">
        <v>42</v>
      </c>
      <c r="B1163" t="s">
        <v>1817</v>
      </c>
      <c r="C1163">
        <v>2021</v>
      </c>
      <c r="D1163" t="s">
        <v>451</v>
      </c>
      <c r="E1163" t="s">
        <v>4253</v>
      </c>
      <c r="F1163" t="s">
        <v>31</v>
      </c>
      <c r="G1163" t="s">
        <v>4254</v>
      </c>
      <c r="H1163" t="s">
        <v>86</v>
      </c>
      <c r="I1163" t="s">
        <v>71</v>
      </c>
      <c r="J1163" s="1">
        <v>44482</v>
      </c>
      <c r="K1163" s="2">
        <v>0.36306712962962967</v>
      </c>
      <c r="L1163" s="1">
        <v>44482</v>
      </c>
      <c r="M1163" s="2" t="s">
        <v>4255</v>
      </c>
      <c r="N1163" s="1">
        <v>44482</v>
      </c>
      <c r="O1163" s="2">
        <v>0.46825231481481483</v>
      </c>
      <c r="P1163">
        <v>152</v>
      </c>
      <c r="Q1163">
        <v>-109</v>
      </c>
      <c r="R1163" s="3">
        <v>44482.363067129627</v>
      </c>
      <c r="S1163" s="3">
        <v>44482.468252314815</v>
      </c>
      <c r="T1163" t="s">
        <v>4374</v>
      </c>
      <c r="U1163" t="s">
        <v>32</v>
      </c>
      <c r="V1163" t="s">
        <v>19</v>
      </c>
      <c r="W1163" t="s">
        <v>21</v>
      </c>
      <c r="X1163" t="s">
        <v>23</v>
      </c>
      <c r="Y1163" t="s">
        <v>81</v>
      </c>
      <c r="Z1163">
        <v>3</v>
      </c>
      <c r="AA1163" t="s">
        <v>3879</v>
      </c>
      <c r="AB1163" s="1">
        <v>44482</v>
      </c>
    </row>
    <row r="1164" spans="1:28" x14ac:dyDescent="0.25">
      <c r="A1164">
        <v>42</v>
      </c>
      <c r="B1164" t="s">
        <v>1817</v>
      </c>
      <c r="C1164">
        <v>2021</v>
      </c>
      <c r="D1164" t="s">
        <v>451</v>
      </c>
      <c r="E1164" t="s">
        <v>4256</v>
      </c>
      <c r="F1164" t="s">
        <v>24</v>
      </c>
      <c r="G1164" t="s">
        <v>85</v>
      </c>
      <c r="H1164" t="s">
        <v>90</v>
      </c>
      <c r="I1164" t="s">
        <v>71</v>
      </c>
      <c r="J1164" s="1">
        <v>44482</v>
      </c>
      <c r="K1164" s="2">
        <v>0.36555555555555558</v>
      </c>
      <c r="L1164" s="1">
        <v>44482</v>
      </c>
      <c r="M1164" s="2">
        <v>0.3863773148148148</v>
      </c>
      <c r="N1164" s="1">
        <v>44482</v>
      </c>
      <c r="O1164" s="2">
        <v>0.36966435185185187</v>
      </c>
      <c r="P1164">
        <v>6</v>
      </c>
      <c r="Q1164">
        <v>-24</v>
      </c>
      <c r="R1164" s="3">
        <v>44482.365555555552</v>
      </c>
      <c r="S1164" s="3">
        <v>44482.369664351849</v>
      </c>
      <c r="T1164" t="s">
        <v>105</v>
      </c>
      <c r="U1164" t="s">
        <v>22</v>
      </c>
      <c r="V1164" t="s">
        <v>19</v>
      </c>
      <c r="W1164" t="s">
        <v>73</v>
      </c>
      <c r="X1164" t="s">
        <v>23</v>
      </c>
      <c r="Y1164" t="s">
        <v>77</v>
      </c>
      <c r="Z1164">
        <v>1</v>
      </c>
      <c r="AA1164" t="s">
        <v>3879</v>
      </c>
      <c r="AB1164" s="1">
        <v>44482</v>
      </c>
    </row>
    <row r="1165" spans="1:28" x14ac:dyDescent="0.25">
      <c r="A1165">
        <v>42</v>
      </c>
      <c r="B1165" t="s">
        <v>1817</v>
      </c>
      <c r="C1165">
        <v>2021</v>
      </c>
      <c r="D1165" t="s">
        <v>451</v>
      </c>
      <c r="E1165" t="s">
        <v>4257</v>
      </c>
      <c r="F1165" t="s">
        <v>28</v>
      </c>
      <c r="G1165" t="s">
        <v>4258</v>
      </c>
      <c r="H1165" t="s">
        <v>86</v>
      </c>
      <c r="I1165" t="s">
        <v>71</v>
      </c>
      <c r="J1165" s="1">
        <v>44482</v>
      </c>
      <c r="K1165" s="2">
        <v>0.36642361111111116</v>
      </c>
      <c r="L1165" s="1">
        <v>44482</v>
      </c>
      <c r="M1165" s="2">
        <v>0.5330555555555555</v>
      </c>
      <c r="N1165" s="1">
        <v>44482</v>
      </c>
      <c r="O1165" s="2">
        <v>0.47592592592592592</v>
      </c>
      <c r="P1165">
        <v>158</v>
      </c>
      <c r="Q1165">
        <v>-82</v>
      </c>
      <c r="R1165" s="3">
        <v>44482.366423611114</v>
      </c>
      <c r="S1165" s="3">
        <v>44482.475925925923</v>
      </c>
      <c r="T1165" t="s">
        <v>567</v>
      </c>
      <c r="U1165" t="s">
        <v>32</v>
      </c>
      <c r="V1165" t="s">
        <v>19</v>
      </c>
      <c r="W1165" t="s">
        <v>29</v>
      </c>
      <c r="X1165" t="s">
        <v>23</v>
      </c>
      <c r="Y1165" t="s">
        <v>81</v>
      </c>
      <c r="Z1165">
        <v>3</v>
      </c>
      <c r="AA1165" t="s">
        <v>3879</v>
      </c>
      <c r="AB1165" s="1">
        <v>44482</v>
      </c>
    </row>
    <row r="1166" spans="1:28" x14ac:dyDescent="0.25">
      <c r="A1166">
        <v>42</v>
      </c>
      <c r="B1166" t="s">
        <v>1817</v>
      </c>
      <c r="C1166">
        <v>2021</v>
      </c>
      <c r="D1166" t="s">
        <v>451</v>
      </c>
      <c r="E1166" t="s">
        <v>4259</v>
      </c>
      <c r="F1166" t="s">
        <v>46</v>
      </c>
      <c r="G1166" t="s">
        <v>4260</v>
      </c>
      <c r="H1166" t="s">
        <v>86</v>
      </c>
      <c r="I1166" t="s">
        <v>71</v>
      </c>
      <c r="J1166" s="1">
        <v>44482</v>
      </c>
      <c r="K1166" s="2">
        <v>0.37062499999999998</v>
      </c>
      <c r="L1166" s="1">
        <v>44482</v>
      </c>
      <c r="M1166" s="2">
        <v>0.53728009259259257</v>
      </c>
      <c r="N1166" s="1">
        <v>44482</v>
      </c>
      <c r="O1166" s="2">
        <v>0.4776157407407407</v>
      </c>
      <c r="P1166">
        <v>154</v>
      </c>
      <c r="Q1166">
        <v>-86</v>
      </c>
      <c r="R1166" s="3">
        <v>44482.370625000003</v>
      </c>
      <c r="S1166" s="3">
        <v>44482.47761574074</v>
      </c>
      <c r="T1166" t="s">
        <v>1838</v>
      </c>
      <c r="U1166" t="s">
        <v>32</v>
      </c>
      <c r="V1166" t="s">
        <v>46</v>
      </c>
      <c r="W1166" t="s">
        <v>46</v>
      </c>
      <c r="X1166" t="s">
        <v>23</v>
      </c>
      <c r="Y1166" t="s">
        <v>81</v>
      </c>
      <c r="Z1166">
        <v>4</v>
      </c>
      <c r="AA1166" t="s">
        <v>3879</v>
      </c>
      <c r="AB1166" s="1">
        <v>44482</v>
      </c>
    </row>
    <row r="1167" spans="1:28" x14ac:dyDescent="0.25">
      <c r="A1167">
        <v>42</v>
      </c>
      <c r="B1167" t="s">
        <v>1817</v>
      </c>
      <c r="C1167">
        <v>2021</v>
      </c>
      <c r="D1167" t="s">
        <v>451</v>
      </c>
      <c r="E1167" t="s">
        <v>4261</v>
      </c>
      <c r="F1167" t="s">
        <v>46</v>
      </c>
      <c r="G1167" t="s">
        <v>4262</v>
      </c>
      <c r="H1167" t="s">
        <v>86</v>
      </c>
      <c r="I1167" t="s">
        <v>71</v>
      </c>
      <c r="J1167" s="1">
        <v>44482</v>
      </c>
      <c r="K1167" s="2">
        <v>0.37496527777777783</v>
      </c>
      <c r="L1167" s="1">
        <v>44482</v>
      </c>
      <c r="M1167" s="2">
        <v>0.54159722222222217</v>
      </c>
      <c r="N1167" s="1">
        <v>44482</v>
      </c>
      <c r="O1167" s="2">
        <v>0.53412037037037041</v>
      </c>
      <c r="P1167">
        <v>230</v>
      </c>
      <c r="Q1167">
        <v>-10</v>
      </c>
      <c r="R1167" s="3">
        <v>44482.374965277777</v>
      </c>
      <c r="S1167" s="3">
        <v>44482.534120370372</v>
      </c>
      <c r="T1167" t="s">
        <v>1876</v>
      </c>
      <c r="U1167" t="s">
        <v>32</v>
      </c>
      <c r="V1167" t="s">
        <v>46</v>
      </c>
      <c r="W1167" t="s">
        <v>46</v>
      </c>
      <c r="X1167" t="s">
        <v>23</v>
      </c>
      <c r="Y1167" t="s">
        <v>81</v>
      </c>
      <c r="Z1167">
        <v>6</v>
      </c>
      <c r="AA1167" t="s">
        <v>3879</v>
      </c>
      <c r="AB1167" s="1">
        <v>44482</v>
      </c>
    </row>
    <row r="1168" spans="1:28" x14ac:dyDescent="0.25">
      <c r="A1168">
        <v>42</v>
      </c>
      <c r="B1168" t="s">
        <v>1817</v>
      </c>
      <c r="C1168">
        <v>2021</v>
      </c>
      <c r="D1168" t="s">
        <v>451</v>
      </c>
      <c r="E1168" t="s">
        <v>4263</v>
      </c>
      <c r="F1168" t="s">
        <v>24</v>
      </c>
      <c r="G1168" t="s">
        <v>1745</v>
      </c>
      <c r="H1168" t="s">
        <v>70</v>
      </c>
      <c r="I1168" t="s">
        <v>71</v>
      </c>
      <c r="J1168" s="1">
        <v>44482</v>
      </c>
      <c r="K1168" s="2">
        <v>0.37524305555555554</v>
      </c>
      <c r="L1168" s="1">
        <v>44482</v>
      </c>
      <c r="M1168" s="2">
        <v>0.4377199074074074</v>
      </c>
      <c r="N1168" s="1">
        <v>44482</v>
      </c>
      <c r="O1168" s="2">
        <v>0.41649305555555555</v>
      </c>
      <c r="P1168">
        <v>59</v>
      </c>
      <c r="Q1168">
        <v>-31</v>
      </c>
      <c r="R1168" s="3">
        <v>44482.375243055554</v>
      </c>
      <c r="S1168" s="3">
        <v>44482.416493055556</v>
      </c>
      <c r="T1168" t="s">
        <v>1887</v>
      </c>
      <c r="U1168" t="s">
        <v>27</v>
      </c>
      <c r="V1168" t="s">
        <v>19</v>
      </c>
      <c r="W1168" t="s">
        <v>25</v>
      </c>
      <c r="X1168" t="s">
        <v>23</v>
      </c>
      <c r="Y1168" t="s">
        <v>78</v>
      </c>
      <c r="Z1168">
        <v>2</v>
      </c>
      <c r="AA1168" t="s">
        <v>3879</v>
      </c>
      <c r="AB1168" s="1">
        <v>44482</v>
      </c>
    </row>
    <row r="1169" spans="1:28" x14ac:dyDescent="0.25">
      <c r="A1169">
        <v>42</v>
      </c>
      <c r="B1169" t="s">
        <v>1817</v>
      </c>
      <c r="C1169">
        <v>2021</v>
      </c>
      <c r="D1169" t="s">
        <v>451</v>
      </c>
      <c r="E1169" t="s">
        <v>4329</v>
      </c>
      <c r="F1169" t="s">
        <v>46</v>
      </c>
      <c r="G1169" t="s">
        <v>4330</v>
      </c>
      <c r="H1169" t="s">
        <v>86</v>
      </c>
      <c r="I1169" t="s">
        <v>71</v>
      </c>
      <c r="J1169" s="1">
        <v>44482</v>
      </c>
      <c r="K1169" s="2">
        <v>0.39105324074074077</v>
      </c>
      <c r="L1169" s="1">
        <v>44482</v>
      </c>
      <c r="M1169" s="2">
        <v>0.55769675925925932</v>
      </c>
      <c r="N1169" s="1">
        <v>44482</v>
      </c>
      <c r="O1169" s="2">
        <v>0.53501157407407407</v>
      </c>
      <c r="P1169">
        <v>207</v>
      </c>
      <c r="Q1169">
        <v>-33</v>
      </c>
      <c r="R1169" s="3">
        <v>44482.391053240739</v>
      </c>
      <c r="S1169" s="3">
        <v>44482.535011574073</v>
      </c>
      <c r="T1169" t="s">
        <v>1867</v>
      </c>
      <c r="U1169" t="s">
        <v>32</v>
      </c>
      <c r="V1169" t="s">
        <v>46</v>
      </c>
      <c r="W1169" t="s">
        <v>46</v>
      </c>
      <c r="X1169" t="s">
        <v>23</v>
      </c>
      <c r="Y1169" t="s">
        <v>81</v>
      </c>
      <c r="Z1169">
        <v>4</v>
      </c>
      <c r="AA1169" t="s">
        <v>3879</v>
      </c>
      <c r="AB1169" s="1">
        <v>44482</v>
      </c>
    </row>
    <row r="1170" spans="1:28" x14ac:dyDescent="0.25">
      <c r="A1170">
        <v>42</v>
      </c>
      <c r="B1170" t="s">
        <v>1817</v>
      </c>
      <c r="C1170">
        <v>2021</v>
      </c>
      <c r="D1170" t="s">
        <v>451</v>
      </c>
      <c r="E1170" t="s">
        <v>4331</v>
      </c>
      <c r="F1170" t="s">
        <v>46</v>
      </c>
      <c r="G1170" t="s">
        <v>4332</v>
      </c>
      <c r="H1170" t="s">
        <v>86</v>
      </c>
      <c r="I1170" t="s">
        <v>71</v>
      </c>
      <c r="J1170" s="1">
        <v>44482</v>
      </c>
      <c r="K1170" s="2">
        <v>0.39170138888888889</v>
      </c>
      <c r="L1170" s="1">
        <v>44482</v>
      </c>
      <c r="M1170" s="2">
        <v>0.55834490740740739</v>
      </c>
      <c r="N1170" s="1">
        <v>44482</v>
      </c>
      <c r="O1170" s="2">
        <v>0.53281250000000002</v>
      </c>
      <c r="P1170">
        <v>203</v>
      </c>
      <c r="Q1170">
        <v>-37</v>
      </c>
      <c r="R1170" s="3">
        <v>44482.391701388886</v>
      </c>
      <c r="S1170" s="3">
        <v>44482.532812500001</v>
      </c>
      <c r="T1170" t="s">
        <v>4538</v>
      </c>
      <c r="U1170" t="s">
        <v>32</v>
      </c>
      <c r="V1170" t="s">
        <v>46</v>
      </c>
      <c r="W1170" t="s">
        <v>46</v>
      </c>
      <c r="X1170" t="s">
        <v>23</v>
      </c>
      <c r="Y1170" t="s">
        <v>81</v>
      </c>
      <c r="Z1170">
        <v>4</v>
      </c>
      <c r="AA1170" t="s">
        <v>3879</v>
      </c>
      <c r="AB1170" s="1">
        <v>44482</v>
      </c>
    </row>
    <row r="1171" spans="1:28" x14ac:dyDescent="0.25">
      <c r="A1171">
        <v>42</v>
      </c>
      <c r="B1171" t="s">
        <v>1817</v>
      </c>
      <c r="C1171">
        <v>2021</v>
      </c>
      <c r="D1171" t="s">
        <v>451</v>
      </c>
      <c r="E1171" t="s">
        <v>4333</v>
      </c>
      <c r="F1171" t="s">
        <v>24</v>
      </c>
      <c r="G1171" t="s">
        <v>179</v>
      </c>
      <c r="H1171" t="s">
        <v>87</v>
      </c>
      <c r="I1171" t="s">
        <v>71</v>
      </c>
      <c r="J1171" s="1">
        <v>44482</v>
      </c>
      <c r="K1171" s="2">
        <v>0.4085300925925926</v>
      </c>
      <c r="L1171" s="1">
        <v>44486</v>
      </c>
      <c r="M1171" s="2">
        <v>0.43623842592592593</v>
      </c>
      <c r="R1171" s="3">
        <v>44482.408530092594</v>
      </c>
      <c r="S1171" s="3">
        <v>44484.34691064815</v>
      </c>
      <c r="T1171" t="s">
        <v>4872</v>
      </c>
      <c r="U1171" t="s">
        <v>72</v>
      </c>
      <c r="V1171" t="s">
        <v>19</v>
      </c>
      <c r="W1171" t="s">
        <v>25</v>
      </c>
      <c r="X1171" t="s">
        <v>74</v>
      </c>
      <c r="Y1171" t="s">
        <v>78</v>
      </c>
      <c r="Z1171">
        <v>2</v>
      </c>
      <c r="AA1171" t="s">
        <v>3879</v>
      </c>
      <c r="AB1171" s="1">
        <v>44482</v>
      </c>
    </row>
    <row r="1172" spans="1:28" x14ac:dyDescent="0.25">
      <c r="A1172">
        <v>42</v>
      </c>
      <c r="B1172" t="s">
        <v>1817</v>
      </c>
      <c r="C1172">
        <v>2021</v>
      </c>
      <c r="D1172" t="s">
        <v>451</v>
      </c>
      <c r="E1172" t="s">
        <v>4334</v>
      </c>
      <c r="F1172" t="s">
        <v>24</v>
      </c>
      <c r="G1172" t="s">
        <v>179</v>
      </c>
      <c r="H1172" t="s">
        <v>87</v>
      </c>
      <c r="I1172" t="s">
        <v>71</v>
      </c>
      <c r="J1172" s="1">
        <v>44482</v>
      </c>
      <c r="K1172" s="2">
        <v>0.40936342592592595</v>
      </c>
      <c r="L1172" s="1">
        <v>44486</v>
      </c>
      <c r="M1172" s="2">
        <v>0.43710648148148151</v>
      </c>
      <c r="R1172" s="3">
        <v>44482.409363425926</v>
      </c>
      <c r="S1172" s="3">
        <v>44484.34691064815</v>
      </c>
      <c r="T1172" t="s">
        <v>4873</v>
      </c>
      <c r="U1172" t="s">
        <v>72</v>
      </c>
      <c r="V1172" t="s">
        <v>19</v>
      </c>
      <c r="W1172" t="s">
        <v>25</v>
      </c>
      <c r="X1172" t="s">
        <v>74</v>
      </c>
      <c r="Y1172" t="s">
        <v>78</v>
      </c>
      <c r="Z1172">
        <v>2</v>
      </c>
      <c r="AA1172" t="s">
        <v>3879</v>
      </c>
      <c r="AB1172" s="1">
        <v>44482</v>
      </c>
    </row>
    <row r="1173" spans="1:28" x14ac:dyDescent="0.25">
      <c r="A1173">
        <v>42</v>
      </c>
      <c r="B1173" t="s">
        <v>1817</v>
      </c>
      <c r="C1173">
        <v>2021</v>
      </c>
      <c r="D1173" t="s">
        <v>451</v>
      </c>
      <c r="E1173" t="s">
        <v>4335</v>
      </c>
      <c r="F1173" t="s">
        <v>46</v>
      </c>
      <c r="G1173" t="s">
        <v>4336</v>
      </c>
      <c r="H1173" t="s">
        <v>86</v>
      </c>
      <c r="I1173" t="s">
        <v>71</v>
      </c>
      <c r="J1173" s="1">
        <v>44482</v>
      </c>
      <c r="K1173" s="2">
        <v>0.41068287037037038</v>
      </c>
      <c r="L1173" s="1">
        <v>44482</v>
      </c>
      <c r="M1173" s="2">
        <v>0.57733796296296302</v>
      </c>
      <c r="N1173" s="1">
        <v>44482</v>
      </c>
      <c r="O1173" s="2">
        <v>0.53372685185185187</v>
      </c>
      <c r="P1173">
        <v>177</v>
      </c>
      <c r="Q1173">
        <v>-63</v>
      </c>
      <c r="R1173" s="3">
        <v>44482.410682870373</v>
      </c>
      <c r="S1173" s="3">
        <v>44482.533726851849</v>
      </c>
      <c r="T1173" t="s">
        <v>4539</v>
      </c>
      <c r="U1173" t="s">
        <v>32</v>
      </c>
      <c r="V1173" t="s">
        <v>46</v>
      </c>
      <c r="W1173" t="s">
        <v>46</v>
      </c>
      <c r="X1173" t="s">
        <v>23</v>
      </c>
      <c r="Y1173" t="s">
        <v>81</v>
      </c>
      <c r="Z1173">
        <v>6</v>
      </c>
      <c r="AA1173" t="s">
        <v>3879</v>
      </c>
      <c r="AB1173" s="1">
        <v>44482</v>
      </c>
    </row>
    <row r="1174" spans="1:28" x14ac:dyDescent="0.25">
      <c r="A1174">
        <v>42</v>
      </c>
      <c r="B1174" t="s">
        <v>1817</v>
      </c>
      <c r="C1174">
        <v>2021</v>
      </c>
      <c r="D1174" t="s">
        <v>451</v>
      </c>
      <c r="E1174" t="s">
        <v>4337</v>
      </c>
      <c r="F1174" t="s">
        <v>46</v>
      </c>
      <c r="G1174" t="s">
        <v>4338</v>
      </c>
      <c r="H1174" t="s">
        <v>86</v>
      </c>
      <c r="I1174" t="s">
        <v>71</v>
      </c>
      <c r="J1174" s="1">
        <v>44482</v>
      </c>
      <c r="K1174" s="2">
        <v>0.41530092592592593</v>
      </c>
      <c r="L1174" s="1">
        <v>44482</v>
      </c>
      <c r="M1174" s="2">
        <v>0.58193287037037034</v>
      </c>
      <c r="N1174" s="1">
        <v>44482</v>
      </c>
      <c r="O1174" s="2">
        <v>0.53434027777777782</v>
      </c>
      <c r="P1174">
        <v>171</v>
      </c>
      <c r="Q1174">
        <v>-68</v>
      </c>
      <c r="R1174" s="3">
        <v>44482.415300925924</v>
      </c>
      <c r="S1174" s="3">
        <v>44482.53434027778</v>
      </c>
      <c r="T1174" t="s">
        <v>1840</v>
      </c>
      <c r="U1174" t="s">
        <v>32</v>
      </c>
      <c r="V1174" t="s">
        <v>46</v>
      </c>
      <c r="W1174" t="s">
        <v>46</v>
      </c>
      <c r="X1174" t="s">
        <v>23</v>
      </c>
      <c r="Y1174" t="s">
        <v>81</v>
      </c>
      <c r="Z1174">
        <v>1</v>
      </c>
      <c r="AA1174" t="s">
        <v>3879</v>
      </c>
      <c r="AB1174" s="1">
        <v>44482</v>
      </c>
    </row>
    <row r="1175" spans="1:28" x14ac:dyDescent="0.25">
      <c r="A1175">
        <v>42</v>
      </c>
      <c r="B1175" t="s">
        <v>1817</v>
      </c>
      <c r="C1175">
        <v>2021</v>
      </c>
      <c r="D1175" t="s">
        <v>451</v>
      </c>
      <c r="E1175" t="s">
        <v>4339</v>
      </c>
      <c r="F1175" t="s">
        <v>24</v>
      </c>
      <c r="G1175" t="s">
        <v>1644</v>
      </c>
      <c r="H1175" t="s">
        <v>90</v>
      </c>
      <c r="I1175" t="s">
        <v>71</v>
      </c>
      <c r="J1175" s="1">
        <v>44482</v>
      </c>
      <c r="K1175" s="2">
        <v>0.41820601851851852</v>
      </c>
      <c r="L1175" s="1">
        <v>44482</v>
      </c>
      <c r="M1175" s="2">
        <v>0.4390162037037037</v>
      </c>
      <c r="N1175" s="1">
        <v>44482</v>
      </c>
      <c r="O1175" s="2">
        <v>0.43826388888888884</v>
      </c>
      <c r="P1175">
        <v>29</v>
      </c>
      <c r="Q1175">
        <v>-1</v>
      </c>
      <c r="R1175" s="3">
        <v>44482.418206018519</v>
      </c>
      <c r="S1175" s="3">
        <v>44482.438263888886</v>
      </c>
      <c r="T1175" t="s">
        <v>1903</v>
      </c>
      <c r="U1175" t="s">
        <v>22</v>
      </c>
      <c r="V1175" t="s">
        <v>19</v>
      </c>
      <c r="W1175" t="s">
        <v>73</v>
      </c>
      <c r="X1175" t="s">
        <v>23</v>
      </c>
      <c r="Y1175" t="s">
        <v>77</v>
      </c>
      <c r="Z1175">
        <v>4</v>
      </c>
      <c r="AA1175" t="s">
        <v>3879</v>
      </c>
      <c r="AB1175" s="1">
        <v>44482</v>
      </c>
    </row>
    <row r="1176" spans="1:28" x14ac:dyDescent="0.25">
      <c r="A1176">
        <v>42</v>
      </c>
      <c r="B1176" t="s">
        <v>1817</v>
      </c>
      <c r="C1176">
        <v>2021</v>
      </c>
      <c r="D1176" t="s">
        <v>451</v>
      </c>
      <c r="E1176" t="s">
        <v>4340</v>
      </c>
      <c r="F1176" t="s">
        <v>46</v>
      </c>
      <c r="G1176" t="s">
        <v>4341</v>
      </c>
      <c r="H1176" t="s">
        <v>86</v>
      </c>
      <c r="I1176" t="s">
        <v>71</v>
      </c>
      <c r="J1176" s="1">
        <v>44482</v>
      </c>
      <c r="K1176" s="2">
        <v>0.43942129629629628</v>
      </c>
      <c r="L1176" s="1">
        <v>44482</v>
      </c>
      <c r="M1176" s="2">
        <v>0.60607638888888882</v>
      </c>
      <c r="N1176" s="1">
        <v>44482</v>
      </c>
      <c r="O1176" s="2">
        <v>0.53606481481481483</v>
      </c>
      <c r="P1176">
        <v>139</v>
      </c>
      <c r="Q1176">
        <v>-101</v>
      </c>
      <c r="R1176" s="3">
        <v>44482.439421296294</v>
      </c>
      <c r="S1176" s="3">
        <v>44482.536064814813</v>
      </c>
      <c r="T1176" t="s">
        <v>138</v>
      </c>
      <c r="U1176" t="s">
        <v>32</v>
      </c>
      <c r="V1176" t="s">
        <v>46</v>
      </c>
      <c r="W1176" t="s">
        <v>46</v>
      </c>
      <c r="X1176" t="s">
        <v>23</v>
      </c>
      <c r="Y1176" t="s">
        <v>81</v>
      </c>
      <c r="Z1176">
        <v>6</v>
      </c>
      <c r="AA1176" t="s">
        <v>3879</v>
      </c>
      <c r="AB1176" s="1">
        <v>44482</v>
      </c>
    </row>
    <row r="1177" spans="1:28" x14ac:dyDescent="0.25">
      <c r="A1177">
        <v>42</v>
      </c>
      <c r="B1177" t="s">
        <v>1817</v>
      </c>
      <c r="C1177">
        <v>2021</v>
      </c>
      <c r="D1177" t="s">
        <v>451</v>
      </c>
      <c r="E1177" t="s">
        <v>4342</v>
      </c>
      <c r="F1177" t="s">
        <v>24</v>
      </c>
      <c r="G1177" t="s">
        <v>1644</v>
      </c>
      <c r="I1177" t="s">
        <v>71</v>
      </c>
      <c r="J1177" s="1">
        <v>44482</v>
      </c>
      <c r="K1177" s="2">
        <v>0.44137731481481479</v>
      </c>
      <c r="L1177" s="1">
        <v>44484</v>
      </c>
      <c r="M1177" s="2" t="s">
        <v>4343</v>
      </c>
      <c r="N1177" s="1">
        <v>44482</v>
      </c>
      <c r="O1177" s="2">
        <v>0.46060185185185182</v>
      </c>
      <c r="P1177">
        <v>28</v>
      </c>
      <c r="Q1177">
        <v>-2853</v>
      </c>
      <c r="R1177" s="3">
        <v>44482.441377314812</v>
      </c>
      <c r="S1177" s="3">
        <v>44482.460601851853</v>
      </c>
      <c r="T1177" t="s">
        <v>125</v>
      </c>
      <c r="U1177" t="s">
        <v>22</v>
      </c>
      <c r="V1177" t="s">
        <v>19</v>
      </c>
      <c r="W1177" t="s">
        <v>25</v>
      </c>
      <c r="X1177" t="s">
        <v>23</v>
      </c>
      <c r="Y1177" t="s">
        <v>78</v>
      </c>
      <c r="Z1177">
        <v>4</v>
      </c>
      <c r="AA1177" t="s">
        <v>3879</v>
      </c>
      <c r="AB1177" s="1">
        <v>44482</v>
      </c>
    </row>
    <row r="1178" spans="1:28" x14ac:dyDescent="0.25">
      <c r="A1178">
        <v>42</v>
      </c>
      <c r="B1178" t="s">
        <v>1817</v>
      </c>
      <c r="C1178">
        <v>2021</v>
      </c>
      <c r="D1178" t="s">
        <v>451</v>
      </c>
      <c r="E1178" t="s">
        <v>4369</v>
      </c>
      <c r="F1178" t="s">
        <v>38</v>
      </c>
      <c r="G1178" t="s">
        <v>618</v>
      </c>
      <c r="H1178" t="s">
        <v>86</v>
      </c>
      <c r="I1178" t="s">
        <v>71</v>
      </c>
      <c r="J1178" s="1">
        <v>44482</v>
      </c>
      <c r="K1178" s="2">
        <v>0.46052083333333332</v>
      </c>
      <c r="L1178" s="1">
        <v>44482</v>
      </c>
      <c r="M1178" s="2">
        <v>0.62715277777777778</v>
      </c>
      <c r="N1178" s="1">
        <v>44482</v>
      </c>
      <c r="O1178" s="2">
        <v>0.69206018518518519</v>
      </c>
      <c r="P1178">
        <v>333</v>
      </c>
      <c r="Q1178">
        <v>93</v>
      </c>
      <c r="R1178" s="3">
        <v>44482.460520833331</v>
      </c>
      <c r="S1178" s="3">
        <v>44482.692060185182</v>
      </c>
      <c r="T1178" t="s">
        <v>4540</v>
      </c>
      <c r="U1178" t="s">
        <v>36</v>
      </c>
      <c r="V1178" t="s">
        <v>19</v>
      </c>
      <c r="W1178" t="s">
        <v>35</v>
      </c>
      <c r="X1178" t="s">
        <v>82</v>
      </c>
      <c r="Y1178" t="s">
        <v>35</v>
      </c>
      <c r="Z1178">
        <v>1</v>
      </c>
      <c r="AA1178" t="s">
        <v>3879</v>
      </c>
      <c r="AB1178" s="1">
        <v>44482</v>
      </c>
    </row>
    <row r="1179" spans="1:28" x14ac:dyDescent="0.25">
      <c r="A1179">
        <v>42</v>
      </c>
      <c r="B1179" t="s">
        <v>1817</v>
      </c>
      <c r="C1179">
        <v>2021</v>
      </c>
      <c r="D1179" t="s">
        <v>451</v>
      </c>
      <c r="E1179" t="s">
        <v>4370</v>
      </c>
      <c r="F1179" t="s">
        <v>33</v>
      </c>
      <c r="G1179" t="s">
        <v>4371</v>
      </c>
      <c r="H1179" t="s">
        <v>70</v>
      </c>
      <c r="I1179" t="s">
        <v>71</v>
      </c>
      <c r="J1179" s="1">
        <v>44482</v>
      </c>
      <c r="K1179" s="2">
        <v>0.46098379629629632</v>
      </c>
      <c r="L1179" s="1">
        <v>44482</v>
      </c>
      <c r="M1179" s="2">
        <v>0.52346064814814819</v>
      </c>
      <c r="N1179" s="1">
        <v>44482</v>
      </c>
      <c r="O1179" s="2">
        <v>0.50215277777777778</v>
      </c>
      <c r="P1179">
        <v>60</v>
      </c>
      <c r="Q1179">
        <v>-30</v>
      </c>
      <c r="R1179" s="3">
        <v>44482.4609837963</v>
      </c>
      <c r="S1179" s="3">
        <v>44482.502152777779</v>
      </c>
      <c r="T1179" t="s">
        <v>1887</v>
      </c>
      <c r="U1179" t="s">
        <v>27</v>
      </c>
      <c r="V1179" t="s">
        <v>19</v>
      </c>
      <c r="W1179" t="s">
        <v>34</v>
      </c>
      <c r="X1179" t="s">
        <v>23</v>
      </c>
      <c r="Y1179" t="s">
        <v>80</v>
      </c>
      <c r="Z1179">
        <v>5</v>
      </c>
      <c r="AA1179" t="s">
        <v>3879</v>
      </c>
      <c r="AB1179" s="1">
        <v>44482</v>
      </c>
    </row>
    <row r="1180" spans="1:28" x14ac:dyDescent="0.25">
      <c r="A1180">
        <v>42</v>
      </c>
      <c r="B1180" t="s">
        <v>1817</v>
      </c>
      <c r="C1180">
        <v>2021</v>
      </c>
      <c r="D1180" t="s">
        <v>451</v>
      </c>
      <c r="E1180" t="s">
        <v>4372</v>
      </c>
      <c r="F1180" t="s">
        <v>24</v>
      </c>
      <c r="G1180" t="s">
        <v>1644</v>
      </c>
      <c r="H1180" t="s">
        <v>90</v>
      </c>
      <c r="I1180" t="s">
        <v>71</v>
      </c>
      <c r="J1180" s="1">
        <v>44482</v>
      </c>
      <c r="K1180" s="2">
        <v>0.46224537037037039</v>
      </c>
      <c r="L1180" s="1">
        <v>44482</v>
      </c>
      <c r="M1180" s="2">
        <v>0.48305555555555557</v>
      </c>
      <c r="N1180" s="1">
        <v>44482</v>
      </c>
      <c r="O1180" s="2">
        <v>0.48174768518518518</v>
      </c>
      <c r="P1180">
        <v>28</v>
      </c>
      <c r="Q1180">
        <v>-2</v>
      </c>
      <c r="R1180" s="3">
        <v>44482.462245370371</v>
      </c>
      <c r="S1180" s="3">
        <v>44482.481747685182</v>
      </c>
      <c r="T1180" t="s">
        <v>1903</v>
      </c>
      <c r="U1180" t="s">
        <v>22</v>
      </c>
      <c r="V1180" t="s">
        <v>19</v>
      </c>
      <c r="W1180" t="s">
        <v>73</v>
      </c>
      <c r="X1180" t="s">
        <v>23</v>
      </c>
      <c r="Y1180" t="s">
        <v>77</v>
      </c>
      <c r="Z1180">
        <v>4</v>
      </c>
      <c r="AA1180" t="s">
        <v>3879</v>
      </c>
      <c r="AB1180" s="1">
        <v>44482</v>
      </c>
    </row>
    <row r="1181" spans="1:28" x14ac:dyDescent="0.25">
      <c r="A1181">
        <v>42</v>
      </c>
      <c r="B1181" t="s">
        <v>1817</v>
      </c>
      <c r="C1181">
        <v>2021</v>
      </c>
      <c r="D1181" t="s">
        <v>451</v>
      </c>
      <c r="E1181" t="s">
        <v>4373</v>
      </c>
      <c r="F1181" t="s">
        <v>24</v>
      </c>
      <c r="G1181" t="s">
        <v>1644</v>
      </c>
      <c r="H1181" t="s">
        <v>90</v>
      </c>
      <c r="I1181" t="s">
        <v>71</v>
      </c>
      <c r="J1181" s="1">
        <v>44482</v>
      </c>
      <c r="K1181" s="2">
        <v>0.48572916666666671</v>
      </c>
      <c r="L1181" s="1">
        <v>44482</v>
      </c>
      <c r="M1181" s="2">
        <v>0.5065277777777778</v>
      </c>
      <c r="N1181" s="1">
        <v>44482</v>
      </c>
      <c r="O1181" s="2">
        <v>0.50486111111111109</v>
      </c>
      <c r="P1181">
        <v>28</v>
      </c>
      <c r="Q1181">
        <v>-2</v>
      </c>
      <c r="R1181" s="3">
        <v>44482.485729166663</v>
      </c>
      <c r="S1181" s="3">
        <v>44482.504861111112</v>
      </c>
      <c r="T1181" t="s">
        <v>125</v>
      </c>
      <c r="U1181" t="s">
        <v>22</v>
      </c>
      <c r="V1181" t="s">
        <v>19</v>
      </c>
      <c r="W1181" t="s">
        <v>73</v>
      </c>
      <c r="X1181" t="s">
        <v>23</v>
      </c>
      <c r="Y1181" t="s">
        <v>77</v>
      </c>
      <c r="Z1181">
        <v>4</v>
      </c>
      <c r="AA1181" t="s">
        <v>3879</v>
      </c>
      <c r="AB1181" s="1">
        <v>44482</v>
      </c>
    </row>
    <row r="1182" spans="1:28" x14ac:dyDescent="0.25">
      <c r="A1182">
        <v>42</v>
      </c>
      <c r="B1182" t="s">
        <v>1817</v>
      </c>
      <c r="C1182">
        <v>2021</v>
      </c>
      <c r="D1182" t="s">
        <v>451</v>
      </c>
      <c r="E1182" t="s">
        <v>4378</v>
      </c>
      <c r="F1182" t="s">
        <v>46</v>
      </c>
      <c r="G1182" t="s">
        <v>4379</v>
      </c>
      <c r="H1182" t="s">
        <v>86</v>
      </c>
      <c r="I1182" t="s">
        <v>71</v>
      </c>
      <c r="J1182" s="1">
        <v>44482</v>
      </c>
      <c r="K1182" s="2">
        <v>0.50685185185185189</v>
      </c>
      <c r="L1182" s="1">
        <v>44482</v>
      </c>
      <c r="M1182" s="2">
        <v>0.67347222222222225</v>
      </c>
      <c r="N1182" s="1">
        <v>44482</v>
      </c>
      <c r="O1182" s="2">
        <v>0.57572916666666674</v>
      </c>
      <c r="P1182">
        <v>100</v>
      </c>
      <c r="Q1182">
        <v>-140</v>
      </c>
      <c r="R1182" s="3">
        <v>44482.506851851853</v>
      </c>
      <c r="S1182" s="3">
        <v>44482.575729166667</v>
      </c>
      <c r="T1182" t="s">
        <v>1940</v>
      </c>
      <c r="U1182" t="s">
        <v>32</v>
      </c>
      <c r="V1182" t="s">
        <v>46</v>
      </c>
      <c r="W1182" t="s">
        <v>46</v>
      </c>
      <c r="X1182" t="s">
        <v>23</v>
      </c>
      <c r="Y1182" t="s">
        <v>81</v>
      </c>
      <c r="Z1182">
        <v>6</v>
      </c>
      <c r="AA1182" t="s">
        <v>3879</v>
      </c>
      <c r="AB1182" s="1">
        <v>44482</v>
      </c>
    </row>
    <row r="1183" spans="1:28" x14ac:dyDescent="0.25">
      <c r="A1183">
        <v>42</v>
      </c>
      <c r="B1183" t="s">
        <v>1817</v>
      </c>
      <c r="C1183">
        <v>2021</v>
      </c>
      <c r="D1183" t="s">
        <v>451</v>
      </c>
      <c r="E1183" t="s">
        <v>4380</v>
      </c>
      <c r="F1183" t="s">
        <v>24</v>
      </c>
      <c r="G1183" t="s">
        <v>1644</v>
      </c>
      <c r="H1183" t="s">
        <v>70</v>
      </c>
      <c r="I1183" t="s">
        <v>71</v>
      </c>
      <c r="J1183" s="1">
        <v>44482</v>
      </c>
      <c r="K1183" s="2">
        <v>0.50825231481481481</v>
      </c>
      <c r="L1183" s="1">
        <v>44482</v>
      </c>
      <c r="M1183" s="2">
        <v>0.57072916666666662</v>
      </c>
      <c r="N1183" s="1">
        <v>44482</v>
      </c>
      <c r="O1183" s="2">
        <v>0.54219907407407408</v>
      </c>
      <c r="P1183">
        <v>49</v>
      </c>
      <c r="Q1183">
        <v>-41</v>
      </c>
      <c r="R1183" s="3">
        <v>44482.508252314816</v>
      </c>
      <c r="S1183" s="3">
        <v>44482.542199074072</v>
      </c>
      <c r="T1183" t="s">
        <v>101</v>
      </c>
      <c r="U1183" t="s">
        <v>27</v>
      </c>
      <c r="V1183" t="s">
        <v>19</v>
      </c>
      <c r="W1183" t="s">
        <v>25</v>
      </c>
      <c r="X1183" t="s">
        <v>23</v>
      </c>
      <c r="Y1183" t="s">
        <v>78</v>
      </c>
      <c r="Z1183">
        <v>4</v>
      </c>
      <c r="AA1183" t="s">
        <v>3879</v>
      </c>
      <c r="AB1183" s="1">
        <v>44482</v>
      </c>
    </row>
    <row r="1184" spans="1:28" x14ac:dyDescent="0.25">
      <c r="A1184">
        <v>42</v>
      </c>
      <c r="B1184" t="s">
        <v>1817</v>
      </c>
      <c r="C1184">
        <v>2021</v>
      </c>
      <c r="D1184" t="s">
        <v>451</v>
      </c>
      <c r="E1184" t="s">
        <v>4381</v>
      </c>
      <c r="F1184" t="s">
        <v>33</v>
      </c>
      <c r="G1184" t="s">
        <v>4382</v>
      </c>
      <c r="H1184" t="s">
        <v>70</v>
      </c>
      <c r="I1184" t="s">
        <v>71</v>
      </c>
      <c r="J1184" s="1">
        <v>44482</v>
      </c>
      <c r="K1184" s="2">
        <v>0.51047453703703705</v>
      </c>
      <c r="L1184" s="1">
        <v>44482</v>
      </c>
      <c r="M1184" s="2">
        <v>0.57292824074074067</v>
      </c>
      <c r="N1184" s="1">
        <v>44482</v>
      </c>
      <c r="O1184" s="2">
        <v>0.56262731481481476</v>
      </c>
      <c r="P1184">
        <v>75</v>
      </c>
      <c r="Q1184">
        <v>-15</v>
      </c>
      <c r="R1184" s="3">
        <v>44482.510474537034</v>
      </c>
      <c r="S1184" s="3">
        <v>44482.562627314815</v>
      </c>
      <c r="T1184" t="s">
        <v>124</v>
      </c>
      <c r="U1184" t="s">
        <v>30</v>
      </c>
      <c r="V1184" t="s">
        <v>19</v>
      </c>
      <c r="W1184" t="s">
        <v>34</v>
      </c>
      <c r="X1184" t="s">
        <v>23</v>
      </c>
      <c r="Y1184" t="s">
        <v>80</v>
      </c>
      <c r="Z1184">
        <v>5</v>
      </c>
      <c r="AA1184" t="s">
        <v>3879</v>
      </c>
      <c r="AB1184" s="1">
        <v>44482</v>
      </c>
    </row>
    <row r="1185" spans="1:28" x14ac:dyDescent="0.25">
      <c r="A1185">
        <v>42</v>
      </c>
      <c r="B1185" t="s">
        <v>1817</v>
      </c>
      <c r="C1185">
        <v>2021</v>
      </c>
      <c r="D1185" t="s">
        <v>451</v>
      </c>
      <c r="E1185" t="s">
        <v>4383</v>
      </c>
      <c r="F1185" t="s">
        <v>24</v>
      </c>
      <c r="G1185" t="s">
        <v>3919</v>
      </c>
      <c r="H1185" t="s">
        <v>70</v>
      </c>
      <c r="I1185" t="s">
        <v>71</v>
      </c>
      <c r="J1185" s="1">
        <v>44482</v>
      </c>
      <c r="K1185" s="2">
        <v>0.5157870370370371</v>
      </c>
      <c r="L1185" s="1">
        <v>44482</v>
      </c>
      <c r="M1185" s="2">
        <v>0.57826388888888891</v>
      </c>
      <c r="N1185" s="1">
        <v>44482</v>
      </c>
      <c r="O1185" s="2">
        <v>0.52129629629629626</v>
      </c>
      <c r="P1185">
        <v>8</v>
      </c>
      <c r="Q1185">
        <v>-82</v>
      </c>
      <c r="R1185" s="3">
        <v>44482.515787037039</v>
      </c>
      <c r="S1185" s="3">
        <v>44482.521296296298</v>
      </c>
      <c r="T1185" t="s">
        <v>117</v>
      </c>
      <c r="U1185" t="s">
        <v>22</v>
      </c>
      <c r="V1185" t="s">
        <v>19</v>
      </c>
      <c r="W1185" t="s">
        <v>25</v>
      </c>
      <c r="X1185" t="s">
        <v>23</v>
      </c>
      <c r="Y1185" t="s">
        <v>78</v>
      </c>
      <c r="Z1185">
        <v>4</v>
      </c>
      <c r="AA1185" t="s">
        <v>3879</v>
      </c>
      <c r="AB1185" s="1">
        <v>44482</v>
      </c>
    </row>
    <row r="1186" spans="1:28" x14ac:dyDescent="0.25">
      <c r="A1186">
        <v>42</v>
      </c>
      <c r="B1186" t="s">
        <v>1817</v>
      </c>
      <c r="C1186">
        <v>2021</v>
      </c>
      <c r="D1186" t="s">
        <v>451</v>
      </c>
      <c r="E1186" t="s">
        <v>4384</v>
      </c>
      <c r="F1186" t="s">
        <v>46</v>
      </c>
      <c r="G1186" t="s">
        <v>4385</v>
      </c>
      <c r="H1186" t="s">
        <v>86</v>
      </c>
      <c r="I1186" t="s">
        <v>71</v>
      </c>
      <c r="J1186" s="1">
        <v>44482</v>
      </c>
      <c r="K1186" s="2">
        <v>0.52531249999999996</v>
      </c>
      <c r="L1186" s="1">
        <v>44482</v>
      </c>
      <c r="M1186" s="2">
        <v>0.69194444444444436</v>
      </c>
      <c r="N1186" s="1">
        <v>44482</v>
      </c>
      <c r="O1186" s="2">
        <v>0.59348379629629633</v>
      </c>
      <c r="P1186">
        <v>98</v>
      </c>
      <c r="Q1186">
        <v>-142</v>
      </c>
      <c r="R1186" s="3">
        <v>44482.525312500002</v>
      </c>
      <c r="S1186" s="3">
        <v>44482.5934837963</v>
      </c>
      <c r="T1186" t="s">
        <v>1832</v>
      </c>
      <c r="U1186" t="s">
        <v>32</v>
      </c>
      <c r="V1186" t="s">
        <v>46</v>
      </c>
      <c r="W1186" t="s">
        <v>46</v>
      </c>
      <c r="X1186" t="s">
        <v>23</v>
      </c>
      <c r="Y1186" t="s">
        <v>81</v>
      </c>
      <c r="Z1186">
        <v>3</v>
      </c>
      <c r="AA1186" t="s">
        <v>3879</v>
      </c>
      <c r="AB1186" s="1">
        <v>44482</v>
      </c>
    </row>
    <row r="1187" spans="1:28" x14ac:dyDescent="0.25">
      <c r="A1187">
        <v>42</v>
      </c>
      <c r="B1187" t="s">
        <v>1817</v>
      </c>
      <c r="C1187">
        <v>2021</v>
      </c>
      <c r="D1187" t="s">
        <v>451</v>
      </c>
      <c r="E1187" t="s">
        <v>4386</v>
      </c>
      <c r="F1187" t="s">
        <v>24</v>
      </c>
      <c r="G1187" t="s">
        <v>1644</v>
      </c>
      <c r="H1187" t="s">
        <v>90</v>
      </c>
      <c r="I1187" t="s">
        <v>71</v>
      </c>
      <c r="J1187" s="1">
        <v>44482</v>
      </c>
      <c r="K1187" s="2">
        <v>0.52582175925925922</v>
      </c>
      <c r="L1187" s="1">
        <v>44482</v>
      </c>
      <c r="M1187" s="2">
        <v>0.54663194444444441</v>
      </c>
      <c r="N1187" s="1">
        <v>44482</v>
      </c>
      <c r="O1187" s="2">
        <v>0.56159722222222219</v>
      </c>
      <c r="P1187">
        <v>51</v>
      </c>
      <c r="Q1187">
        <v>21</v>
      </c>
      <c r="R1187" s="3">
        <v>44482.525821759256</v>
      </c>
      <c r="S1187" s="3">
        <v>44482.561597222222</v>
      </c>
      <c r="T1187" t="s">
        <v>1855</v>
      </c>
      <c r="U1187" t="s">
        <v>27</v>
      </c>
      <c r="V1187" t="s">
        <v>19</v>
      </c>
      <c r="W1187" t="s">
        <v>73</v>
      </c>
      <c r="X1187" t="s">
        <v>37</v>
      </c>
      <c r="Y1187" t="s">
        <v>77</v>
      </c>
      <c r="Z1187">
        <v>4</v>
      </c>
      <c r="AA1187" t="s">
        <v>3879</v>
      </c>
      <c r="AB1187" s="1">
        <v>44482</v>
      </c>
    </row>
    <row r="1188" spans="1:28" x14ac:dyDescent="0.25">
      <c r="A1188">
        <v>42</v>
      </c>
      <c r="B1188" t="s">
        <v>1817</v>
      </c>
      <c r="C1188">
        <v>2021</v>
      </c>
      <c r="D1188" t="s">
        <v>451</v>
      </c>
      <c r="E1188" t="s">
        <v>4387</v>
      </c>
      <c r="F1188" t="s">
        <v>46</v>
      </c>
      <c r="G1188" t="s">
        <v>4388</v>
      </c>
      <c r="H1188" t="s">
        <v>86</v>
      </c>
      <c r="I1188" t="s">
        <v>71</v>
      </c>
      <c r="J1188" s="1">
        <v>44482</v>
      </c>
      <c r="K1188" s="2">
        <v>0.53296296296296297</v>
      </c>
      <c r="L1188" s="1">
        <v>44482</v>
      </c>
      <c r="M1188" s="2">
        <v>0.69960648148148152</v>
      </c>
      <c r="N1188" s="1">
        <v>44482</v>
      </c>
      <c r="O1188" s="2">
        <v>0.5948148148148148</v>
      </c>
      <c r="P1188">
        <v>89</v>
      </c>
      <c r="Q1188">
        <v>-151</v>
      </c>
      <c r="R1188" s="3">
        <v>44482.532962962963</v>
      </c>
      <c r="S1188" s="3">
        <v>44482.594814814816</v>
      </c>
      <c r="T1188" t="s">
        <v>1976</v>
      </c>
      <c r="U1188" t="s">
        <v>30</v>
      </c>
      <c r="V1188" t="s">
        <v>46</v>
      </c>
      <c r="W1188" t="s">
        <v>46</v>
      </c>
      <c r="X1188" t="s">
        <v>23</v>
      </c>
      <c r="Y1188" t="s">
        <v>81</v>
      </c>
      <c r="Z1188">
        <v>4</v>
      </c>
      <c r="AA1188" t="s">
        <v>3879</v>
      </c>
      <c r="AB1188" s="1">
        <v>44482</v>
      </c>
    </row>
    <row r="1189" spans="1:28" x14ac:dyDescent="0.25">
      <c r="A1189">
        <v>42</v>
      </c>
      <c r="B1189" t="s">
        <v>1817</v>
      </c>
      <c r="C1189">
        <v>2021</v>
      </c>
      <c r="D1189" t="s">
        <v>451</v>
      </c>
      <c r="E1189" t="s">
        <v>4389</v>
      </c>
      <c r="F1189" t="s">
        <v>50</v>
      </c>
      <c r="G1189" t="s">
        <v>4390</v>
      </c>
      <c r="H1189" t="s">
        <v>87</v>
      </c>
      <c r="I1189" t="s">
        <v>71</v>
      </c>
      <c r="J1189" s="1">
        <v>44482</v>
      </c>
      <c r="K1189" s="2">
        <v>0.53667824074074078</v>
      </c>
      <c r="L1189" s="1">
        <v>44486</v>
      </c>
      <c r="M1189" s="2">
        <v>0.56444444444444442</v>
      </c>
      <c r="R1189" s="3">
        <v>44482.536678240744</v>
      </c>
      <c r="S1189" s="3">
        <v>44484.34691064815</v>
      </c>
      <c r="T1189" t="s">
        <v>4874</v>
      </c>
      <c r="U1189" t="s">
        <v>72</v>
      </c>
      <c r="V1189" t="s">
        <v>51</v>
      </c>
      <c r="W1189" t="s">
        <v>52</v>
      </c>
      <c r="X1189" t="s">
        <v>74</v>
      </c>
      <c r="Y1189" t="s">
        <v>81</v>
      </c>
      <c r="Z1189">
        <v>1</v>
      </c>
      <c r="AA1189" t="s">
        <v>3879</v>
      </c>
      <c r="AB1189" s="1">
        <v>44482</v>
      </c>
    </row>
    <row r="1190" spans="1:28" x14ac:dyDescent="0.25">
      <c r="A1190">
        <v>42</v>
      </c>
      <c r="B1190" t="s">
        <v>1817</v>
      </c>
      <c r="C1190">
        <v>2021</v>
      </c>
      <c r="D1190" t="s">
        <v>451</v>
      </c>
      <c r="E1190" t="s">
        <v>4391</v>
      </c>
      <c r="F1190" t="s">
        <v>50</v>
      </c>
      <c r="G1190" t="s">
        <v>4390</v>
      </c>
      <c r="H1190" t="s">
        <v>86</v>
      </c>
      <c r="I1190" t="s">
        <v>71</v>
      </c>
      <c r="J1190" s="1">
        <v>44482</v>
      </c>
      <c r="K1190" s="2">
        <v>0.53723379629629631</v>
      </c>
      <c r="L1190" s="1">
        <v>44482</v>
      </c>
      <c r="M1190" s="2">
        <v>0.7038888888888889</v>
      </c>
      <c r="N1190" s="1">
        <v>44482</v>
      </c>
      <c r="O1190" s="2">
        <v>0.57068287037037035</v>
      </c>
      <c r="P1190">
        <v>48</v>
      </c>
      <c r="Q1190">
        <v>-192</v>
      </c>
      <c r="R1190" s="3">
        <v>44482.537233796298</v>
      </c>
      <c r="S1190" s="3">
        <v>44482.57068287037</v>
      </c>
      <c r="T1190" t="s">
        <v>101</v>
      </c>
      <c r="U1190" t="s">
        <v>27</v>
      </c>
      <c r="V1190" t="s">
        <v>51</v>
      </c>
      <c r="W1190" t="s">
        <v>52</v>
      </c>
      <c r="X1190" t="s">
        <v>23</v>
      </c>
      <c r="Y1190" t="s">
        <v>81</v>
      </c>
      <c r="Z1190">
        <v>1</v>
      </c>
      <c r="AA1190" t="s">
        <v>3879</v>
      </c>
      <c r="AB1190" s="1">
        <v>44482</v>
      </c>
    </row>
    <row r="1191" spans="1:28" x14ac:dyDescent="0.25">
      <c r="A1191">
        <v>42</v>
      </c>
      <c r="B1191" t="s">
        <v>1817</v>
      </c>
      <c r="C1191">
        <v>2021</v>
      </c>
      <c r="D1191" t="s">
        <v>451</v>
      </c>
      <c r="E1191" t="s">
        <v>4392</v>
      </c>
      <c r="F1191" t="s">
        <v>18</v>
      </c>
      <c r="G1191" t="s">
        <v>4393</v>
      </c>
      <c r="H1191" t="s">
        <v>90</v>
      </c>
      <c r="I1191" t="s">
        <v>71</v>
      </c>
      <c r="J1191" s="1">
        <v>44482</v>
      </c>
      <c r="K1191" s="2">
        <v>0.55730324074074067</v>
      </c>
      <c r="L1191" s="1">
        <v>44482</v>
      </c>
      <c r="M1191" s="2">
        <v>0.57810185185185181</v>
      </c>
      <c r="N1191" s="1">
        <v>44482</v>
      </c>
      <c r="O1191" s="2">
        <v>0.58041666666666669</v>
      </c>
      <c r="P1191">
        <v>33</v>
      </c>
      <c r="Q1191">
        <v>3</v>
      </c>
      <c r="R1191" s="3">
        <v>44482.557303240741</v>
      </c>
      <c r="S1191" s="3">
        <v>44482.580416666664</v>
      </c>
      <c r="T1191" t="s">
        <v>103</v>
      </c>
      <c r="U1191" t="s">
        <v>27</v>
      </c>
      <c r="V1191" t="s">
        <v>19</v>
      </c>
      <c r="W1191" t="s">
        <v>73</v>
      </c>
      <c r="X1191" t="s">
        <v>37</v>
      </c>
      <c r="Y1191" t="s">
        <v>77</v>
      </c>
      <c r="Z1191">
        <v>3</v>
      </c>
      <c r="AA1191" t="s">
        <v>3879</v>
      </c>
      <c r="AB1191" s="1">
        <v>44482</v>
      </c>
    </row>
    <row r="1192" spans="1:28" x14ac:dyDescent="0.25">
      <c r="A1192">
        <v>42</v>
      </c>
      <c r="B1192" t="s">
        <v>1817</v>
      </c>
      <c r="C1192">
        <v>2021</v>
      </c>
      <c r="D1192" t="s">
        <v>451</v>
      </c>
      <c r="E1192" t="s">
        <v>4394</v>
      </c>
      <c r="F1192" t="s">
        <v>24</v>
      </c>
      <c r="G1192" t="s">
        <v>1405</v>
      </c>
      <c r="H1192" t="s">
        <v>87</v>
      </c>
      <c r="I1192" t="s">
        <v>71</v>
      </c>
      <c r="J1192" s="1">
        <v>44482</v>
      </c>
      <c r="K1192" s="2">
        <v>0.56620370370370365</v>
      </c>
      <c r="L1192" s="1">
        <v>44486</v>
      </c>
      <c r="M1192" s="2">
        <v>0.59394675925925922</v>
      </c>
      <c r="R1192" s="3">
        <v>44482.566203703704</v>
      </c>
      <c r="S1192" s="3">
        <v>44484.34691064815</v>
      </c>
      <c r="T1192" t="s">
        <v>4875</v>
      </c>
      <c r="U1192" t="s">
        <v>72</v>
      </c>
      <c r="V1192" t="s">
        <v>19</v>
      </c>
      <c r="W1192" t="s">
        <v>25</v>
      </c>
      <c r="X1192" t="s">
        <v>74</v>
      </c>
      <c r="Y1192" t="s">
        <v>78</v>
      </c>
      <c r="Z1192">
        <v>2</v>
      </c>
      <c r="AA1192" t="s">
        <v>3879</v>
      </c>
      <c r="AB1192" s="1">
        <v>44482</v>
      </c>
    </row>
    <row r="1193" spans="1:28" x14ac:dyDescent="0.25">
      <c r="A1193">
        <v>42</v>
      </c>
      <c r="B1193" t="s">
        <v>1817</v>
      </c>
      <c r="C1193">
        <v>2021</v>
      </c>
      <c r="D1193" t="s">
        <v>451</v>
      </c>
      <c r="E1193" t="s">
        <v>4395</v>
      </c>
      <c r="F1193" t="s">
        <v>46</v>
      </c>
      <c r="G1193" t="s">
        <v>4396</v>
      </c>
      <c r="H1193" t="s">
        <v>87</v>
      </c>
      <c r="I1193" t="s">
        <v>71</v>
      </c>
      <c r="J1193" s="1">
        <v>44482</v>
      </c>
      <c r="K1193" s="2">
        <v>0.58512731481481484</v>
      </c>
      <c r="L1193" s="1">
        <v>44486</v>
      </c>
      <c r="M1193" s="2">
        <v>0.61280092592592594</v>
      </c>
      <c r="R1193" s="3">
        <v>44482.585127314815</v>
      </c>
      <c r="S1193" s="3">
        <v>44484.34691064815</v>
      </c>
      <c r="T1193" t="s">
        <v>4876</v>
      </c>
      <c r="U1193" t="s">
        <v>72</v>
      </c>
      <c r="V1193" t="s">
        <v>46</v>
      </c>
      <c r="W1193" t="s">
        <v>46</v>
      </c>
      <c r="X1193" t="s">
        <v>74</v>
      </c>
      <c r="Y1193" t="s">
        <v>81</v>
      </c>
      <c r="Z1193">
        <v>1</v>
      </c>
      <c r="AA1193" t="s">
        <v>3879</v>
      </c>
      <c r="AB1193" s="1">
        <v>44482</v>
      </c>
    </row>
    <row r="1194" spans="1:28" x14ac:dyDescent="0.25">
      <c r="A1194">
        <v>42</v>
      </c>
      <c r="B1194" t="s">
        <v>1817</v>
      </c>
      <c r="C1194">
        <v>2021</v>
      </c>
      <c r="D1194" t="s">
        <v>451</v>
      </c>
      <c r="E1194" t="s">
        <v>4397</v>
      </c>
      <c r="F1194" t="s">
        <v>46</v>
      </c>
      <c r="G1194" t="s">
        <v>4398</v>
      </c>
      <c r="H1194" t="s">
        <v>87</v>
      </c>
      <c r="I1194" t="s">
        <v>71</v>
      </c>
      <c r="J1194" s="1">
        <v>44482</v>
      </c>
      <c r="K1194" s="2">
        <v>0.58684027777777781</v>
      </c>
      <c r="L1194" s="1">
        <v>44486</v>
      </c>
      <c r="M1194" s="2">
        <v>0.61459490740740741</v>
      </c>
      <c r="R1194" s="3">
        <v>44482.586840277778</v>
      </c>
      <c r="S1194" s="3">
        <v>44484.34691064815</v>
      </c>
      <c r="T1194" t="s">
        <v>4877</v>
      </c>
      <c r="U1194" t="s">
        <v>72</v>
      </c>
      <c r="V1194" t="s">
        <v>46</v>
      </c>
      <c r="W1194" t="s">
        <v>46</v>
      </c>
      <c r="X1194" t="s">
        <v>74</v>
      </c>
      <c r="Y1194" t="s">
        <v>81</v>
      </c>
      <c r="Z1194">
        <v>1</v>
      </c>
      <c r="AA1194" t="s">
        <v>3879</v>
      </c>
      <c r="AB1194" s="1">
        <v>44482</v>
      </c>
    </row>
    <row r="1195" spans="1:28" x14ac:dyDescent="0.25">
      <c r="A1195">
        <v>42</v>
      </c>
      <c r="B1195" t="s">
        <v>1817</v>
      </c>
      <c r="C1195">
        <v>2021</v>
      </c>
      <c r="D1195" t="s">
        <v>451</v>
      </c>
      <c r="E1195" t="s">
        <v>4399</v>
      </c>
      <c r="F1195" t="s">
        <v>46</v>
      </c>
      <c r="G1195" t="s">
        <v>4400</v>
      </c>
      <c r="H1195" t="s">
        <v>87</v>
      </c>
      <c r="I1195" t="s">
        <v>71</v>
      </c>
      <c r="J1195" s="1">
        <v>44482</v>
      </c>
      <c r="K1195" s="2">
        <v>0.58817129629629628</v>
      </c>
      <c r="L1195" s="1">
        <v>44486</v>
      </c>
      <c r="M1195" s="2">
        <v>0.61591435185185184</v>
      </c>
      <c r="R1195" s="3">
        <v>44482.588171296295</v>
      </c>
      <c r="S1195" s="3">
        <v>44484.34691064815</v>
      </c>
      <c r="T1195" t="s">
        <v>4878</v>
      </c>
      <c r="U1195" t="s">
        <v>72</v>
      </c>
      <c r="V1195" t="s">
        <v>46</v>
      </c>
      <c r="W1195" t="s">
        <v>46</v>
      </c>
      <c r="X1195" t="s">
        <v>74</v>
      </c>
      <c r="Y1195" t="s">
        <v>81</v>
      </c>
      <c r="Z1195">
        <v>1</v>
      </c>
      <c r="AA1195" t="s">
        <v>3879</v>
      </c>
      <c r="AB1195" s="1">
        <v>44482</v>
      </c>
    </row>
    <row r="1196" spans="1:28" x14ac:dyDescent="0.25">
      <c r="A1196">
        <v>42</v>
      </c>
      <c r="B1196" t="s">
        <v>1817</v>
      </c>
      <c r="C1196">
        <v>2021</v>
      </c>
      <c r="D1196" t="s">
        <v>451</v>
      </c>
      <c r="E1196" t="s">
        <v>4401</v>
      </c>
      <c r="F1196" t="s">
        <v>46</v>
      </c>
      <c r="G1196" t="s">
        <v>4402</v>
      </c>
      <c r="H1196" t="s">
        <v>87</v>
      </c>
      <c r="I1196" t="s">
        <v>71</v>
      </c>
      <c r="J1196" s="1">
        <v>44482</v>
      </c>
      <c r="K1196" s="2">
        <v>0.59039351851851851</v>
      </c>
      <c r="L1196" s="1">
        <v>44486</v>
      </c>
      <c r="M1196" s="2">
        <v>0.61813657407407407</v>
      </c>
      <c r="R1196" s="3">
        <v>44482.59039351852</v>
      </c>
      <c r="S1196" s="3">
        <v>44484.34691064815</v>
      </c>
      <c r="T1196" t="s">
        <v>4879</v>
      </c>
      <c r="U1196" t="s">
        <v>72</v>
      </c>
      <c r="V1196" t="s">
        <v>46</v>
      </c>
      <c r="W1196" t="s">
        <v>46</v>
      </c>
      <c r="X1196" t="s">
        <v>74</v>
      </c>
      <c r="Y1196" t="s">
        <v>81</v>
      </c>
      <c r="Z1196">
        <v>1</v>
      </c>
      <c r="AA1196" t="s">
        <v>3879</v>
      </c>
      <c r="AB1196" s="1">
        <v>44482</v>
      </c>
    </row>
    <row r="1197" spans="1:28" x14ac:dyDescent="0.25">
      <c r="A1197">
        <v>42</v>
      </c>
      <c r="B1197" t="s">
        <v>1817</v>
      </c>
      <c r="C1197">
        <v>2021</v>
      </c>
      <c r="D1197" t="s">
        <v>451</v>
      </c>
      <c r="E1197" t="s">
        <v>4403</v>
      </c>
      <c r="F1197" t="s">
        <v>24</v>
      </c>
      <c r="G1197" t="s">
        <v>1644</v>
      </c>
      <c r="H1197" t="s">
        <v>70</v>
      </c>
      <c r="I1197" t="s">
        <v>71</v>
      </c>
      <c r="J1197" s="1">
        <v>44482</v>
      </c>
      <c r="K1197" s="2">
        <v>0.59958333333333336</v>
      </c>
      <c r="L1197" s="1">
        <v>44482</v>
      </c>
      <c r="M1197" s="2">
        <v>0.66203703703703709</v>
      </c>
      <c r="N1197" s="1">
        <v>44482</v>
      </c>
      <c r="O1197" s="2">
        <v>0.63261574074074078</v>
      </c>
      <c r="P1197">
        <v>47</v>
      </c>
      <c r="Q1197">
        <v>-43</v>
      </c>
      <c r="R1197" s="3">
        <v>44482.599583333336</v>
      </c>
      <c r="S1197" s="3">
        <v>44482.632615740738</v>
      </c>
      <c r="T1197" t="s">
        <v>112</v>
      </c>
      <c r="U1197" t="s">
        <v>27</v>
      </c>
      <c r="V1197" t="s">
        <v>19</v>
      </c>
      <c r="W1197" t="s">
        <v>25</v>
      </c>
      <c r="X1197" t="s">
        <v>23</v>
      </c>
      <c r="Y1197" t="s">
        <v>78</v>
      </c>
      <c r="Z1197">
        <v>4</v>
      </c>
      <c r="AA1197" t="s">
        <v>3879</v>
      </c>
      <c r="AB1197" s="1">
        <v>44482</v>
      </c>
    </row>
    <row r="1198" spans="1:28" x14ac:dyDescent="0.25">
      <c r="A1198">
        <v>42</v>
      </c>
      <c r="B1198" t="s">
        <v>1817</v>
      </c>
      <c r="C1198">
        <v>2021</v>
      </c>
      <c r="D1198" t="s">
        <v>451</v>
      </c>
      <c r="E1198" t="s">
        <v>4404</v>
      </c>
      <c r="F1198" t="s">
        <v>24</v>
      </c>
      <c r="G1198" t="s">
        <v>1405</v>
      </c>
      <c r="H1198" t="s">
        <v>90</v>
      </c>
      <c r="I1198" t="s">
        <v>71</v>
      </c>
      <c r="J1198" s="1">
        <v>44482</v>
      </c>
      <c r="K1198" s="2">
        <v>0.60225694444444444</v>
      </c>
      <c r="L1198" s="1">
        <v>44482</v>
      </c>
      <c r="M1198" s="2">
        <v>0.62305555555555558</v>
      </c>
      <c r="N1198" s="1">
        <v>44482</v>
      </c>
      <c r="O1198" s="2">
        <v>0.6063425925925926</v>
      </c>
      <c r="P1198">
        <v>6</v>
      </c>
      <c r="Q1198">
        <v>-24</v>
      </c>
      <c r="R1198" s="3">
        <v>44482.602256944447</v>
      </c>
      <c r="S1198" s="3">
        <v>44482.606342592589</v>
      </c>
      <c r="T1198" t="s">
        <v>105</v>
      </c>
      <c r="U1198" t="s">
        <v>22</v>
      </c>
      <c r="V1198" t="s">
        <v>19</v>
      </c>
      <c r="W1198" t="s">
        <v>73</v>
      </c>
      <c r="X1198" t="s">
        <v>23</v>
      </c>
      <c r="Y1198" t="s">
        <v>77</v>
      </c>
      <c r="Z1198">
        <v>1</v>
      </c>
      <c r="AA1198" t="s">
        <v>3879</v>
      </c>
      <c r="AB1198" s="1">
        <v>44482</v>
      </c>
    </row>
    <row r="1199" spans="1:28" x14ac:dyDescent="0.25">
      <c r="A1199">
        <v>42</v>
      </c>
      <c r="B1199" t="s">
        <v>1817</v>
      </c>
      <c r="C1199">
        <v>2021</v>
      </c>
      <c r="D1199" t="s">
        <v>451</v>
      </c>
      <c r="E1199" t="s">
        <v>4405</v>
      </c>
      <c r="F1199" t="s">
        <v>33</v>
      </c>
      <c r="G1199" t="s">
        <v>506</v>
      </c>
      <c r="H1199" t="s">
        <v>70</v>
      </c>
      <c r="I1199" t="s">
        <v>71</v>
      </c>
      <c r="J1199" s="1">
        <v>44482</v>
      </c>
      <c r="K1199" s="2">
        <v>0.61184027777777772</v>
      </c>
      <c r="L1199" s="1">
        <v>44482</v>
      </c>
      <c r="M1199" s="2">
        <v>0.6743055555555556</v>
      </c>
      <c r="N1199" s="1">
        <v>44482</v>
      </c>
      <c r="O1199" s="2">
        <v>0.63506944444444446</v>
      </c>
      <c r="P1199">
        <v>33</v>
      </c>
      <c r="Q1199">
        <v>-57</v>
      </c>
      <c r="R1199" s="3">
        <v>44482.611840277779</v>
      </c>
      <c r="S1199" s="3">
        <v>44482.635069444441</v>
      </c>
      <c r="T1199" t="s">
        <v>103</v>
      </c>
      <c r="U1199" t="s">
        <v>27</v>
      </c>
      <c r="V1199" t="s">
        <v>19</v>
      </c>
      <c r="W1199" t="s">
        <v>34</v>
      </c>
      <c r="X1199" t="s">
        <v>23</v>
      </c>
      <c r="Y1199" t="s">
        <v>80</v>
      </c>
      <c r="Z1199">
        <v>4</v>
      </c>
      <c r="AA1199" t="s">
        <v>3880</v>
      </c>
      <c r="AB1199" s="1">
        <v>44482</v>
      </c>
    </row>
    <row r="1200" spans="1:28" x14ac:dyDescent="0.25">
      <c r="A1200">
        <v>42</v>
      </c>
      <c r="B1200" t="s">
        <v>1817</v>
      </c>
      <c r="C1200">
        <v>2021</v>
      </c>
      <c r="D1200" t="s">
        <v>451</v>
      </c>
      <c r="E1200" t="s">
        <v>4406</v>
      </c>
      <c r="F1200" t="s">
        <v>24</v>
      </c>
      <c r="G1200" t="s">
        <v>4407</v>
      </c>
      <c r="H1200" t="s">
        <v>87</v>
      </c>
      <c r="I1200" t="s">
        <v>71</v>
      </c>
      <c r="J1200" s="1">
        <v>44482</v>
      </c>
      <c r="K1200" s="2">
        <v>0.61813657407407407</v>
      </c>
      <c r="L1200" s="1">
        <v>44486</v>
      </c>
      <c r="M1200" s="2">
        <v>0.64583333333333337</v>
      </c>
      <c r="R1200" s="3">
        <v>44482.618136574078</v>
      </c>
      <c r="S1200" s="3">
        <v>44484.34691064815</v>
      </c>
      <c r="T1200" t="s">
        <v>4880</v>
      </c>
      <c r="U1200" t="s">
        <v>72</v>
      </c>
      <c r="V1200" t="s">
        <v>19</v>
      </c>
      <c r="W1200" t="s">
        <v>25</v>
      </c>
      <c r="X1200" t="s">
        <v>74</v>
      </c>
      <c r="Y1200" t="s">
        <v>78</v>
      </c>
      <c r="Z1200">
        <v>1</v>
      </c>
      <c r="AA1200" t="s">
        <v>3880</v>
      </c>
      <c r="AB1200" s="1">
        <v>44482</v>
      </c>
    </row>
    <row r="1201" spans="1:28" x14ac:dyDescent="0.25">
      <c r="A1201">
        <v>42</v>
      </c>
      <c r="B1201" t="s">
        <v>1817</v>
      </c>
      <c r="C1201">
        <v>2021</v>
      </c>
      <c r="D1201" t="s">
        <v>451</v>
      </c>
      <c r="E1201" t="s">
        <v>4408</v>
      </c>
      <c r="F1201" t="s">
        <v>46</v>
      </c>
      <c r="G1201" t="s">
        <v>4330</v>
      </c>
      <c r="H1201" t="s">
        <v>86</v>
      </c>
      <c r="I1201" t="s">
        <v>71</v>
      </c>
      <c r="J1201" s="1">
        <v>44482</v>
      </c>
      <c r="K1201" s="2">
        <v>0.66592592592592592</v>
      </c>
      <c r="L1201" s="1">
        <v>44482</v>
      </c>
      <c r="M1201" s="2">
        <v>0.83255787037037043</v>
      </c>
      <c r="N1201" s="1">
        <v>44482</v>
      </c>
      <c r="O1201" s="2">
        <v>0.70763888888888893</v>
      </c>
      <c r="P1201">
        <v>61</v>
      </c>
      <c r="Q1201">
        <v>-179</v>
      </c>
      <c r="R1201" s="3">
        <v>44482.665925925925</v>
      </c>
      <c r="S1201" s="3">
        <v>44482.707638888889</v>
      </c>
      <c r="T1201" t="s">
        <v>1836</v>
      </c>
      <c r="U1201" t="s">
        <v>27</v>
      </c>
      <c r="V1201" t="s">
        <v>46</v>
      </c>
      <c r="W1201" t="s">
        <v>46</v>
      </c>
      <c r="X1201" t="s">
        <v>23</v>
      </c>
      <c r="Y1201" t="s">
        <v>81</v>
      </c>
      <c r="Z1201">
        <v>1</v>
      </c>
      <c r="AA1201" t="s">
        <v>3880</v>
      </c>
      <c r="AB1201" s="1">
        <v>44482</v>
      </c>
    </row>
    <row r="1202" spans="1:28" x14ac:dyDescent="0.25">
      <c r="A1202">
        <v>42</v>
      </c>
      <c r="B1202" t="s">
        <v>1817</v>
      </c>
      <c r="C1202">
        <v>2021</v>
      </c>
      <c r="D1202" t="s">
        <v>451</v>
      </c>
      <c r="E1202" t="s">
        <v>4409</v>
      </c>
      <c r="F1202" t="s">
        <v>18</v>
      </c>
      <c r="G1202" t="s">
        <v>4410</v>
      </c>
      <c r="H1202" t="s">
        <v>70</v>
      </c>
      <c r="I1202" t="s">
        <v>71</v>
      </c>
      <c r="J1202" s="1">
        <v>44482</v>
      </c>
      <c r="K1202" s="2">
        <v>0.67842592592592599</v>
      </c>
      <c r="L1202" s="1">
        <v>44482</v>
      </c>
      <c r="M1202" s="2">
        <v>0.74089120370370365</v>
      </c>
      <c r="N1202" s="1">
        <v>44482</v>
      </c>
      <c r="O1202" s="2">
        <v>0.72452546296296294</v>
      </c>
      <c r="P1202">
        <v>67</v>
      </c>
      <c r="Q1202">
        <v>-23</v>
      </c>
      <c r="R1202" s="3">
        <v>44482.678425925929</v>
      </c>
      <c r="S1202" s="3">
        <v>44482.72452546296</v>
      </c>
      <c r="T1202" t="s">
        <v>1937</v>
      </c>
      <c r="U1202" t="s">
        <v>30</v>
      </c>
      <c r="V1202" t="s">
        <v>19</v>
      </c>
      <c r="W1202" t="s">
        <v>20</v>
      </c>
      <c r="X1202" t="s">
        <v>23</v>
      </c>
      <c r="Y1202" t="s">
        <v>79</v>
      </c>
      <c r="Z1202">
        <v>2</v>
      </c>
      <c r="AA1202" t="s">
        <v>3880</v>
      </c>
      <c r="AB1202" s="1">
        <v>44482</v>
      </c>
    </row>
    <row r="1203" spans="1:28" x14ac:dyDescent="0.25">
      <c r="A1203">
        <v>42</v>
      </c>
      <c r="B1203" t="s">
        <v>1817</v>
      </c>
      <c r="C1203">
        <v>2021</v>
      </c>
      <c r="D1203" t="s">
        <v>451</v>
      </c>
      <c r="E1203" t="s">
        <v>4411</v>
      </c>
      <c r="F1203" t="s">
        <v>18</v>
      </c>
      <c r="G1203" t="s">
        <v>4410</v>
      </c>
      <c r="H1203" t="s">
        <v>70</v>
      </c>
      <c r="I1203" t="s">
        <v>71</v>
      </c>
      <c r="J1203" s="1">
        <v>44482</v>
      </c>
      <c r="K1203" s="2">
        <v>0.6903125</v>
      </c>
      <c r="L1203" s="1">
        <v>44482</v>
      </c>
      <c r="M1203" s="2">
        <v>0.75274305555555554</v>
      </c>
      <c r="N1203" s="1">
        <v>44482</v>
      </c>
      <c r="O1203" s="2">
        <v>0.69417824074074075</v>
      </c>
      <c r="P1203">
        <v>5</v>
      </c>
      <c r="Q1203">
        <v>-84</v>
      </c>
      <c r="R1203" s="3">
        <v>44482.690312500003</v>
      </c>
      <c r="S1203" s="3">
        <v>44482.694178240738</v>
      </c>
      <c r="T1203" t="s">
        <v>105</v>
      </c>
      <c r="U1203" t="s">
        <v>22</v>
      </c>
      <c r="V1203" t="s">
        <v>19</v>
      </c>
      <c r="W1203" t="s">
        <v>20</v>
      </c>
      <c r="X1203" t="s">
        <v>23</v>
      </c>
      <c r="Y1203" t="s">
        <v>79</v>
      </c>
      <c r="Z1203">
        <v>1</v>
      </c>
      <c r="AA1203" t="s">
        <v>3880</v>
      </c>
      <c r="AB1203" s="1">
        <v>44482</v>
      </c>
    </row>
    <row r="1204" spans="1:28" x14ac:dyDescent="0.25">
      <c r="A1204">
        <v>42</v>
      </c>
      <c r="B1204" t="s">
        <v>1817</v>
      </c>
      <c r="C1204">
        <v>2021</v>
      </c>
      <c r="D1204" t="s">
        <v>451</v>
      </c>
      <c r="E1204" t="s">
        <v>4412</v>
      </c>
      <c r="F1204" t="s">
        <v>33</v>
      </c>
      <c r="G1204" t="s">
        <v>4413</v>
      </c>
      <c r="H1204" t="s">
        <v>70</v>
      </c>
      <c r="I1204" t="s">
        <v>71</v>
      </c>
      <c r="J1204" s="1">
        <v>44482</v>
      </c>
      <c r="K1204" s="2">
        <v>0.73960648148148145</v>
      </c>
      <c r="L1204" s="1">
        <v>44482</v>
      </c>
      <c r="M1204" s="2">
        <v>0.80202546296296295</v>
      </c>
      <c r="N1204" s="1">
        <v>44482</v>
      </c>
      <c r="O1204" s="2">
        <v>0.77607638888888886</v>
      </c>
      <c r="P1204">
        <v>52</v>
      </c>
      <c r="Q1204">
        <v>-37</v>
      </c>
      <c r="R1204" s="3">
        <v>44482.739606481482</v>
      </c>
      <c r="S1204" s="3">
        <v>44482.776076388887</v>
      </c>
      <c r="T1204" t="s">
        <v>96</v>
      </c>
      <c r="U1204" t="s">
        <v>27</v>
      </c>
      <c r="V1204" t="s">
        <v>19</v>
      </c>
      <c r="W1204" t="s">
        <v>34</v>
      </c>
      <c r="X1204" t="s">
        <v>23</v>
      </c>
      <c r="Y1204" t="s">
        <v>80</v>
      </c>
      <c r="Z1204">
        <v>5</v>
      </c>
      <c r="AA1204" t="s">
        <v>3880</v>
      </c>
      <c r="AB1204" s="1">
        <v>44482</v>
      </c>
    </row>
    <row r="1205" spans="1:28" x14ac:dyDescent="0.25">
      <c r="A1205">
        <v>42</v>
      </c>
      <c r="B1205" t="s">
        <v>1817</v>
      </c>
      <c r="C1205">
        <v>2021</v>
      </c>
      <c r="D1205" t="s">
        <v>451</v>
      </c>
      <c r="E1205" t="s">
        <v>4414</v>
      </c>
      <c r="F1205" t="s">
        <v>24</v>
      </c>
      <c r="G1205" t="s">
        <v>3919</v>
      </c>
      <c r="H1205" t="s">
        <v>70</v>
      </c>
      <c r="I1205" t="s">
        <v>71</v>
      </c>
      <c r="J1205" s="1">
        <v>44482</v>
      </c>
      <c r="K1205" s="2">
        <v>0.75268518518518512</v>
      </c>
      <c r="L1205" s="1">
        <v>44482</v>
      </c>
      <c r="M1205" s="2">
        <v>0.81508101851851855</v>
      </c>
      <c r="N1205" s="1">
        <v>44482</v>
      </c>
      <c r="O1205" s="2">
        <v>0.77954861111111118</v>
      </c>
      <c r="P1205">
        <v>39</v>
      </c>
      <c r="Q1205">
        <v>-51</v>
      </c>
      <c r="R1205" s="3">
        <v>44482.752685185187</v>
      </c>
      <c r="S1205" s="3">
        <v>44482.779548611114</v>
      </c>
      <c r="T1205" t="s">
        <v>94</v>
      </c>
      <c r="U1205" t="s">
        <v>27</v>
      </c>
      <c r="V1205" t="s">
        <v>19</v>
      </c>
      <c r="W1205" t="s">
        <v>25</v>
      </c>
      <c r="X1205" t="s">
        <v>23</v>
      </c>
      <c r="Y1205" t="s">
        <v>78</v>
      </c>
      <c r="Z1205">
        <v>4</v>
      </c>
      <c r="AA1205" t="s">
        <v>3880</v>
      </c>
      <c r="AB1205" s="1">
        <v>44482</v>
      </c>
    </row>
    <row r="1206" spans="1:28" x14ac:dyDescent="0.25">
      <c r="A1206">
        <v>42</v>
      </c>
      <c r="B1206" t="s">
        <v>1817</v>
      </c>
      <c r="C1206">
        <v>2021</v>
      </c>
      <c r="D1206" t="s">
        <v>451</v>
      </c>
      <c r="E1206" t="s">
        <v>4415</v>
      </c>
      <c r="F1206" t="s">
        <v>18</v>
      </c>
      <c r="G1206" t="s">
        <v>4416</v>
      </c>
      <c r="H1206" t="s">
        <v>70</v>
      </c>
      <c r="I1206" t="s">
        <v>71</v>
      </c>
      <c r="J1206" s="1">
        <v>44482</v>
      </c>
      <c r="K1206" s="2">
        <v>0.76974537037037039</v>
      </c>
      <c r="L1206" s="1">
        <v>44482</v>
      </c>
      <c r="M1206" s="2">
        <v>0.8322222222222222</v>
      </c>
      <c r="N1206" s="1">
        <v>44482</v>
      </c>
      <c r="O1206" s="2">
        <v>0.79724537037037047</v>
      </c>
      <c r="P1206">
        <v>40</v>
      </c>
      <c r="Q1206">
        <v>-50</v>
      </c>
      <c r="R1206" s="3">
        <v>44482.769745370373</v>
      </c>
      <c r="S1206" s="3">
        <v>44482.79724537037</v>
      </c>
      <c r="T1206" t="s">
        <v>1900</v>
      </c>
      <c r="U1206" t="s">
        <v>27</v>
      </c>
      <c r="V1206" t="s">
        <v>19</v>
      </c>
      <c r="W1206" t="s">
        <v>20</v>
      </c>
      <c r="X1206" t="s">
        <v>23</v>
      </c>
      <c r="Y1206" t="s">
        <v>79</v>
      </c>
      <c r="Z1206">
        <v>4</v>
      </c>
      <c r="AA1206" t="s">
        <v>3880</v>
      </c>
      <c r="AB1206" s="1">
        <v>44482</v>
      </c>
    </row>
    <row r="1207" spans="1:28" x14ac:dyDescent="0.25">
      <c r="A1207">
        <v>42</v>
      </c>
      <c r="B1207" t="s">
        <v>1817</v>
      </c>
      <c r="C1207">
        <v>2021</v>
      </c>
      <c r="D1207" t="s">
        <v>451</v>
      </c>
      <c r="E1207" t="s">
        <v>4417</v>
      </c>
      <c r="F1207" t="s">
        <v>18</v>
      </c>
      <c r="G1207" t="s">
        <v>4416</v>
      </c>
      <c r="H1207" t="s">
        <v>70</v>
      </c>
      <c r="I1207" t="s">
        <v>71</v>
      </c>
      <c r="J1207" s="1">
        <v>44482</v>
      </c>
      <c r="K1207" s="2">
        <v>0.78957175925925915</v>
      </c>
      <c r="L1207" s="1">
        <v>44482</v>
      </c>
      <c r="M1207" s="2">
        <v>0.852025462962963</v>
      </c>
      <c r="N1207" s="1">
        <v>44482</v>
      </c>
      <c r="O1207" s="2">
        <v>0.81633101851851853</v>
      </c>
      <c r="P1207">
        <v>39</v>
      </c>
      <c r="Q1207">
        <v>-51</v>
      </c>
      <c r="R1207" s="3">
        <v>44482.789571759262</v>
      </c>
      <c r="S1207" s="3">
        <v>44482.816331018519</v>
      </c>
      <c r="T1207" t="s">
        <v>94</v>
      </c>
      <c r="U1207" t="s">
        <v>27</v>
      </c>
      <c r="V1207" t="s">
        <v>19</v>
      </c>
      <c r="W1207" t="s">
        <v>20</v>
      </c>
      <c r="X1207" t="s">
        <v>23</v>
      </c>
      <c r="Y1207" t="s">
        <v>79</v>
      </c>
      <c r="Z1207">
        <v>1</v>
      </c>
      <c r="AA1207" t="s">
        <v>3880</v>
      </c>
      <c r="AB1207" s="1">
        <v>44482</v>
      </c>
    </row>
    <row r="1208" spans="1:28" x14ac:dyDescent="0.25">
      <c r="A1208">
        <v>42</v>
      </c>
      <c r="B1208" t="s">
        <v>1817</v>
      </c>
      <c r="C1208">
        <v>2021</v>
      </c>
      <c r="D1208" t="s">
        <v>451</v>
      </c>
      <c r="E1208" t="s">
        <v>4418</v>
      </c>
      <c r="F1208" t="s">
        <v>48</v>
      </c>
      <c r="G1208" t="s">
        <v>4419</v>
      </c>
      <c r="H1208" t="s">
        <v>86</v>
      </c>
      <c r="I1208" t="s">
        <v>71</v>
      </c>
      <c r="J1208" s="1">
        <v>44482</v>
      </c>
      <c r="K1208" s="2">
        <v>0.79966435185185192</v>
      </c>
      <c r="L1208" s="1">
        <v>44482</v>
      </c>
      <c r="M1208" s="2">
        <v>0.96630787037037036</v>
      </c>
      <c r="N1208" s="1">
        <v>44482</v>
      </c>
      <c r="O1208" s="2">
        <v>0.84726851851851848</v>
      </c>
      <c r="P1208">
        <v>69</v>
      </c>
      <c r="Q1208">
        <v>-171</v>
      </c>
      <c r="R1208" s="3">
        <v>44482.799664351849</v>
      </c>
      <c r="S1208" s="3">
        <v>44482.847268518519</v>
      </c>
      <c r="T1208" t="s">
        <v>1841</v>
      </c>
      <c r="U1208" t="s">
        <v>30</v>
      </c>
      <c r="V1208" t="s">
        <v>48</v>
      </c>
      <c r="W1208" t="s">
        <v>48</v>
      </c>
      <c r="X1208" t="s">
        <v>23</v>
      </c>
      <c r="Y1208" t="s">
        <v>81</v>
      </c>
      <c r="Z1208">
        <v>4</v>
      </c>
      <c r="AA1208" t="s">
        <v>3880</v>
      </c>
      <c r="AB1208" s="1">
        <v>44482</v>
      </c>
    </row>
    <row r="1209" spans="1:28" x14ac:dyDescent="0.25">
      <c r="A1209">
        <v>42</v>
      </c>
      <c r="B1209" t="s">
        <v>1817</v>
      </c>
      <c r="C1209">
        <v>2021</v>
      </c>
      <c r="D1209" t="s">
        <v>451</v>
      </c>
      <c r="E1209" t="s">
        <v>4420</v>
      </c>
      <c r="F1209" t="s">
        <v>33</v>
      </c>
      <c r="G1209" t="s">
        <v>4413</v>
      </c>
      <c r="H1209" t="s">
        <v>87</v>
      </c>
      <c r="I1209" t="s">
        <v>71</v>
      </c>
      <c r="J1209" s="1">
        <v>44482</v>
      </c>
      <c r="K1209" s="2">
        <v>0.80269675925925921</v>
      </c>
      <c r="L1209" s="1">
        <v>44486</v>
      </c>
      <c r="M1209" s="2">
        <v>0.83045138888888881</v>
      </c>
      <c r="R1209" s="3">
        <v>44482.80269675926</v>
      </c>
      <c r="S1209" s="3">
        <v>44484.34691064815</v>
      </c>
      <c r="T1209" t="s">
        <v>4881</v>
      </c>
      <c r="U1209" t="s">
        <v>72</v>
      </c>
      <c r="V1209" t="s">
        <v>19</v>
      </c>
      <c r="W1209" t="s">
        <v>34</v>
      </c>
      <c r="X1209" t="s">
        <v>74</v>
      </c>
      <c r="Y1209" t="s">
        <v>80</v>
      </c>
      <c r="Z1209">
        <v>1</v>
      </c>
      <c r="AA1209" t="s">
        <v>3880</v>
      </c>
      <c r="AB1209" s="1">
        <v>44482</v>
      </c>
    </row>
    <row r="1210" spans="1:28" x14ac:dyDescent="0.25">
      <c r="A1210">
        <v>42</v>
      </c>
      <c r="B1210" t="s">
        <v>1817</v>
      </c>
      <c r="C1210">
        <v>2021</v>
      </c>
      <c r="D1210" t="s">
        <v>451</v>
      </c>
      <c r="E1210" t="s">
        <v>4421</v>
      </c>
      <c r="F1210" t="s">
        <v>24</v>
      </c>
      <c r="G1210" t="s">
        <v>1745</v>
      </c>
      <c r="H1210" t="s">
        <v>87</v>
      </c>
      <c r="I1210" t="s">
        <v>71</v>
      </c>
      <c r="J1210" s="1">
        <v>44482</v>
      </c>
      <c r="K1210" s="2">
        <v>0.81796296296296289</v>
      </c>
      <c r="L1210" s="1">
        <v>44486</v>
      </c>
      <c r="M1210" s="2">
        <v>0.84571759259259249</v>
      </c>
      <c r="R1210" s="3">
        <v>44482.817962962959</v>
      </c>
      <c r="S1210" s="3">
        <v>44484.34691064815</v>
      </c>
      <c r="T1210" t="s">
        <v>4882</v>
      </c>
      <c r="U1210" t="s">
        <v>72</v>
      </c>
      <c r="V1210" t="s">
        <v>19</v>
      </c>
      <c r="W1210" t="s">
        <v>25</v>
      </c>
      <c r="X1210" t="s">
        <v>74</v>
      </c>
      <c r="Y1210" t="s">
        <v>78</v>
      </c>
      <c r="Z1210">
        <v>1</v>
      </c>
      <c r="AA1210" t="s">
        <v>3880</v>
      </c>
      <c r="AB1210" s="1">
        <v>44482</v>
      </c>
    </row>
    <row r="1211" spans="1:28" x14ac:dyDescent="0.25">
      <c r="A1211">
        <v>42</v>
      </c>
      <c r="B1211" t="s">
        <v>1817</v>
      </c>
      <c r="C1211">
        <v>2021</v>
      </c>
      <c r="D1211" t="s">
        <v>451</v>
      </c>
      <c r="E1211" t="s">
        <v>4422</v>
      </c>
      <c r="F1211" t="s">
        <v>18</v>
      </c>
      <c r="G1211" t="s">
        <v>4423</v>
      </c>
      <c r="H1211" t="s">
        <v>70</v>
      </c>
      <c r="I1211" t="s">
        <v>71</v>
      </c>
      <c r="J1211" s="1">
        <v>44482</v>
      </c>
      <c r="K1211" s="2">
        <v>0.82002314814814825</v>
      </c>
      <c r="L1211" s="1">
        <v>44482</v>
      </c>
      <c r="M1211" s="2">
        <v>0.88248842592592591</v>
      </c>
      <c r="N1211" s="1">
        <v>44482</v>
      </c>
      <c r="O1211" s="2">
        <v>0.85123842592592591</v>
      </c>
      <c r="P1211">
        <v>45</v>
      </c>
      <c r="Q1211">
        <v>-45</v>
      </c>
      <c r="R1211" s="3">
        <v>44482.820023148146</v>
      </c>
      <c r="S1211" s="3">
        <v>44482.851238425923</v>
      </c>
      <c r="T1211" t="s">
        <v>142</v>
      </c>
      <c r="U1211" t="s">
        <v>27</v>
      </c>
      <c r="V1211" t="s">
        <v>19</v>
      </c>
      <c r="W1211" t="s">
        <v>20</v>
      </c>
      <c r="X1211" t="s">
        <v>23</v>
      </c>
      <c r="Y1211" t="s">
        <v>79</v>
      </c>
      <c r="Z1211">
        <v>6</v>
      </c>
      <c r="AA1211" t="s">
        <v>3880</v>
      </c>
      <c r="AB1211" s="1">
        <v>44482</v>
      </c>
    </row>
    <row r="1212" spans="1:28" x14ac:dyDescent="0.25">
      <c r="A1212">
        <v>42</v>
      </c>
      <c r="B1212" t="s">
        <v>1817</v>
      </c>
      <c r="C1212">
        <v>2021</v>
      </c>
      <c r="D1212" t="s">
        <v>451</v>
      </c>
      <c r="E1212" t="s">
        <v>4424</v>
      </c>
      <c r="F1212" t="s">
        <v>24</v>
      </c>
      <c r="G1212" t="s">
        <v>1644</v>
      </c>
      <c r="H1212" t="s">
        <v>90</v>
      </c>
      <c r="I1212" t="s">
        <v>71</v>
      </c>
      <c r="J1212" s="1">
        <v>44482</v>
      </c>
      <c r="K1212" s="2">
        <v>0.82965277777777768</v>
      </c>
      <c r="L1212" s="1">
        <v>44482</v>
      </c>
      <c r="M1212" s="2">
        <v>0.85046296296296298</v>
      </c>
      <c r="N1212" s="1">
        <v>44482</v>
      </c>
      <c r="O1212" s="2">
        <v>0.83609953703703699</v>
      </c>
      <c r="P1212">
        <v>9</v>
      </c>
      <c r="Q1212">
        <v>-21</v>
      </c>
      <c r="R1212" s="3">
        <v>44482.829652777778</v>
      </c>
      <c r="S1212" s="3">
        <v>44482.836099537039</v>
      </c>
      <c r="T1212" t="s">
        <v>109</v>
      </c>
      <c r="U1212" t="s">
        <v>22</v>
      </c>
      <c r="V1212" t="s">
        <v>19</v>
      </c>
      <c r="W1212" t="s">
        <v>73</v>
      </c>
      <c r="X1212" t="s">
        <v>23</v>
      </c>
      <c r="Y1212" t="s">
        <v>77</v>
      </c>
      <c r="Z1212">
        <v>1</v>
      </c>
      <c r="AA1212" t="s">
        <v>3880</v>
      </c>
      <c r="AB1212" s="1">
        <v>44482</v>
      </c>
    </row>
    <row r="1213" spans="1:28" x14ac:dyDescent="0.25">
      <c r="A1213">
        <v>42</v>
      </c>
      <c r="B1213" t="s">
        <v>1817</v>
      </c>
      <c r="C1213">
        <v>2021</v>
      </c>
      <c r="D1213" t="s">
        <v>451</v>
      </c>
      <c r="E1213" t="s">
        <v>4425</v>
      </c>
      <c r="F1213" t="s">
        <v>24</v>
      </c>
      <c r="G1213" t="s">
        <v>1644</v>
      </c>
      <c r="H1213" t="s">
        <v>70</v>
      </c>
      <c r="I1213" t="s">
        <v>71</v>
      </c>
      <c r="J1213" s="1">
        <v>44482</v>
      </c>
      <c r="K1213" s="2">
        <v>0.8303356481481482</v>
      </c>
      <c r="L1213" s="1">
        <v>44482</v>
      </c>
      <c r="M1213" s="2">
        <v>0.89282407407407405</v>
      </c>
      <c r="N1213" s="1">
        <v>44482</v>
      </c>
      <c r="O1213" s="2">
        <v>0.86366898148148152</v>
      </c>
      <c r="P1213">
        <v>48</v>
      </c>
      <c r="Q1213">
        <v>-42</v>
      </c>
      <c r="R1213" s="3">
        <v>44482.830335648148</v>
      </c>
      <c r="S1213" s="3">
        <v>44482.863668981481</v>
      </c>
      <c r="T1213" t="s">
        <v>101</v>
      </c>
      <c r="U1213" t="s">
        <v>27</v>
      </c>
      <c r="V1213" t="s">
        <v>19</v>
      </c>
      <c r="W1213" t="s">
        <v>25</v>
      </c>
      <c r="X1213" t="s">
        <v>23</v>
      </c>
      <c r="Y1213" t="s">
        <v>78</v>
      </c>
      <c r="Z1213">
        <v>4</v>
      </c>
      <c r="AA1213" t="s">
        <v>3880</v>
      </c>
      <c r="AB1213" s="1">
        <v>44482</v>
      </c>
    </row>
    <row r="1214" spans="1:28" x14ac:dyDescent="0.25">
      <c r="A1214">
        <v>42</v>
      </c>
      <c r="B1214" t="s">
        <v>1817</v>
      </c>
      <c r="C1214">
        <v>2021</v>
      </c>
      <c r="D1214" t="s">
        <v>451</v>
      </c>
      <c r="E1214" t="s">
        <v>4426</v>
      </c>
      <c r="F1214" t="s">
        <v>18</v>
      </c>
      <c r="G1214" t="s">
        <v>4427</v>
      </c>
      <c r="H1214" t="s">
        <v>70</v>
      </c>
      <c r="I1214" t="s">
        <v>71</v>
      </c>
      <c r="J1214" s="1">
        <v>44482</v>
      </c>
      <c r="K1214" s="2">
        <v>0.85383101851851861</v>
      </c>
      <c r="L1214" s="1">
        <v>44482</v>
      </c>
      <c r="M1214" s="2">
        <v>0.91630787037037031</v>
      </c>
      <c r="N1214" s="1">
        <v>44482</v>
      </c>
      <c r="O1214" s="2">
        <v>0.85938657407407415</v>
      </c>
      <c r="P1214">
        <v>8</v>
      </c>
      <c r="Q1214">
        <v>-82</v>
      </c>
      <c r="R1214" s="3">
        <v>44482.853831018518</v>
      </c>
      <c r="S1214" s="3">
        <v>44482.859386574077</v>
      </c>
      <c r="T1214" t="s">
        <v>1907</v>
      </c>
      <c r="U1214" t="s">
        <v>22</v>
      </c>
      <c r="V1214" t="s">
        <v>19</v>
      </c>
      <c r="W1214" t="s">
        <v>20</v>
      </c>
      <c r="X1214" t="s">
        <v>23</v>
      </c>
      <c r="Y1214" t="s">
        <v>79</v>
      </c>
      <c r="Z1214">
        <v>1</v>
      </c>
      <c r="AA1214" t="s">
        <v>3883</v>
      </c>
      <c r="AB1214" s="1">
        <v>44482</v>
      </c>
    </row>
    <row r="1215" spans="1:28" x14ac:dyDescent="0.25">
      <c r="A1215">
        <v>42</v>
      </c>
      <c r="B1215" t="s">
        <v>1817</v>
      </c>
      <c r="C1215">
        <v>2021</v>
      </c>
      <c r="D1215" t="s">
        <v>451</v>
      </c>
      <c r="E1215" t="s">
        <v>4428</v>
      </c>
      <c r="F1215" t="s">
        <v>18</v>
      </c>
      <c r="G1215" t="s">
        <v>4429</v>
      </c>
      <c r="H1215" t="s">
        <v>70</v>
      </c>
      <c r="I1215" t="s">
        <v>71</v>
      </c>
      <c r="J1215" s="1">
        <v>44482</v>
      </c>
      <c r="K1215" s="2">
        <v>0.85472222222222216</v>
      </c>
      <c r="L1215" s="1">
        <v>44482</v>
      </c>
      <c r="M1215" s="2">
        <v>0.91721064814814823</v>
      </c>
      <c r="N1215" s="1">
        <v>44482</v>
      </c>
      <c r="O1215" s="2">
        <v>0.8591550925925926</v>
      </c>
      <c r="P1215">
        <v>7</v>
      </c>
      <c r="Q1215">
        <v>-83</v>
      </c>
      <c r="R1215" s="3">
        <v>44482.854722222219</v>
      </c>
      <c r="S1215" s="3">
        <v>44482.859155092592</v>
      </c>
      <c r="T1215" t="s">
        <v>1850</v>
      </c>
      <c r="U1215" t="s">
        <v>22</v>
      </c>
      <c r="V1215" t="s">
        <v>19</v>
      </c>
      <c r="W1215" t="s">
        <v>20</v>
      </c>
      <c r="X1215" t="s">
        <v>23</v>
      </c>
      <c r="Y1215" t="s">
        <v>79</v>
      </c>
      <c r="Z1215">
        <v>1</v>
      </c>
      <c r="AA1215" t="s">
        <v>3883</v>
      </c>
      <c r="AB1215" s="1">
        <v>44482</v>
      </c>
    </row>
    <row r="1216" spans="1:28" x14ac:dyDescent="0.25">
      <c r="A1216">
        <v>42</v>
      </c>
      <c r="B1216" t="s">
        <v>1817</v>
      </c>
      <c r="C1216">
        <v>2021</v>
      </c>
      <c r="D1216" t="s">
        <v>451</v>
      </c>
      <c r="E1216" t="s">
        <v>4430</v>
      </c>
      <c r="F1216" t="s">
        <v>24</v>
      </c>
      <c r="G1216" t="s">
        <v>179</v>
      </c>
      <c r="H1216" t="s">
        <v>90</v>
      </c>
      <c r="I1216" t="s">
        <v>71</v>
      </c>
      <c r="J1216" s="1">
        <v>44482</v>
      </c>
      <c r="K1216" s="2">
        <v>0.85584490740740737</v>
      </c>
      <c r="L1216" s="1">
        <v>44482</v>
      </c>
      <c r="M1216" s="2">
        <v>0.87665509259259267</v>
      </c>
      <c r="N1216" s="1">
        <v>44482</v>
      </c>
      <c r="O1216" s="2">
        <v>0.85633101851851856</v>
      </c>
      <c r="P1216">
        <v>1</v>
      </c>
      <c r="Q1216">
        <v>-29</v>
      </c>
      <c r="R1216" s="3">
        <v>44482.855844907404</v>
      </c>
      <c r="S1216" s="3">
        <v>44482.85633101852</v>
      </c>
      <c r="T1216" t="s">
        <v>1851</v>
      </c>
      <c r="U1216" t="s">
        <v>22</v>
      </c>
      <c r="V1216" t="s">
        <v>19</v>
      </c>
      <c r="W1216" t="s">
        <v>73</v>
      </c>
      <c r="X1216" t="s">
        <v>23</v>
      </c>
      <c r="Y1216" t="s">
        <v>77</v>
      </c>
      <c r="Z1216">
        <v>1</v>
      </c>
      <c r="AA1216" t="s">
        <v>3883</v>
      </c>
      <c r="AB1216" s="1">
        <v>44482</v>
      </c>
    </row>
    <row r="1217" spans="1:28" x14ac:dyDescent="0.25">
      <c r="A1217">
        <v>42</v>
      </c>
      <c r="B1217" t="s">
        <v>1817</v>
      </c>
      <c r="C1217">
        <v>2021</v>
      </c>
      <c r="D1217" t="s">
        <v>451</v>
      </c>
      <c r="E1217" t="s">
        <v>4431</v>
      </c>
      <c r="F1217" t="s">
        <v>24</v>
      </c>
      <c r="G1217" t="s">
        <v>202</v>
      </c>
      <c r="H1217" t="s">
        <v>90</v>
      </c>
      <c r="I1217" t="s">
        <v>71</v>
      </c>
      <c r="J1217" s="1">
        <v>44482</v>
      </c>
      <c r="K1217" s="2">
        <v>0.86480324074074078</v>
      </c>
      <c r="L1217" s="1">
        <v>44482</v>
      </c>
      <c r="M1217" s="2">
        <v>0.88561342592592596</v>
      </c>
      <c r="N1217" s="1">
        <v>44482</v>
      </c>
      <c r="O1217" s="2">
        <v>0.86739583333333325</v>
      </c>
      <c r="P1217">
        <v>4</v>
      </c>
      <c r="Q1217">
        <v>-26</v>
      </c>
      <c r="R1217" s="3">
        <v>44482.864803240744</v>
      </c>
      <c r="S1217" s="3">
        <v>44482.867395833331</v>
      </c>
      <c r="T1217" t="s">
        <v>1911</v>
      </c>
      <c r="U1217" t="s">
        <v>22</v>
      </c>
      <c r="V1217" t="s">
        <v>19</v>
      </c>
      <c r="W1217" t="s">
        <v>73</v>
      </c>
      <c r="X1217" t="s">
        <v>23</v>
      </c>
      <c r="Y1217" t="s">
        <v>77</v>
      </c>
      <c r="Z1217">
        <v>2</v>
      </c>
      <c r="AA1217" t="s">
        <v>3883</v>
      </c>
      <c r="AB1217" s="1">
        <v>44482</v>
      </c>
    </row>
    <row r="1218" spans="1:28" x14ac:dyDescent="0.25">
      <c r="A1218">
        <v>42</v>
      </c>
      <c r="B1218" t="s">
        <v>1817</v>
      </c>
      <c r="C1218">
        <v>2021</v>
      </c>
      <c r="D1218" t="s">
        <v>451</v>
      </c>
      <c r="E1218" t="s">
        <v>4432</v>
      </c>
      <c r="F1218" t="s">
        <v>24</v>
      </c>
      <c r="G1218" t="s">
        <v>1644</v>
      </c>
      <c r="H1218" t="s">
        <v>90</v>
      </c>
      <c r="I1218" t="s">
        <v>71</v>
      </c>
      <c r="J1218" s="1">
        <v>44482</v>
      </c>
      <c r="K1218" s="2">
        <v>0.88306712962962963</v>
      </c>
      <c r="L1218" s="1">
        <v>44482</v>
      </c>
      <c r="M1218" s="2">
        <v>0.90386574074074078</v>
      </c>
      <c r="N1218" s="1">
        <v>44482</v>
      </c>
      <c r="O1218" s="2">
        <v>0.88504629629629628</v>
      </c>
      <c r="P1218">
        <v>3</v>
      </c>
      <c r="Q1218">
        <v>-27</v>
      </c>
      <c r="R1218" s="3">
        <v>44482.883067129631</v>
      </c>
      <c r="S1218" s="3">
        <v>44482.885046296295</v>
      </c>
      <c r="T1218" t="s">
        <v>1891</v>
      </c>
      <c r="U1218" t="s">
        <v>22</v>
      </c>
      <c r="V1218" t="s">
        <v>19</v>
      </c>
      <c r="W1218" t="s">
        <v>73</v>
      </c>
      <c r="X1218" t="s">
        <v>23</v>
      </c>
      <c r="Y1218" t="s">
        <v>77</v>
      </c>
      <c r="Z1218">
        <v>1</v>
      </c>
      <c r="AA1218" t="s">
        <v>3883</v>
      </c>
      <c r="AB1218" s="1">
        <v>44482</v>
      </c>
    </row>
    <row r="1219" spans="1:28" x14ac:dyDescent="0.25">
      <c r="A1219">
        <v>42</v>
      </c>
      <c r="B1219" t="s">
        <v>1818</v>
      </c>
      <c r="C1219">
        <v>2021</v>
      </c>
      <c r="D1219" t="s">
        <v>451</v>
      </c>
      <c r="E1219" t="s">
        <v>4433</v>
      </c>
      <c r="F1219" t="s">
        <v>24</v>
      </c>
      <c r="G1219" t="s">
        <v>3919</v>
      </c>
      <c r="H1219" t="s">
        <v>90</v>
      </c>
      <c r="I1219" t="s">
        <v>71</v>
      </c>
      <c r="J1219" s="1">
        <v>44483</v>
      </c>
      <c r="K1219" s="2">
        <v>5.7870370370370376E-3</v>
      </c>
      <c r="L1219" s="1">
        <v>44483</v>
      </c>
      <c r="M1219" s="2">
        <v>2.659722222222222E-2</v>
      </c>
      <c r="N1219" s="1">
        <v>44483</v>
      </c>
      <c r="O1219" s="2">
        <v>6.7129629629629622E-3</v>
      </c>
      <c r="P1219">
        <v>1</v>
      </c>
      <c r="Q1219">
        <v>-29</v>
      </c>
      <c r="R1219" s="3">
        <v>44483.005787037036</v>
      </c>
      <c r="S1219" s="3">
        <v>44483.006712962961</v>
      </c>
      <c r="T1219" t="s">
        <v>1856</v>
      </c>
      <c r="U1219" t="s">
        <v>22</v>
      </c>
      <c r="V1219" t="s">
        <v>19</v>
      </c>
      <c r="W1219" t="s">
        <v>73</v>
      </c>
      <c r="X1219" t="s">
        <v>23</v>
      </c>
      <c r="Y1219" t="s">
        <v>77</v>
      </c>
      <c r="Z1219">
        <v>1</v>
      </c>
      <c r="AA1219" t="s">
        <v>3883</v>
      </c>
      <c r="AB1219" s="1">
        <v>44482</v>
      </c>
    </row>
    <row r="1220" spans="1:28" x14ac:dyDescent="0.25">
      <c r="A1220">
        <v>42</v>
      </c>
      <c r="B1220" t="s">
        <v>1818</v>
      </c>
      <c r="C1220">
        <v>2021</v>
      </c>
      <c r="D1220" t="s">
        <v>451</v>
      </c>
      <c r="E1220" t="s">
        <v>4434</v>
      </c>
      <c r="F1220" t="s">
        <v>24</v>
      </c>
      <c r="G1220" t="s">
        <v>3919</v>
      </c>
      <c r="H1220" t="s">
        <v>70</v>
      </c>
      <c r="I1220" t="s">
        <v>71</v>
      </c>
      <c r="J1220" s="1">
        <v>44483</v>
      </c>
      <c r="K1220" s="2">
        <v>6.215277777777777E-3</v>
      </c>
      <c r="L1220" s="1">
        <v>44483</v>
      </c>
      <c r="M1220" s="2">
        <v>6.8692129629629631E-2</v>
      </c>
      <c r="N1220" s="1">
        <v>44483</v>
      </c>
      <c r="O1220" s="2">
        <v>2.2164351851851852E-2</v>
      </c>
      <c r="P1220">
        <v>23</v>
      </c>
      <c r="Q1220">
        <v>-67</v>
      </c>
      <c r="R1220" s="3">
        <v>44483.006215277775</v>
      </c>
      <c r="S1220" s="3">
        <v>44483.022164351853</v>
      </c>
      <c r="T1220" t="s">
        <v>156</v>
      </c>
      <c r="U1220" t="s">
        <v>22</v>
      </c>
      <c r="V1220" t="s">
        <v>19</v>
      </c>
      <c r="W1220" t="s">
        <v>25</v>
      </c>
      <c r="X1220" t="s">
        <v>23</v>
      </c>
      <c r="Y1220" t="s">
        <v>78</v>
      </c>
      <c r="Z1220">
        <v>3</v>
      </c>
      <c r="AA1220" t="s">
        <v>3883</v>
      </c>
      <c r="AB1220" s="1">
        <v>44482</v>
      </c>
    </row>
    <row r="1221" spans="1:28" x14ac:dyDescent="0.25">
      <c r="A1221">
        <v>42</v>
      </c>
      <c r="B1221" t="s">
        <v>1818</v>
      </c>
      <c r="C1221">
        <v>2021</v>
      </c>
      <c r="D1221" t="s">
        <v>451</v>
      </c>
      <c r="E1221" t="s">
        <v>4435</v>
      </c>
      <c r="F1221" t="s">
        <v>33</v>
      </c>
      <c r="G1221" t="s">
        <v>846</v>
      </c>
      <c r="H1221" t="s">
        <v>90</v>
      </c>
      <c r="I1221" t="s">
        <v>71</v>
      </c>
      <c r="J1221" s="1">
        <v>44483</v>
      </c>
      <c r="K1221" s="2">
        <v>5.0543981481481481E-2</v>
      </c>
      <c r="L1221" s="1">
        <v>44483</v>
      </c>
      <c r="M1221" s="2">
        <v>7.1365740740740743E-2</v>
      </c>
      <c r="N1221" s="1">
        <v>44483</v>
      </c>
      <c r="O1221" s="2">
        <v>5.1377314814814813E-2</v>
      </c>
      <c r="P1221">
        <v>1</v>
      </c>
      <c r="Q1221">
        <v>-29</v>
      </c>
      <c r="R1221" s="3">
        <v>44483.050543981481</v>
      </c>
      <c r="S1221" s="3">
        <v>44483.051377314812</v>
      </c>
      <c r="T1221" t="s">
        <v>1856</v>
      </c>
      <c r="U1221" t="s">
        <v>22</v>
      </c>
      <c r="V1221" t="s">
        <v>19</v>
      </c>
      <c r="W1221" t="s">
        <v>73</v>
      </c>
      <c r="X1221" t="s">
        <v>23</v>
      </c>
      <c r="Y1221" t="s">
        <v>77</v>
      </c>
      <c r="Z1221">
        <v>1</v>
      </c>
      <c r="AA1221" t="s">
        <v>3883</v>
      </c>
      <c r="AB1221" s="1">
        <v>44482</v>
      </c>
    </row>
    <row r="1222" spans="1:28" x14ac:dyDescent="0.25">
      <c r="A1222">
        <v>42</v>
      </c>
      <c r="B1222" t="s">
        <v>1818</v>
      </c>
      <c r="C1222">
        <v>2021</v>
      </c>
      <c r="D1222" t="s">
        <v>451</v>
      </c>
      <c r="E1222" t="s">
        <v>4436</v>
      </c>
      <c r="F1222" t="s">
        <v>33</v>
      </c>
      <c r="G1222" t="s">
        <v>846</v>
      </c>
      <c r="H1222" t="s">
        <v>87</v>
      </c>
      <c r="I1222" t="s">
        <v>71</v>
      </c>
      <c r="J1222" s="1">
        <v>44483</v>
      </c>
      <c r="K1222" s="2">
        <v>5.4606481481481478E-2</v>
      </c>
      <c r="L1222" s="1">
        <v>44487</v>
      </c>
      <c r="M1222" s="2">
        <v>8.2361111111111107E-2</v>
      </c>
      <c r="N1222" s="1">
        <v>44483</v>
      </c>
      <c r="O1222" s="2">
        <v>7.6817129629629624E-2</v>
      </c>
      <c r="P1222">
        <v>32</v>
      </c>
      <c r="Q1222">
        <v>-5768</v>
      </c>
      <c r="R1222" s="3">
        <v>44483.054606481484</v>
      </c>
      <c r="S1222" s="3">
        <v>44483.076817129629</v>
      </c>
      <c r="T1222" t="s">
        <v>95</v>
      </c>
      <c r="U1222" t="s">
        <v>27</v>
      </c>
      <c r="V1222" t="s">
        <v>19</v>
      </c>
      <c r="W1222" t="s">
        <v>34</v>
      </c>
      <c r="X1222" t="s">
        <v>23</v>
      </c>
      <c r="Y1222" t="s">
        <v>80</v>
      </c>
      <c r="Z1222">
        <v>10</v>
      </c>
      <c r="AA1222" t="s">
        <v>3883</v>
      </c>
      <c r="AB1222" s="1">
        <v>44482</v>
      </c>
    </row>
    <row r="1223" spans="1:28" x14ac:dyDescent="0.25">
      <c r="A1223">
        <v>42</v>
      </c>
      <c r="B1223" t="s">
        <v>1818</v>
      </c>
      <c r="C1223">
        <v>2021</v>
      </c>
      <c r="D1223" t="s">
        <v>451</v>
      </c>
      <c r="E1223" t="s">
        <v>4437</v>
      </c>
      <c r="F1223" t="s">
        <v>24</v>
      </c>
      <c r="G1223" t="s">
        <v>179</v>
      </c>
      <c r="H1223" t="s">
        <v>87</v>
      </c>
      <c r="I1223" t="s">
        <v>71</v>
      </c>
      <c r="J1223" s="1">
        <v>44483</v>
      </c>
      <c r="K1223" s="2">
        <v>7.9664351851851847E-2</v>
      </c>
      <c r="L1223" s="1">
        <v>44487</v>
      </c>
      <c r="M1223" s="2">
        <v>0.1074074074074074</v>
      </c>
      <c r="R1223" s="3">
        <v>44483.079664351855</v>
      </c>
      <c r="S1223" s="3">
        <v>44484.34691064815</v>
      </c>
      <c r="T1223" t="s">
        <v>4883</v>
      </c>
      <c r="U1223" t="s">
        <v>72</v>
      </c>
      <c r="V1223" t="s">
        <v>19</v>
      </c>
      <c r="W1223" t="s">
        <v>25</v>
      </c>
      <c r="X1223" t="s">
        <v>74</v>
      </c>
      <c r="Y1223" t="s">
        <v>78</v>
      </c>
      <c r="Z1223">
        <v>1</v>
      </c>
      <c r="AA1223" t="s">
        <v>3883</v>
      </c>
      <c r="AB1223" s="1">
        <v>44482</v>
      </c>
    </row>
    <row r="1224" spans="1:28" x14ac:dyDescent="0.25">
      <c r="A1224">
        <v>42</v>
      </c>
      <c r="B1224" t="s">
        <v>1818</v>
      </c>
      <c r="C1224">
        <v>2021</v>
      </c>
      <c r="D1224" t="s">
        <v>451</v>
      </c>
      <c r="E1224" t="s">
        <v>4438</v>
      </c>
      <c r="F1224" t="s">
        <v>18</v>
      </c>
      <c r="G1224" t="s">
        <v>4439</v>
      </c>
      <c r="H1224" t="s">
        <v>70</v>
      </c>
      <c r="I1224" t="s">
        <v>71</v>
      </c>
      <c r="J1224" s="1">
        <v>44483</v>
      </c>
      <c r="K1224" s="2">
        <v>9.6412037037037046E-2</v>
      </c>
      <c r="L1224" s="1">
        <v>44483</v>
      </c>
      <c r="M1224" s="2">
        <v>0.15888888888888889</v>
      </c>
      <c r="N1224" s="1">
        <v>44483</v>
      </c>
      <c r="O1224" s="2">
        <v>0.11888888888888889</v>
      </c>
      <c r="P1224">
        <v>33</v>
      </c>
      <c r="Q1224">
        <v>-57</v>
      </c>
      <c r="R1224" s="3">
        <v>44483.096412037034</v>
      </c>
      <c r="S1224" s="3">
        <v>44483.118888888886</v>
      </c>
      <c r="T1224" t="s">
        <v>1839</v>
      </c>
      <c r="U1224" t="s">
        <v>27</v>
      </c>
      <c r="V1224" t="s">
        <v>19</v>
      </c>
      <c r="W1224" t="s">
        <v>20</v>
      </c>
      <c r="X1224" t="s">
        <v>23</v>
      </c>
      <c r="Y1224" t="s">
        <v>79</v>
      </c>
      <c r="Z1224">
        <v>3</v>
      </c>
      <c r="AA1224" t="s">
        <v>3883</v>
      </c>
      <c r="AB1224" s="1">
        <v>44482</v>
      </c>
    </row>
    <row r="1225" spans="1:28" x14ac:dyDescent="0.25">
      <c r="A1225">
        <v>42</v>
      </c>
      <c r="B1225" t="s">
        <v>1818</v>
      </c>
      <c r="C1225">
        <v>2021</v>
      </c>
      <c r="D1225" t="s">
        <v>451</v>
      </c>
      <c r="E1225" t="s">
        <v>4440</v>
      </c>
      <c r="F1225" t="s">
        <v>24</v>
      </c>
      <c r="G1225" t="s">
        <v>1745</v>
      </c>
      <c r="H1225" t="s">
        <v>90</v>
      </c>
      <c r="I1225" t="s">
        <v>71</v>
      </c>
      <c r="J1225" s="1">
        <v>44483</v>
      </c>
      <c r="K1225" s="2">
        <v>0.27530092592592592</v>
      </c>
      <c r="L1225" s="1">
        <v>44483</v>
      </c>
      <c r="M1225" s="2">
        <v>0.2961111111111111</v>
      </c>
      <c r="N1225" s="1">
        <v>44483</v>
      </c>
      <c r="O1225" s="2">
        <v>0.28250000000000003</v>
      </c>
      <c r="P1225">
        <v>10</v>
      </c>
      <c r="Q1225">
        <v>-20</v>
      </c>
      <c r="R1225" s="3">
        <v>44483.275300925925</v>
      </c>
      <c r="S1225" s="3">
        <v>44483.282500000001</v>
      </c>
      <c r="T1225" t="s">
        <v>111</v>
      </c>
      <c r="U1225" t="s">
        <v>22</v>
      </c>
      <c r="V1225" t="s">
        <v>19</v>
      </c>
      <c r="W1225" t="s">
        <v>73</v>
      </c>
      <c r="X1225" t="s">
        <v>23</v>
      </c>
      <c r="Y1225" t="s">
        <v>77</v>
      </c>
      <c r="Z1225">
        <v>1</v>
      </c>
      <c r="AA1225" t="s">
        <v>3879</v>
      </c>
      <c r="AB1225" s="1">
        <v>44483</v>
      </c>
    </row>
    <row r="1226" spans="1:28" x14ac:dyDescent="0.25">
      <c r="A1226">
        <v>42</v>
      </c>
      <c r="B1226" t="s">
        <v>1818</v>
      </c>
      <c r="C1226">
        <v>2021</v>
      </c>
      <c r="D1226" t="s">
        <v>451</v>
      </c>
      <c r="E1226" t="s">
        <v>4441</v>
      </c>
      <c r="F1226" t="s">
        <v>24</v>
      </c>
      <c r="G1226" t="s">
        <v>1405</v>
      </c>
      <c r="H1226" t="s">
        <v>90</v>
      </c>
      <c r="I1226" t="s">
        <v>71</v>
      </c>
      <c r="J1226" s="1">
        <v>44483</v>
      </c>
      <c r="K1226" s="2">
        <v>0.27599537037037036</v>
      </c>
      <c r="L1226" s="1">
        <v>44483</v>
      </c>
      <c r="M1226" s="2">
        <v>0.29679398148148145</v>
      </c>
      <c r="N1226" s="1">
        <v>44483</v>
      </c>
      <c r="O1226" s="2">
        <v>0.28881944444444446</v>
      </c>
      <c r="P1226">
        <v>18</v>
      </c>
      <c r="Q1226">
        <v>-12</v>
      </c>
      <c r="R1226" s="3">
        <v>44483.275995370372</v>
      </c>
      <c r="S1226" s="3">
        <v>44483.288819444446</v>
      </c>
      <c r="T1226" t="s">
        <v>1859</v>
      </c>
      <c r="U1226" t="s">
        <v>22</v>
      </c>
      <c r="V1226" t="s">
        <v>19</v>
      </c>
      <c r="W1226" t="s">
        <v>73</v>
      </c>
      <c r="X1226" t="s">
        <v>23</v>
      </c>
      <c r="Y1226" t="s">
        <v>77</v>
      </c>
      <c r="Z1226">
        <v>1</v>
      </c>
      <c r="AA1226" t="s">
        <v>3879</v>
      </c>
      <c r="AB1226" s="1">
        <v>44483</v>
      </c>
    </row>
    <row r="1227" spans="1:28" x14ac:dyDescent="0.25">
      <c r="A1227">
        <v>42</v>
      </c>
      <c r="B1227" t="s">
        <v>1818</v>
      </c>
      <c r="C1227">
        <v>2021</v>
      </c>
      <c r="D1227" t="s">
        <v>451</v>
      </c>
      <c r="E1227" t="s">
        <v>4442</v>
      </c>
      <c r="F1227" t="s">
        <v>24</v>
      </c>
      <c r="G1227" t="s">
        <v>888</v>
      </c>
      <c r="H1227" t="s">
        <v>90</v>
      </c>
      <c r="I1227" t="s">
        <v>71</v>
      </c>
      <c r="J1227" s="1">
        <v>44483</v>
      </c>
      <c r="K1227" s="2">
        <v>0.27644675925925927</v>
      </c>
      <c r="L1227" s="1">
        <v>44483</v>
      </c>
      <c r="M1227" s="2">
        <v>0.29725694444444445</v>
      </c>
      <c r="N1227" s="1">
        <v>44483</v>
      </c>
      <c r="O1227" s="2">
        <v>0.29020833333333335</v>
      </c>
      <c r="P1227">
        <v>19</v>
      </c>
      <c r="Q1227">
        <v>-11</v>
      </c>
      <c r="R1227" s="3">
        <v>44483.276446759257</v>
      </c>
      <c r="S1227" s="3">
        <v>44483.290208333332</v>
      </c>
      <c r="T1227" t="s">
        <v>126</v>
      </c>
      <c r="U1227" t="s">
        <v>22</v>
      </c>
      <c r="V1227" t="s">
        <v>19</v>
      </c>
      <c r="W1227" t="s">
        <v>73</v>
      </c>
      <c r="X1227" t="s">
        <v>23</v>
      </c>
      <c r="Y1227" t="s">
        <v>77</v>
      </c>
      <c r="Z1227">
        <v>1</v>
      </c>
      <c r="AA1227" t="s">
        <v>3879</v>
      </c>
      <c r="AB1227" s="1">
        <v>44483</v>
      </c>
    </row>
    <row r="1228" spans="1:28" x14ac:dyDescent="0.25">
      <c r="A1228">
        <v>42</v>
      </c>
      <c r="B1228" t="s">
        <v>1818</v>
      </c>
      <c r="C1228">
        <v>2021</v>
      </c>
      <c r="D1228" t="s">
        <v>451</v>
      </c>
      <c r="E1228" t="s">
        <v>4443</v>
      </c>
      <c r="F1228" t="s">
        <v>24</v>
      </c>
      <c r="G1228" t="s">
        <v>1761</v>
      </c>
      <c r="H1228" t="s">
        <v>90</v>
      </c>
      <c r="I1228" t="s">
        <v>71</v>
      </c>
      <c r="J1228" s="1">
        <v>44483</v>
      </c>
      <c r="K1228" s="2">
        <v>0.27907407407407409</v>
      </c>
      <c r="L1228" s="1">
        <v>44483</v>
      </c>
      <c r="M1228" s="2">
        <v>0.29988425925925927</v>
      </c>
      <c r="N1228" s="1">
        <v>44483</v>
      </c>
      <c r="O1228" s="2">
        <v>0.2913425925925926</v>
      </c>
      <c r="P1228">
        <v>18</v>
      </c>
      <c r="Q1228">
        <v>-12</v>
      </c>
      <c r="R1228" s="3">
        <v>44483.279074074075</v>
      </c>
      <c r="S1228" s="3">
        <v>44483.291342592594</v>
      </c>
      <c r="T1228" t="s">
        <v>110</v>
      </c>
      <c r="U1228" t="s">
        <v>22</v>
      </c>
      <c r="V1228" t="s">
        <v>19</v>
      </c>
      <c r="W1228" t="s">
        <v>73</v>
      </c>
      <c r="X1228" t="s">
        <v>23</v>
      </c>
      <c r="Y1228" t="s">
        <v>77</v>
      </c>
      <c r="Z1228">
        <v>1</v>
      </c>
      <c r="AA1228" t="s">
        <v>3879</v>
      </c>
      <c r="AB1228" s="1">
        <v>44483</v>
      </c>
    </row>
    <row r="1229" spans="1:28" x14ac:dyDescent="0.25">
      <c r="A1229">
        <v>42</v>
      </c>
      <c r="B1229" t="s">
        <v>1818</v>
      </c>
      <c r="C1229">
        <v>2021</v>
      </c>
      <c r="D1229" t="s">
        <v>451</v>
      </c>
      <c r="E1229" t="s">
        <v>4444</v>
      </c>
      <c r="F1229" t="s">
        <v>24</v>
      </c>
      <c r="G1229" t="s">
        <v>3919</v>
      </c>
      <c r="H1229" t="s">
        <v>90</v>
      </c>
      <c r="I1229" t="s">
        <v>71</v>
      </c>
      <c r="J1229" s="1">
        <v>44483</v>
      </c>
      <c r="K1229" s="2">
        <v>0.27956018518518516</v>
      </c>
      <c r="L1229" s="1">
        <v>44483</v>
      </c>
      <c r="M1229" s="2">
        <v>0.30038194444444444</v>
      </c>
      <c r="N1229" s="1">
        <v>44483</v>
      </c>
      <c r="O1229" s="2">
        <v>0.29837962962962966</v>
      </c>
      <c r="P1229">
        <v>27</v>
      </c>
      <c r="Q1229">
        <v>-3</v>
      </c>
      <c r="R1229" s="3">
        <v>44483.279560185183</v>
      </c>
      <c r="S1229" s="3">
        <v>44483.298379629632</v>
      </c>
      <c r="T1229" t="s">
        <v>125</v>
      </c>
      <c r="U1229" t="s">
        <v>22</v>
      </c>
      <c r="V1229" t="s">
        <v>19</v>
      </c>
      <c r="W1229" t="s">
        <v>73</v>
      </c>
      <c r="X1229" t="s">
        <v>23</v>
      </c>
      <c r="Y1229" t="s">
        <v>77</v>
      </c>
      <c r="Z1229">
        <v>1</v>
      </c>
      <c r="AA1229" t="s">
        <v>3879</v>
      </c>
      <c r="AB1229" s="1">
        <v>44483</v>
      </c>
    </row>
    <row r="1230" spans="1:28" x14ac:dyDescent="0.25">
      <c r="A1230">
        <v>42</v>
      </c>
      <c r="B1230" t="s">
        <v>1818</v>
      </c>
      <c r="C1230">
        <v>2021</v>
      </c>
      <c r="D1230" t="s">
        <v>451</v>
      </c>
      <c r="E1230" t="s">
        <v>4445</v>
      </c>
      <c r="F1230" t="s">
        <v>24</v>
      </c>
      <c r="G1230" t="s">
        <v>177</v>
      </c>
      <c r="H1230" t="s">
        <v>90</v>
      </c>
      <c r="I1230" t="s">
        <v>71</v>
      </c>
      <c r="J1230" s="1">
        <v>44483</v>
      </c>
      <c r="K1230" s="2">
        <v>0.2800347222222222</v>
      </c>
      <c r="L1230" s="1">
        <v>44483</v>
      </c>
      <c r="M1230" s="2">
        <v>0.30085648148148147</v>
      </c>
      <c r="N1230" s="1">
        <v>44483</v>
      </c>
      <c r="O1230" s="2">
        <v>0.3008912037037037</v>
      </c>
      <c r="P1230">
        <v>30</v>
      </c>
      <c r="Q1230">
        <v>0</v>
      </c>
      <c r="R1230" s="3">
        <v>44483.280034722222</v>
      </c>
      <c r="S1230" s="3">
        <v>44483.300891203704</v>
      </c>
      <c r="T1230" t="s">
        <v>1913</v>
      </c>
      <c r="U1230" t="s">
        <v>22</v>
      </c>
      <c r="V1230" t="s">
        <v>19</v>
      </c>
      <c r="W1230" t="s">
        <v>73</v>
      </c>
      <c r="X1230" t="s">
        <v>23</v>
      </c>
      <c r="Y1230" t="s">
        <v>77</v>
      </c>
      <c r="Z1230">
        <v>1</v>
      </c>
      <c r="AA1230" t="s">
        <v>3879</v>
      </c>
      <c r="AB1230" s="1">
        <v>44483</v>
      </c>
    </row>
    <row r="1231" spans="1:28" x14ac:dyDescent="0.25">
      <c r="A1231">
        <v>42</v>
      </c>
      <c r="B1231" t="s">
        <v>1818</v>
      </c>
      <c r="C1231">
        <v>2021</v>
      </c>
      <c r="D1231" t="s">
        <v>451</v>
      </c>
      <c r="E1231" t="s">
        <v>4446</v>
      </c>
      <c r="F1231" t="s">
        <v>24</v>
      </c>
      <c r="G1231" t="s">
        <v>1040</v>
      </c>
      <c r="H1231" t="s">
        <v>70</v>
      </c>
      <c r="I1231" t="s">
        <v>71</v>
      </c>
      <c r="J1231" s="1">
        <v>44483</v>
      </c>
      <c r="K1231" s="2">
        <v>0.28027777777777779</v>
      </c>
      <c r="L1231" s="1">
        <v>44483</v>
      </c>
      <c r="M1231" s="2">
        <v>0.34274305555555556</v>
      </c>
      <c r="N1231" s="1">
        <v>44483</v>
      </c>
      <c r="O1231" s="2">
        <v>0.33200231481481485</v>
      </c>
      <c r="P1231">
        <v>75</v>
      </c>
      <c r="Q1231">
        <v>-15</v>
      </c>
      <c r="R1231" s="3">
        <v>44483.280277777776</v>
      </c>
      <c r="S1231" s="3">
        <v>44483.332002314812</v>
      </c>
      <c r="T1231" t="s">
        <v>141</v>
      </c>
      <c r="U1231" t="s">
        <v>30</v>
      </c>
      <c r="V1231" t="s">
        <v>19</v>
      </c>
      <c r="W1231" t="s">
        <v>25</v>
      </c>
      <c r="X1231" t="s">
        <v>23</v>
      </c>
      <c r="Y1231" t="s">
        <v>78</v>
      </c>
      <c r="Z1231">
        <v>3</v>
      </c>
      <c r="AA1231" t="s">
        <v>3879</v>
      </c>
      <c r="AB1231" s="1">
        <v>44483</v>
      </c>
    </row>
    <row r="1232" spans="1:28" x14ac:dyDescent="0.25">
      <c r="A1232">
        <v>42</v>
      </c>
      <c r="B1232" t="s">
        <v>1818</v>
      </c>
      <c r="C1232">
        <v>2021</v>
      </c>
      <c r="D1232" t="s">
        <v>451</v>
      </c>
      <c r="E1232" t="s">
        <v>4447</v>
      </c>
      <c r="F1232" t="s">
        <v>24</v>
      </c>
      <c r="G1232" t="s">
        <v>202</v>
      </c>
      <c r="H1232" t="s">
        <v>90</v>
      </c>
      <c r="I1232" t="s">
        <v>71</v>
      </c>
      <c r="J1232" s="1">
        <v>44483</v>
      </c>
      <c r="K1232" s="2">
        <v>0.2807986111111111</v>
      </c>
      <c r="L1232" s="1">
        <v>44483</v>
      </c>
      <c r="M1232" s="2" t="s">
        <v>4448</v>
      </c>
      <c r="N1232" s="1">
        <v>44483</v>
      </c>
      <c r="O1232" s="2">
        <v>0.3039236111111111</v>
      </c>
      <c r="P1232">
        <v>33</v>
      </c>
      <c r="Q1232">
        <v>-28</v>
      </c>
      <c r="R1232" s="3">
        <v>44483.280798611115</v>
      </c>
      <c r="S1232" s="3">
        <v>44483.303923611114</v>
      </c>
      <c r="T1232" t="s">
        <v>103</v>
      </c>
      <c r="U1232" t="s">
        <v>27</v>
      </c>
      <c r="V1232" t="s">
        <v>19</v>
      </c>
      <c r="W1232" t="s">
        <v>73</v>
      </c>
      <c r="X1232" t="s">
        <v>37</v>
      </c>
      <c r="Y1232" t="s">
        <v>77</v>
      </c>
      <c r="Z1232">
        <v>2</v>
      </c>
      <c r="AA1232" t="s">
        <v>3879</v>
      </c>
      <c r="AB1232" s="1">
        <v>44483</v>
      </c>
    </row>
    <row r="1233" spans="1:28" x14ac:dyDescent="0.25">
      <c r="A1233">
        <v>42</v>
      </c>
      <c r="B1233" t="s">
        <v>1818</v>
      </c>
      <c r="C1233">
        <v>2021</v>
      </c>
      <c r="D1233" t="s">
        <v>451</v>
      </c>
      <c r="E1233" t="s">
        <v>4449</v>
      </c>
      <c r="F1233" t="s">
        <v>24</v>
      </c>
      <c r="G1233" t="s">
        <v>179</v>
      </c>
      <c r="H1233" t="s">
        <v>90</v>
      </c>
      <c r="I1233" t="s">
        <v>71</v>
      </c>
      <c r="J1233" s="1">
        <v>44483</v>
      </c>
      <c r="K1233" s="2">
        <v>0.28126157407407409</v>
      </c>
      <c r="L1233" s="1">
        <v>44483</v>
      </c>
      <c r="M1233" s="2">
        <v>0.30207175925925928</v>
      </c>
      <c r="N1233" s="1">
        <v>44483</v>
      </c>
      <c r="O1233" s="2">
        <v>0.30472222222222223</v>
      </c>
      <c r="P1233">
        <v>33</v>
      </c>
      <c r="Q1233">
        <v>4</v>
      </c>
      <c r="R1233" s="3">
        <v>44483.281261574077</v>
      </c>
      <c r="S1233" s="3">
        <v>44483.304722222223</v>
      </c>
      <c r="T1233" t="s">
        <v>103</v>
      </c>
      <c r="U1233" t="s">
        <v>27</v>
      </c>
      <c r="V1233" t="s">
        <v>19</v>
      </c>
      <c r="W1233" t="s">
        <v>73</v>
      </c>
      <c r="X1233" t="s">
        <v>37</v>
      </c>
      <c r="Y1233" t="s">
        <v>77</v>
      </c>
      <c r="Z1233">
        <v>1</v>
      </c>
      <c r="AA1233" t="s">
        <v>3879</v>
      </c>
      <c r="AB1233" s="1">
        <v>44483</v>
      </c>
    </row>
    <row r="1234" spans="1:28" x14ac:dyDescent="0.25">
      <c r="A1234">
        <v>42</v>
      </c>
      <c r="B1234" t="s">
        <v>1818</v>
      </c>
      <c r="C1234">
        <v>2021</v>
      </c>
      <c r="D1234" t="s">
        <v>451</v>
      </c>
      <c r="E1234" t="s">
        <v>4450</v>
      </c>
      <c r="F1234" t="s">
        <v>24</v>
      </c>
      <c r="G1234" t="s">
        <v>4092</v>
      </c>
      <c r="H1234" t="s">
        <v>70</v>
      </c>
      <c r="I1234" t="s">
        <v>71</v>
      </c>
      <c r="J1234" s="1">
        <v>44483</v>
      </c>
      <c r="K1234" s="2">
        <v>0.28210648148148149</v>
      </c>
      <c r="L1234" s="1">
        <v>44483</v>
      </c>
      <c r="M1234" s="2">
        <v>0.3445833333333333</v>
      </c>
      <c r="N1234" s="1">
        <v>44483</v>
      </c>
      <c r="O1234" s="2">
        <v>0.33450231481481479</v>
      </c>
      <c r="P1234">
        <v>75</v>
      </c>
      <c r="Q1234">
        <v>-15</v>
      </c>
      <c r="R1234" s="3">
        <v>44483.282106481478</v>
      </c>
      <c r="S1234" s="3">
        <v>44483.334502314814</v>
      </c>
      <c r="T1234" t="s">
        <v>124</v>
      </c>
      <c r="U1234" t="s">
        <v>30</v>
      </c>
      <c r="V1234" t="s">
        <v>19</v>
      </c>
      <c r="W1234" t="s">
        <v>25</v>
      </c>
      <c r="X1234" t="s">
        <v>23</v>
      </c>
      <c r="Y1234" t="s">
        <v>78</v>
      </c>
      <c r="Z1234">
        <v>3</v>
      </c>
      <c r="AA1234" t="s">
        <v>3879</v>
      </c>
      <c r="AB1234" s="1">
        <v>44483</v>
      </c>
    </row>
    <row r="1235" spans="1:28" x14ac:dyDescent="0.25">
      <c r="A1235">
        <v>42</v>
      </c>
      <c r="B1235" t="s">
        <v>1818</v>
      </c>
      <c r="C1235">
        <v>2021</v>
      </c>
      <c r="D1235" t="s">
        <v>451</v>
      </c>
      <c r="E1235" t="s">
        <v>4451</v>
      </c>
      <c r="F1235" t="s">
        <v>46</v>
      </c>
      <c r="G1235" t="s">
        <v>4452</v>
      </c>
      <c r="H1235" t="s">
        <v>86</v>
      </c>
      <c r="I1235" t="s">
        <v>71</v>
      </c>
      <c r="J1235" s="1">
        <v>44483</v>
      </c>
      <c r="K1235" s="2">
        <v>0.28259259259259256</v>
      </c>
      <c r="L1235" s="1">
        <v>44483</v>
      </c>
      <c r="M1235" s="2">
        <v>0.44923611111111111</v>
      </c>
      <c r="N1235" s="1">
        <v>44483</v>
      </c>
      <c r="O1235" s="2">
        <v>0.35343750000000002</v>
      </c>
      <c r="P1235">
        <v>102</v>
      </c>
      <c r="Q1235">
        <v>-138</v>
      </c>
      <c r="R1235" s="3">
        <v>44483.282592592594</v>
      </c>
      <c r="S1235" s="3">
        <v>44483.353437500002</v>
      </c>
      <c r="T1235" t="s">
        <v>116</v>
      </c>
      <c r="U1235" t="s">
        <v>32</v>
      </c>
      <c r="V1235" t="s">
        <v>46</v>
      </c>
      <c r="W1235" t="s">
        <v>46</v>
      </c>
      <c r="X1235" t="s">
        <v>23</v>
      </c>
      <c r="Y1235" t="s">
        <v>81</v>
      </c>
      <c r="Z1235">
        <v>4</v>
      </c>
      <c r="AA1235" t="s">
        <v>3879</v>
      </c>
      <c r="AB1235" s="1">
        <v>44483</v>
      </c>
    </row>
    <row r="1236" spans="1:28" x14ac:dyDescent="0.25">
      <c r="A1236">
        <v>42</v>
      </c>
      <c r="B1236" t="s">
        <v>1818</v>
      </c>
      <c r="C1236">
        <v>2021</v>
      </c>
      <c r="D1236" t="s">
        <v>451</v>
      </c>
      <c r="E1236" t="s">
        <v>4453</v>
      </c>
      <c r="F1236" t="s">
        <v>24</v>
      </c>
      <c r="G1236" t="s">
        <v>4407</v>
      </c>
      <c r="H1236" t="s">
        <v>70</v>
      </c>
      <c r="I1236" t="s">
        <v>71</v>
      </c>
      <c r="J1236" s="1">
        <v>44483</v>
      </c>
      <c r="K1236" s="2">
        <v>0.28271990740740743</v>
      </c>
      <c r="L1236" s="1">
        <v>44483</v>
      </c>
      <c r="M1236" s="2">
        <v>0.34520833333333334</v>
      </c>
      <c r="N1236" s="1">
        <v>44483</v>
      </c>
      <c r="O1236" s="2">
        <v>0.33660879629629631</v>
      </c>
      <c r="P1236">
        <v>77</v>
      </c>
      <c r="Q1236">
        <v>-13</v>
      </c>
      <c r="R1236" s="3">
        <v>44483.282719907409</v>
      </c>
      <c r="S1236" s="3">
        <v>44483.336608796293</v>
      </c>
      <c r="T1236" t="s">
        <v>115</v>
      </c>
      <c r="U1236" t="s">
        <v>30</v>
      </c>
      <c r="V1236" t="s">
        <v>19</v>
      </c>
      <c r="W1236" t="s">
        <v>25</v>
      </c>
      <c r="X1236" t="s">
        <v>23</v>
      </c>
      <c r="Y1236" t="s">
        <v>78</v>
      </c>
      <c r="Z1236">
        <v>2</v>
      </c>
      <c r="AA1236" t="s">
        <v>3879</v>
      </c>
      <c r="AB1236" s="1">
        <v>44483</v>
      </c>
    </row>
    <row r="1237" spans="1:28" x14ac:dyDescent="0.25">
      <c r="A1237">
        <v>42</v>
      </c>
      <c r="B1237" t="s">
        <v>1818</v>
      </c>
      <c r="C1237">
        <v>2021</v>
      </c>
      <c r="D1237" t="s">
        <v>451</v>
      </c>
      <c r="E1237" t="s">
        <v>4454</v>
      </c>
      <c r="F1237" t="s">
        <v>24</v>
      </c>
      <c r="G1237" t="s">
        <v>1644</v>
      </c>
      <c r="H1237" t="s">
        <v>90</v>
      </c>
      <c r="I1237" t="s">
        <v>71</v>
      </c>
      <c r="J1237" s="1">
        <v>44483</v>
      </c>
      <c r="K1237" s="2">
        <v>0.28363425925925928</v>
      </c>
      <c r="L1237" s="1">
        <v>44483</v>
      </c>
      <c r="M1237" s="2">
        <v>0.30444444444444446</v>
      </c>
      <c r="N1237" s="1">
        <v>44483</v>
      </c>
      <c r="O1237" s="2">
        <v>0.30832175925925925</v>
      </c>
      <c r="P1237">
        <v>35</v>
      </c>
      <c r="Q1237">
        <v>5</v>
      </c>
      <c r="R1237" s="3">
        <v>44483.283634259256</v>
      </c>
      <c r="S1237" s="3">
        <v>44483.308321759258</v>
      </c>
      <c r="T1237" t="s">
        <v>121</v>
      </c>
      <c r="U1237" t="s">
        <v>27</v>
      </c>
      <c r="V1237" t="s">
        <v>19</v>
      </c>
      <c r="W1237" t="s">
        <v>73</v>
      </c>
      <c r="X1237" t="s">
        <v>37</v>
      </c>
      <c r="Y1237" t="s">
        <v>77</v>
      </c>
      <c r="Z1237">
        <v>2</v>
      </c>
      <c r="AA1237" t="s">
        <v>3879</v>
      </c>
      <c r="AB1237" s="1">
        <v>44483</v>
      </c>
    </row>
    <row r="1238" spans="1:28" x14ac:dyDescent="0.25">
      <c r="A1238">
        <v>42</v>
      </c>
      <c r="B1238" t="s">
        <v>1818</v>
      </c>
      <c r="C1238">
        <v>2021</v>
      </c>
      <c r="D1238" t="s">
        <v>451</v>
      </c>
      <c r="E1238" t="s">
        <v>4455</v>
      </c>
      <c r="F1238" t="s">
        <v>24</v>
      </c>
      <c r="G1238" t="s">
        <v>1745</v>
      </c>
      <c r="H1238" t="s">
        <v>70</v>
      </c>
      <c r="I1238" t="s">
        <v>71</v>
      </c>
      <c r="J1238" s="1">
        <v>44483</v>
      </c>
      <c r="K1238" s="2">
        <v>0.28559027777777779</v>
      </c>
      <c r="L1238" s="1">
        <v>44483</v>
      </c>
      <c r="M1238" s="2">
        <v>0.3480671296296296</v>
      </c>
      <c r="N1238" s="1">
        <v>44483</v>
      </c>
      <c r="O1238" s="2">
        <v>0.33725694444444443</v>
      </c>
      <c r="P1238">
        <v>74</v>
      </c>
      <c r="Q1238">
        <v>-16</v>
      </c>
      <c r="R1238" s="3">
        <v>44483.285590277781</v>
      </c>
      <c r="S1238" s="3">
        <v>44483.337256944447</v>
      </c>
      <c r="T1238" t="s">
        <v>141</v>
      </c>
      <c r="U1238" t="s">
        <v>30</v>
      </c>
      <c r="V1238" t="s">
        <v>19</v>
      </c>
      <c r="W1238" t="s">
        <v>25</v>
      </c>
      <c r="X1238" t="s">
        <v>23</v>
      </c>
      <c r="Y1238" t="s">
        <v>78</v>
      </c>
      <c r="Z1238">
        <v>3</v>
      </c>
      <c r="AA1238" t="s">
        <v>3879</v>
      </c>
      <c r="AB1238" s="1">
        <v>44483</v>
      </c>
    </row>
    <row r="1239" spans="1:28" x14ac:dyDescent="0.25">
      <c r="A1239">
        <v>42</v>
      </c>
      <c r="B1239" t="s">
        <v>1818</v>
      </c>
      <c r="C1239">
        <v>2021</v>
      </c>
      <c r="D1239" t="s">
        <v>451</v>
      </c>
      <c r="E1239" t="s">
        <v>4456</v>
      </c>
      <c r="F1239" t="s">
        <v>24</v>
      </c>
      <c r="G1239" t="s">
        <v>1405</v>
      </c>
      <c r="H1239" t="s">
        <v>70</v>
      </c>
      <c r="I1239" t="s">
        <v>71</v>
      </c>
      <c r="J1239" s="1">
        <v>44483</v>
      </c>
      <c r="K1239" s="2">
        <v>0.28633101851851855</v>
      </c>
      <c r="L1239" s="1">
        <v>44483</v>
      </c>
      <c r="M1239" s="2">
        <v>0.34880787037037037</v>
      </c>
      <c r="N1239" s="1">
        <v>44483</v>
      </c>
      <c r="O1239" s="2">
        <v>0.33866898148148145</v>
      </c>
      <c r="P1239">
        <v>75</v>
      </c>
      <c r="Q1239">
        <v>-15</v>
      </c>
      <c r="R1239" s="3">
        <v>44483.28633101852</v>
      </c>
      <c r="S1239" s="3">
        <v>44483.33866898148</v>
      </c>
      <c r="T1239" t="s">
        <v>124</v>
      </c>
      <c r="U1239" t="s">
        <v>30</v>
      </c>
      <c r="V1239" t="s">
        <v>19</v>
      </c>
      <c r="W1239" t="s">
        <v>25</v>
      </c>
      <c r="X1239" t="s">
        <v>23</v>
      </c>
      <c r="Y1239" t="s">
        <v>78</v>
      </c>
      <c r="Z1239">
        <v>3</v>
      </c>
      <c r="AA1239" t="s">
        <v>3879</v>
      </c>
      <c r="AB1239" s="1">
        <v>44483</v>
      </c>
    </row>
    <row r="1240" spans="1:28" x14ac:dyDescent="0.25">
      <c r="A1240">
        <v>42</v>
      </c>
      <c r="B1240" t="s">
        <v>1818</v>
      </c>
      <c r="C1240">
        <v>2021</v>
      </c>
      <c r="D1240" t="s">
        <v>451</v>
      </c>
      <c r="E1240" t="s">
        <v>4457</v>
      </c>
      <c r="F1240" t="s">
        <v>24</v>
      </c>
      <c r="G1240" t="s">
        <v>179</v>
      </c>
      <c r="H1240" t="s">
        <v>70</v>
      </c>
      <c r="I1240" t="s">
        <v>71</v>
      </c>
      <c r="J1240" s="1">
        <v>44483</v>
      </c>
      <c r="K1240" s="2">
        <v>0.28696759259259258</v>
      </c>
      <c r="L1240" s="1">
        <v>44483</v>
      </c>
      <c r="M1240" s="2">
        <v>0.34944444444444445</v>
      </c>
      <c r="N1240" s="1">
        <v>44483</v>
      </c>
      <c r="O1240" s="2">
        <v>0.34020833333333328</v>
      </c>
      <c r="P1240">
        <v>76</v>
      </c>
      <c r="Q1240">
        <v>-14</v>
      </c>
      <c r="R1240" s="3">
        <v>44483.28696759259</v>
      </c>
      <c r="S1240" s="3">
        <v>44483.340208333335</v>
      </c>
      <c r="T1240" t="s">
        <v>1974</v>
      </c>
      <c r="U1240" t="s">
        <v>30</v>
      </c>
      <c r="V1240" t="s">
        <v>19</v>
      </c>
      <c r="W1240" t="s">
        <v>25</v>
      </c>
      <c r="X1240" t="s">
        <v>23</v>
      </c>
      <c r="Y1240" t="s">
        <v>78</v>
      </c>
      <c r="Z1240">
        <v>3</v>
      </c>
      <c r="AA1240" t="s">
        <v>3879</v>
      </c>
      <c r="AB1240" s="1">
        <v>44483</v>
      </c>
    </row>
    <row r="1241" spans="1:28" x14ac:dyDescent="0.25">
      <c r="A1241">
        <v>42</v>
      </c>
      <c r="B1241" t="s">
        <v>1818</v>
      </c>
      <c r="C1241">
        <v>2021</v>
      </c>
      <c r="D1241" t="s">
        <v>451</v>
      </c>
      <c r="E1241" t="s">
        <v>4458</v>
      </c>
      <c r="F1241" t="s">
        <v>24</v>
      </c>
      <c r="G1241" t="s">
        <v>202</v>
      </c>
      <c r="H1241" t="s">
        <v>70</v>
      </c>
      <c r="I1241" t="s">
        <v>71</v>
      </c>
      <c r="J1241" s="1">
        <v>44483</v>
      </c>
      <c r="K1241" s="2">
        <v>0.28771990740740744</v>
      </c>
      <c r="L1241" s="1">
        <v>44483</v>
      </c>
      <c r="M1241" s="2">
        <v>0.35020833333333329</v>
      </c>
      <c r="N1241" s="1">
        <v>44483</v>
      </c>
      <c r="O1241" s="2">
        <v>0.34092592592592591</v>
      </c>
      <c r="P1241">
        <v>76</v>
      </c>
      <c r="Q1241">
        <v>-14</v>
      </c>
      <c r="R1241" s="3">
        <v>44483.287719907406</v>
      </c>
      <c r="S1241" s="3">
        <v>44483.340925925928</v>
      </c>
      <c r="T1241" t="s">
        <v>1974</v>
      </c>
      <c r="U1241" t="s">
        <v>30</v>
      </c>
      <c r="V1241" t="s">
        <v>19</v>
      </c>
      <c r="W1241" t="s">
        <v>25</v>
      </c>
      <c r="X1241" t="s">
        <v>23</v>
      </c>
      <c r="Y1241" t="s">
        <v>78</v>
      </c>
      <c r="Z1241">
        <v>3</v>
      </c>
      <c r="AA1241" t="s">
        <v>3879</v>
      </c>
      <c r="AB1241" s="1">
        <v>44483</v>
      </c>
    </row>
    <row r="1242" spans="1:28" x14ac:dyDescent="0.25">
      <c r="A1242">
        <v>42</v>
      </c>
      <c r="B1242" t="s">
        <v>1818</v>
      </c>
      <c r="C1242">
        <v>2021</v>
      </c>
      <c r="D1242" t="s">
        <v>451</v>
      </c>
      <c r="E1242" t="s">
        <v>4459</v>
      </c>
      <c r="F1242" t="s">
        <v>48</v>
      </c>
      <c r="G1242" t="s">
        <v>4460</v>
      </c>
      <c r="H1242" t="s">
        <v>86</v>
      </c>
      <c r="I1242" t="s">
        <v>71</v>
      </c>
      <c r="J1242" s="1">
        <v>44483</v>
      </c>
      <c r="K1242" s="2">
        <v>0.28837962962962965</v>
      </c>
      <c r="L1242" s="1">
        <v>44483</v>
      </c>
      <c r="M1242" s="2">
        <v>0.45503472222222219</v>
      </c>
      <c r="R1242" s="3">
        <v>44483.28837962963</v>
      </c>
      <c r="S1242" s="3">
        <v>44484.34691064815</v>
      </c>
      <c r="T1242" t="s">
        <v>4884</v>
      </c>
      <c r="U1242" t="s">
        <v>72</v>
      </c>
      <c r="V1242" t="s">
        <v>48</v>
      </c>
      <c r="W1242" t="s">
        <v>48</v>
      </c>
      <c r="X1242" t="s">
        <v>74</v>
      </c>
      <c r="Y1242" t="s">
        <v>81</v>
      </c>
      <c r="Z1242">
        <v>1</v>
      </c>
      <c r="AA1242" t="s">
        <v>3879</v>
      </c>
      <c r="AB1242" s="1">
        <v>44483</v>
      </c>
    </row>
    <row r="1243" spans="1:28" x14ac:dyDescent="0.25">
      <c r="A1243">
        <v>42</v>
      </c>
      <c r="B1243" t="s">
        <v>1818</v>
      </c>
      <c r="C1243">
        <v>2021</v>
      </c>
      <c r="D1243" t="s">
        <v>451</v>
      </c>
      <c r="E1243" t="s">
        <v>4461</v>
      </c>
      <c r="F1243" t="s">
        <v>24</v>
      </c>
      <c r="G1243" t="s">
        <v>177</v>
      </c>
      <c r="H1243" t="s">
        <v>70</v>
      </c>
      <c r="I1243" t="s">
        <v>71</v>
      </c>
      <c r="J1243" s="1">
        <v>44483</v>
      </c>
      <c r="K1243" s="2">
        <v>0.28842592592592592</v>
      </c>
      <c r="L1243" s="1">
        <v>44483</v>
      </c>
      <c r="M1243" s="2">
        <v>0.35090277777777779</v>
      </c>
      <c r="N1243" s="1">
        <v>44483</v>
      </c>
      <c r="O1243" s="2">
        <v>0.34509259259259256</v>
      </c>
      <c r="P1243">
        <v>81</v>
      </c>
      <c r="Q1243">
        <v>-9</v>
      </c>
      <c r="R1243" s="3">
        <v>44483.288425925923</v>
      </c>
      <c r="S1243" s="3">
        <v>44483.345092592594</v>
      </c>
      <c r="T1243" t="s">
        <v>133</v>
      </c>
      <c r="U1243" t="s">
        <v>30</v>
      </c>
      <c r="V1243" t="s">
        <v>19</v>
      </c>
      <c r="W1243" t="s">
        <v>25</v>
      </c>
      <c r="X1243" t="s">
        <v>23</v>
      </c>
      <c r="Y1243" t="s">
        <v>78</v>
      </c>
      <c r="Z1243">
        <v>3</v>
      </c>
      <c r="AA1243" t="s">
        <v>3879</v>
      </c>
      <c r="AB1243" s="1">
        <v>44483</v>
      </c>
    </row>
    <row r="1244" spans="1:28" x14ac:dyDescent="0.25">
      <c r="A1244">
        <v>42</v>
      </c>
      <c r="B1244" t="s">
        <v>1818</v>
      </c>
      <c r="C1244">
        <v>2021</v>
      </c>
      <c r="D1244" t="s">
        <v>451</v>
      </c>
      <c r="E1244" t="s">
        <v>4462</v>
      </c>
      <c r="F1244" t="s">
        <v>24</v>
      </c>
      <c r="G1244" t="s">
        <v>3919</v>
      </c>
      <c r="H1244" t="s">
        <v>70</v>
      </c>
      <c r="I1244" t="s">
        <v>71</v>
      </c>
      <c r="J1244" s="1">
        <v>44483</v>
      </c>
      <c r="K1244" s="2">
        <v>0.28912037037037036</v>
      </c>
      <c r="L1244" s="1">
        <v>44483</v>
      </c>
      <c r="M1244" s="2">
        <v>0.35159722222222217</v>
      </c>
      <c r="N1244" s="1">
        <v>44483</v>
      </c>
      <c r="O1244" s="2">
        <v>0.34583333333333338</v>
      </c>
      <c r="P1244">
        <v>82</v>
      </c>
      <c r="Q1244">
        <v>-8</v>
      </c>
      <c r="R1244" s="3">
        <v>44483.289120370369</v>
      </c>
      <c r="S1244" s="3">
        <v>44483.345833333333</v>
      </c>
      <c r="T1244" t="s">
        <v>133</v>
      </c>
      <c r="U1244" t="s">
        <v>30</v>
      </c>
      <c r="V1244" t="s">
        <v>19</v>
      </c>
      <c r="W1244" t="s">
        <v>25</v>
      </c>
      <c r="X1244" t="s">
        <v>23</v>
      </c>
      <c r="Y1244" t="s">
        <v>78</v>
      </c>
      <c r="Z1244">
        <v>3</v>
      </c>
      <c r="AA1244" t="s">
        <v>3879</v>
      </c>
      <c r="AB1244" s="1">
        <v>44483</v>
      </c>
    </row>
    <row r="1245" spans="1:28" x14ac:dyDescent="0.25">
      <c r="A1245">
        <v>42</v>
      </c>
      <c r="B1245" t="s">
        <v>1818</v>
      </c>
      <c r="C1245">
        <v>2021</v>
      </c>
      <c r="D1245" t="s">
        <v>451</v>
      </c>
      <c r="E1245" t="s">
        <v>4463</v>
      </c>
      <c r="F1245" t="s">
        <v>46</v>
      </c>
      <c r="G1245" t="s">
        <v>4464</v>
      </c>
      <c r="H1245" t="s">
        <v>86</v>
      </c>
      <c r="I1245" t="s">
        <v>71</v>
      </c>
      <c r="J1245" s="1">
        <v>44483</v>
      </c>
      <c r="K1245" s="2">
        <v>0.28962962962962963</v>
      </c>
      <c r="L1245" s="1">
        <v>44483</v>
      </c>
      <c r="M1245" s="2" t="s">
        <v>4465</v>
      </c>
      <c r="N1245" s="1">
        <v>44483</v>
      </c>
      <c r="O1245" s="2">
        <v>0.40628472222222217</v>
      </c>
      <c r="P1245">
        <v>168</v>
      </c>
      <c r="Q1245">
        <v>-238</v>
      </c>
      <c r="R1245" s="3">
        <v>44483.289629629631</v>
      </c>
      <c r="S1245" s="3">
        <v>44483.406284722223</v>
      </c>
      <c r="T1245" t="s">
        <v>592</v>
      </c>
      <c r="U1245" t="s">
        <v>32</v>
      </c>
      <c r="V1245" t="s">
        <v>46</v>
      </c>
      <c r="W1245" t="s">
        <v>46</v>
      </c>
      <c r="X1245" t="s">
        <v>23</v>
      </c>
      <c r="Y1245" t="s">
        <v>81</v>
      </c>
      <c r="Z1245">
        <v>6</v>
      </c>
      <c r="AA1245" t="s">
        <v>3879</v>
      </c>
      <c r="AB1245" s="1">
        <v>44483</v>
      </c>
    </row>
    <row r="1246" spans="1:28" x14ac:dyDescent="0.25">
      <c r="A1246">
        <v>42</v>
      </c>
      <c r="B1246" t="s">
        <v>1818</v>
      </c>
      <c r="C1246">
        <v>2021</v>
      </c>
      <c r="D1246" t="s">
        <v>451</v>
      </c>
      <c r="E1246" t="s">
        <v>4466</v>
      </c>
      <c r="F1246" t="s">
        <v>24</v>
      </c>
      <c r="G1246" t="s">
        <v>4407</v>
      </c>
      <c r="H1246" t="s">
        <v>70</v>
      </c>
      <c r="I1246" t="s">
        <v>529</v>
      </c>
      <c r="J1246" s="1">
        <v>44483</v>
      </c>
      <c r="K1246" s="2">
        <v>0.2933101851851852</v>
      </c>
      <c r="L1246" s="1">
        <v>44483</v>
      </c>
      <c r="M1246" s="2">
        <v>0.35578703703703707</v>
      </c>
      <c r="R1246" s="3">
        <v>44483.293310185189</v>
      </c>
      <c r="S1246" s="3">
        <v>44484.34691064815</v>
      </c>
      <c r="T1246" t="s">
        <v>4885</v>
      </c>
      <c r="U1246" t="s">
        <v>72</v>
      </c>
      <c r="V1246" t="s">
        <v>19</v>
      </c>
      <c r="W1246" t="s">
        <v>25</v>
      </c>
      <c r="X1246" t="s">
        <v>74</v>
      </c>
      <c r="Y1246" t="s">
        <v>78</v>
      </c>
      <c r="Z1246">
        <v>2</v>
      </c>
      <c r="AA1246" t="s">
        <v>3879</v>
      </c>
      <c r="AB1246" s="1">
        <v>44483</v>
      </c>
    </row>
    <row r="1247" spans="1:28" x14ac:dyDescent="0.25">
      <c r="A1247">
        <v>42</v>
      </c>
      <c r="B1247" t="s">
        <v>1818</v>
      </c>
      <c r="C1247">
        <v>2021</v>
      </c>
      <c r="D1247" t="s">
        <v>451</v>
      </c>
      <c r="E1247" t="s">
        <v>4467</v>
      </c>
      <c r="F1247" t="s">
        <v>24</v>
      </c>
      <c r="G1247" t="s">
        <v>4423</v>
      </c>
      <c r="H1247" t="s">
        <v>70</v>
      </c>
      <c r="I1247" t="s">
        <v>71</v>
      </c>
      <c r="J1247" s="1">
        <v>44483</v>
      </c>
      <c r="K1247" s="2">
        <v>0.30003472222222222</v>
      </c>
      <c r="L1247" s="1">
        <v>44483</v>
      </c>
      <c r="M1247" s="2">
        <v>0.36251157407407408</v>
      </c>
      <c r="N1247" s="1">
        <v>44483</v>
      </c>
      <c r="O1247" s="2">
        <v>0.34650462962962963</v>
      </c>
      <c r="P1247">
        <v>66</v>
      </c>
      <c r="Q1247">
        <v>-24</v>
      </c>
      <c r="R1247" s="3">
        <v>44483.300034722219</v>
      </c>
      <c r="S1247" s="3">
        <v>44483.346504629626</v>
      </c>
      <c r="T1247" t="s">
        <v>1937</v>
      </c>
      <c r="U1247" t="s">
        <v>30</v>
      </c>
      <c r="V1247" t="s">
        <v>19</v>
      </c>
      <c r="W1247" t="s">
        <v>25</v>
      </c>
      <c r="X1247" t="s">
        <v>23</v>
      </c>
      <c r="Y1247" t="s">
        <v>78</v>
      </c>
      <c r="Z1247">
        <v>5</v>
      </c>
      <c r="AA1247" t="s">
        <v>3879</v>
      </c>
      <c r="AB1247" s="1">
        <v>44483</v>
      </c>
    </row>
    <row r="1248" spans="1:28" x14ac:dyDescent="0.25">
      <c r="A1248">
        <v>42</v>
      </c>
      <c r="B1248" t="s">
        <v>1818</v>
      </c>
      <c r="C1248">
        <v>2021</v>
      </c>
      <c r="D1248" t="s">
        <v>451</v>
      </c>
      <c r="E1248" t="s">
        <v>4468</v>
      </c>
      <c r="F1248" t="s">
        <v>24</v>
      </c>
      <c r="G1248" t="s">
        <v>1644</v>
      </c>
      <c r="H1248" t="s">
        <v>70</v>
      </c>
      <c r="I1248" t="s">
        <v>71</v>
      </c>
      <c r="J1248" s="1">
        <v>44483</v>
      </c>
      <c r="K1248" s="2">
        <v>0.30644675925925929</v>
      </c>
      <c r="L1248" s="1">
        <v>44483</v>
      </c>
      <c r="M1248" s="2">
        <v>0.3689351851851852</v>
      </c>
      <c r="N1248" s="1">
        <v>44483</v>
      </c>
      <c r="O1248" s="2">
        <v>0.35672453703703705</v>
      </c>
      <c r="P1248">
        <v>72</v>
      </c>
      <c r="Q1248">
        <v>-18</v>
      </c>
      <c r="R1248" s="3">
        <v>44483.306446759256</v>
      </c>
      <c r="S1248" s="3">
        <v>44483.356724537036</v>
      </c>
      <c r="T1248" t="s">
        <v>159</v>
      </c>
      <c r="U1248" t="s">
        <v>30</v>
      </c>
      <c r="V1248" t="s">
        <v>19</v>
      </c>
      <c r="W1248" t="s">
        <v>25</v>
      </c>
      <c r="X1248" t="s">
        <v>23</v>
      </c>
      <c r="Y1248" t="s">
        <v>78</v>
      </c>
      <c r="Z1248">
        <v>5</v>
      </c>
      <c r="AA1248" t="s">
        <v>3879</v>
      </c>
      <c r="AB1248" s="1">
        <v>44483</v>
      </c>
    </row>
    <row r="1249" spans="1:28" x14ac:dyDescent="0.25">
      <c r="A1249">
        <v>42</v>
      </c>
      <c r="B1249" t="s">
        <v>1818</v>
      </c>
      <c r="C1249">
        <v>2021</v>
      </c>
      <c r="D1249" t="s">
        <v>451</v>
      </c>
      <c r="E1249" t="s">
        <v>4469</v>
      </c>
      <c r="F1249" t="s">
        <v>46</v>
      </c>
      <c r="G1249" t="s">
        <v>4470</v>
      </c>
      <c r="H1249" t="s">
        <v>86</v>
      </c>
      <c r="I1249" t="s">
        <v>71</v>
      </c>
      <c r="J1249" s="1">
        <v>44483</v>
      </c>
      <c r="K1249" s="2">
        <v>0.31136574074074075</v>
      </c>
      <c r="L1249" s="1">
        <v>44483</v>
      </c>
      <c r="M1249" s="2">
        <v>0.47802083333333334</v>
      </c>
      <c r="N1249" s="1">
        <v>44483</v>
      </c>
      <c r="O1249" s="2">
        <v>0.3986574074074074</v>
      </c>
      <c r="P1249">
        <v>126</v>
      </c>
      <c r="Q1249">
        <v>-114</v>
      </c>
      <c r="R1249" s="3">
        <v>44483.311365740738</v>
      </c>
      <c r="S1249" s="3">
        <v>44483.398657407408</v>
      </c>
      <c r="T1249" t="s">
        <v>106</v>
      </c>
      <c r="U1249" t="s">
        <v>32</v>
      </c>
      <c r="V1249" t="s">
        <v>46</v>
      </c>
      <c r="W1249" t="s">
        <v>46</v>
      </c>
      <c r="X1249" t="s">
        <v>23</v>
      </c>
      <c r="Y1249" t="s">
        <v>81</v>
      </c>
      <c r="Z1249">
        <v>2</v>
      </c>
      <c r="AA1249" t="s">
        <v>3879</v>
      </c>
      <c r="AB1249" s="1">
        <v>44483</v>
      </c>
    </row>
    <row r="1250" spans="1:28" x14ac:dyDescent="0.25">
      <c r="A1250">
        <v>42</v>
      </c>
      <c r="B1250" t="s">
        <v>1818</v>
      </c>
      <c r="C1250">
        <v>2021</v>
      </c>
      <c r="D1250" t="s">
        <v>451</v>
      </c>
      <c r="E1250" t="s">
        <v>4471</v>
      </c>
      <c r="F1250" t="s">
        <v>46</v>
      </c>
      <c r="G1250" t="s">
        <v>4472</v>
      </c>
      <c r="H1250" t="s">
        <v>86</v>
      </c>
      <c r="I1250" t="s">
        <v>71</v>
      </c>
      <c r="J1250" s="1">
        <v>44483</v>
      </c>
      <c r="K1250" s="2">
        <v>0.31709490740740742</v>
      </c>
      <c r="L1250" s="1">
        <v>44483</v>
      </c>
      <c r="M1250" s="2">
        <v>0.48374999999999996</v>
      </c>
      <c r="N1250" s="1">
        <v>44483</v>
      </c>
      <c r="O1250" s="2">
        <v>0.46380787037037036</v>
      </c>
      <c r="P1250">
        <v>211</v>
      </c>
      <c r="Q1250">
        <v>-29</v>
      </c>
      <c r="R1250" s="3">
        <v>44483.317094907405</v>
      </c>
      <c r="S1250" s="3">
        <v>44483.463807870372</v>
      </c>
      <c r="T1250" t="s">
        <v>1960</v>
      </c>
      <c r="U1250" t="s">
        <v>32</v>
      </c>
      <c r="V1250" t="s">
        <v>46</v>
      </c>
      <c r="W1250" t="s">
        <v>46</v>
      </c>
      <c r="X1250" t="s">
        <v>23</v>
      </c>
      <c r="Y1250" t="s">
        <v>81</v>
      </c>
      <c r="Z1250">
        <v>3</v>
      </c>
      <c r="AA1250" t="s">
        <v>3879</v>
      </c>
      <c r="AB1250" s="1">
        <v>44483</v>
      </c>
    </row>
    <row r="1251" spans="1:28" x14ac:dyDescent="0.25">
      <c r="A1251">
        <v>42</v>
      </c>
      <c r="B1251" t="s">
        <v>1818</v>
      </c>
      <c r="C1251">
        <v>2021</v>
      </c>
      <c r="D1251" t="s">
        <v>451</v>
      </c>
      <c r="E1251" t="s">
        <v>4473</v>
      </c>
      <c r="F1251" t="s">
        <v>24</v>
      </c>
      <c r="G1251" t="s">
        <v>1761</v>
      </c>
      <c r="H1251" t="s">
        <v>70</v>
      </c>
      <c r="I1251" t="s">
        <v>71</v>
      </c>
      <c r="J1251" s="1">
        <v>44483</v>
      </c>
      <c r="K1251" s="2">
        <v>0.31765046296296295</v>
      </c>
      <c r="L1251" s="1">
        <v>44483</v>
      </c>
      <c r="M1251" s="2">
        <v>0.38012731481481482</v>
      </c>
      <c r="N1251" s="1">
        <v>44483</v>
      </c>
      <c r="O1251" s="2">
        <v>0.34910879629629626</v>
      </c>
      <c r="P1251">
        <v>45</v>
      </c>
      <c r="Q1251">
        <v>-45</v>
      </c>
      <c r="R1251" s="3">
        <v>44483.317650462966</v>
      </c>
      <c r="S1251" s="3">
        <v>44483.349108796298</v>
      </c>
      <c r="T1251" t="s">
        <v>129</v>
      </c>
      <c r="U1251" t="s">
        <v>27</v>
      </c>
      <c r="V1251" t="s">
        <v>19</v>
      </c>
      <c r="W1251" t="s">
        <v>25</v>
      </c>
      <c r="X1251" t="s">
        <v>23</v>
      </c>
      <c r="Y1251" t="s">
        <v>78</v>
      </c>
      <c r="Z1251">
        <v>3</v>
      </c>
      <c r="AA1251" t="s">
        <v>3879</v>
      </c>
      <c r="AB1251" s="1">
        <v>44483</v>
      </c>
    </row>
    <row r="1252" spans="1:28" x14ac:dyDescent="0.25">
      <c r="A1252">
        <v>42</v>
      </c>
      <c r="B1252" t="s">
        <v>1818</v>
      </c>
      <c r="C1252">
        <v>2021</v>
      </c>
      <c r="D1252" t="s">
        <v>451</v>
      </c>
      <c r="E1252" t="s">
        <v>4474</v>
      </c>
      <c r="F1252" t="s">
        <v>56</v>
      </c>
      <c r="G1252" t="s">
        <v>4475</v>
      </c>
      <c r="H1252" t="s">
        <v>86</v>
      </c>
      <c r="I1252" t="s">
        <v>71</v>
      </c>
      <c r="J1252" s="1">
        <v>44483</v>
      </c>
      <c r="K1252" s="2">
        <v>0.32842592592592595</v>
      </c>
      <c r="L1252" s="1">
        <v>44483</v>
      </c>
      <c r="M1252" s="2">
        <v>0.49508101851851855</v>
      </c>
      <c r="N1252" s="1">
        <v>44483</v>
      </c>
      <c r="O1252" s="2">
        <v>0.50274305555555554</v>
      </c>
      <c r="P1252">
        <v>251</v>
      </c>
      <c r="Q1252">
        <v>11</v>
      </c>
      <c r="R1252" s="3">
        <v>44483.328425925924</v>
      </c>
      <c r="S1252" s="3">
        <v>44483.502743055556</v>
      </c>
      <c r="T1252" t="s">
        <v>1923</v>
      </c>
      <c r="U1252" t="s">
        <v>36</v>
      </c>
      <c r="V1252" t="s">
        <v>56</v>
      </c>
      <c r="W1252" t="s">
        <v>56</v>
      </c>
      <c r="X1252" t="s">
        <v>37</v>
      </c>
      <c r="Y1252" t="s">
        <v>81</v>
      </c>
      <c r="Z1252">
        <v>3</v>
      </c>
      <c r="AA1252" t="s">
        <v>3879</v>
      </c>
      <c r="AB1252" s="1">
        <v>44483</v>
      </c>
    </row>
    <row r="1253" spans="1:28" x14ac:dyDescent="0.25">
      <c r="A1253">
        <v>42</v>
      </c>
      <c r="B1253" t="s">
        <v>1818</v>
      </c>
      <c r="C1253">
        <v>2021</v>
      </c>
      <c r="D1253" t="s">
        <v>451</v>
      </c>
      <c r="E1253" t="s">
        <v>4476</v>
      </c>
      <c r="F1253" t="s">
        <v>46</v>
      </c>
      <c r="G1253" t="s">
        <v>4477</v>
      </c>
      <c r="H1253" t="s">
        <v>86</v>
      </c>
      <c r="I1253" t="s">
        <v>71</v>
      </c>
      <c r="J1253" s="1">
        <v>44483</v>
      </c>
      <c r="K1253" s="2">
        <v>0.33329861111111109</v>
      </c>
      <c r="L1253" s="1">
        <v>44483</v>
      </c>
      <c r="M1253" s="2">
        <v>0.49995370370370368</v>
      </c>
      <c r="N1253" s="1">
        <v>44483</v>
      </c>
      <c r="O1253" s="2">
        <v>0.53502314814814811</v>
      </c>
      <c r="P1253">
        <v>291</v>
      </c>
      <c r="Q1253">
        <v>51</v>
      </c>
      <c r="R1253" s="3">
        <v>44483.333298611113</v>
      </c>
      <c r="S1253" s="3">
        <v>44483.53502314815</v>
      </c>
      <c r="T1253" t="s">
        <v>4886</v>
      </c>
      <c r="U1253" t="s">
        <v>36</v>
      </c>
      <c r="V1253" t="s">
        <v>46</v>
      </c>
      <c r="W1253" t="s">
        <v>46</v>
      </c>
      <c r="X1253" t="s">
        <v>37</v>
      </c>
      <c r="Y1253" t="s">
        <v>81</v>
      </c>
      <c r="Z1253">
        <v>8</v>
      </c>
      <c r="AA1253" t="s">
        <v>3879</v>
      </c>
      <c r="AB1253" s="1">
        <v>44483</v>
      </c>
    </row>
    <row r="1254" spans="1:28" x14ac:dyDescent="0.25">
      <c r="A1254">
        <v>42</v>
      </c>
      <c r="B1254" t="s">
        <v>1818</v>
      </c>
      <c r="C1254">
        <v>2021</v>
      </c>
      <c r="D1254" t="s">
        <v>451</v>
      </c>
      <c r="E1254" t="s">
        <v>4478</v>
      </c>
      <c r="F1254" t="s">
        <v>46</v>
      </c>
      <c r="G1254" t="s">
        <v>4479</v>
      </c>
      <c r="H1254" t="s">
        <v>86</v>
      </c>
      <c r="I1254" t="s">
        <v>71</v>
      </c>
      <c r="J1254" s="1">
        <v>44483</v>
      </c>
      <c r="K1254" s="2">
        <v>0.34230324074074076</v>
      </c>
      <c r="L1254" s="1">
        <v>44483</v>
      </c>
      <c r="M1254" s="2">
        <v>0.50895833333333329</v>
      </c>
      <c r="N1254" s="1">
        <v>44483</v>
      </c>
      <c r="O1254" s="2">
        <v>0.50452546296296297</v>
      </c>
      <c r="P1254">
        <v>234</v>
      </c>
      <c r="Q1254">
        <v>-6</v>
      </c>
      <c r="R1254" s="3">
        <v>44483.342303240737</v>
      </c>
      <c r="S1254" s="3">
        <v>44483.504525462966</v>
      </c>
      <c r="T1254" t="s">
        <v>192</v>
      </c>
      <c r="U1254" t="s">
        <v>32</v>
      </c>
      <c r="V1254" t="s">
        <v>46</v>
      </c>
      <c r="W1254" t="s">
        <v>46</v>
      </c>
      <c r="X1254" t="s">
        <v>23</v>
      </c>
      <c r="Y1254" t="s">
        <v>81</v>
      </c>
      <c r="Z1254">
        <v>4</v>
      </c>
      <c r="AA1254" t="s">
        <v>3879</v>
      </c>
      <c r="AB1254" s="1">
        <v>44483</v>
      </c>
    </row>
    <row r="1255" spans="1:28" x14ac:dyDescent="0.25">
      <c r="A1255">
        <v>42</v>
      </c>
      <c r="B1255" t="s">
        <v>1818</v>
      </c>
      <c r="C1255">
        <v>2021</v>
      </c>
      <c r="D1255" t="s">
        <v>451</v>
      </c>
      <c r="E1255" t="s">
        <v>4480</v>
      </c>
      <c r="F1255" t="s">
        <v>46</v>
      </c>
      <c r="G1255" t="s">
        <v>4481</v>
      </c>
      <c r="H1255" t="s">
        <v>86</v>
      </c>
      <c r="I1255" t="s">
        <v>71</v>
      </c>
      <c r="J1255" s="1">
        <v>44483</v>
      </c>
      <c r="K1255" s="2">
        <v>0.35280092592592593</v>
      </c>
      <c r="L1255" s="1">
        <v>44483</v>
      </c>
      <c r="M1255" s="2">
        <v>0.51945601851851853</v>
      </c>
      <c r="N1255" s="1">
        <v>44483</v>
      </c>
      <c r="O1255" s="2">
        <v>0.53621527777777778</v>
      </c>
      <c r="P1255">
        <v>264</v>
      </c>
      <c r="Q1255">
        <v>24</v>
      </c>
      <c r="R1255" s="3">
        <v>44483.352800925924</v>
      </c>
      <c r="S1255" s="3">
        <v>44483.536215277774</v>
      </c>
      <c r="T1255" t="s">
        <v>4887</v>
      </c>
      <c r="U1255" t="s">
        <v>36</v>
      </c>
      <c r="V1255" t="s">
        <v>46</v>
      </c>
      <c r="W1255" t="s">
        <v>46</v>
      </c>
      <c r="X1255" t="s">
        <v>37</v>
      </c>
      <c r="Y1255" t="s">
        <v>81</v>
      </c>
      <c r="Z1255">
        <v>3</v>
      </c>
      <c r="AA1255" t="s">
        <v>3879</v>
      </c>
      <c r="AB1255" s="1">
        <v>44483</v>
      </c>
    </row>
    <row r="1256" spans="1:28" x14ac:dyDescent="0.25">
      <c r="A1256">
        <v>42</v>
      </c>
      <c r="B1256" t="s">
        <v>1818</v>
      </c>
      <c r="C1256">
        <v>2021</v>
      </c>
      <c r="D1256" t="s">
        <v>451</v>
      </c>
      <c r="E1256" t="s">
        <v>4482</v>
      </c>
      <c r="F1256" t="s">
        <v>46</v>
      </c>
      <c r="G1256" t="s">
        <v>4483</v>
      </c>
      <c r="H1256" t="s">
        <v>86</v>
      </c>
      <c r="I1256" t="s">
        <v>71</v>
      </c>
      <c r="J1256" s="1">
        <v>44483</v>
      </c>
      <c r="K1256" s="2">
        <v>0.36085648148148147</v>
      </c>
      <c r="L1256" s="1">
        <v>44483</v>
      </c>
      <c r="M1256" s="2">
        <v>0.52751157407407401</v>
      </c>
      <c r="N1256" s="1">
        <v>44483</v>
      </c>
      <c r="O1256" s="2">
        <v>0.53687499999999999</v>
      </c>
      <c r="P1256">
        <v>254</v>
      </c>
      <c r="Q1256">
        <v>14</v>
      </c>
      <c r="R1256" s="3">
        <v>44483.360856481479</v>
      </c>
      <c r="S1256" s="3">
        <v>44483.536874999998</v>
      </c>
      <c r="T1256" t="s">
        <v>604</v>
      </c>
      <c r="U1256" t="s">
        <v>36</v>
      </c>
      <c r="V1256" t="s">
        <v>46</v>
      </c>
      <c r="W1256" t="s">
        <v>46</v>
      </c>
      <c r="X1256" t="s">
        <v>37</v>
      </c>
      <c r="Y1256" t="s">
        <v>81</v>
      </c>
      <c r="Z1256">
        <v>6</v>
      </c>
      <c r="AA1256" t="s">
        <v>3879</v>
      </c>
      <c r="AB1256" s="1">
        <v>44483</v>
      </c>
    </row>
    <row r="1257" spans="1:28" x14ac:dyDescent="0.25">
      <c r="A1257">
        <v>42</v>
      </c>
      <c r="B1257" t="s">
        <v>1818</v>
      </c>
      <c r="C1257">
        <v>2021</v>
      </c>
      <c r="D1257" t="s">
        <v>451</v>
      </c>
      <c r="E1257" t="s">
        <v>4484</v>
      </c>
      <c r="F1257" t="s">
        <v>50</v>
      </c>
      <c r="G1257" t="s">
        <v>4485</v>
      </c>
      <c r="H1257" t="s">
        <v>86</v>
      </c>
      <c r="I1257" t="s">
        <v>71</v>
      </c>
      <c r="J1257" s="1">
        <v>44483</v>
      </c>
      <c r="K1257" s="2">
        <v>0.37018518518518517</v>
      </c>
      <c r="L1257" s="1">
        <v>44483</v>
      </c>
      <c r="M1257" s="2">
        <v>0.5368518518518518</v>
      </c>
      <c r="N1257" s="1">
        <v>44483</v>
      </c>
      <c r="O1257" s="2">
        <v>0.52547453703703706</v>
      </c>
      <c r="P1257">
        <v>223</v>
      </c>
      <c r="Q1257">
        <v>-17</v>
      </c>
      <c r="R1257" s="3">
        <v>44483.370185185187</v>
      </c>
      <c r="S1257" s="3">
        <v>44483.52547453704</v>
      </c>
      <c r="T1257" t="s">
        <v>607</v>
      </c>
      <c r="U1257" t="s">
        <v>32</v>
      </c>
      <c r="V1257" t="s">
        <v>51</v>
      </c>
      <c r="W1257" t="s">
        <v>52</v>
      </c>
      <c r="X1257" t="s">
        <v>23</v>
      </c>
      <c r="Y1257" t="s">
        <v>81</v>
      </c>
      <c r="Z1257">
        <v>1</v>
      </c>
      <c r="AA1257" t="s">
        <v>3879</v>
      </c>
      <c r="AB1257" s="1">
        <v>44483</v>
      </c>
    </row>
    <row r="1258" spans="1:28" x14ac:dyDescent="0.25">
      <c r="A1258">
        <v>42</v>
      </c>
      <c r="B1258" t="s">
        <v>1818</v>
      </c>
      <c r="C1258">
        <v>2021</v>
      </c>
      <c r="D1258" t="s">
        <v>451</v>
      </c>
      <c r="E1258" t="s">
        <v>4486</v>
      </c>
      <c r="F1258" t="s">
        <v>46</v>
      </c>
      <c r="G1258" t="s">
        <v>4487</v>
      </c>
      <c r="H1258" t="s">
        <v>86</v>
      </c>
      <c r="I1258" t="s">
        <v>71</v>
      </c>
      <c r="J1258" s="1">
        <v>44483</v>
      </c>
      <c r="K1258" s="2">
        <v>0.37929398148148147</v>
      </c>
      <c r="L1258" s="1">
        <v>44483</v>
      </c>
      <c r="M1258" s="2">
        <v>0.54594907407407411</v>
      </c>
      <c r="N1258" s="1">
        <v>44483</v>
      </c>
      <c r="O1258" s="2">
        <v>0.50616898148148148</v>
      </c>
      <c r="P1258">
        <v>182</v>
      </c>
      <c r="Q1258">
        <v>-58</v>
      </c>
      <c r="R1258" s="3">
        <v>44483.379293981481</v>
      </c>
      <c r="S1258" s="3">
        <v>44483.506168981483</v>
      </c>
      <c r="T1258" t="s">
        <v>593</v>
      </c>
      <c r="U1258" t="s">
        <v>32</v>
      </c>
      <c r="V1258" t="s">
        <v>46</v>
      </c>
      <c r="W1258" t="s">
        <v>46</v>
      </c>
      <c r="X1258" t="s">
        <v>23</v>
      </c>
      <c r="Y1258" t="s">
        <v>81</v>
      </c>
      <c r="Z1258">
        <v>2</v>
      </c>
      <c r="AA1258" t="s">
        <v>3879</v>
      </c>
      <c r="AB1258" s="1">
        <v>44483</v>
      </c>
    </row>
    <row r="1259" spans="1:28" x14ac:dyDescent="0.25">
      <c r="A1259">
        <v>42</v>
      </c>
      <c r="B1259" t="s">
        <v>1818</v>
      </c>
      <c r="C1259">
        <v>2021</v>
      </c>
      <c r="D1259" t="s">
        <v>451</v>
      </c>
      <c r="E1259" t="s">
        <v>4488</v>
      </c>
      <c r="F1259" t="s">
        <v>24</v>
      </c>
      <c r="G1259" t="s">
        <v>1644</v>
      </c>
      <c r="H1259" t="s">
        <v>70</v>
      </c>
      <c r="I1259" t="s">
        <v>71</v>
      </c>
      <c r="J1259" s="1">
        <v>44483</v>
      </c>
      <c r="K1259" s="2">
        <v>0.38247685185185182</v>
      </c>
      <c r="L1259" s="1">
        <v>44483</v>
      </c>
      <c r="M1259" s="2">
        <v>0.44494212962962965</v>
      </c>
      <c r="N1259" s="1">
        <v>44483</v>
      </c>
      <c r="O1259" s="2">
        <v>0.3853125</v>
      </c>
      <c r="P1259">
        <v>4</v>
      </c>
      <c r="Q1259">
        <v>-86</v>
      </c>
      <c r="R1259" s="3">
        <v>44483.382476851853</v>
      </c>
      <c r="S1259" s="3">
        <v>44483.385312500002</v>
      </c>
      <c r="T1259" t="s">
        <v>1852</v>
      </c>
      <c r="U1259" t="s">
        <v>22</v>
      </c>
      <c r="V1259" t="s">
        <v>19</v>
      </c>
      <c r="W1259" t="s">
        <v>25</v>
      </c>
      <c r="X1259" t="s">
        <v>23</v>
      </c>
      <c r="Y1259" t="s">
        <v>78</v>
      </c>
      <c r="Z1259">
        <v>1</v>
      </c>
      <c r="AA1259" t="s">
        <v>3879</v>
      </c>
      <c r="AB1259" s="1">
        <v>44483</v>
      </c>
    </row>
    <row r="1260" spans="1:28" x14ac:dyDescent="0.25">
      <c r="A1260">
        <v>42</v>
      </c>
      <c r="B1260" t="s">
        <v>1818</v>
      </c>
      <c r="C1260">
        <v>2021</v>
      </c>
      <c r="D1260" t="s">
        <v>451</v>
      </c>
      <c r="E1260" t="s">
        <v>4489</v>
      </c>
      <c r="F1260" t="s">
        <v>61</v>
      </c>
      <c r="G1260" t="s">
        <v>4490</v>
      </c>
      <c r="H1260" t="s">
        <v>86</v>
      </c>
      <c r="I1260" t="s">
        <v>71</v>
      </c>
      <c r="J1260" s="1">
        <v>44483</v>
      </c>
      <c r="K1260" s="2">
        <v>0.39396990740740739</v>
      </c>
      <c r="L1260" s="1">
        <v>44483</v>
      </c>
      <c r="M1260" s="2" t="s">
        <v>4491</v>
      </c>
      <c r="N1260" s="1">
        <v>44483</v>
      </c>
      <c r="O1260" s="2">
        <v>0.50903935185185178</v>
      </c>
      <c r="P1260">
        <v>166</v>
      </c>
      <c r="Q1260">
        <v>-75</v>
      </c>
      <c r="R1260" s="3">
        <v>44483.393969907411</v>
      </c>
      <c r="S1260" s="3">
        <v>44483.509039351855</v>
      </c>
      <c r="T1260" t="s">
        <v>587</v>
      </c>
      <c r="U1260" t="s">
        <v>32</v>
      </c>
      <c r="V1260" t="s">
        <v>61</v>
      </c>
      <c r="W1260" t="s">
        <v>21</v>
      </c>
      <c r="X1260" t="s">
        <v>23</v>
      </c>
      <c r="Y1260" t="s">
        <v>81</v>
      </c>
      <c r="Z1260">
        <v>3</v>
      </c>
      <c r="AA1260" t="s">
        <v>3879</v>
      </c>
      <c r="AB1260" s="1">
        <v>44483</v>
      </c>
    </row>
    <row r="1261" spans="1:28" x14ac:dyDescent="0.25">
      <c r="A1261">
        <v>42</v>
      </c>
      <c r="B1261" t="s">
        <v>1818</v>
      </c>
      <c r="C1261">
        <v>2021</v>
      </c>
      <c r="D1261" t="s">
        <v>451</v>
      </c>
      <c r="E1261" t="s">
        <v>4492</v>
      </c>
      <c r="F1261" t="s">
        <v>38</v>
      </c>
      <c r="G1261" t="s">
        <v>618</v>
      </c>
      <c r="H1261" t="s">
        <v>86</v>
      </c>
      <c r="I1261" t="s">
        <v>71</v>
      </c>
      <c r="J1261" s="1">
        <v>44483</v>
      </c>
      <c r="K1261" s="2">
        <v>0.39527777777777778</v>
      </c>
      <c r="L1261" s="1">
        <v>44483</v>
      </c>
      <c r="M1261" s="2" t="s">
        <v>4493</v>
      </c>
      <c r="N1261" s="1">
        <v>44483</v>
      </c>
      <c r="O1261" s="2">
        <v>0.40733796296296299</v>
      </c>
      <c r="P1261">
        <v>17</v>
      </c>
      <c r="Q1261">
        <v>-224</v>
      </c>
      <c r="R1261" s="3">
        <v>44483.395277777781</v>
      </c>
      <c r="S1261" s="3">
        <v>44483.407337962963</v>
      </c>
      <c r="T1261" t="s">
        <v>110</v>
      </c>
      <c r="U1261" t="s">
        <v>22</v>
      </c>
      <c r="V1261" t="s">
        <v>19</v>
      </c>
      <c r="W1261" t="s">
        <v>35</v>
      </c>
      <c r="X1261" t="s">
        <v>82</v>
      </c>
      <c r="Y1261" t="s">
        <v>35</v>
      </c>
      <c r="Z1261">
        <v>1</v>
      </c>
      <c r="AA1261" t="s">
        <v>3879</v>
      </c>
      <c r="AB1261" s="1">
        <v>44483</v>
      </c>
    </row>
    <row r="1262" spans="1:28" x14ac:dyDescent="0.25">
      <c r="A1262">
        <v>42</v>
      </c>
      <c r="B1262" t="s">
        <v>1818</v>
      </c>
      <c r="C1262">
        <v>2021</v>
      </c>
      <c r="D1262" t="s">
        <v>451</v>
      </c>
      <c r="E1262" t="s">
        <v>4494</v>
      </c>
      <c r="F1262" t="s">
        <v>46</v>
      </c>
      <c r="G1262" t="s">
        <v>4495</v>
      </c>
      <c r="H1262" t="s">
        <v>86</v>
      </c>
      <c r="I1262" t="s">
        <v>71</v>
      </c>
      <c r="J1262" s="1">
        <v>44483</v>
      </c>
      <c r="K1262" s="2">
        <v>0.40226851851851847</v>
      </c>
      <c r="L1262" s="1">
        <v>44483</v>
      </c>
      <c r="M1262" s="2">
        <v>0.56892361111111112</v>
      </c>
      <c r="N1262" s="1">
        <v>44483</v>
      </c>
      <c r="O1262" s="2">
        <v>0.52612268518518512</v>
      </c>
      <c r="P1262">
        <v>178</v>
      </c>
      <c r="Q1262">
        <v>-62</v>
      </c>
      <c r="R1262" s="3">
        <v>44483.402268518519</v>
      </c>
      <c r="S1262" s="3">
        <v>44483.526122685187</v>
      </c>
      <c r="T1262" t="s">
        <v>577</v>
      </c>
      <c r="U1262" t="s">
        <v>32</v>
      </c>
      <c r="V1262" t="s">
        <v>46</v>
      </c>
      <c r="W1262" t="s">
        <v>46</v>
      </c>
      <c r="X1262" t="s">
        <v>23</v>
      </c>
      <c r="Y1262" t="s">
        <v>81</v>
      </c>
      <c r="Z1262">
        <v>2</v>
      </c>
      <c r="AA1262" t="s">
        <v>3879</v>
      </c>
      <c r="AB1262" s="1">
        <v>44483</v>
      </c>
    </row>
    <row r="1263" spans="1:28" x14ac:dyDescent="0.25">
      <c r="A1263">
        <v>42</v>
      </c>
      <c r="B1263" t="s">
        <v>1818</v>
      </c>
      <c r="C1263">
        <v>2021</v>
      </c>
      <c r="D1263" t="s">
        <v>451</v>
      </c>
      <c r="E1263" t="s">
        <v>4496</v>
      </c>
      <c r="F1263" t="s">
        <v>46</v>
      </c>
      <c r="G1263" t="s">
        <v>4497</v>
      </c>
      <c r="H1263" t="s">
        <v>86</v>
      </c>
      <c r="I1263" t="s">
        <v>71</v>
      </c>
      <c r="J1263" s="1">
        <v>44483</v>
      </c>
      <c r="K1263" s="2">
        <v>0.40615740740740741</v>
      </c>
      <c r="L1263" s="1">
        <v>44483</v>
      </c>
      <c r="M1263" s="2">
        <v>0.57281250000000006</v>
      </c>
      <c r="N1263" s="1">
        <v>44483</v>
      </c>
      <c r="O1263" s="2">
        <v>0.53751157407407402</v>
      </c>
      <c r="P1263">
        <v>190</v>
      </c>
      <c r="Q1263">
        <v>-50</v>
      </c>
      <c r="R1263" s="3">
        <v>44483.406157407408</v>
      </c>
      <c r="S1263" s="3">
        <v>44483.537511574075</v>
      </c>
      <c r="T1263" t="s">
        <v>4888</v>
      </c>
      <c r="U1263" t="s">
        <v>32</v>
      </c>
      <c r="V1263" t="s">
        <v>46</v>
      </c>
      <c r="W1263" t="s">
        <v>46</v>
      </c>
      <c r="X1263" t="s">
        <v>23</v>
      </c>
      <c r="Y1263" t="s">
        <v>81</v>
      </c>
      <c r="Z1263">
        <v>4</v>
      </c>
      <c r="AA1263" t="s">
        <v>3879</v>
      </c>
      <c r="AB1263" s="1">
        <v>44483</v>
      </c>
    </row>
    <row r="1264" spans="1:28" x14ac:dyDescent="0.25">
      <c r="A1264">
        <v>42</v>
      </c>
      <c r="B1264" t="s">
        <v>1818</v>
      </c>
      <c r="C1264">
        <v>2021</v>
      </c>
      <c r="D1264" t="s">
        <v>451</v>
      </c>
      <c r="E1264" t="s">
        <v>4498</v>
      </c>
      <c r="F1264" t="s">
        <v>48</v>
      </c>
      <c r="G1264" t="s">
        <v>4499</v>
      </c>
      <c r="H1264" t="s">
        <v>86</v>
      </c>
      <c r="I1264" t="s">
        <v>71</v>
      </c>
      <c r="J1264" s="1">
        <v>44483</v>
      </c>
      <c r="K1264" s="2">
        <v>0.40881944444444446</v>
      </c>
      <c r="L1264" s="1">
        <v>44483</v>
      </c>
      <c r="M1264" s="2">
        <v>0.57546296296296295</v>
      </c>
      <c r="N1264" s="1">
        <v>44483</v>
      </c>
      <c r="O1264" s="2">
        <v>0.50129629629629624</v>
      </c>
      <c r="P1264">
        <v>133</v>
      </c>
      <c r="Q1264">
        <v>-107</v>
      </c>
      <c r="R1264" s="3">
        <v>44483.408819444441</v>
      </c>
      <c r="S1264" s="3">
        <v>44483.501296296294</v>
      </c>
      <c r="T1264" t="s">
        <v>1845</v>
      </c>
      <c r="U1264" t="s">
        <v>32</v>
      </c>
      <c r="V1264" t="s">
        <v>48</v>
      </c>
      <c r="W1264" t="s">
        <v>48</v>
      </c>
      <c r="X1264" t="s">
        <v>23</v>
      </c>
      <c r="Y1264" t="s">
        <v>81</v>
      </c>
      <c r="Z1264">
        <v>4</v>
      </c>
      <c r="AA1264" t="s">
        <v>3879</v>
      </c>
      <c r="AB1264" s="1">
        <v>44483</v>
      </c>
    </row>
    <row r="1265" spans="1:28" x14ac:dyDescent="0.25">
      <c r="A1265">
        <v>42</v>
      </c>
      <c r="B1265" t="s">
        <v>1818</v>
      </c>
      <c r="C1265">
        <v>2021</v>
      </c>
      <c r="D1265" t="s">
        <v>451</v>
      </c>
      <c r="E1265" t="s">
        <v>4500</v>
      </c>
      <c r="F1265" t="s">
        <v>46</v>
      </c>
      <c r="G1265" t="s">
        <v>4501</v>
      </c>
      <c r="H1265" t="s">
        <v>86</v>
      </c>
      <c r="I1265" t="s">
        <v>71</v>
      </c>
      <c r="J1265" s="1">
        <v>44483</v>
      </c>
      <c r="K1265" s="2">
        <v>0.41299768518518515</v>
      </c>
      <c r="L1265" s="1">
        <v>44483</v>
      </c>
      <c r="M1265" s="2">
        <v>0.57965277777777779</v>
      </c>
      <c r="N1265" s="1">
        <v>44483</v>
      </c>
      <c r="O1265" s="2">
        <v>0.54145833333333326</v>
      </c>
      <c r="P1265">
        <v>185</v>
      </c>
      <c r="Q1265">
        <v>-55</v>
      </c>
      <c r="R1265" s="3">
        <v>44483.412997685184</v>
      </c>
      <c r="S1265" s="3">
        <v>44483.541458333333</v>
      </c>
      <c r="T1265" t="s">
        <v>590</v>
      </c>
      <c r="U1265" t="s">
        <v>32</v>
      </c>
      <c r="V1265" t="s">
        <v>46</v>
      </c>
      <c r="W1265" t="s">
        <v>46</v>
      </c>
      <c r="X1265" t="s">
        <v>23</v>
      </c>
      <c r="Y1265" t="s">
        <v>81</v>
      </c>
      <c r="Z1265">
        <v>1</v>
      </c>
      <c r="AA1265" t="s">
        <v>3879</v>
      </c>
      <c r="AB1265" s="1">
        <v>44483</v>
      </c>
    </row>
    <row r="1266" spans="1:28" x14ac:dyDescent="0.25">
      <c r="A1266">
        <v>42</v>
      </c>
      <c r="B1266" t="s">
        <v>1818</v>
      </c>
      <c r="C1266">
        <v>2021</v>
      </c>
      <c r="D1266" t="s">
        <v>451</v>
      </c>
      <c r="E1266" t="s">
        <v>4502</v>
      </c>
      <c r="F1266" t="s">
        <v>28</v>
      </c>
      <c r="G1266" t="s">
        <v>4503</v>
      </c>
      <c r="H1266" t="s">
        <v>86</v>
      </c>
      <c r="I1266" t="s">
        <v>71</v>
      </c>
      <c r="J1266" s="1">
        <v>44483</v>
      </c>
      <c r="K1266" s="2">
        <v>0.41799768518518521</v>
      </c>
      <c r="L1266" s="1">
        <v>44483</v>
      </c>
      <c r="M1266" s="2">
        <v>0.5846527777777778</v>
      </c>
      <c r="N1266" s="1">
        <v>44483</v>
      </c>
      <c r="O1266" s="2">
        <v>0.53872685185185187</v>
      </c>
      <c r="P1266">
        <v>174</v>
      </c>
      <c r="Q1266">
        <v>-66</v>
      </c>
      <c r="R1266" s="3">
        <v>44483.417997685188</v>
      </c>
      <c r="S1266" s="3">
        <v>44483.538726851853</v>
      </c>
      <c r="T1266" t="s">
        <v>3813</v>
      </c>
      <c r="U1266" t="s">
        <v>32</v>
      </c>
      <c r="V1266" t="s">
        <v>19</v>
      </c>
      <c r="W1266" t="s">
        <v>29</v>
      </c>
      <c r="X1266" t="s">
        <v>23</v>
      </c>
      <c r="Y1266" t="s">
        <v>81</v>
      </c>
      <c r="Z1266">
        <v>5</v>
      </c>
      <c r="AA1266" t="s">
        <v>3879</v>
      </c>
      <c r="AB1266" s="1">
        <v>44483</v>
      </c>
    </row>
    <row r="1267" spans="1:28" x14ac:dyDescent="0.25">
      <c r="A1267">
        <v>42</v>
      </c>
      <c r="B1267" t="s">
        <v>1818</v>
      </c>
      <c r="C1267">
        <v>2021</v>
      </c>
      <c r="D1267" t="s">
        <v>451</v>
      </c>
      <c r="E1267" t="s">
        <v>4504</v>
      </c>
      <c r="F1267" t="s">
        <v>28</v>
      </c>
      <c r="G1267" t="s">
        <v>4505</v>
      </c>
      <c r="H1267" t="s">
        <v>86</v>
      </c>
      <c r="I1267" t="s">
        <v>71</v>
      </c>
      <c r="J1267" s="1">
        <v>44483</v>
      </c>
      <c r="K1267" s="2">
        <v>0.41989583333333336</v>
      </c>
      <c r="L1267" s="1">
        <v>44483</v>
      </c>
      <c r="M1267" s="2">
        <v>0.58655092592592595</v>
      </c>
      <c r="N1267" s="1">
        <v>44483</v>
      </c>
      <c r="O1267" s="2">
        <v>0.53991898148148143</v>
      </c>
      <c r="P1267">
        <v>173</v>
      </c>
      <c r="Q1267">
        <v>-67</v>
      </c>
      <c r="R1267" s="3">
        <v>44483.419895833336</v>
      </c>
      <c r="S1267" s="3">
        <v>44483.539918981478</v>
      </c>
      <c r="T1267" t="s">
        <v>597</v>
      </c>
      <c r="U1267" t="s">
        <v>32</v>
      </c>
      <c r="V1267" t="s">
        <v>19</v>
      </c>
      <c r="W1267" t="s">
        <v>29</v>
      </c>
      <c r="X1267" t="s">
        <v>23</v>
      </c>
      <c r="Y1267" t="s">
        <v>81</v>
      </c>
      <c r="Z1267">
        <v>5</v>
      </c>
      <c r="AA1267" t="s">
        <v>3879</v>
      </c>
      <c r="AB1267" s="1">
        <v>44483</v>
      </c>
    </row>
    <row r="1268" spans="1:28" x14ac:dyDescent="0.25">
      <c r="A1268">
        <v>42</v>
      </c>
      <c r="B1268" t="s">
        <v>1818</v>
      </c>
      <c r="C1268">
        <v>2021</v>
      </c>
      <c r="D1268" t="s">
        <v>451</v>
      </c>
      <c r="E1268" t="s">
        <v>4506</v>
      </c>
      <c r="F1268" t="s">
        <v>28</v>
      </c>
      <c r="G1268" t="s">
        <v>4507</v>
      </c>
      <c r="H1268" t="s">
        <v>86</v>
      </c>
      <c r="I1268" t="s">
        <v>71</v>
      </c>
      <c r="J1268" s="1">
        <v>44483</v>
      </c>
      <c r="K1268" s="2">
        <v>0.42106481481481484</v>
      </c>
      <c r="L1268" s="1">
        <v>44483</v>
      </c>
      <c r="M1268" s="2">
        <v>0.58771990740740743</v>
      </c>
      <c r="N1268" s="1">
        <v>44483</v>
      </c>
      <c r="O1268" s="2">
        <v>0.54031249999999997</v>
      </c>
      <c r="P1268">
        <v>172</v>
      </c>
      <c r="Q1268">
        <v>-68</v>
      </c>
      <c r="R1268" s="3">
        <v>44483.421064814815</v>
      </c>
      <c r="S1268" s="3">
        <v>44483.540312500001</v>
      </c>
      <c r="T1268" t="s">
        <v>1840</v>
      </c>
      <c r="U1268" t="s">
        <v>32</v>
      </c>
      <c r="V1268" t="s">
        <v>19</v>
      </c>
      <c r="W1268" t="s">
        <v>29</v>
      </c>
      <c r="X1268" t="s">
        <v>23</v>
      </c>
      <c r="Y1268" t="s">
        <v>81</v>
      </c>
      <c r="Z1268">
        <v>5</v>
      </c>
      <c r="AA1268" t="s">
        <v>3879</v>
      </c>
      <c r="AB1268" s="1">
        <v>44483</v>
      </c>
    </row>
    <row r="1269" spans="1:28" x14ac:dyDescent="0.25">
      <c r="A1269">
        <v>42</v>
      </c>
      <c r="B1269" t="s">
        <v>1818</v>
      </c>
      <c r="C1269">
        <v>2021</v>
      </c>
      <c r="D1269" t="s">
        <v>451</v>
      </c>
      <c r="E1269" t="s">
        <v>4508</v>
      </c>
      <c r="F1269" t="s">
        <v>28</v>
      </c>
      <c r="G1269" t="s">
        <v>4509</v>
      </c>
      <c r="H1269" t="s">
        <v>86</v>
      </c>
      <c r="I1269" t="s">
        <v>71</v>
      </c>
      <c r="J1269" s="1">
        <v>44483</v>
      </c>
      <c r="K1269" s="2">
        <v>0.42140046296296302</v>
      </c>
      <c r="L1269" s="1">
        <v>44483</v>
      </c>
      <c r="M1269" s="2">
        <v>0.58805555555555555</v>
      </c>
      <c r="N1269" s="1">
        <v>44483</v>
      </c>
      <c r="O1269" s="2">
        <v>0.54062500000000002</v>
      </c>
      <c r="P1269">
        <v>172</v>
      </c>
      <c r="Q1269">
        <v>-68</v>
      </c>
      <c r="R1269" s="3">
        <v>44483.421400462961</v>
      </c>
      <c r="S1269" s="3">
        <v>44483.540625000001</v>
      </c>
      <c r="T1269" t="s">
        <v>1840</v>
      </c>
      <c r="U1269" t="s">
        <v>32</v>
      </c>
      <c r="V1269" t="s">
        <v>19</v>
      </c>
      <c r="W1269" t="s">
        <v>29</v>
      </c>
      <c r="X1269" t="s">
        <v>23</v>
      </c>
      <c r="Y1269" t="s">
        <v>81</v>
      </c>
      <c r="Z1269">
        <v>5</v>
      </c>
      <c r="AA1269" t="s">
        <v>3879</v>
      </c>
      <c r="AB1269" s="1">
        <v>44483</v>
      </c>
    </row>
    <row r="1270" spans="1:28" x14ac:dyDescent="0.25">
      <c r="A1270">
        <v>42</v>
      </c>
      <c r="B1270" t="s">
        <v>1818</v>
      </c>
      <c r="C1270">
        <v>2021</v>
      </c>
      <c r="D1270" t="s">
        <v>451</v>
      </c>
      <c r="E1270" t="s">
        <v>4510</v>
      </c>
      <c r="F1270" t="s">
        <v>28</v>
      </c>
      <c r="G1270" t="s">
        <v>4511</v>
      </c>
      <c r="H1270" t="s">
        <v>86</v>
      </c>
      <c r="I1270" t="s">
        <v>71</v>
      </c>
      <c r="J1270" s="1">
        <v>44483</v>
      </c>
      <c r="K1270" s="2">
        <v>0.42236111111111113</v>
      </c>
      <c r="L1270" s="1">
        <v>44483</v>
      </c>
      <c r="M1270" s="2">
        <v>0.58900462962962963</v>
      </c>
      <c r="N1270" s="1">
        <v>44483</v>
      </c>
      <c r="O1270" s="2">
        <v>0.54107638888888887</v>
      </c>
      <c r="P1270">
        <v>171</v>
      </c>
      <c r="Q1270">
        <v>-69</v>
      </c>
      <c r="R1270" s="3">
        <v>44483.422361111108</v>
      </c>
      <c r="S1270" s="3">
        <v>44483.541076388887</v>
      </c>
      <c r="T1270" t="s">
        <v>585</v>
      </c>
      <c r="U1270" t="s">
        <v>32</v>
      </c>
      <c r="V1270" t="s">
        <v>19</v>
      </c>
      <c r="W1270" t="s">
        <v>29</v>
      </c>
      <c r="X1270" t="s">
        <v>23</v>
      </c>
      <c r="Y1270" t="s">
        <v>81</v>
      </c>
      <c r="Z1270">
        <v>5</v>
      </c>
      <c r="AA1270" t="s">
        <v>3879</v>
      </c>
      <c r="AB1270" s="1">
        <v>44483</v>
      </c>
    </row>
    <row r="1271" spans="1:28" x14ac:dyDescent="0.25">
      <c r="A1271">
        <v>42</v>
      </c>
      <c r="B1271" t="s">
        <v>1818</v>
      </c>
      <c r="C1271">
        <v>2021</v>
      </c>
      <c r="D1271" t="s">
        <v>451</v>
      </c>
      <c r="E1271" t="s">
        <v>4512</v>
      </c>
      <c r="F1271" t="s">
        <v>33</v>
      </c>
      <c r="G1271" t="s">
        <v>4513</v>
      </c>
      <c r="H1271" t="s">
        <v>70</v>
      </c>
      <c r="I1271" t="s">
        <v>71</v>
      </c>
      <c r="J1271" s="1">
        <v>44483</v>
      </c>
      <c r="K1271" s="2">
        <v>0.42281250000000004</v>
      </c>
      <c r="L1271" s="1">
        <v>44483</v>
      </c>
      <c r="M1271" s="2">
        <v>0.4852893518518519</v>
      </c>
      <c r="N1271" s="1">
        <v>44483</v>
      </c>
      <c r="O1271" s="2">
        <v>0.46200231481481485</v>
      </c>
      <c r="P1271">
        <v>57</v>
      </c>
      <c r="Q1271">
        <v>-33</v>
      </c>
      <c r="R1271" s="3">
        <v>44483.422812500001</v>
      </c>
      <c r="S1271" s="3">
        <v>44483.462002314816</v>
      </c>
      <c r="T1271" t="s">
        <v>123</v>
      </c>
      <c r="U1271" t="s">
        <v>27</v>
      </c>
      <c r="V1271" t="s">
        <v>19</v>
      </c>
      <c r="W1271" t="s">
        <v>34</v>
      </c>
      <c r="X1271" t="s">
        <v>23</v>
      </c>
      <c r="Y1271" t="s">
        <v>80</v>
      </c>
      <c r="Z1271">
        <v>5</v>
      </c>
      <c r="AA1271" t="s">
        <v>3879</v>
      </c>
      <c r="AB1271" s="1">
        <v>44483</v>
      </c>
    </row>
    <row r="1272" spans="1:28" x14ac:dyDescent="0.25">
      <c r="A1272">
        <v>42</v>
      </c>
      <c r="B1272" t="s">
        <v>1818</v>
      </c>
      <c r="C1272">
        <v>2021</v>
      </c>
      <c r="D1272" t="s">
        <v>451</v>
      </c>
      <c r="E1272" t="s">
        <v>4514</v>
      </c>
      <c r="F1272" t="s">
        <v>28</v>
      </c>
      <c r="G1272" t="s">
        <v>4515</v>
      </c>
      <c r="H1272" t="s">
        <v>86</v>
      </c>
      <c r="I1272" t="s">
        <v>71</v>
      </c>
      <c r="J1272" s="1">
        <v>44483</v>
      </c>
      <c r="K1272" s="2">
        <v>0.42349537037037038</v>
      </c>
      <c r="L1272" s="1">
        <v>44483</v>
      </c>
      <c r="M1272" s="2">
        <v>0.59015046296296292</v>
      </c>
      <c r="N1272" s="1">
        <v>44483</v>
      </c>
      <c r="O1272" s="2">
        <v>0.54223379629629631</v>
      </c>
      <c r="P1272">
        <v>171</v>
      </c>
      <c r="Q1272">
        <v>-69</v>
      </c>
      <c r="R1272" s="3">
        <v>44483.423495370371</v>
      </c>
      <c r="S1272" s="3">
        <v>44483.542233796295</v>
      </c>
      <c r="T1272" t="s">
        <v>585</v>
      </c>
      <c r="U1272" t="s">
        <v>32</v>
      </c>
      <c r="V1272" t="s">
        <v>19</v>
      </c>
      <c r="W1272" t="s">
        <v>29</v>
      </c>
      <c r="X1272" t="s">
        <v>23</v>
      </c>
      <c r="Y1272" t="s">
        <v>81</v>
      </c>
      <c r="Z1272">
        <v>4</v>
      </c>
      <c r="AA1272" t="s">
        <v>3879</v>
      </c>
      <c r="AB1272" s="1">
        <v>44483</v>
      </c>
    </row>
    <row r="1273" spans="1:28" x14ac:dyDescent="0.25">
      <c r="A1273">
        <v>42</v>
      </c>
      <c r="B1273" t="s">
        <v>1818</v>
      </c>
      <c r="C1273">
        <v>2021</v>
      </c>
      <c r="D1273" t="s">
        <v>451</v>
      </c>
      <c r="E1273" t="s">
        <v>4516</v>
      </c>
      <c r="F1273" t="s">
        <v>28</v>
      </c>
      <c r="G1273" t="s">
        <v>4517</v>
      </c>
      <c r="H1273" t="s">
        <v>86</v>
      </c>
      <c r="I1273" t="s">
        <v>71</v>
      </c>
      <c r="J1273" s="1">
        <v>44483</v>
      </c>
      <c r="K1273" s="2">
        <v>0.42432870370370374</v>
      </c>
      <c r="L1273" s="1">
        <v>44483</v>
      </c>
      <c r="M1273" s="2">
        <v>0.59098379629629627</v>
      </c>
      <c r="N1273" s="1">
        <v>44483</v>
      </c>
      <c r="O1273" s="2">
        <v>0.52325231481481482</v>
      </c>
      <c r="P1273">
        <v>142</v>
      </c>
      <c r="Q1273">
        <v>-98</v>
      </c>
      <c r="R1273" s="3">
        <v>44483.424328703702</v>
      </c>
      <c r="S1273" s="3">
        <v>44483.523252314815</v>
      </c>
      <c r="T1273" t="s">
        <v>572</v>
      </c>
      <c r="U1273" t="s">
        <v>32</v>
      </c>
      <c r="V1273" t="s">
        <v>19</v>
      </c>
      <c r="W1273" t="s">
        <v>29</v>
      </c>
      <c r="X1273" t="s">
        <v>23</v>
      </c>
      <c r="Y1273" t="s">
        <v>81</v>
      </c>
      <c r="Z1273">
        <v>3</v>
      </c>
      <c r="AA1273" t="s">
        <v>3879</v>
      </c>
      <c r="AB1273" s="1">
        <v>44483</v>
      </c>
    </row>
    <row r="1274" spans="1:28" x14ac:dyDescent="0.25">
      <c r="A1274">
        <v>42</v>
      </c>
      <c r="B1274" t="s">
        <v>1818</v>
      </c>
      <c r="C1274">
        <v>2021</v>
      </c>
      <c r="D1274" t="s">
        <v>451</v>
      </c>
      <c r="E1274" t="s">
        <v>4518</v>
      </c>
      <c r="F1274" t="s">
        <v>46</v>
      </c>
      <c r="G1274" t="s">
        <v>892</v>
      </c>
      <c r="H1274" t="s">
        <v>86</v>
      </c>
      <c r="I1274" t="s">
        <v>71</v>
      </c>
      <c r="J1274" s="1">
        <v>44483</v>
      </c>
      <c r="K1274" s="2">
        <v>0.42575231481481479</v>
      </c>
      <c r="L1274" s="1">
        <v>44483</v>
      </c>
      <c r="M1274" s="2">
        <v>0.59240740740740738</v>
      </c>
      <c r="N1274" s="1">
        <v>44483</v>
      </c>
      <c r="O1274" s="2">
        <v>0.53028935185185189</v>
      </c>
      <c r="P1274">
        <v>150</v>
      </c>
      <c r="Q1274">
        <v>-90</v>
      </c>
      <c r="R1274" s="3">
        <v>44483.425752314812</v>
      </c>
      <c r="S1274" s="3">
        <v>44483.530289351853</v>
      </c>
      <c r="T1274" t="s">
        <v>1848</v>
      </c>
      <c r="U1274" t="s">
        <v>32</v>
      </c>
      <c r="V1274" t="s">
        <v>46</v>
      </c>
      <c r="W1274" t="s">
        <v>46</v>
      </c>
      <c r="X1274" t="s">
        <v>23</v>
      </c>
      <c r="Y1274" t="s">
        <v>81</v>
      </c>
      <c r="Z1274">
        <v>4</v>
      </c>
      <c r="AA1274" t="s">
        <v>3879</v>
      </c>
      <c r="AB1274" s="1">
        <v>44483</v>
      </c>
    </row>
    <row r="1275" spans="1:28" x14ac:dyDescent="0.25">
      <c r="A1275">
        <v>42</v>
      </c>
      <c r="B1275" t="s">
        <v>1818</v>
      </c>
      <c r="C1275">
        <v>2021</v>
      </c>
      <c r="D1275" t="s">
        <v>451</v>
      </c>
      <c r="E1275" t="s">
        <v>4519</v>
      </c>
      <c r="F1275" t="s">
        <v>50</v>
      </c>
      <c r="G1275" t="s">
        <v>4520</v>
      </c>
      <c r="H1275" t="s">
        <v>87</v>
      </c>
      <c r="I1275" t="s">
        <v>71</v>
      </c>
      <c r="J1275" s="1">
        <v>44483</v>
      </c>
      <c r="K1275" s="2">
        <v>0.42942129629629627</v>
      </c>
      <c r="L1275" s="1">
        <v>44487</v>
      </c>
      <c r="M1275" s="2">
        <v>0.45718750000000002</v>
      </c>
      <c r="R1275" s="3">
        <v>44483.4294212963</v>
      </c>
      <c r="S1275" s="3">
        <v>44484.34691064815</v>
      </c>
      <c r="T1275" t="s">
        <v>4889</v>
      </c>
      <c r="U1275" t="s">
        <v>72</v>
      </c>
      <c r="V1275" t="s">
        <v>51</v>
      </c>
      <c r="W1275" t="s">
        <v>52</v>
      </c>
      <c r="X1275" t="s">
        <v>74</v>
      </c>
      <c r="Y1275" t="s">
        <v>81</v>
      </c>
      <c r="Z1275">
        <v>1</v>
      </c>
      <c r="AA1275" t="s">
        <v>3879</v>
      </c>
      <c r="AB1275" s="1">
        <v>44483</v>
      </c>
    </row>
    <row r="1276" spans="1:28" x14ac:dyDescent="0.25">
      <c r="A1276">
        <v>42</v>
      </c>
      <c r="B1276" t="s">
        <v>1818</v>
      </c>
      <c r="C1276">
        <v>2021</v>
      </c>
      <c r="D1276" t="s">
        <v>451</v>
      </c>
      <c r="E1276" t="s">
        <v>4521</v>
      </c>
      <c r="F1276" t="s">
        <v>24</v>
      </c>
      <c r="G1276" t="s">
        <v>4522</v>
      </c>
      <c r="H1276" t="s">
        <v>70</v>
      </c>
      <c r="I1276" t="s">
        <v>71</v>
      </c>
      <c r="J1276" s="1">
        <v>44483</v>
      </c>
      <c r="K1276" s="2">
        <v>0.43313657407407408</v>
      </c>
      <c r="L1276" s="1">
        <v>44483</v>
      </c>
      <c r="M1276" s="2">
        <v>0.49559027777777781</v>
      </c>
      <c r="N1276" s="1">
        <v>44483</v>
      </c>
      <c r="O1276" s="2">
        <v>0.48749999999999999</v>
      </c>
      <c r="P1276">
        <v>79</v>
      </c>
      <c r="Q1276">
        <v>-11</v>
      </c>
      <c r="R1276" s="3">
        <v>44483.433136574073</v>
      </c>
      <c r="S1276" s="3">
        <v>44483.487500000003</v>
      </c>
      <c r="T1276" t="s">
        <v>99</v>
      </c>
      <c r="U1276" t="s">
        <v>30</v>
      </c>
      <c r="V1276" t="s">
        <v>19</v>
      </c>
      <c r="W1276" t="s">
        <v>25</v>
      </c>
      <c r="X1276" t="s">
        <v>23</v>
      </c>
      <c r="Y1276" t="s">
        <v>78</v>
      </c>
      <c r="Z1276">
        <v>2</v>
      </c>
      <c r="AA1276" t="s">
        <v>3879</v>
      </c>
      <c r="AB1276" s="1">
        <v>44483</v>
      </c>
    </row>
    <row r="1277" spans="1:28" x14ac:dyDescent="0.25">
      <c r="A1277">
        <v>42</v>
      </c>
      <c r="B1277" t="s">
        <v>1818</v>
      </c>
      <c r="C1277">
        <v>2021</v>
      </c>
      <c r="D1277" t="s">
        <v>451</v>
      </c>
      <c r="E1277" t="s">
        <v>4523</v>
      </c>
      <c r="F1277" t="s">
        <v>28</v>
      </c>
      <c r="G1277" t="s">
        <v>4524</v>
      </c>
      <c r="H1277" t="s">
        <v>86</v>
      </c>
      <c r="I1277" t="s">
        <v>71</v>
      </c>
      <c r="J1277" s="1">
        <v>44483</v>
      </c>
      <c r="K1277" s="2">
        <v>0.43857638888888889</v>
      </c>
      <c r="L1277" s="1">
        <v>44483</v>
      </c>
      <c r="M1277" s="2">
        <v>0.60524305555555558</v>
      </c>
      <c r="N1277" s="1">
        <v>44483</v>
      </c>
      <c r="O1277" s="2">
        <v>0.54692129629629627</v>
      </c>
      <c r="P1277">
        <v>156</v>
      </c>
      <c r="Q1277">
        <v>-84</v>
      </c>
      <c r="R1277" s="3">
        <v>44483.438576388886</v>
      </c>
      <c r="S1277" s="3">
        <v>44483.5469212963</v>
      </c>
      <c r="T1277" t="s">
        <v>154</v>
      </c>
      <c r="U1277" t="s">
        <v>32</v>
      </c>
      <c r="V1277" t="s">
        <v>19</v>
      </c>
      <c r="W1277" t="s">
        <v>29</v>
      </c>
      <c r="X1277" t="s">
        <v>23</v>
      </c>
      <c r="Y1277" t="s">
        <v>81</v>
      </c>
      <c r="Z1277">
        <v>4</v>
      </c>
      <c r="AA1277" t="s">
        <v>3879</v>
      </c>
      <c r="AB1277" s="1">
        <v>44483</v>
      </c>
    </row>
    <row r="1278" spans="1:28" x14ac:dyDescent="0.25">
      <c r="A1278">
        <v>42</v>
      </c>
      <c r="B1278" t="s">
        <v>1818</v>
      </c>
      <c r="C1278">
        <v>2021</v>
      </c>
      <c r="D1278" t="s">
        <v>451</v>
      </c>
      <c r="E1278" t="s">
        <v>4525</v>
      </c>
      <c r="F1278" t="s">
        <v>46</v>
      </c>
      <c r="G1278" t="s">
        <v>4526</v>
      </c>
      <c r="H1278" t="s">
        <v>86</v>
      </c>
      <c r="I1278" t="s">
        <v>71</v>
      </c>
      <c r="J1278" s="1">
        <v>44483</v>
      </c>
      <c r="K1278" s="2">
        <v>0.44325231481481481</v>
      </c>
      <c r="L1278" s="1">
        <v>44483</v>
      </c>
      <c r="M1278" s="2" t="s">
        <v>4527</v>
      </c>
      <c r="N1278" s="1">
        <v>44483</v>
      </c>
      <c r="O1278" s="2">
        <v>0.54792824074074076</v>
      </c>
      <c r="P1278">
        <v>151</v>
      </c>
      <c r="Q1278">
        <v>-111</v>
      </c>
      <c r="R1278" s="3">
        <v>44483.443252314813</v>
      </c>
      <c r="S1278" s="3">
        <v>44483.54792824074</v>
      </c>
      <c r="T1278" t="s">
        <v>1848</v>
      </c>
      <c r="U1278" t="s">
        <v>32</v>
      </c>
      <c r="V1278" t="s">
        <v>46</v>
      </c>
      <c r="W1278" t="s">
        <v>46</v>
      </c>
      <c r="X1278" t="s">
        <v>23</v>
      </c>
      <c r="Y1278" t="s">
        <v>81</v>
      </c>
      <c r="Z1278">
        <v>5</v>
      </c>
      <c r="AA1278" t="s">
        <v>3879</v>
      </c>
      <c r="AB1278" s="1">
        <v>44483</v>
      </c>
    </row>
    <row r="1279" spans="1:28" x14ac:dyDescent="0.25">
      <c r="A1279">
        <v>42</v>
      </c>
      <c r="B1279" t="s">
        <v>1818</v>
      </c>
      <c r="C1279">
        <v>2021</v>
      </c>
      <c r="D1279" t="s">
        <v>451</v>
      </c>
      <c r="E1279" t="s">
        <v>4528</v>
      </c>
      <c r="F1279" t="s">
        <v>18</v>
      </c>
      <c r="G1279" t="s">
        <v>4529</v>
      </c>
      <c r="H1279" t="s">
        <v>70</v>
      </c>
      <c r="I1279" t="s">
        <v>71</v>
      </c>
      <c r="J1279" s="1">
        <v>44483</v>
      </c>
      <c r="K1279" s="2">
        <v>0.44771990740740741</v>
      </c>
      <c r="L1279" s="1">
        <v>44483</v>
      </c>
      <c r="M1279" s="2">
        <v>0.51018518518518519</v>
      </c>
      <c r="N1279" s="1">
        <v>44483</v>
      </c>
      <c r="O1279" s="2">
        <v>0.48469907407407403</v>
      </c>
      <c r="P1279">
        <v>53</v>
      </c>
      <c r="Q1279">
        <v>-37</v>
      </c>
      <c r="R1279" s="3">
        <v>44483.44771990741</v>
      </c>
      <c r="S1279" s="3">
        <v>44483.484699074077</v>
      </c>
      <c r="T1279" t="s">
        <v>1936</v>
      </c>
      <c r="U1279" t="s">
        <v>27</v>
      </c>
      <c r="V1279" t="s">
        <v>19</v>
      </c>
      <c r="W1279" t="s">
        <v>20</v>
      </c>
      <c r="X1279" t="s">
        <v>23</v>
      </c>
      <c r="Y1279" t="s">
        <v>79</v>
      </c>
      <c r="Z1279">
        <v>3</v>
      </c>
      <c r="AA1279" t="s">
        <v>3879</v>
      </c>
      <c r="AB1279" s="1">
        <v>44483</v>
      </c>
    </row>
    <row r="1280" spans="1:28" x14ac:dyDescent="0.25">
      <c r="A1280">
        <v>42</v>
      </c>
      <c r="B1280" t="s">
        <v>1818</v>
      </c>
      <c r="C1280">
        <v>2021</v>
      </c>
      <c r="D1280" t="s">
        <v>451</v>
      </c>
      <c r="E1280" t="s">
        <v>4530</v>
      </c>
      <c r="F1280" t="s">
        <v>46</v>
      </c>
      <c r="G1280" t="s">
        <v>4531</v>
      </c>
      <c r="H1280" t="s">
        <v>86</v>
      </c>
      <c r="I1280" t="s">
        <v>71</v>
      </c>
      <c r="J1280" s="1">
        <v>44483</v>
      </c>
      <c r="K1280" s="2">
        <v>0.44907407407407413</v>
      </c>
      <c r="L1280" s="1">
        <v>44483</v>
      </c>
      <c r="M1280" s="2" t="s">
        <v>4532</v>
      </c>
      <c r="N1280" s="1">
        <v>44483</v>
      </c>
      <c r="O1280" s="2">
        <v>0.54937500000000006</v>
      </c>
      <c r="P1280">
        <v>145</v>
      </c>
      <c r="Q1280">
        <v>-109</v>
      </c>
      <c r="R1280" s="3">
        <v>44483.449074074073</v>
      </c>
      <c r="S1280" s="3">
        <v>44483.549375000002</v>
      </c>
      <c r="T1280" t="s">
        <v>575</v>
      </c>
      <c r="U1280" t="s">
        <v>32</v>
      </c>
      <c r="V1280" t="s">
        <v>46</v>
      </c>
      <c r="W1280" t="s">
        <v>46</v>
      </c>
      <c r="X1280" t="s">
        <v>23</v>
      </c>
      <c r="Y1280" t="s">
        <v>81</v>
      </c>
      <c r="Z1280">
        <v>11</v>
      </c>
      <c r="AA1280" t="s">
        <v>3879</v>
      </c>
      <c r="AB1280" s="1">
        <v>44483</v>
      </c>
    </row>
    <row r="1281" spans="1:28" x14ac:dyDescent="0.25">
      <c r="A1281">
        <v>42</v>
      </c>
      <c r="B1281" t="s">
        <v>1818</v>
      </c>
      <c r="C1281">
        <v>2021</v>
      </c>
      <c r="D1281" t="s">
        <v>451</v>
      </c>
      <c r="E1281" t="s">
        <v>4533</v>
      </c>
      <c r="F1281" t="s">
        <v>46</v>
      </c>
      <c r="G1281" t="s">
        <v>4534</v>
      </c>
      <c r="H1281" t="s">
        <v>86</v>
      </c>
      <c r="I1281" t="s">
        <v>71</v>
      </c>
      <c r="J1281" s="1">
        <v>44483</v>
      </c>
      <c r="K1281" s="2">
        <v>0.45552083333333332</v>
      </c>
      <c r="L1281" s="1">
        <v>44483</v>
      </c>
      <c r="M1281" s="2">
        <v>0.62217592592592597</v>
      </c>
      <c r="N1281" s="1">
        <v>44483</v>
      </c>
      <c r="O1281" s="2">
        <v>0.55071759259259256</v>
      </c>
      <c r="P1281">
        <v>138</v>
      </c>
      <c r="Q1281">
        <v>-102</v>
      </c>
      <c r="R1281" s="3">
        <v>44483.455520833333</v>
      </c>
      <c r="S1281" s="3">
        <v>44483.550717592596</v>
      </c>
      <c r="T1281" t="s">
        <v>1844</v>
      </c>
      <c r="U1281" t="s">
        <v>32</v>
      </c>
      <c r="V1281" t="s">
        <v>46</v>
      </c>
      <c r="W1281" t="s">
        <v>46</v>
      </c>
      <c r="X1281" t="s">
        <v>23</v>
      </c>
      <c r="Y1281" t="s">
        <v>81</v>
      </c>
      <c r="Z1281">
        <v>3</v>
      </c>
      <c r="AA1281" t="s">
        <v>3879</v>
      </c>
      <c r="AB1281" s="1">
        <v>44483</v>
      </c>
    </row>
    <row r="1282" spans="1:28" x14ac:dyDescent="0.25">
      <c r="A1282">
        <v>42</v>
      </c>
      <c r="B1282" t="s">
        <v>1818</v>
      </c>
      <c r="C1282">
        <v>2021</v>
      </c>
      <c r="D1282" t="s">
        <v>451</v>
      </c>
      <c r="E1282" t="s">
        <v>4653</v>
      </c>
      <c r="F1282" t="s">
        <v>33</v>
      </c>
      <c r="G1282" t="s">
        <v>4654</v>
      </c>
      <c r="H1282" t="s">
        <v>87</v>
      </c>
      <c r="I1282" t="s">
        <v>71</v>
      </c>
      <c r="J1282" s="1">
        <v>44483</v>
      </c>
      <c r="K1282" s="2">
        <v>0.49162037037037037</v>
      </c>
      <c r="L1282" s="1">
        <v>44487</v>
      </c>
      <c r="M1282" s="2">
        <v>0.51937500000000003</v>
      </c>
      <c r="R1282" s="3">
        <v>44483.491620370369</v>
      </c>
      <c r="S1282" s="3">
        <v>44484.34691064815</v>
      </c>
      <c r="T1282" t="s">
        <v>4890</v>
      </c>
      <c r="U1282" t="s">
        <v>72</v>
      </c>
      <c r="V1282" t="s">
        <v>19</v>
      </c>
      <c r="W1282" t="s">
        <v>34</v>
      </c>
      <c r="X1282" t="s">
        <v>74</v>
      </c>
      <c r="Y1282" t="s">
        <v>80</v>
      </c>
      <c r="Z1282">
        <v>1</v>
      </c>
      <c r="AA1282" t="s">
        <v>3879</v>
      </c>
      <c r="AB1282" s="1">
        <v>44483</v>
      </c>
    </row>
    <row r="1283" spans="1:28" x14ac:dyDescent="0.25">
      <c r="A1283">
        <v>42</v>
      </c>
      <c r="B1283" t="s">
        <v>1818</v>
      </c>
      <c r="C1283">
        <v>2021</v>
      </c>
      <c r="D1283" t="s">
        <v>451</v>
      </c>
      <c r="E1283" t="s">
        <v>4655</v>
      </c>
      <c r="F1283" t="s">
        <v>24</v>
      </c>
      <c r="G1283" t="s">
        <v>3919</v>
      </c>
      <c r="H1283" t="s">
        <v>70</v>
      </c>
      <c r="I1283" t="s">
        <v>71</v>
      </c>
      <c r="J1283" s="1">
        <v>44483</v>
      </c>
      <c r="K1283" s="2">
        <v>0.49399305555555556</v>
      </c>
      <c r="L1283" s="1">
        <v>44483</v>
      </c>
      <c r="M1283" s="2">
        <v>0.55646990740740743</v>
      </c>
      <c r="N1283" s="1">
        <v>44483</v>
      </c>
      <c r="O1283" s="2">
        <v>0.53075231481481489</v>
      </c>
      <c r="P1283">
        <v>53</v>
      </c>
      <c r="Q1283">
        <v>-37</v>
      </c>
      <c r="R1283" s="3">
        <v>44483.493993055556</v>
      </c>
      <c r="S1283" s="3">
        <v>44483.530752314815</v>
      </c>
      <c r="T1283" t="s">
        <v>96</v>
      </c>
      <c r="U1283" t="s">
        <v>27</v>
      </c>
      <c r="V1283" t="s">
        <v>19</v>
      </c>
      <c r="W1283" t="s">
        <v>25</v>
      </c>
      <c r="X1283" t="s">
        <v>23</v>
      </c>
      <c r="Y1283" t="s">
        <v>78</v>
      </c>
      <c r="Z1283">
        <v>3</v>
      </c>
      <c r="AA1283" t="s">
        <v>3879</v>
      </c>
      <c r="AB1283" s="1">
        <v>44483</v>
      </c>
    </row>
    <row r="1284" spans="1:28" x14ac:dyDescent="0.25">
      <c r="A1284">
        <v>42</v>
      </c>
      <c r="B1284" t="s">
        <v>1818</v>
      </c>
      <c r="C1284">
        <v>2021</v>
      </c>
      <c r="D1284" t="s">
        <v>451</v>
      </c>
      <c r="E1284" t="s">
        <v>4656</v>
      </c>
      <c r="F1284" t="s">
        <v>24</v>
      </c>
      <c r="G1284" t="s">
        <v>202</v>
      </c>
      <c r="H1284" t="s">
        <v>70</v>
      </c>
      <c r="I1284" t="s">
        <v>71</v>
      </c>
      <c r="J1284" s="1">
        <v>44483</v>
      </c>
      <c r="K1284" s="2">
        <v>0.49532407407407408</v>
      </c>
      <c r="L1284" s="1">
        <v>44483</v>
      </c>
      <c r="M1284" s="2">
        <v>0.55781249999999993</v>
      </c>
      <c r="N1284" s="1">
        <v>44483</v>
      </c>
      <c r="O1284" s="2">
        <v>0.53119212962962969</v>
      </c>
      <c r="P1284">
        <v>51</v>
      </c>
      <c r="Q1284">
        <v>-39</v>
      </c>
      <c r="R1284" s="3">
        <v>44483.495324074072</v>
      </c>
      <c r="S1284" s="3">
        <v>44483.531192129631</v>
      </c>
      <c r="T1284" t="s">
        <v>1855</v>
      </c>
      <c r="U1284" t="s">
        <v>27</v>
      </c>
      <c r="V1284" t="s">
        <v>19</v>
      </c>
      <c r="W1284" t="s">
        <v>25</v>
      </c>
      <c r="X1284" t="s">
        <v>23</v>
      </c>
      <c r="Y1284" t="s">
        <v>78</v>
      </c>
      <c r="Z1284">
        <v>2</v>
      </c>
      <c r="AA1284" t="s">
        <v>3879</v>
      </c>
      <c r="AB1284" s="1">
        <v>44483</v>
      </c>
    </row>
    <row r="1285" spans="1:28" x14ac:dyDescent="0.25">
      <c r="A1285">
        <v>42</v>
      </c>
      <c r="B1285" t="s">
        <v>1818</v>
      </c>
      <c r="C1285">
        <v>2021</v>
      </c>
      <c r="D1285" t="s">
        <v>451</v>
      </c>
      <c r="E1285" t="s">
        <v>4662</v>
      </c>
      <c r="F1285" t="s">
        <v>46</v>
      </c>
      <c r="G1285" t="s">
        <v>4663</v>
      </c>
      <c r="H1285" t="s">
        <v>86</v>
      </c>
      <c r="I1285" t="s">
        <v>71</v>
      </c>
      <c r="J1285" s="1">
        <v>44483</v>
      </c>
      <c r="K1285" s="2">
        <v>0.54599537037037038</v>
      </c>
      <c r="L1285" s="1">
        <v>44483</v>
      </c>
      <c r="M1285" s="2">
        <v>0.71263888888888882</v>
      </c>
      <c r="N1285" s="1">
        <v>44483</v>
      </c>
      <c r="O1285" s="2">
        <v>0.60322916666666659</v>
      </c>
      <c r="P1285">
        <v>82</v>
      </c>
      <c r="Q1285">
        <v>-158</v>
      </c>
      <c r="R1285" s="3">
        <v>44483.545995370368</v>
      </c>
      <c r="S1285" s="3">
        <v>44483.603229166663</v>
      </c>
      <c r="T1285" t="s">
        <v>167</v>
      </c>
      <c r="U1285" t="s">
        <v>30</v>
      </c>
      <c r="V1285" t="s">
        <v>46</v>
      </c>
      <c r="W1285" t="s">
        <v>46</v>
      </c>
      <c r="X1285" t="s">
        <v>23</v>
      </c>
      <c r="Y1285" t="s">
        <v>81</v>
      </c>
      <c r="Z1285">
        <v>1</v>
      </c>
      <c r="AA1285" t="s">
        <v>3879</v>
      </c>
      <c r="AB1285" s="1">
        <v>44483</v>
      </c>
    </row>
    <row r="1286" spans="1:28" x14ac:dyDescent="0.25">
      <c r="A1286">
        <v>42</v>
      </c>
      <c r="B1286" t="s">
        <v>1818</v>
      </c>
      <c r="C1286">
        <v>2021</v>
      </c>
      <c r="D1286" t="s">
        <v>451</v>
      </c>
      <c r="E1286" t="s">
        <v>4664</v>
      </c>
      <c r="F1286" t="s">
        <v>24</v>
      </c>
      <c r="G1286" t="s">
        <v>1745</v>
      </c>
      <c r="H1286" t="s">
        <v>70</v>
      </c>
      <c r="I1286" t="s">
        <v>71</v>
      </c>
      <c r="J1286" s="1">
        <v>44483</v>
      </c>
      <c r="K1286" s="2">
        <v>0.56916666666666671</v>
      </c>
      <c r="L1286" s="1">
        <v>44484</v>
      </c>
      <c r="M1286" s="2">
        <v>0.56912037037037033</v>
      </c>
      <c r="N1286" s="1">
        <v>44483</v>
      </c>
      <c r="O1286" s="2">
        <v>0.60005787037037039</v>
      </c>
      <c r="P1286">
        <v>45</v>
      </c>
      <c r="Q1286">
        <v>-1395</v>
      </c>
      <c r="R1286" s="3">
        <v>44483.569166666668</v>
      </c>
      <c r="S1286" s="3">
        <v>44483.600057870368</v>
      </c>
      <c r="T1286" t="s">
        <v>142</v>
      </c>
      <c r="U1286" t="s">
        <v>27</v>
      </c>
      <c r="V1286" t="s">
        <v>19</v>
      </c>
      <c r="W1286" t="s">
        <v>25</v>
      </c>
      <c r="X1286" t="s">
        <v>23</v>
      </c>
      <c r="Y1286" t="s">
        <v>78</v>
      </c>
      <c r="Z1286">
        <v>1</v>
      </c>
      <c r="AA1286" t="s">
        <v>3879</v>
      </c>
      <c r="AB1286" s="1">
        <v>44483</v>
      </c>
    </row>
    <row r="1287" spans="1:28" x14ac:dyDescent="0.25">
      <c r="A1287">
        <v>42</v>
      </c>
      <c r="B1287" t="s">
        <v>1818</v>
      </c>
      <c r="C1287">
        <v>2021</v>
      </c>
      <c r="D1287" t="s">
        <v>451</v>
      </c>
      <c r="E1287" t="s">
        <v>4665</v>
      </c>
      <c r="F1287" t="s">
        <v>33</v>
      </c>
      <c r="G1287" t="s">
        <v>4666</v>
      </c>
      <c r="H1287" t="s">
        <v>70</v>
      </c>
      <c r="I1287" t="s">
        <v>71</v>
      </c>
      <c r="J1287" s="1">
        <v>44483</v>
      </c>
      <c r="K1287" s="2">
        <v>0.57262731481481477</v>
      </c>
      <c r="L1287" s="1">
        <v>44483</v>
      </c>
      <c r="M1287" s="2">
        <v>0.63510416666666669</v>
      </c>
      <c r="N1287" s="1">
        <v>44483</v>
      </c>
      <c r="O1287" s="2">
        <v>0.57504629629629633</v>
      </c>
      <c r="P1287">
        <v>4</v>
      </c>
      <c r="Q1287">
        <v>-86</v>
      </c>
      <c r="R1287" s="3">
        <v>44483.572627314818</v>
      </c>
      <c r="S1287" s="3">
        <v>44483.575046296297</v>
      </c>
      <c r="T1287" t="s">
        <v>1911</v>
      </c>
      <c r="U1287" t="s">
        <v>22</v>
      </c>
      <c r="V1287" t="s">
        <v>19</v>
      </c>
      <c r="W1287" t="s">
        <v>34</v>
      </c>
      <c r="X1287" t="s">
        <v>23</v>
      </c>
      <c r="Y1287" t="s">
        <v>80</v>
      </c>
      <c r="Z1287">
        <v>1</v>
      </c>
      <c r="AA1287" t="s">
        <v>3879</v>
      </c>
      <c r="AB1287" s="1">
        <v>44483</v>
      </c>
    </row>
    <row r="1288" spans="1:28" x14ac:dyDescent="0.25">
      <c r="A1288">
        <v>42</v>
      </c>
      <c r="B1288" t="s">
        <v>1818</v>
      </c>
      <c r="C1288">
        <v>2021</v>
      </c>
      <c r="D1288" t="s">
        <v>451</v>
      </c>
      <c r="E1288" t="s">
        <v>4667</v>
      </c>
      <c r="F1288" t="s">
        <v>46</v>
      </c>
      <c r="G1288" t="s">
        <v>4668</v>
      </c>
      <c r="H1288" t="s">
        <v>86</v>
      </c>
      <c r="I1288" t="s">
        <v>71</v>
      </c>
      <c r="J1288" s="1">
        <v>44483</v>
      </c>
      <c r="K1288" s="2">
        <v>0.57686342592592588</v>
      </c>
      <c r="L1288" s="1">
        <v>44483</v>
      </c>
      <c r="M1288" s="2">
        <v>0.74351851851851858</v>
      </c>
      <c r="R1288" s="3">
        <v>44483.576863425929</v>
      </c>
      <c r="S1288" s="3">
        <v>44484.34691064815</v>
      </c>
      <c r="T1288" t="s">
        <v>4891</v>
      </c>
      <c r="U1288" t="s">
        <v>72</v>
      </c>
      <c r="V1288" t="s">
        <v>46</v>
      </c>
      <c r="W1288" t="s">
        <v>46</v>
      </c>
      <c r="X1288" t="s">
        <v>74</v>
      </c>
      <c r="Y1288" t="s">
        <v>81</v>
      </c>
      <c r="Z1288">
        <v>1</v>
      </c>
      <c r="AA1288" t="s">
        <v>3879</v>
      </c>
      <c r="AB1288" s="1">
        <v>44483</v>
      </c>
    </row>
    <row r="1289" spans="1:28" x14ac:dyDescent="0.25">
      <c r="A1289">
        <v>42</v>
      </c>
      <c r="B1289" t="s">
        <v>1818</v>
      </c>
      <c r="C1289">
        <v>2021</v>
      </c>
      <c r="D1289" t="s">
        <v>451</v>
      </c>
      <c r="E1289" t="s">
        <v>4669</v>
      </c>
      <c r="F1289" t="s">
        <v>33</v>
      </c>
      <c r="G1289" t="s">
        <v>4670</v>
      </c>
      <c r="H1289" t="s">
        <v>90</v>
      </c>
      <c r="I1289" t="s">
        <v>71</v>
      </c>
      <c r="J1289" s="1">
        <v>44483</v>
      </c>
      <c r="K1289" s="2">
        <v>0.59251157407407407</v>
      </c>
      <c r="L1289" s="1">
        <v>44483</v>
      </c>
      <c r="M1289" s="2">
        <v>0.61332175925925925</v>
      </c>
      <c r="N1289" s="1">
        <v>44483</v>
      </c>
      <c r="O1289" s="2">
        <v>0.59914351851851855</v>
      </c>
      <c r="P1289">
        <v>9</v>
      </c>
      <c r="Q1289">
        <v>-21</v>
      </c>
      <c r="R1289" s="3">
        <v>44483.592511574076</v>
      </c>
      <c r="S1289" s="3">
        <v>44483.599143518521</v>
      </c>
      <c r="T1289" t="s">
        <v>109</v>
      </c>
      <c r="U1289" t="s">
        <v>22</v>
      </c>
      <c r="V1289" t="s">
        <v>19</v>
      </c>
      <c r="W1289" t="s">
        <v>73</v>
      </c>
      <c r="X1289" t="s">
        <v>23</v>
      </c>
      <c r="Y1289" t="s">
        <v>77</v>
      </c>
      <c r="Z1289">
        <v>1</v>
      </c>
      <c r="AA1289" t="s">
        <v>3879</v>
      </c>
      <c r="AB1289" s="1">
        <v>44483</v>
      </c>
    </row>
    <row r="1290" spans="1:28" x14ac:dyDescent="0.25">
      <c r="A1290">
        <v>42</v>
      </c>
      <c r="B1290" t="s">
        <v>1818</v>
      </c>
      <c r="C1290">
        <v>2021</v>
      </c>
      <c r="D1290" t="s">
        <v>451</v>
      </c>
      <c r="E1290" t="s">
        <v>4671</v>
      </c>
      <c r="F1290" t="s">
        <v>33</v>
      </c>
      <c r="G1290" t="s">
        <v>4670</v>
      </c>
      <c r="H1290" t="s">
        <v>70</v>
      </c>
      <c r="I1290" t="s">
        <v>71</v>
      </c>
      <c r="J1290" s="1">
        <v>44483</v>
      </c>
      <c r="K1290" s="2">
        <v>0.59304398148148152</v>
      </c>
      <c r="L1290" s="1">
        <v>44483</v>
      </c>
      <c r="M1290" s="2" t="s">
        <v>4672</v>
      </c>
      <c r="N1290" s="1">
        <v>44483</v>
      </c>
      <c r="O1290" s="2">
        <v>0.66497685185185185</v>
      </c>
      <c r="P1290">
        <v>104</v>
      </c>
      <c r="Q1290">
        <v>11</v>
      </c>
      <c r="R1290" s="3">
        <v>44483.593043981484</v>
      </c>
      <c r="S1290" s="3">
        <v>44483.664976851855</v>
      </c>
      <c r="T1290" t="s">
        <v>168</v>
      </c>
      <c r="U1290" t="s">
        <v>32</v>
      </c>
      <c r="V1290" t="s">
        <v>19</v>
      </c>
      <c r="W1290" t="s">
        <v>34</v>
      </c>
      <c r="X1290" t="s">
        <v>37</v>
      </c>
      <c r="Y1290" t="s">
        <v>80</v>
      </c>
      <c r="Z1290">
        <v>11</v>
      </c>
      <c r="AA1290" t="s">
        <v>3879</v>
      </c>
      <c r="AB1290" s="1">
        <v>44483</v>
      </c>
    </row>
    <row r="1291" spans="1:28" x14ac:dyDescent="0.25">
      <c r="A1291">
        <v>42</v>
      </c>
      <c r="B1291" t="s">
        <v>1818</v>
      </c>
      <c r="C1291">
        <v>2021</v>
      </c>
      <c r="D1291" t="s">
        <v>451</v>
      </c>
      <c r="E1291" t="s">
        <v>4673</v>
      </c>
      <c r="F1291" t="s">
        <v>33</v>
      </c>
      <c r="G1291" t="s">
        <v>4674</v>
      </c>
      <c r="H1291" t="s">
        <v>90</v>
      </c>
      <c r="I1291" t="s">
        <v>71</v>
      </c>
      <c r="J1291" s="1">
        <v>44483</v>
      </c>
      <c r="K1291" s="2">
        <v>0.5998148148148148</v>
      </c>
      <c r="L1291" s="1">
        <v>44483</v>
      </c>
      <c r="M1291" s="2">
        <v>0.62061342592592594</v>
      </c>
      <c r="N1291" s="1">
        <v>44483</v>
      </c>
      <c r="O1291" s="2">
        <v>0.61197916666666663</v>
      </c>
      <c r="P1291">
        <v>18</v>
      </c>
      <c r="Q1291">
        <v>-12</v>
      </c>
      <c r="R1291" s="3">
        <v>44483.599814814814</v>
      </c>
      <c r="S1291" s="3">
        <v>44483.611979166664</v>
      </c>
      <c r="T1291" t="s">
        <v>110</v>
      </c>
      <c r="U1291" t="s">
        <v>22</v>
      </c>
      <c r="V1291" t="s">
        <v>19</v>
      </c>
      <c r="W1291" t="s">
        <v>73</v>
      </c>
      <c r="X1291" t="s">
        <v>23</v>
      </c>
      <c r="Y1291" t="s">
        <v>77</v>
      </c>
      <c r="Z1291">
        <v>1</v>
      </c>
      <c r="AA1291" t="s">
        <v>3879</v>
      </c>
      <c r="AB1291" s="1">
        <v>44483</v>
      </c>
    </row>
    <row r="1292" spans="1:28" x14ac:dyDescent="0.25">
      <c r="A1292">
        <v>42</v>
      </c>
      <c r="B1292" t="s">
        <v>1818</v>
      </c>
      <c r="C1292">
        <v>2021</v>
      </c>
      <c r="D1292" t="s">
        <v>451</v>
      </c>
      <c r="E1292" t="s">
        <v>4675</v>
      </c>
      <c r="F1292" t="s">
        <v>18</v>
      </c>
      <c r="G1292" t="s">
        <v>1029</v>
      </c>
      <c r="H1292" t="s">
        <v>86</v>
      </c>
      <c r="I1292" t="s">
        <v>71</v>
      </c>
      <c r="J1292" s="1">
        <v>44483</v>
      </c>
      <c r="K1292" s="2">
        <v>0.69638888888888895</v>
      </c>
      <c r="L1292" s="1">
        <v>44483</v>
      </c>
      <c r="M1292" s="2" t="s">
        <v>4676</v>
      </c>
      <c r="N1292" s="1">
        <v>44483</v>
      </c>
      <c r="O1292" s="2">
        <v>0.7403819444444445</v>
      </c>
      <c r="P1292">
        <v>64</v>
      </c>
      <c r="Q1292">
        <v>-202</v>
      </c>
      <c r="R1292" s="3">
        <v>44483.696388888886</v>
      </c>
      <c r="S1292" s="3">
        <v>44483.740381944444</v>
      </c>
      <c r="T1292" t="s">
        <v>1895</v>
      </c>
      <c r="U1292" t="s">
        <v>30</v>
      </c>
      <c r="V1292" t="s">
        <v>19</v>
      </c>
      <c r="W1292" t="s">
        <v>20</v>
      </c>
      <c r="X1292" t="s">
        <v>23</v>
      </c>
      <c r="Y1292" t="s">
        <v>79</v>
      </c>
      <c r="Z1292">
        <v>7</v>
      </c>
      <c r="AA1292" t="s">
        <v>3880</v>
      </c>
      <c r="AB1292" s="1">
        <v>44483</v>
      </c>
    </row>
    <row r="1293" spans="1:28" x14ac:dyDescent="0.25">
      <c r="A1293">
        <v>42</v>
      </c>
      <c r="B1293" t="s">
        <v>1818</v>
      </c>
      <c r="C1293">
        <v>2021</v>
      </c>
      <c r="D1293" t="s">
        <v>451</v>
      </c>
      <c r="E1293" t="s">
        <v>4677</v>
      </c>
      <c r="F1293" t="s">
        <v>24</v>
      </c>
      <c r="G1293" t="s">
        <v>510</v>
      </c>
      <c r="H1293" t="s">
        <v>87</v>
      </c>
      <c r="I1293" t="s">
        <v>71</v>
      </c>
      <c r="J1293" s="1">
        <v>44483</v>
      </c>
      <c r="K1293" s="2">
        <v>0.71552083333333327</v>
      </c>
      <c r="L1293" s="1">
        <v>44487</v>
      </c>
      <c r="M1293" s="2">
        <v>0.74328703703703702</v>
      </c>
      <c r="R1293" s="3">
        <v>44483.715520833335</v>
      </c>
      <c r="S1293" s="3">
        <v>44484.34691064815</v>
      </c>
      <c r="T1293" t="s">
        <v>4892</v>
      </c>
      <c r="U1293" t="s">
        <v>72</v>
      </c>
      <c r="V1293" t="s">
        <v>19</v>
      </c>
      <c r="W1293" t="s">
        <v>25</v>
      </c>
      <c r="X1293" t="s">
        <v>74</v>
      </c>
      <c r="Y1293" t="s">
        <v>78</v>
      </c>
      <c r="Z1293">
        <v>1</v>
      </c>
      <c r="AA1293" t="s">
        <v>3880</v>
      </c>
      <c r="AB1293" s="1">
        <v>44483</v>
      </c>
    </row>
    <row r="1294" spans="1:28" x14ac:dyDescent="0.25">
      <c r="A1294">
        <v>42</v>
      </c>
      <c r="B1294" t="s">
        <v>1818</v>
      </c>
      <c r="C1294">
        <v>2021</v>
      </c>
      <c r="D1294" t="s">
        <v>451</v>
      </c>
      <c r="E1294" t="s">
        <v>4678</v>
      </c>
      <c r="F1294" t="s">
        <v>24</v>
      </c>
      <c r="G1294" t="s">
        <v>4679</v>
      </c>
      <c r="H1294" t="s">
        <v>87</v>
      </c>
      <c r="I1294" t="s">
        <v>71</v>
      </c>
      <c r="J1294" s="1">
        <v>44483</v>
      </c>
      <c r="K1294" s="2">
        <v>0.71748842592592599</v>
      </c>
      <c r="L1294" s="1">
        <v>44487</v>
      </c>
      <c r="M1294" s="2">
        <v>0.74525462962962974</v>
      </c>
      <c r="R1294" s="3">
        <v>44483.717488425929</v>
      </c>
      <c r="S1294" s="3">
        <v>44484.34691064815</v>
      </c>
      <c r="T1294" t="s">
        <v>4893</v>
      </c>
      <c r="U1294" t="s">
        <v>72</v>
      </c>
      <c r="V1294" t="s">
        <v>19</v>
      </c>
      <c r="W1294" t="s">
        <v>25</v>
      </c>
      <c r="X1294" t="s">
        <v>74</v>
      </c>
      <c r="Y1294" t="s">
        <v>78</v>
      </c>
      <c r="Z1294">
        <v>1</v>
      </c>
      <c r="AA1294" t="s">
        <v>3880</v>
      </c>
      <c r="AB1294" s="1">
        <v>44483</v>
      </c>
    </row>
    <row r="1295" spans="1:28" x14ac:dyDescent="0.25">
      <c r="A1295">
        <v>42</v>
      </c>
      <c r="B1295" t="s">
        <v>1818</v>
      </c>
      <c r="C1295">
        <v>2021</v>
      </c>
      <c r="D1295" t="s">
        <v>451</v>
      </c>
      <c r="E1295" t="s">
        <v>4680</v>
      </c>
      <c r="F1295" t="s">
        <v>24</v>
      </c>
      <c r="G1295" t="s">
        <v>323</v>
      </c>
      <c r="H1295" t="s">
        <v>87</v>
      </c>
      <c r="I1295" t="s">
        <v>71</v>
      </c>
      <c r="J1295" s="1">
        <v>44483</v>
      </c>
      <c r="K1295" s="2">
        <v>0.71883101851851849</v>
      </c>
      <c r="L1295" s="1">
        <v>44487</v>
      </c>
      <c r="M1295" s="2">
        <v>0.74660879629629628</v>
      </c>
      <c r="R1295" s="3">
        <v>44483.718831018516</v>
      </c>
      <c r="S1295" s="3">
        <v>44484.34691064815</v>
      </c>
      <c r="T1295" t="s">
        <v>4894</v>
      </c>
      <c r="U1295" t="s">
        <v>72</v>
      </c>
      <c r="V1295" t="s">
        <v>19</v>
      </c>
      <c r="W1295" t="s">
        <v>25</v>
      </c>
      <c r="X1295" t="s">
        <v>74</v>
      </c>
      <c r="Y1295" t="s">
        <v>78</v>
      </c>
      <c r="Z1295">
        <v>1</v>
      </c>
      <c r="AA1295" t="s">
        <v>3880</v>
      </c>
      <c r="AB1295" s="1">
        <v>44483</v>
      </c>
    </row>
    <row r="1296" spans="1:28" x14ac:dyDescent="0.25">
      <c r="A1296">
        <v>42</v>
      </c>
      <c r="B1296" t="s">
        <v>1818</v>
      </c>
      <c r="C1296">
        <v>2021</v>
      </c>
      <c r="D1296" t="s">
        <v>451</v>
      </c>
      <c r="E1296" t="s">
        <v>4681</v>
      </c>
      <c r="F1296" t="s">
        <v>33</v>
      </c>
      <c r="G1296" t="s">
        <v>4682</v>
      </c>
      <c r="H1296" t="s">
        <v>70</v>
      </c>
      <c r="I1296" t="s">
        <v>71</v>
      </c>
      <c r="J1296" s="1">
        <v>44483</v>
      </c>
      <c r="K1296" s="2">
        <v>0.72449074074074071</v>
      </c>
      <c r="L1296" s="1">
        <v>44483</v>
      </c>
      <c r="M1296" s="2">
        <v>0.7869560185185186</v>
      </c>
      <c r="N1296" s="1">
        <v>44483</v>
      </c>
      <c r="O1296" s="2">
        <v>0.74714120370370374</v>
      </c>
      <c r="P1296">
        <v>32</v>
      </c>
      <c r="Q1296">
        <v>-58</v>
      </c>
      <c r="R1296" s="3">
        <v>44483.724490740744</v>
      </c>
      <c r="S1296" s="3">
        <v>44483.747141203705</v>
      </c>
      <c r="T1296" t="s">
        <v>1839</v>
      </c>
      <c r="U1296" t="s">
        <v>27</v>
      </c>
      <c r="V1296" t="s">
        <v>19</v>
      </c>
      <c r="W1296" t="s">
        <v>34</v>
      </c>
      <c r="X1296" t="s">
        <v>23</v>
      </c>
      <c r="Y1296" t="s">
        <v>80</v>
      </c>
      <c r="Z1296">
        <v>5</v>
      </c>
      <c r="AA1296" t="s">
        <v>3880</v>
      </c>
      <c r="AB1296" s="1">
        <v>44483</v>
      </c>
    </row>
    <row r="1297" spans="1:28" x14ac:dyDescent="0.25">
      <c r="A1297">
        <v>42</v>
      </c>
      <c r="B1297" t="s">
        <v>1818</v>
      </c>
      <c r="C1297">
        <v>2021</v>
      </c>
      <c r="D1297" t="s">
        <v>451</v>
      </c>
      <c r="E1297" t="s">
        <v>4683</v>
      </c>
      <c r="F1297" t="s">
        <v>33</v>
      </c>
      <c r="G1297" t="s">
        <v>4684</v>
      </c>
      <c r="H1297" t="s">
        <v>87</v>
      </c>
      <c r="I1297" t="s">
        <v>71</v>
      </c>
      <c r="J1297" s="1">
        <v>44483</v>
      </c>
      <c r="K1297" s="2">
        <v>0.72696759259259258</v>
      </c>
      <c r="L1297" s="1">
        <v>44487</v>
      </c>
      <c r="M1297" s="2">
        <v>0.75472222222222218</v>
      </c>
      <c r="R1297" s="3">
        <v>44483.726967592593</v>
      </c>
      <c r="S1297" s="3">
        <v>44484.34691064815</v>
      </c>
      <c r="T1297" t="s">
        <v>4895</v>
      </c>
      <c r="U1297" t="s">
        <v>72</v>
      </c>
      <c r="V1297" t="s">
        <v>19</v>
      </c>
      <c r="W1297" t="s">
        <v>34</v>
      </c>
      <c r="X1297" t="s">
        <v>74</v>
      </c>
      <c r="Y1297" t="s">
        <v>80</v>
      </c>
      <c r="Z1297">
        <v>1</v>
      </c>
      <c r="AA1297" t="s">
        <v>3880</v>
      </c>
      <c r="AB1297" s="1">
        <v>44483</v>
      </c>
    </row>
    <row r="1298" spans="1:28" x14ac:dyDescent="0.25">
      <c r="A1298">
        <v>42</v>
      </c>
      <c r="B1298" t="s">
        <v>1818</v>
      </c>
      <c r="C1298">
        <v>2021</v>
      </c>
      <c r="D1298" t="s">
        <v>451</v>
      </c>
      <c r="E1298" t="s">
        <v>4685</v>
      </c>
      <c r="F1298" t="s">
        <v>46</v>
      </c>
      <c r="G1298" t="s">
        <v>184</v>
      </c>
      <c r="H1298" t="s">
        <v>86</v>
      </c>
      <c r="I1298" t="s">
        <v>71</v>
      </c>
      <c r="J1298" s="1">
        <v>44483</v>
      </c>
      <c r="K1298" s="2">
        <v>0.73634259259259249</v>
      </c>
      <c r="L1298" s="1">
        <v>44483</v>
      </c>
      <c r="M1298" s="2">
        <v>0.90298611111111116</v>
      </c>
      <c r="N1298" s="1">
        <v>44483</v>
      </c>
      <c r="O1298" s="2">
        <v>0.74967592592592591</v>
      </c>
      <c r="P1298">
        <v>19</v>
      </c>
      <c r="Q1298">
        <v>-221</v>
      </c>
      <c r="R1298" s="3">
        <v>44483.736342592594</v>
      </c>
      <c r="S1298" s="3">
        <v>44483.749675925923</v>
      </c>
      <c r="T1298" t="s">
        <v>126</v>
      </c>
      <c r="U1298" t="s">
        <v>22</v>
      </c>
      <c r="V1298" t="s">
        <v>46</v>
      </c>
      <c r="W1298" t="s">
        <v>46</v>
      </c>
      <c r="X1298" t="s">
        <v>23</v>
      </c>
      <c r="Y1298" t="s">
        <v>81</v>
      </c>
      <c r="Z1298">
        <v>1</v>
      </c>
      <c r="AA1298" t="s">
        <v>3880</v>
      </c>
      <c r="AB1298" s="1">
        <v>44483</v>
      </c>
    </row>
    <row r="1299" spans="1:28" x14ac:dyDescent="0.25">
      <c r="A1299">
        <v>42</v>
      </c>
      <c r="B1299" t="s">
        <v>1818</v>
      </c>
      <c r="C1299">
        <v>2021</v>
      </c>
      <c r="D1299" t="s">
        <v>451</v>
      </c>
      <c r="E1299" t="s">
        <v>4686</v>
      </c>
      <c r="F1299" t="s">
        <v>24</v>
      </c>
      <c r="G1299" t="s">
        <v>3919</v>
      </c>
      <c r="H1299" t="s">
        <v>70</v>
      </c>
      <c r="I1299" t="s">
        <v>71</v>
      </c>
      <c r="J1299" s="1">
        <v>44483</v>
      </c>
      <c r="K1299" s="2">
        <v>0.79722222222222217</v>
      </c>
      <c r="L1299" s="1">
        <v>44483</v>
      </c>
      <c r="M1299" s="2">
        <v>0.79719907407407409</v>
      </c>
      <c r="N1299" s="1">
        <v>44483</v>
      </c>
      <c r="O1299" s="2">
        <v>0.85631944444444441</v>
      </c>
      <c r="P1299">
        <v>85</v>
      </c>
      <c r="Q1299">
        <v>86</v>
      </c>
      <c r="R1299" s="3">
        <v>44483.797222222223</v>
      </c>
      <c r="S1299" s="3">
        <v>44483.856319444443</v>
      </c>
      <c r="T1299" t="s">
        <v>1949</v>
      </c>
      <c r="U1299" t="s">
        <v>30</v>
      </c>
      <c r="V1299" t="s">
        <v>19</v>
      </c>
      <c r="W1299" t="s">
        <v>25</v>
      </c>
      <c r="X1299" t="s">
        <v>23</v>
      </c>
      <c r="Y1299" t="s">
        <v>78</v>
      </c>
      <c r="Z1299">
        <v>3</v>
      </c>
      <c r="AA1299" t="s">
        <v>3880</v>
      </c>
      <c r="AB1299" s="1">
        <v>44483</v>
      </c>
    </row>
    <row r="1300" spans="1:28" x14ac:dyDescent="0.25">
      <c r="A1300">
        <v>42</v>
      </c>
      <c r="B1300" t="s">
        <v>1818</v>
      </c>
      <c r="C1300">
        <v>2021</v>
      </c>
      <c r="D1300" t="s">
        <v>451</v>
      </c>
      <c r="E1300" t="s">
        <v>4687</v>
      </c>
      <c r="F1300" t="s">
        <v>24</v>
      </c>
      <c r="G1300" t="s">
        <v>1745</v>
      </c>
      <c r="H1300" t="s">
        <v>70</v>
      </c>
      <c r="I1300" t="s">
        <v>71</v>
      </c>
      <c r="J1300" s="1">
        <v>44483</v>
      </c>
      <c r="K1300" s="2">
        <v>0.81193287037037043</v>
      </c>
      <c r="L1300" s="1">
        <v>44483</v>
      </c>
      <c r="M1300" s="2">
        <v>0.87442129629629628</v>
      </c>
      <c r="N1300" s="1">
        <v>44483</v>
      </c>
      <c r="O1300" s="2">
        <v>0.81793981481481481</v>
      </c>
      <c r="P1300">
        <v>8</v>
      </c>
      <c r="Q1300">
        <v>-82</v>
      </c>
      <c r="R1300" s="3">
        <v>44483.811932870369</v>
      </c>
      <c r="S1300" s="3">
        <v>44483.817939814813</v>
      </c>
      <c r="T1300" t="s">
        <v>1907</v>
      </c>
      <c r="U1300" t="s">
        <v>22</v>
      </c>
      <c r="V1300" t="s">
        <v>19</v>
      </c>
      <c r="W1300" t="s">
        <v>25</v>
      </c>
      <c r="X1300" t="s">
        <v>23</v>
      </c>
      <c r="Y1300" t="s">
        <v>78</v>
      </c>
      <c r="Z1300">
        <v>1</v>
      </c>
      <c r="AA1300" t="s">
        <v>3880</v>
      </c>
      <c r="AB1300" s="1">
        <v>44483</v>
      </c>
    </row>
    <row r="1301" spans="1:28" x14ac:dyDescent="0.25">
      <c r="A1301">
        <v>42</v>
      </c>
      <c r="B1301" t="s">
        <v>1818</v>
      </c>
      <c r="C1301">
        <v>2021</v>
      </c>
      <c r="D1301" t="s">
        <v>451</v>
      </c>
      <c r="E1301" t="s">
        <v>4688</v>
      </c>
      <c r="F1301" t="s">
        <v>24</v>
      </c>
      <c r="G1301" t="s">
        <v>4522</v>
      </c>
      <c r="H1301" t="s">
        <v>87</v>
      </c>
      <c r="I1301" t="s">
        <v>71</v>
      </c>
      <c r="J1301" s="1">
        <v>44483</v>
      </c>
      <c r="K1301" s="2">
        <v>0.82884259259259263</v>
      </c>
      <c r="L1301" s="1">
        <v>44487</v>
      </c>
      <c r="M1301" s="2">
        <v>0.85659722222222223</v>
      </c>
      <c r="R1301" s="3">
        <v>44483.828842592593</v>
      </c>
      <c r="S1301" s="3">
        <v>44484.34691064815</v>
      </c>
      <c r="T1301" t="s">
        <v>4896</v>
      </c>
      <c r="U1301" t="s">
        <v>72</v>
      </c>
      <c r="V1301" t="s">
        <v>19</v>
      </c>
      <c r="W1301" t="s">
        <v>25</v>
      </c>
      <c r="X1301" t="s">
        <v>74</v>
      </c>
      <c r="Y1301" t="s">
        <v>78</v>
      </c>
      <c r="Z1301">
        <v>1</v>
      </c>
      <c r="AA1301" t="s">
        <v>3880</v>
      </c>
      <c r="AB1301" s="1">
        <v>44483</v>
      </c>
    </row>
    <row r="1302" spans="1:28" x14ac:dyDescent="0.25">
      <c r="A1302">
        <v>42</v>
      </c>
      <c r="B1302" t="s">
        <v>1818</v>
      </c>
      <c r="C1302">
        <v>2021</v>
      </c>
      <c r="D1302" t="s">
        <v>451</v>
      </c>
      <c r="E1302" t="s">
        <v>4689</v>
      </c>
      <c r="F1302" t="s">
        <v>46</v>
      </c>
      <c r="G1302" t="s">
        <v>995</v>
      </c>
      <c r="H1302" t="s">
        <v>87</v>
      </c>
      <c r="I1302" t="s">
        <v>71</v>
      </c>
      <c r="J1302" s="1">
        <v>44483</v>
      </c>
      <c r="K1302" s="2">
        <v>0.83292824074074068</v>
      </c>
      <c r="L1302" s="1">
        <v>44487</v>
      </c>
      <c r="M1302" s="2">
        <v>0.86068287037037028</v>
      </c>
      <c r="R1302" s="3">
        <v>44483.832928240743</v>
      </c>
      <c r="S1302" s="3">
        <v>44484.34691064815</v>
      </c>
      <c r="T1302" t="s">
        <v>4897</v>
      </c>
      <c r="U1302" t="s">
        <v>72</v>
      </c>
      <c r="V1302" t="s">
        <v>46</v>
      </c>
      <c r="W1302" t="s">
        <v>46</v>
      </c>
      <c r="X1302" t="s">
        <v>74</v>
      </c>
      <c r="Y1302" t="s">
        <v>81</v>
      </c>
      <c r="Z1302">
        <v>1</v>
      </c>
      <c r="AA1302" t="s">
        <v>3880</v>
      </c>
      <c r="AB1302" s="1">
        <v>44483</v>
      </c>
    </row>
    <row r="1303" spans="1:28" x14ac:dyDescent="0.25">
      <c r="A1303">
        <v>42</v>
      </c>
      <c r="B1303" t="s">
        <v>1818</v>
      </c>
      <c r="C1303">
        <v>2021</v>
      </c>
      <c r="D1303" t="s">
        <v>451</v>
      </c>
      <c r="E1303" t="s">
        <v>4690</v>
      </c>
      <c r="F1303" t="s">
        <v>46</v>
      </c>
      <c r="G1303" t="s">
        <v>1367</v>
      </c>
      <c r="H1303" t="s">
        <v>87</v>
      </c>
      <c r="I1303" t="s">
        <v>71</v>
      </c>
      <c r="J1303" s="1">
        <v>44483</v>
      </c>
      <c r="K1303" s="2">
        <v>0.83365740740740746</v>
      </c>
      <c r="L1303" s="1">
        <v>44487</v>
      </c>
      <c r="M1303" s="2">
        <v>0.86141203703703706</v>
      </c>
      <c r="R1303" s="3">
        <v>44483.833657407406</v>
      </c>
      <c r="S1303" s="3">
        <v>44484.34691064815</v>
      </c>
      <c r="T1303" t="s">
        <v>4898</v>
      </c>
      <c r="U1303" t="s">
        <v>72</v>
      </c>
      <c r="V1303" t="s">
        <v>46</v>
      </c>
      <c r="W1303" t="s">
        <v>46</v>
      </c>
      <c r="X1303" t="s">
        <v>74</v>
      </c>
      <c r="Y1303" t="s">
        <v>81</v>
      </c>
      <c r="Z1303">
        <v>1</v>
      </c>
      <c r="AA1303" t="s">
        <v>3883</v>
      </c>
      <c r="AB1303" s="1">
        <v>44483</v>
      </c>
    </row>
    <row r="1304" spans="1:28" x14ac:dyDescent="0.25">
      <c r="A1304">
        <v>42</v>
      </c>
      <c r="B1304" t="s">
        <v>1818</v>
      </c>
      <c r="C1304">
        <v>2021</v>
      </c>
      <c r="D1304" t="s">
        <v>451</v>
      </c>
      <c r="E1304" t="s">
        <v>4691</v>
      </c>
      <c r="F1304" t="s">
        <v>46</v>
      </c>
      <c r="G1304" t="s">
        <v>1545</v>
      </c>
      <c r="H1304" t="s">
        <v>87</v>
      </c>
      <c r="I1304" t="s">
        <v>71</v>
      </c>
      <c r="J1304" s="1">
        <v>44483</v>
      </c>
      <c r="K1304" s="2">
        <v>0.83753472222222225</v>
      </c>
      <c r="L1304" s="1">
        <v>44487</v>
      </c>
      <c r="M1304" s="2">
        <v>0.86528935185185185</v>
      </c>
      <c r="R1304" s="3">
        <v>44483.837534722225</v>
      </c>
      <c r="S1304" s="3">
        <v>44484.34691064815</v>
      </c>
      <c r="T1304" t="s">
        <v>4899</v>
      </c>
      <c r="U1304" t="s">
        <v>72</v>
      </c>
      <c r="V1304" t="s">
        <v>46</v>
      </c>
      <c r="W1304" t="s">
        <v>46</v>
      </c>
      <c r="X1304" t="s">
        <v>74</v>
      </c>
      <c r="Y1304" t="s">
        <v>81</v>
      </c>
      <c r="Z1304">
        <v>1</v>
      </c>
      <c r="AA1304" t="s">
        <v>3883</v>
      </c>
      <c r="AB1304" s="1">
        <v>44483</v>
      </c>
    </row>
    <row r="1305" spans="1:28" x14ac:dyDescent="0.25">
      <c r="A1305">
        <v>42</v>
      </c>
      <c r="B1305" t="s">
        <v>1818</v>
      </c>
      <c r="C1305">
        <v>2021</v>
      </c>
      <c r="D1305" t="s">
        <v>451</v>
      </c>
      <c r="E1305" t="s">
        <v>4692</v>
      </c>
      <c r="F1305" t="s">
        <v>33</v>
      </c>
      <c r="G1305" t="s">
        <v>4693</v>
      </c>
      <c r="H1305" t="s">
        <v>70</v>
      </c>
      <c r="I1305" t="s">
        <v>71</v>
      </c>
      <c r="J1305" s="1">
        <v>44483</v>
      </c>
      <c r="K1305" s="2">
        <v>0.85181712962962963</v>
      </c>
      <c r="L1305" s="1">
        <v>44483</v>
      </c>
      <c r="M1305" s="2">
        <v>0.91427083333333325</v>
      </c>
      <c r="N1305" s="1">
        <v>44483</v>
      </c>
      <c r="O1305" s="2">
        <v>0.87042824074074077</v>
      </c>
      <c r="P1305">
        <v>27</v>
      </c>
      <c r="Q1305">
        <v>-63</v>
      </c>
      <c r="R1305" s="3">
        <v>44483.851817129631</v>
      </c>
      <c r="S1305" s="3">
        <v>44483.870428240742</v>
      </c>
      <c r="T1305" t="s">
        <v>1831</v>
      </c>
      <c r="U1305" t="s">
        <v>22</v>
      </c>
      <c r="V1305" t="s">
        <v>19</v>
      </c>
      <c r="W1305" t="s">
        <v>34</v>
      </c>
      <c r="X1305" t="s">
        <v>23</v>
      </c>
      <c r="Y1305" t="s">
        <v>80</v>
      </c>
      <c r="Z1305">
        <v>5</v>
      </c>
      <c r="AA1305" t="s">
        <v>3883</v>
      </c>
      <c r="AB1305" s="1">
        <v>44483</v>
      </c>
    </row>
    <row r="1306" spans="1:28" x14ac:dyDescent="0.25">
      <c r="A1306">
        <v>42</v>
      </c>
      <c r="B1306" t="s">
        <v>1818</v>
      </c>
      <c r="C1306">
        <v>2021</v>
      </c>
      <c r="D1306" t="s">
        <v>451</v>
      </c>
      <c r="E1306" t="s">
        <v>4694</v>
      </c>
      <c r="F1306" t="s">
        <v>18</v>
      </c>
      <c r="G1306" t="s">
        <v>4250</v>
      </c>
      <c r="H1306" t="s">
        <v>70</v>
      </c>
      <c r="I1306" t="s">
        <v>71</v>
      </c>
      <c r="J1306" s="1">
        <v>44483</v>
      </c>
      <c r="K1306" s="2">
        <v>0.91075231481481478</v>
      </c>
      <c r="L1306" s="1">
        <v>44483</v>
      </c>
      <c r="M1306" s="2">
        <v>0.97321759259259266</v>
      </c>
      <c r="N1306" s="1">
        <v>44483</v>
      </c>
      <c r="O1306" s="2">
        <v>0.92964120370370373</v>
      </c>
      <c r="P1306">
        <v>27</v>
      </c>
      <c r="Q1306">
        <v>-63</v>
      </c>
      <c r="R1306" s="3">
        <v>44483.910752314812</v>
      </c>
      <c r="S1306" s="3">
        <v>44483.9296412037</v>
      </c>
      <c r="T1306" t="s">
        <v>125</v>
      </c>
      <c r="U1306" t="s">
        <v>22</v>
      </c>
      <c r="V1306" t="s">
        <v>19</v>
      </c>
      <c r="W1306" t="s">
        <v>20</v>
      </c>
      <c r="X1306" t="s">
        <v>23</v>
      </c>
      <c r="Y1306" t="s">
        <v>79</v>
      </c>
      <c r="Z1306">
        <v>5</v>
      </c>
      <c r="AA1306" t="s">
        <v>3883</v>
      </c>
      <c r="AB1306" s="1">
        <v>44483</v>
      </c>
    </row>
    <row r="1307" spans="1:28" x14ac:dyDescent="0.25">
      <c r="A1307">
        <v>42</v>
      </c>
      <c r="B1307" t="s">
        <v>97</v>
      </c>
      <c r="C1307">
        <v>2021</v>
      </c>
      <c r="D1307" t="s">
        <v>451</v>
      </c>
      <c r="E1307" t="s">
        <v>4695</v>
      </c>
      <c r="F1307" t="s">
        <v>24</v>
      </c>
      <c r="G1307" t="s">
        <v>888</v>
      </c>
      <c r="H1307" t="s">
        <v>90</v>
      </c>
      <c r="I1307" t="s">
        <v>71</v>
      </c>
      <c r="J1307" s="1">
        <v>44484</v>
      </c>
      <c r="K1307" s="2">
        <v>4.8275462962962958E-2</v>
      </c>
      <c r="L1307" s="1">
        <v>44484</v>
      </c>
      <c r="M1307" s="2">
        <v>6.9074074074074079E-2</v>
      </c>
      <c r="N1307" s="1">
        <v>44484</v>
      </c>
      <c r="O1307" s="2">
        <v>5.0937499999999997E-2</v>
      </c>
      <c r="P1307">
        <v>4</v>
      </c>
      <c r="Q1307">
        <v>-26</v>
      </c>
      <c r="R1307" s="3">
        <v>44484.048275462963</v>
      </c>
      <c r="S1307" s="3">
        <v>44484.050937499997</v>
      </c>
      <c r="T1307" t="s">
        <v>1911</v>
      </c>
      <c r="U1307" t="s">
        <v>22</v>
      </c>
      <c r="V1307" t="s">
        <v>19</v>
      </c>
      <c r="W1307" t="s">
        <v>73</v>
      </c>
      <c r="X1307" t="s">
        <v>23</v>
      </c>
      <c r="Y1307" t="s">
        <v>77</v>
      </c>
      <c r="Z1307">
        <v>1</v>
      </c>
      <c r="AA1307" t="s">
        <v>3883</v>
      </c>
      <c r="AB1307" s="1">
        <v>44483</v>
      </c>
    </row>
    <row r="1308" spans="1:28" x14ac:dyDescent="0.25">
      <c r="A1308">
        <v>42</v>
      </c>
      <c r="B1308" t="s">
        <v>97</v>
      </c>
      <c r="C1308">
        <v>2021</v>
      </c>
      <c r="D1308" t="s">
        <v>451</v>
      </c>
      <c r="E1308" t="s">
        <v>4696</v>
      </c>
      <c r="F1308" t="s">
        <v>24</v>
      </c>
      <c r="G1308" t="s">
        <v>3919</v>
      </c>
      <c r="H1308" t="s">
        <v>70</v>
      </c>
      <c r="I1308" t="s">
        <v>71</v>
      </c>
      <c r="J1308" s="1">
        <v>44484</v>
      </c>
      <c r="K1308" s="2">
        <v>8.9965277777777783E-2</v>
      </c>
      <c r="L1308" s="1">
        <v>44484</v>
      </c>
      <c r="M1308" s="2">
        <v>0.15243055555555554</v>
      </c>
      <c r="N1308" s="1">
        <v>44484</v>
      </c>
      <c r="O1308" s="2">
        <v>0.10944444444444446</v>
      </c>
      <c r="P1308">
        <v>28</v>
      </c>
      <c r="Q1308">
        <v>-62</v>
      </c>
      <c r="R1308" s="3">
        <v>44484.089965277781</v>
      </c>
      <c r="S1308" s="3">
        <v>44484.109444444446</v>
      </c>
      <c r="T1308" t="s">
        <v>1903</v>
      </c>
      <c r="U1308" t="s">
        <v>22</v>
      </c>
      <c r="V1308" t="s">
        <v>19</v>
      </c>
      <c r="W1308" t="s">
        <v>25</v>
      </c>
      <c r="X1308" t="s">
        <v>23</v>
      </c>
      <c r="Y1308" t="s">
        <v>78</v>
      </c>
      <c r="Z1308">
        <v>3</v>
      </c>
      <c r="AA1308" t="s">
        <v>3883</v>
      </c>
      <c r="AB1308" s="1">
        <v>44483</v>
      </c>
    </row>
    <row r="1309" spans="1:28" x14ac:dyDescent="0.25">
      <c r="A1309">
        <v>42</v>
      </c>
      <c r="B1309" t="s">
        <v>97</v>
      </c>
      <c r="C1309">
        <v>2021</v>
      </c>
      <c r="D1309" t="s">
        <v>451</v>
      </c>
      <c r="E1309" t="s">
        <v>4697</v>
      </c>
      <c r="F1309" t="s">
        <v>18</v>
      </c>
      <c r="G1309" t="s">
        <v>4698</v>
      </c>
      <c r="H1309" t="s">
        <v>70</v>
      </c>
      <c r="I1309" t="s">
        <v>71</v>
      </c>
      <c r="J1309" s="1">
        <v>44484</v>
      </c>
      <c r="K1309" s="2">
        <v>0.13881944444444444</v>
      </c>
      <c r="L1309" s="1">
        <v>44484</v>
      </c>
      <c r="M1309" s="2">
        <v>0.20128472222222224</v>
      </c>
      <c r="N1309" s="1">
        <v>44484</v>
      </c>
      <c r="O1309" s="2">
        <v>0.16403935185185184</v>
      </c>
      <c r="P1309">
        <v>37</v>
      </c>
      <c r="Q1309">
        <v>-53</v>
      </c>
      <c r="R1309" s="3">
        <v>44484.138819444444</v>
      </c>
      <c r="S1309" s="3">
        <v>44484.164039351854</v>
      </c>
      <c r="T1309" t="s">
        <v>1931</v>
      </c>
      <c r="U1309" t="s">
        <v>27</v>
      </c>
      <c r="V1309" t="s">
        <v>19</v>
      </c>
      <c r="W1309" t="s">
        <v>20</v>
      </c>
      <c r="X1309" t="s">
        <v>23</v>
      </c>
      <c r="Y1309" t="s">
        <v>79</v>
      </c>
      <c r="Z1309">
        <v>2</v>
      </c>
      <c r="AA1309" t="s">
        <v>3883</v>
      </c>
      <c r="AB1309" s="1">
        <v>44483</v>
      </c>
    </row>
    <row r="1310" spans="1:28" x14ac:dyDescent="0.25">
      <c r="A1310">
        <v>42</v>
      </c>
      <c r="B1310" t="s">
        <v>97</v>
      </c>
      <c r="C1310">
        <v>2021</v>
      </c>
      <c r="D1310" t="s">
        <v>451</v>
      </c>
      <c r="E1310" t="s">
        <v>4699</v>
      </c>
      <c r="F1310" t="s">
        <v>18</v>
      </c>
      <c r="G1310" t="s">
        <v>4698</v>
      </c>
      <c r="H1310" t="s">
        <v>70</v>
      </c>
      <c r="I1310" t="s">
        <v>71</v>
      </c>
      <c r="J1310" s="1">
        <v>44484</v>
      </c>
      <c r="K1310" s="2">
        <v>0.13940972222222223</v>
      </c>
      <c r="L1310" s="1">
        <v>44484</v>
      </c>
      <c r="M1310" s="2">
        <v>0.201875</v>
      </c>
      <c r="N1310" s="1">
        <v>44484</v>
      </c>
      <c r="O1310" s="2">
        <v>0.15199074074074073</v>
      </c>
      <c r="P1310">
        <v>18</v>
      </c>
      <c r="Q1310">
        <v>-72</v>
      </c>
      <c r="R1310" s="3">
        <v>44484.139409722222</v>
      </c>
      <c r="S1310" s="3">
        <v>44484.151990740742</v>
      </c>
      <c r="T1310" t="s">
        <v>1859</v>
      </c>
      <c r="U1310" t="s">
        <v>22</v>
      </c>
      <c r="V1310" t="s">
        <v>19</v>
      </c>
      <c r="W1310" t="s">
        <v>20</v>
      </c>
      <c r="X1310" t="s">
        <v>23</v>
      </c>
      <c r="Y1310" t="s">
        <v>79</v>
      </c>
      <c r="Z1310">
        <v>1</v>
      </c>
      <c r="AA1310" t="s">
        <v>3883</v>
      </c>
      <c r="AB1310" s="1">
        <v>44483</v>
      </c>
    </row>
    <row r="1311" spans="1:28" x14ac:dyDescent="0.25">
      <c r="A1311">
        <v>42</v>
      </c>
      <c r="B1311" t="s">
        <v>97</v>
      </c>
      <c r="C1311">
        <v>2021</v>
      </c>
      <c r="D1311" t="s">
        <v>451</v>
      </c>
      <c r="E1311" t="s">
        <v>4700</v>
      </c>
      <c r="F1311" t="s">
        <v>18</v>
      </c>
      <c r="G1311" t="s">
        <v>92</v>
      </c>
      <c r="H1311" t="s">
        <v>70</v>
      </c>
      <c r="I1311" t="s">
        <v>71</v>
      </c>
      <c r="J1311" s="1">
        <v>44484</v>
      </c>
      <c r="K1311" s="2">
        <v>0.21072916666666666</v>
      </c>
      <c r="L1311" s="1">
        <v>44484</v>
      </c>
      <c r="M1311" s="2">
        <v>0.27315972222222223</v>
      </c>
      <c r="N1311" s="1">
        <v>44484</v>
      </c>
      <c r="O1311" s="2">
        <v>0.25475694444444447</v>
      </c>
      <c r="P1311">
        <v>63</v>
      </c>
      <c r="Q1311">
        <v>-27</v>
      </c>
      <c r="R1311" s="3">
        <v>44484.210729166669</v>
      </c>
      <c r="S1311" s="3">
        <v>44484.254756944443</v>
      </c>
      <c r="T1311" t="s">
        <v>1895</v>
      </c>
      <c r="U1311" t="s">
        <v>30</v>
      </c>
      <c r="V1311" t="s">
        <v>19</v>
      </c>
      <c r="W1311" t="s">
        <v>20</v>
      </c>
      <c r="X1311" t="s">
        <v>23</v>
      </c>
      <c r="Y1311" t="s">
        <v>79</v>
      </c>
      <c r="Z1311">
        <v>5</v>
      </c>
      <c r="AA1311" t="s">
        <v>3883</v>
      </c>
      <c r="AB1311" s="1">
        <v>44483</v>
      </c>
    </row>
    <row r="1312" spans="1:28" x14ac:dyDescent="0.25">
      <c r="A1312">
        <v>42</v>
      </c>
      <c r="B1312" t="s">
        <v>97</v>
      </c>
      <c r="C1312">
        <v>2021</v>
      </c>
      <c r="D1312" t="s">
        <v>451</v>
      </c>
      <c r="E1312" t="s">
        <v>4701</v>
      </c>
      <c r="F1312" t="s">
        <v>24</v>
      </c>
      <c r="G1312" t="s">
        <v>1644</v>
      </c>
      <c r="H1312" t="s">
        <v>90</v>
      </c>
      <c r="I1312" t="s">
        <v>71</v>
      </c>
      <c r="J1312" s="1">
        <v>44484</v>
      </c>
      <c r="K1312" s="2">
        <v>0.25605324074074071</v>
      </c>
      <c r="L1312" s="1">
        <v>44484</v>
      </c>
      <c r="M1312" s="2">
        <v>0.27672453703703703</v>
      </c>
      <c r="N1312" s="1">
        <v>44484</v>
      </c>
      <c r="O1312" s="2">
        <v>0.26850694444444445</v>
      </c>
      <c r="P1312">
        <v>18</v>
      </c>
      <c r="Q1312">
        <v>-12</v>
      </c>
      <c r="R1312" s="3">
        <v>44484.256053240744</v>
      </c>
      <c r="S1312" s="3">
        <v>44484.268506944441</v>
      </c>
      <c r="T1312" t="s">
        <v>110</v>
      </c>
      <c r="U1312" t="s">
        <v>22</v>
      </c>
      <c r="V1312" t="s">
        <v>19</v>
      </c>
      <c r="W1312" t="s">
        <v>73</v>
      </c>
      <c r="X1312" t="s">
        <v>23</v>
      </c>
      <c r="Y1312" t="s">
        <v>77</v>
      </c>
      <c r="Z1312">
        <v>2</v>
      </c>
      <c r="AA1312" t="s">
        <v>3879</v>
      </c>
      <c r="AB1312" s="1">
        <v>44484</v>
      </c>
    </row>
    <row r="1313" spans="1:28" x14ac:dyDescent="0.25">
      <c r="A1313">
        <v>42</v>
      </c>
      <c r="B1313" t="s">
        <v>97</v>
      </c>
      <c r="C1313">
        <v>2021</v>
      </c>
      <c r="D1313" t="s">
        <v>451</v>
      </c>
      <c r="E1313" t="s">
        <v>4702</v>
      </c>
      <c r="F1313" t="s">
        <v>24</v>
      </c>
      <c r="G1313" t="s">
        <v>179</v>
      </c>
      <c r="H1313" t="s">
        <v>90</v>
      </c>
      <c r="I1313" t="s">
        <v>71</v>
      </c>
      <c r="J1313" s="1">
        <v>44484</v>
      </c>
      <c r="K1313" s="2">
        <v>0.26134259259259257</v>
      </c>
      <c r="L1313" s="1">
        <v>44484</v>
      </c>
      <c r="M1313" s="2">
        <v>0.28212962962962962</v>
      </c>
      <c r="N1313" s="1">
        <v>44484</v>
      </c>
      <c r="O1313" s="2">
        <v>0.26497685185185188</v>
      </c>
      <c r="P1313">
        <v>5</v>
      </c>
      <c r="Q1313">
        <v>-25</v>
      </c>
      <c r="R1313" s="3">
        <v>44484.261342592596</v>
      </c>
      <c r="S1313" s="3">
        <v>44484.264976851853</v>
      </c>
      <c r="T1313" t="s">
        <v>105</v>
      </c>
      <c r="U1313" t="s">
        <v>22</v>
      </c>
      <c r="V1313" t="s">
        <v>19</v>
      </c>
      <c r="W1313" t="s">
        <v>73</v>
      </c>
      <c r="X1313" t="s">
        <v>23</v>
      </c>
      <c r="Y1313" t="s">
        <v>77</v>
      </c>
      <c r="Z1313">
        <v>1</v>
      </c>
      <c r="AA1313" t="s">
        <v>3879</v>
      </c>
      <c r="AB1313" s="1">
        <v>44484</v>
      </c>
    </row>
    <row r="1314" spans="1:28" x14ac:dyDescent="0.25">
      <c r="A1314">
        <v>42</v>
      </c>
      <c r="B1314" t="s">
        <v>97</v>
      </c>
      <c r="C1314">
        <v>2021</v>
      </c>
      <c r="D1314" t="s">
        <v>451</v>
      </c>
      <c r="E1314" t="s">
        <v>4703</v>
      </c>
      <c r="F1314" t="s">
        <v>24</v>
      </c>
      <c r="G1314" t="s">
        <v>202</v>
      </c>
      <c r="H1314" t="s">
        <v>90</v>
      </c>
      <c r="I1314" t="s">
        <v>71</v>
      </c>
      <c r="J1314" s="1">
        <v>44484</v>
      </c>
      <c r="K1314" s="2">
        <v>0.26222222222222219</v>
      </c>
      <c r="L1314" s="1">
        <v>44484</v>
      </c>
      <c r="M1314" s="2" t="s">
        <v>4704</v>
      </c>
      <c r="N1314" s="1">
        <v>44484</v>
      </c>
      <c r="O1314" s="2">
        <v>0.27972222222222221</v>
      </c>
      <c r="P1314">
        <v>25</v>
      </c>
      <c r="Q1314">
        <v>-11</v>
      </c>
      <c r="R1314" s="3">
        <v>44484.26222222222</v>
      </c>
      <c r="S1314" s="3">
        <v>44484.279722222222</v>
      </c>
      <c r="T1314" t="s">
        <v>113</v>
      </c>
      <c r="U1314" t="s">
        <v>22</v>
      </c>
      <c r="V1314" t="s">
        <v>19</v>
      </c>
      <c r="W1314" t="s">
        <v>73</v>
      </c>
      <c r="X1314" t="s">
        <v>23</v>
      </c>
      <c r="Y1314" t="s">
        <v>77</v>
      </c>
      <c r="Z1314">
        <v>2</v>
      </c>
      <c r="AA1314" t="s">
        <v>3879</v>
      </c>
      <c r="AB1314" s="1">
        <v>44484</v>
      </c>
    </row>
    <row r="1315" spans="1:28" x14ac:dyDescent="0.25">
      <c r="A1315">
        <v>42</v>
      </c>
      <c r="B1315" t="s">
        <v>97</v>
      </c>
      <c r="C1315">
        <v>2021</v>
      </c>
      <c r="D1315" t="s">
        <v>451</v>
      </c>
      <c r="E1315" t="s">
        <v>4705</v>
      </c>
      <c r="F1315" t="s">
        <v>24</v>
      </c>
      <c r="G1315" t="s">
        <v>177</v>
      </c>
      <c r="H1315" t="s">
        <v>90</v>
      </c>
      <c r="I1315" t="s">
        <v>71</v>
      </c>
      <c r="J1315" s="1">
        <v>44484</v>
      </c>
      <c r="K1315" s="2">
        <v>0.26277777777777778</v>
      </c>
      <c r="L1315" s="1">
        <v>44484</v>
      </c>
      <c r="M1315" s="2">
        <v>0.28357638888888886</v>
      </c>
      <c r="N1315" s="1">
        <v>44484</v>
      </c>
      <c r="O1315" s="2">
        <v>0.27142361111111107</v>
      </c>
      <c r="P1315">
        <v>12</v>
      </c>
      <c r="Q1315">
        <v>-18</v>
      </c>
      <c r="R1315" s="3">
        <v>44484.262777777774</v>
      </c>
      <c r="S1315" s="3">
        <v>44484.271423611113</v>
      </c>
      <c r="T1315" t="s">
        <v>1878</v>
      </c>
      <c r="U1315" t="s">
        <v>22</v>
      </c>
      <c r="V1315" t="s">
        <v>19</v>
      </c>
      <c r="W1315" t="s">
        <v>73</v>
      </c>
      <c r="X1315" t="s">
        <v>23</v>
      </c>
      <c r="Y1315" t="s">
        <v>77</v>
      </c>
      <c r="Z1315">
        <v>1</v>
      </c>
      <c r="AA1315" t="s">
        <v>3879</v>
      </c>
      <c r="AB1315" s="1">
        <v>44484</v>
      </c>
    </row>
    <row r="1316" spans="1:28" x14ac:dyDescent="0.25">
      <c r="A1316">
        <v>42</v>
      </c>
      <c r="B1316" t="s">
        <v>97</v>
      </c>
      <c r="C1316">
        <v>2021</v>
      </c>
      <c r="D1316" t="s">
        <v>451</v>
      </c>
      <c r="E1316" t="s">
        <v>4706</v>
      </c>
      <c r="F1316" t="s">
        <v>24</v>
      </c>
      <c r="G1316" t="s">
        <v>3919</v>
      </c>
      <c r="H1316" t="s">
        <v>90</v>
      </c>
      <c r="I1316" t="s">
        <v>71</v>
      </c>
      <c r="J1316" s="1">
        <v>44484</v>
      </c>
      <c r="K1316" s="2">
        <v>0.26331018518518517</v>
      </c>
      <c r="L1316" s="1">
        <v>44484</v>
      </c>
      <c r="M1316" s="2">
        <v>0.28410879629629632</v>
      </c>
      <c r="N1316" s="1">
        <v>44484</v>
      </c>
      <c r="O1316" s="2">
        <v>0.27059027777777778</v>
      </c>
      <c r="P1316">
        <v>10</v>
      </c>
      <c r="Q1316">
        <v>-20</v>
      </c>
      <c r="R1316" s="3">
        <v>44484.263310185182</v>
      </c>
      <c r="S1316" s="3">
        <v>44484.270590277774</v>
      </c>
      <c r="T1316" t="s">
        <v>111</v>
      </c>
      <c r="U1316" t="s">
        <v>22</v>
      </c>
      <c r="V1316" t="s">
        <v>19</v>
      </c>
      <c r="W1316" t="s">
        <v>73</v>
      </c>
      <c r="X1316" t="s">
        <v>23</v>
      </c>
      <c r="Y1316" t="s">
        <v>77</v>
      </c>
      <c r="Z1316">
        <v>1</v>
      </c>
      <c r="AA1316" t="s">
        <v>3879</v>
      </c>
      <c r="AB1316" s="1">
        <v>44484</v>
      </c>
    </row>
    <row r="1317" spans="1:28" x14ac:dyDescent="0.25">
      <c r="A1317">
        <v>42</v>
      </c>
      <c r="B1317" t="s">
        <v>97</v>
      </c>
      <c r="C1317">
        <v>2021</v>
      </c>
      <c r="D1317" t="s">
        <v>451</v>
      </c>
      <c r="E1317" t="s">
        <v>4707</v>
      </c>
      <c r="F1317" t="s">
        <v>24</v>
      </c>
      <c r="G1317" t="s">
        <v>4522</v>
      </c>
      <c r="H1317" t="s">
        <v>70</v>
      </c>
      <c r="I1317" t="s">
        <v>71</v>
      </c>
      <c r="J1317" s="1">
        <v>44484</v>
      </c>
      <c r="K1317" s="2">
        <v>0.26425925925925925</v>
      </c>
      <c r="L1317" s="1">
        <v>44484</v>
      </c>
      <c r="M1317" s="2">
        <v>0.32673611111111112</v>
      </c>
      <c r="N1317" s="1">
        <v>44484</v>
      </c>
      <c r="O1317" s="2">
        <v>0.31935185185185183</v>
      </c>
      <c r="P1317">
        <v>79</v>
      </c>
      <c r="Q1317">
        <v>-11</v>
      </c>
      <c r="R1317" s="3">
        <v>44484.26425925926</v>
      </c>
      <c r="S1317" s="3">
        <v>44484.319351851853</v>
      </c>
      <c r="T1317" t="s">
        <v>161</v>
      </c>
      <c r="U1317" t="s">
        <v>30</v>
      </c>
      <c r="V1317" t="s">
        <v>19</v>
      </c>
      <c r="W1317" t="s">
        <v>25</v>
      </c>
      <c r="X1317" t="s">
        <v>23</v>
      </c>
      <c r="Y1317" t="s">
        <v>78</v>
      </c>
      <c r="Z1317">
        <v>3</v>
      </c>
      <c r="AA1317" t="s">
        <v>3879</v>
      </c>
      <c r="AB1317" s="1">
        <v>44484</v>
      </c>
    </row>
    <row r="1318" spans="1:28" x14ac:dyDescent="0.25">
      <c r="A1318">
        <v>42</v>
      </c>
      <c r="B1318" t="s">
        <v>97</v>
      </c>
      <c r="C1318">
        <v>2021</v>
      </c>
      <c r="D1318" t="s">
        <v>451</v>
      </c>
      <c r="E1318" t="s">
        <v>4708</v>
      </c>
      <c r="F1318" t="s">
        <v>24</v>
      </c>
      <c r="G1318" t="s">
        <v>4092</v>
      </c>
      <c r="H1318" t="s">
        <v>70</v>
      </c>
      <c r="I1318" t="s">
        <v>71</v>
      </c>
      <c r="J1318" s="1">
        <v>44484</v>
      </c>
      <c r="K1318" s="2">
        <v>0.26706018518518521</v>
      </c>
      <c r="L1318" s="1">
        <v>44484</v>
      </c>
      <c r="M1318" s="2">
        <v>0.32952546296296298</v>
      </c>
      <c r="N1318" s="1">
        <v>44484</v>
      </c>
      <c r="O1318" s="2">
        <v>0.29106481481481478</v>
      </c>
      <c r="P1318">
        <v>35</v>
      </c>
      <c r="Q1318">
        <v>-55</v>
      </c>
      <c r="R1318" s="3">
        <v>44484.267060185186</v>
      </c>
      <c r="S1318" s="3">
        <v>44484.291064814817</v>
      </c>
      <c r="T1318" t="s">
        <v>1857</v>
      </c>
      <c r="U1318" t="s">
        <v>27</v>
      </c>
      <c r="V1318" t="s">
        <v>19</v>
      </c>
      <c r="W1318" t="s">
        <v>25</v>
      </c>
      <c r="X1318" t="s">
        <v>23</v>
      </c>
      <c r="Y1318" t="s">
        <v>78</v>
      </c>
      <c r="Z1318">
        <v>1</v>
      </c>
      <c r="AA1318" t="s">
        <v>3879</v>
      </c>
      <c r="AB1318" s="1">
        <v>44484</v>
      </c>
    </row>
    <row r="1319" spans="1:28" x14ac:dyDescent="0.25">
      <c r="A1319">
        <v>42</v>
      </c>
      <c r="B1319" t="s">
        <v>97</v>
      </c>
      <c r="C1319">
        <v>2021</v>
      </c>
      <c r="D1319" t="s">
        <v>451</v>
      </c>
      <c r="E1319" t="s">
        <v>4709</v>
      </c>
      <c r="F1319" t="s">
        <v>24</v>
      </c>
      <c r="G1319" t="s">
        <v>1644</v>
      </c>
      <c r="H1319" t="s">
        <v>70</v>
      </c>
      <c r="I1319" t="s">
        <v>71</v>
      </c>
      <c r="J1319" s="1">
        <v>44484</v>
      </c>
      <c r="K1319" s="2">
        <v>0.26835648148148145</v>
      </c>
      <c r="L1319" s="1">
        <v>44484</v>
      </c>
      <c r="M1319" s="2">
        <v>0.33081018518518518</v>
      </c>
      <c r="N1319" s="1">
        <v>44484</v>
      </c>
      <c r="O1319" s="2">
        <v>0.30899305555555556</v>
      </c>
      <c r="P1319">
        <v>58</v>
      </c>
      <c r="Q1319">
        <v>-32</v>
      </c>
      <c r="R1319" s="3">
        <v>44484.26835648148</v>
      </c>
      <c r="S1319" s="3">
        <v>44484.308993055558</v>
      </c>
      <c r="T1319" t="s">
        <v>146</v>
      </c>
      <c r="U1319" t="s">
        <v>27</v>
      </c>
      <c r="V1319" t="s">
        <v>19</v>
      </c>
      <c r="W1319" t="s">
        <v>25</v>
      </c>
      <c r="X1319" t="s">
        <v>23</v>
      </c>
      <c r="Y1319" t="s">
        <v>78</v>
      </c>
      <c r="Z1319">
        <v>4</v>
      </c>
      <c r="AA1319" t="s">
        <v>3879</v>
      </c>
      <c r="AB1319" s="1">
        <v>44484</v>
      </c>
    </row>
    <row r="1320" spans="1:28" x14ac:dyDescent="0.25">
      <c r="A1320">
        <v>42</v>
      </c>
      <c r="B1320" t="s">
        <v>97</v>
      </c>
      <c r="C1320">
        <v>2021</v>
      </c>
      <c r="D1320" t="s">
        <v>451</v>
      </c>
      <c r="E1320" t="s">
        <v>4710</v>
      </c>
      <c r="F1320" t="s">
        <v>24</v>
      </c>
      <c r="G1320" t="s">
        <v>179</v>
      </c>
      <c r="H1320" t="s">
        <v>70</v>
      </c>
      <c r="I1320" t="s">
        <v>71</v>
      </c>
      <c r="J1320" s="1">
        <v>44484</v>
      </c>
      <c r="K1320" s="2">
        <v>0.26960648148148147</v>
      </c>
      <c r="L1320" s="1">
        <v>44484</v>
      </c>
      <c r="M1320" s="2">
        <v>0.33208333333333334</v>
      </c>
      <c r="N1320" s="1">
        <v>44484</v>
      </c>
      <c r="O1320" s="2">
        <v>0.31003472222222223</v>
      </c>
      <c r="P1320">
        <v>58</v>
      </c>
      <c r="Q1320">
        <v>-32</v>
      </c>
      <c r="R1320" s="3">
        <v>44484.269606481481</v>
      </c>
      <c r="S1320" s="3">
        <v>44484.310034722221</v>
      </c>
      <c r="T1320" t="s">
        <v>146</v>
      </c>
      <c r="U1320" t="s">
        <v>27</v>
      </c>
      <c r="V1320" t="s">
        <v>19</v>
      </c>
      <c r="W1320" t="s">
        <v>25</v>
      </c>
      <c r="X1320" t="s">
        <v>23</v>
      </c>
      <c r="Y1320" t="s">
        <v>78</v>
      </c>
      <c r="Z1320">
        <v>3</v>
      </c>
      <c r="AA1320" t="s">
        <v>3879</v>
      </c>
      <c r="AB1320" s="1">
        <v>44484</v>
      </c>
    </row>
    <row r="1321" spans="1:28" x14ac:dyDescent="0.25">
      <c r="A1321">
        <v>42</v>
      </c>
      <c r="B1321" t="s">
        <v>97</v>
      </c>
      <c r="C1321">
        <v>2021</v>
      </c>
      <c r="D1321" t="s">
        <v>451</v>
      </c>
      <c r="E1321" t="s">
        <v>4711</v>
      </c>
      <c r="F1321" t="s">
        <v>24</v>
      </c>
      <c r="G1321" t="s">
        <v>202</v>
      </c>
      <c r="H1321" t="s">
        <v>70</v>
      </c>
      <c r="I1321" t="s">
        <v>71</v>
      </c>
      <c r="J1321" s="1">
        <v>44484</v>
      </c>
      <c r="K1321" s="2">
        <v>0.27032407407407405</v>
      </c>
      <c r="L1321" s="1">
        <v>44484</v>
      </c>
      <c r="M1321" s="2">
        <v>0.33278935185185182</v>
      </c>
      <c r="N1321" s="1">
        <v>44484</v>
      </c>
      <c r="O1321" s="2">
        <v>0.30900462962962966</v>
      </c>
      <c r="P1321">
        <v>55</v>
      </c>
      <c r="Q1321">
        <v>-35</v>
      </c>
      <c r="R1321" s="3">
        <v>44484.270324074074</v>
      </c>
      <c r="S1321" s="3">
        <v>44484.309004629627</v>
      </c>
      <c r="T1321" t="s">
        <v>601</v>
      </c>
      <c r="U1321" t="s">
        <v>27</v>
      </c>
      <c r="V1321" t="s">
        <v>19</v>
      </c>
      <c r="W1321" t="s">
        <v>25</v>
      </c>
      <c r="X1321" t="s">
        <v>23</v>
      </c>
      <c r="Y1321" t="s">
        <v>78</v>
      </c>
      <c r="Z1321">
        <v>3</v>
      </c>
      <c r="AA1321" t="s">
        <v>3879</v>
      </c>
      <c r="AB1321" s="1">
        <v>44484</v>
      </c>
    </row>
    <row r="1322" spans="1:28" x14ac:dyDescent="0.25">
      <c r="A1322">
        <v>42</v>
      </c>
      <c r="B1322" t="s">
        <v>97</v>
      </c>
      <c r="C1322">
        <v>2021</v>
      </c>
      <c r="D1322" t="s">
        <v>451</v>
      </c>
      <c r="E1322" t="s">
        <v>4712</v>
      </c>
      <c r="F1322" t="s">
        <v>24</v>
      </c>
      <c r="G1322" t="s">
        <v>177</v>
      </c>
      <c r="H1322" t="s">
        <v>70</v>
      </c>
      <c r="I1322" t="s">
        <v>71</v>
      </c>
      <c r="J1322" s="1">
        <v>44484</v>
      </c>
      <c r="K1322" s="2">
        <v>0.27094907407407409</v>
      </c>
      <c r="L1322" s="1">
        <v>44484</v>
      </c>
      <c r="M1322" s="2">
        <v>0.33342592592592596</v>
      </c>
      <c r="N1322" s="1">
        <v>44484</v>
      </c>
      <c r="O1322" s="2">
        <v>0.3109837962962963</v>
      </c>
      <c r="P1322">
        <v>57</v>
      </c>
      <c r="Q1322">
        <v>-33</v>
      </c>
      <c r="R1322" s="3">
        <v>44484.270949074074</v>
      </c>
      <c r="S1322" s="3">
        <v>44484.310983796298</v>
      </c>
      <c r="T1322" t="s">
        <v>1927</v>
      </c>
      <c r="U1322" t="s">
        <v>27</v>
      </c>
      <c r="V1322" t="s">
        <v>19</v>
      </c>
      <c r="W1322" t="s">
        <v>25</v>
      </c>
      <c r="X1322" t="s">
        <v>23</v>
      </c>
      <c r="Y1322" t="s">
        <v>78</v>
      </c>
      <c r="Z1322">
        <v>3</v>
      </c>
      <c r="AA1322" t="s">
        <v>3879</v>
      </c>
      <c r="AB1322" s="1">
        <v>44484</v>
      </c>
    </row>
    <row r="1323" spans="1:28" x14ac:dyDescent="0.25">
      <c r="A1323">
        <v>42</v>
      </c>
      <c r="B1323" t="s">
        <v>97</v>
      </c>
      <c r="C1323">
        <v>2021</v>
      </c>
      <c r="D1323" t="s">
        <v>451</v>
      </c>
      <c r="E1323" t="s">
        <v>4713</v>
      </c>
      <c r="F1323" t="s">
        <v>24</v>
      </c>
      <c r="G1323" t="s">
        <v>3919</v>
      </c>
      <c r="H1323" t="s">
        <v>70</v>
      </c>
      <c r="I1323" t="s">
        <v>71</v>
      </c>
      <c r="J1323" s="1">
        <v>44484</v>
      </c>
      <c r="K1323" s="2">
        <v>0.27177083333333335</v>
      </c>
      <c r="L1323" s="1">
        <v>44484</v>
      </c>
      <c r="M1323" s="2">
        <v>0.33424768518518522</v>
      </c>
      <c r="N1323" s="1">
        <v>44484</v>
      </c>
      <c r="O1323" s="2">
        <v>0.32015046296296296</v>
      </c>
      <c r="P1323">
        <v>70</v>
      </c>
      <c r="Q1323">
        <v>-20</v>
      </c>
      <c r="R1323" s="3">
        <v>44484.271770833337</v>
      </c>
      <c r="S1323" s="3">
        <v>44484.320150462961</v>
      </c>
      <c r="T1323" t="s">
        <v>107</v>
      </c>
      <c r="U1323" t="s">
        <v>30</v>
      </c>
      <c r="V1323" t="s">
        <v>19</v>
      </c>
      <c r="W1323" t="s">
        <v>25</v>
      </c>
      <c r="X1323" t="s">
        <v>23</v>
      </c>
      <c r="Y1323" t="s">
        <v>78</v>
      </c>
      <c r="Z1323">
        <v>3</v>
      </c>
      <c r="AA1323" t="s">
        <v>3879</v>
      </c>
      <c r="AB1323" s="1">
        <v>44484</v>
      </c>
    </row>
    <row r="1324" spans="1:28" x14ac:dyDescent="0.25">
      <c r="A1324">
        <v>42</v>
      </c>
      <c r="B1324" t="s">
        <v>97</v>
      </c>
      <c r="C1324">
        <v>2021</v>
      </c>
      <c r="D1324" t="s">
        <v>451</v>
      </c>
      <c r="E1324" t="s">
        <v>4714</v>
      </c>
      <c r="F1324" t="s">
        <v>24</v>
      </c>
      <c r="G1324" t="s">
        <v>846</v>
      </c>
      <c r="H1324" t="s">
        <v>90</v>
      </c>
      <c r="I1324" t="s">
        <v>71</v>
      </c>
      <c r="J1324" s="1">
        <v>44484</v>
      </c>
      <c r="K1324" s="2">
        <v>0.27935185185185185</v>
      </c>
      <c r="L1324" s="1">
        <v>44484</v>
      </c>
      <c r="M1324" s="2">
        <v>0.30015046296296294</v>
      </c>
      <c r="N1324" s="1">
        <v>44484</v>
      </c>
      <c r="O1324" s="2">
        <v>0.29870370370370369</v>
      </c>
      <c r="P1324">
        <v>28</v>
      </c>
      <c r="Q1324">
        <v>-2</v>
      </c>
      <c r="R1324" s="3">
        <v>44484.279351851852</v>
      </c>
      <c r="S1324" s="3">
        <v>44484.298703703702</v>
      </c>
      <c r="T1324" t="s">
        <v>125</v>
      </c>
      <c r="U1324" t="s">
        <v>22</v>
      </c>
      <c r="V1324" t="s">
        <v>19</v>
      </c>
      <c r="W1324" t="s">
        <v>73</v>
      </c>
      <c r="X1324" t="s">
        <v>23</v>
      </c>
      <c r="Y1324" t="s">
        <v>77</v>
      </c>
      <c r="Z1324">
        <v>1</v>
      </c>
      <c r="AA1324" t="s">
        <v>3879</v>
      </c>
      <c r="AB1324" s="1">
        <v>44484</v>
      </c>
    </row>
    <row r="1325" spans="1:28" x14ac:dyDescent="0.25">
      <c r="A1325">
        <v>42</v>
      </c>
      <c r="B1325" t="s">
        <v>97</v>
      </c>
      <c r="C1325">
        <v>2021</v>
      </c>
      <c r="D1325" t="s">
        <v>451</v>
      </c>
      <c r="E1325" t="s">
        <v>4715</v>
      </c>
      <c r="F1325" t="s">
        <v>24</v>
      </c>
      <c r="G1325" t="s">
        <v>3803</v>
      </c>
      <c r="H1325" t="s">
        <v>70</v>
      </c>
      <c r="I1325" t="s">
        <v>71</v>
      </c>
      <c r="J1325" s="1">
        <v>44484</v>
      </c>
      <c r="K1325" s="2">
        <v>0.2804976851851852</v>
      </c>
      <c r="L1325" s="1">
        <v>44486</v>
      </c>
      <c r="N1325" s="1">
        <v>44484</v>
      </c>
      <c r="O1325" s="2">
        <v>0.31186342592592592</v>
      </c>
      <c r="P1325">
        <v>46</v>
      </c>
      <c r="Q1325">
        <v>-2431</v>
      </c>
      <c r="R1325" s="3">
        <v>44484.280497685184</v>
      </c>
      <c r="S1325" s="3">
        <v>44484.311863425923</v>
      </c>
      <c r="T1325" t="s">
        <v>129</v>
      </c>
      <c r="U1325" t="s">
        <v>27</v>
      </c>
      <c r="V1325" t="s">
        <v>19</v>
      </c>
      <c r="W1325" t="s">
        <v>25</v>
      </c>
      <c r="X1325" t="s">
        <v>23</v>
      </c>
      <c r="Y1325" t="s">
        <v>78</v>
      </c>
      <c r="Z1325">
        <v>3</v>
      </c>
      <c r="AA1325" t="s">
        <v>3879</v>
      </c>
      <c r="AB1325" s="1">
        <v>44484</v>
      </c>
    </row>
    <row r="1326" spans="1:28" x14ac:dyDescent="0.25">
      <c r="A1326">
        <v>42</v>
      </c>
      <c r="B1326" t="s">
        <v>97</v>
      </c>
      <c r="C1326">
        <v>2021</v>
      </c>
      <c r="D1326" t="s">
        <v>451</v>
      </c>
      <c r="E1326" t="s">
        <v>4716</v>
      </c>
      <c r="F1326" t="s">
        <v>24</v>
      </c>
      <c r="G1326" t="s">
        <v>1745</v>
      </c>
      <c r="H1326" t="s">
        <v>90</v>
      </c>
      <c r="I1326" t="s">
        <v>71</v>
      </c>
      <c r="J1326" s="1">
        <v>44484</v>
      </c>
      <c r="K1326" s="2">
        <v>0.28114583333333337</v>
      </c>
      <c r="L1326" s="1">
        <v>44484</v>
      </c>
      <c r="M1326" s="2">
        <v>0.30194444444444446</v>
      </c>
      <c r="N1326" s="1">
        <v>44484</v>
      </c>
      <c r="O1326" s="2">
        <v>0.29956018518518518</v>
      </c>
      <c r="P1326">
        <v>27</v>
      </c>
      <c r="Q1326">
        <v>-3</v>
      </c>
      <c r="R1326" s="3">
        <v>44484.281145833331</v>
      </c>
      <c r="S1326" s="3">
        <v>44484.299560185187</v>
      </c>
      <c r="T1326" t="s">
        <v>1831</v>
      </c>
      <c r="U1326" t="s">
        <v>22</v>
      </c>
      <c r="V1326" t="s">
        <v>19</v>
      </c>
      <c r="W1326" t="s">
        <v>73</v>
      </c>
      <c r="X1326" t="s">
        <v>23</v>
      </c>
      <c r="Y1326" t="s">
        <v>77</v>
      </c>
      <c r="Z1326">
        <v>1</v>
      </c>
      <c r="AA1326" t="s">
        <v>3879</v>
      </c>
      <c r="AB1326" s="1">
        <v>44484</v>
      </c>
    </row>
    <row r="1327" spans="1:28" x14ac:dyDescent="0.25">
      <c r="A1327">
        <v>42</v>
      </c>
      <c r="B1327" t="s">
        <v>97</v>
      </c>
      <c r="C1327">
        <v>2021</v>
      </c>
      <c r="D1327" t="s">
        <v>451</v>
      </c>
      <c r="E1327" t="s">
        <v>4717</v>
      </c>
      <c r="F1327" t="s">
        <v>24</v>
      </c>
      <c r="G1327" t="s">
        <v>1405</v>
      </c>
      <c r="H1327" t="s">
        <v>90</v>
      </c>
      <c r="I1327" t="s">
        <v>71</v>
      </c>
      <c r="J1327" s="1">
        <v>44484</v>
      </c>
      <c r="K1327" s="2">
        <v>0.28196759259259258</v>
      </c>
      <c r="L1327" s="1">
        <v>44484</v>
      </c>
      <c r="M1327" s="2">
        <v>0.30276620370370372</v>
      </c>
      <c r="N1327" s="1">
        <v>44484</v>
      </c>
      <c r="O1327" s="2">
        <v>0.30062499999999998</v>
      </c>
      <c r="P1327">
        <v>26</v>
      </c>
      <c r="Q1327">
        <v>-3</v>
      </c>
      <c r="R1327" s="3">
        <v>44484.281967592593</v>
      </c>
      <c r="S1327" s="3">
        <v>44484.300625000003</v>
      </c>
      <c r="T1327" t="s">
        <v>1831</v>
      </c>
      <c r="U1327" t="s">
        <v>22</v>
      </c>
      <c r="V1327" t="s">
        <v>19</v>
      </c>
      <c r="W1327" t="s">
        <v>73</v>
      </c>
      <c r="X1327" t="s">
        <v>23</v>
      </c>
      <c r="Y1327" t="s">
        <v>77</v>
      </c>
      <c r="Z1327">
        <v>1</v>
      </c>
      <c r="AA1327" t="s">
        <v>3879</v>
      </c>
      <c r="AB1327" s="1">
        <v>44484</v>
      </c>
    </row>
    <row r="1328" spans="1:28" x14ac:dyDescent="0.25">
      <c r="A1328">
        <v>42</v>
      </c>
      <c r="B1328" t="s">
        <v>97</v>
      </c>
      <c r="C1328">
        <v>2021</v>
      </c>
      <c r="D1328" t="s">
        <v>451</v>
      </c>
      <c r="E1328" t="s">
        <v>4718</v>
      </c>
      <c r="F1328" t="s">
        <v>24</v>
      </c>
      <c r="G1328" t="s">
        <v>888</v>
      </c>
      <c r="H1328" t="s">
        <v>90</v>
      </c>
      <c r="I1328" t="s">
        <v>71</v>
      </c>
      <c r="J1328" s="1">
        <v>44484</v>
      </c>
      <c r="K1328" s="2">
        <v>0.28336805555555555</v>
      </c>
      <c r="L1328" s="1">
        <v>44484</v>
      </c>
      <c r="M1328" s="2">
        <v>0.30414351851851851</v>
      </c>
      <c r="N1328" s="1">
        <v>44484</v>
      </c>
      <c r="O1328" s="2">
        <v>0.30155092592592592</v>
      </c>
      <c r="P1328">
        <v>26</v>
      </c>
      <c r="Q1328">
        <v>-3</v>
      </c>
      <c r="R1328" s="3">
        <v>44484.283368055556</v>
      </c>
      <c r="S1328" s="3">
        <v>44484.301550925928</v>
      </c>
      <c r="T1328" t="s">
        <v>1831</v>
      </c>
      <c r="U1328" t="s">
        <v>22</v>
      </c>
      <c r="V1328" t="s">
        <v>19</v>
      </c>
      <c r="W1328" t="s">
        <v>73</v>
      </c>
      <c r="X1328" t="s">
        <v>23</v>
      </c>
      <c r="Y1328" t="s">
        <v>77</v>
      </c>
      <c r="Z1328">
        <v>1</v>
      </c>
      <c r="AA1328" t="s">
        <v>3879</v>
      </c>
      <c r="AB1328" s="1">
        <v>44484</v>
      </c>
    </row>
    <row r="1329" spans="1:28" x14ac:dyDescent="0.25">
      <c r="A1329">
        <v>42</v>
      </c>
      <c r="B1329" t="s">
        <v>97</v>
      </c>
      <c r="C1329">
        <v>2021</v>
      </c>
      <c r="D1329" t="s">
        <v>451</v>
      </c>
      <c r="E1329" t="s">
        <v>4719</v>
      </c>
      <c r="F1329" t="s">
        <v>24</v>
      </c>
      <c r="G1329" t="s">
        <v>888</v>
      </c>
      <c r="H1329" t="s">
        <v>70</v>
      </c>
      <c r="I1329" t="s">
        <v>71</v>
      </c>
      <c r="J1329" s="1">
        <v>44484</v>
      </c>
      <c r="K1329" s="2">
        <v>0.28413194444444445</v>
      </c>
      <c r="L1329" s="1">
        <v>44484</v>
      </c>
      <c r="M1329" s="2">
        <v>0.34659722222222222</v>
      </c>
      <c r="N1329" s="1">
        <v>44484</v>
      </c>
      <c r="O1329" s="2">
        <v>0.31637731481481485</v>
      </c>
      <c r="P1329">
        <v>46</v>
      </c>
      <c r="Q1329">
        <v>-44</v>
      </c>
      <c r="R1329" s="3">
        <v>44484.284131944441</v>
      </c>
      <c r="S1329" s="3">
        <v>44484.316377314812</v>
      </c>
      <c r="T1329" t="s">
        <v>119</v>
      </c>
      <c r="U1329" t="s">
        <v>27</v>
      </c>
      <c r="V1329" t="s">
        <v>19</v>
      </c>
      <c r="W1329" t="s">
        <v>25</v>
      </c>
      <c r="X1329" t="s">
        <v>23</v>
      </c>
      <c r="Y1329" t="s">
        <v>78</v>
      </c>
      <c r="Z1329">
        <v>3</v>
      </c>
      <c r="AA1329" t="s">
        <v>3879</v>
      </c>
      <c r="AB1329" s="1">
        <v>44484</v>
      </c>
    </row>
    <row r="1330" spans="1:28" x14ac:dyDescent="0.25">
      <c r="A1330">
        <v>42</v>
      </c>
      <c r="B1330" t="s">
        <v>97</v>
      </c>
      <c r="C1330">
        <v>2021</v>
      </c>
      <c r="D1330" t="s">
        <v>451</v>
      </c>
      <c r="E1330" t="s">
        <v>4720</v>
      </c>
      <c r="F1330" t="s">
        <v>24</v>
      </c>
      <c r="G1330" t="s">
        <v>1405</v>
      </c>
      <c r="H1330" t="s">
        <v>70</v>
      </c>
      <c r="I1330" t="s">
        <v>71</v>
      </c>
      <c r="J1330" s="1">
        <v>44484</v>
      </c>
      <c r="K1330" s="2">
        <v>0.28533564814814816</v>
      </c>
      <c r="L1330" s="1">
        <v>44484</v>
      </c>
      <c r="M1330" s="2">
        <v>0.34778935185185184</v>
      </c>
      <c r="N1330" s="1">
        <v>44484</v>
      </c>
      <c r="O1330" s="2">
        <v>0.31709490740740742</v>
      </c>
      <c r="P1330">
        <v>46</v>
      </c>
      <c r="Q1330">
        <v>-44</v>
      </c>
      <c r="R1330" s="3">
        <v>44484.28533564815</v>
      </c>
      <c r="S1330" s="3">
        <v>44484.317094907405</v>
      </c>
      <c r="T1330" t="s">
        <v>129</v>
      </c>
      <c r="U1330" t="s">
        <v>27</v>
      </c>
      <c r="V1330" t="s">
        <v>19</v>
      </c>
      <c r="W1330" t="s">
        <v>25</v>
      </c>
      <c r="X1330" t="s">
        <v>23</v>
      </c>
      <c r="Y1330" t="s">
        <v>78</v>
      </c>
      <c r="Z1330">
        <v>3</v>
      </c>
      <c r="AA1330" t="s">
        <v>3879</v>
      </c>
      <c r="AB1330" s="1">
        <v>44484</v>
      </c>
    </row>
    <row r="1331" spans="1:28" x14ac:dyDescent="0.25">
      <c r="A1331">
        <v>42</v>
      </c>
      <c r="B1331" t="s">
        <v>97</v>
      </c>
      <c r="C1331">
        <v>2021</v>
      </c>
      <c r="D1331" t="s">
        <v>451</v>
      </c>
      <c r="E1331" t="s">
        <v>4721</v>
      </c>
      <c r="F1331" t="s">
        <v>24</v>
      </c>
      <c r="G1331" t="s">
        <v>846</v>
      </c>
      <c r="H1331" t="s">
        <v>70</v>
      </c>
      <c r="I1331" t="s">
        <v>71</v>
      </c>
      <c r="J1331" s="1">
        <v>44484</v>
      </c>
      <c r="K1331" s="2">
        <v>0.28888888888888892</v>
      </c>
      <c r="L1331" s="1">
        <v>44484</v>
      </c>
      <c r="M1331" s="2">
        <v>0.35135416666666663</v>
      </c>
      <c r="N1331" s="1">
        <v>44484</v>
      </c>
      <c r="O1331" s="2">
        <v>0.31780092592592596</v>
      </c>
      <c r="P1331">
        <v>41</v>
      </c>
      <c r="Q1331">
        <v>-48</v>
      </c>
      <c r="R1331" s="3">
        <v>44484.288888888892</v>
      </c>
      <c r="S1331" s="3">
        <v>44484.317800925928</v>
      </c>
      <c r="T1331" t="s">
        <v>1830</v>
      </c>
      <c r="U1331" t="s">
        <v>27</v>
      </c>
      <c r="V1331" t="s">
        <v>19</v>
      </c>
      <c r="W1331" t="s">
        <v>25</v>
      </c>
      <c r="X1331" t="s">
        <v>23</v>
      </c>
      <c r="Y1331" t="s">
        <v>78</v>
      </c>
      <c r="Z1331">
        <v>4</v>
      </c>
      <c r="AA1331" t="s">
        <v>3879</v>
      </c>
      <c r="AB1331" s="1">
        <v>44484</v>
      </c>
    </row>
    <row r="1332" spans="1:28" x14ac:dyDescent="0.25">
      <c r="A1332">
        <v>42</v>
      </c>
      <c r="B1332" t="s">
        <v>97</v>
      </c>
      <c r="C1332">
        <v>2021</v>
      </c>
      <c r="D1332" t="s">
        <v>451</v>
      </c>
      <c r="E1332" t="s">
        <v>4722</v>
      </c>
      <c r="F1332" t="s">
        <v>46</v>
      </c>
      <c r="G1332" t="s">
        <v>4723</v>
      </c>
      <c r="H1332" t="s">
        <v>86</v>
      </c>
      <c r="I1332" t="s">
        <v>71</v>
      </c>
      <c r="J1332" s="1">
        <v>44484</v>
      </c>
      <c r="K1332" s="2">
        <v>0.29137731481481483</v>
      </c>
      <c r="L1332" s="1">
        <v>44484</v>
      </c>
      <c r="M1332" s="2">
        <v>0.45803240740740742</v>
      </c>
      <c r="R1332" s="3">
        <v>44484.291377314818</v>
      </c>
      <c r="S1332" s="3">
        <v>44484.34691064815</v>
      </c>
      <c r="T1332" t="s">
        <v>161</v>
      </c>
      <c r="U1332" t="s">
        <v>72</v>
      </c>
      <c r="V1332" t="s">
        <v>46</v>
      </c>
      <c r="W1332" t="s">
        <v>46</v>
      </c>
      <c r="X1332" t="s">
        <v>74</v>
      </c>
      <c r="Y1332" t="s">
        <v>81</v>
      </c>
      <c r="Z1332">
        <v>6</v>
      </c>
      <c r="AA1332" t="s">
        <v>3879</v>
      </c>
      <c r="AB1332" s="1">
        <v>44484</v>
      </c>
    </row>
    <row r="1333" spans="1:28" x14ac:dyDescent="0.25">
      <c r="A1333">
        <v>42</v>
      </c>
      <c r="B1333" t="s">
        <v>97</v>
      </c>
      <c r="C1333">
        <v>2021</v>
      </c>
      <c r="D1333" t="s">
        <v>451</v>
      </c>
      <c r="E1333" t="s">
        <v>4724</v>
      </c>
      <c r="F1333" t="s">
        <v>42</v>
      </c>
      <c r="G1333" t="s">
        <v>4725</v>
      </c>
      <c r="H1333" t="s">
        <v>86</v>
      </c>
      <c r="I1333" t="s">
        <v>71</v>
      </c>
      <c r="J1333" s="1">
        <v>44484</v>
      </c>
      <c r="K1333" s="2">
        <v>0.29417824074074073</v>
      </c>
      <c r="L1333" s="1">
        <v>44484</v>
      </c>
      <c r="M1333" s="2">
        <v>0.46083333333333337</v>
      </c>
      <c r="R1333" s="3">
        <v>44484.294178240743</v>
      </c>
      <c r="S1333" s="3">
        <v>44484.34691064815</v>
      </c>
      <c r="T1333" t="s">
        <v>124</v>
      </c>
      <c r="U1333" t="s">
        <v>72</v>
      </c>
      <c r="V1333" t="s">
        <v>43</v>
      </c>
      <c r="W1333" t="s">
        <v>44</v>
      </c>
      <c r="X1333" t="s">
        <v>74</v>
      </c>
      <c r="Y1333" t="s">
        <v>81</v>
      </c>
      <c r="Z1333">
        <v>4</v>
      </c>
      <c r="AA1333" t="s">
        <v>3879</v>
      </c>
      <c r="AB1333" s="1">
        <v>44484</v>
      </c>
    </row>
    <row r="1334" spans="1:28" x14ac:dyDescent="0.25">
      <c r="A1334">
        <v>42</v>
      </c>
      <c r="B1334" t="s">
        <v>97</v>
      </c>
      <c r="C1334">
        <v>2021</v>
      </c>
      <c r="D1334" t="s">
        <v>451</v>
      </c>
      <c r="E1334" t="s">
        <v>4726</v>
      </c>
      <c r="F1334" t="s">
        <v>24</v>
      </c>
      <c r="G1334" t="s">
        <v>1745</v>
      </c>
      <c r="H1334" t="s">
        <v>70</v>
      </c>
      <c r="I1334" t="s">
        <v>71</v>
      </c>
      <c r="J1334" s="1">
        <v>44484</v>
      </c>
      <c r="K1334" s="2">
        <v>0.29697916666666668</v>
      </c>
      <c r="L1334" s="1">
        <v>44484</v>
      </c>
      <c r="M1334" s="2">
        <v>0.35945601851851849</v>
      </c>
      <c r="N1334" s="1">
        <v>44484</v>
      </c>
      <c r="O1334" s="2">
        <v>0.32086805555555559</v>
      </c>
      <c r="P1334">
        <v>35</v>
      </c>
      <c r="Q1334">
        <v>-55</v>
      </c>
      <c r="R1334" s="3">
        <v>44484.296979166669</v>
      </c>
      <c r="S1334" s="3">
        <v>44484.320868055554</v>
      </c>
      <c r="T1334" t="s">
        <v>1857</v>
      </c>
      <c r="U1334" t="s">
        <v>27</v>
      </c>
      <c r="V1334" t="s">
        <v>19</v>
      </c>
      <c r="W1334" t="s">
        <v>25</v>
      </c>
      <c r="X1334" t="s">
        <v>23</v>
      </c>
      <c r="Y1334" t="s">
        <v>78</v>
      </c>
      <c r="Z1334">
        <v>3</v>
      </c>
      <c r="AA1334" t="s">
        <v>3879</v>
      </c>
      <c r="AB1334" s="1">
        <v>44484</v>
      </c>
    </row>
    <row r="1335" spans="1:28" x14ac:dyDescent="0.25">
      <c r="A1335">
        <v>42</v>
      </c>
      <c r="B1335" t="s">
        <v>97</v>
      </c>
      <c r="C1335">
        <v>2021</v>
      </c>
      <c r="D1335" t="s">
        <v>451</v>
      </c>
      <c r="E1335" t="s">
        <v>4727</v>
      </c>
      <c r="F1335" t="s">
        <v>46</v>
      </c>
      <c r="G1335" t="s">
        <v>4728</v>
      </c>
      <c r="H1335" t="s">
        <v>86</v>
      </c>
      <c r="I1335" t="s">
        <v>71</v>
      </c>
      <c r="J1335" s="1">
        <v>44484</v>
      </c>
      <c r="K1335" s="2">
        <v>0.30181712962962964</v>
      </c>
      <c r="L1335" s="1">
        <v>44486</v>
      </c>
      <c r="R1335" s="3">
        <v>44484.301817129628</v>
      </c>
      <c r="S1335" s="3">
        <v>44484.34691064815</v>
      </c>
      <c r="T1335" t="s">
        <v>122</v>
      </c>
      <c r="U1335" t="s">
        <v>72</v>
      </c>
      <c r="V1335" t="s">
        <v>46</v>
      </c>
      <c r="W1335" t="s">
        <v>46</v>
      </c>
      <c r="X1335" t="s">
        <v>74</v>
      </c>
      <c r="Y1335" t="s">
        <v>81</v>
      </c>
      <c r="Z1335">
        <v>4</v>
      </c>
      <c r="AA1335" t="s">
        <v>3879</v>
      </c>
      <c r="AB1335" s="1">
        <v>44484</v>
      </c>
    </row>
    <row r="1336" spans="1:28" x14ac:dyDescent="0.25">
      <c r="A1336">
        <v>42</v>
      </c>
      <c r="B1336" t="s">
        <v>97</v>
      </c>
      <c r="C1336">
        <v>2021</v>
      </c>
      <c r="D1336" t="s">
        <v>451</v>
      </c>
      <c r="E1336" t="s">
        <v>4729</v>
      </c>
      <c r="F1336" t="s">
        <v>24</v>
      </c>
      <c r="G1336" t="s">
        <v>4670</v>
      </c>
      <c r="H1336" t="s">
        <v>70</v>
      </c>
      <c r="I1336" t="s">
        <v>71</v>
      </c>
      <c r="J1336" s="1">
        <v>44484</v>
      </c>
      <c r="K1336" s="2">
        <v>0.30256944444444445</v>
      </c>
      <c r="L1336" s="1">
        <v>44484</v>
      </c>
      <c r="M1336" s="2">
        <v>0.36501157407407409</v>
      </c>
      <c r="N1336" s="1">
        <v>44484</v>
      </c>
      <c r="O1336" s="2">
        <v>0.34437500000000004</v>
      </c>
      <c r="P1336">
        <v>60</v>
      </c>
      <c r="Q1336">
        <v>-30</v>
      </c>
      <c r="R1336" s="3">
        <v>44484.302569444444</v>
      </c>
      <c r="S1336" s="3">
        <v>44484.344375000001</v>
      </c>
      <c r="T1336" t="s">
        <v>1836</v>
      </c>
      <c r="U1336" t="s">
        <v>27</v>
      </c>
      <c r="V1336" t="s">
        <v>19</v>
      </c>
      <c r="W1336" t="s">
        <v>25</v>
      </c>
      <c r="X1336" t="s">
        <v>23</v>
      </c>
      <c r="Y1336" t="s">
        <v>78</v>
      </c>
      <c r="Z1336">
        <v>4</v>
      </c>
      <c r="AA1336" t="s">
        <v>3879</v>
      </c>
      <c r="AB1336" s="1">
        <v>44484</v>
      </c>
    </row>
    <row r="1337" spans="1:28" x14ac:dyDescent="0.25">
      <c r="A1337">
        <v>42</v>
      </c>
      <c r="B1337" t="s">
        <v>97</v>
      </c>
      <c r="C1337">
        <v>2021</v>
      </c>
      <c r="D1337" t="s">
        <v>451</v>
      </c>
      <c r="E1337" t="s">
        <v>4730</v>
      </c>
      <c r="F1337" t="s">
        <v>48</v>
      </c>
      <c r="G1337" t="s">
        <v>4731</v>
      </c>
      <c r="H1337" t="s">
        <v>86</v>
      </c>
      <c r="I1337" t="s">
        <v>71</v>
      </c>
      <c r="J1337" s="1">
        <v>44484</v>
      </c>
      <c r="K1337" s="2">
        <v>0.30388888888888888</v>
      </c>
      <c r="L1337" s="1">
        <v>44484</v>
      </c>
      <c r="M1337" s="2">
        <v>0.47054398148148152</v>
      </c>
      <c r="R1337" s="3">
        <v>44484.303888888891</v>
      </c>
      <c r="S1337" s="3">
        <v>44484.34691064815</v>
      </c>
      <c r="T1337" t="s">
        <v>118</v>
      </c>
      <c r="U1337" t="s">
        <v>72</v>
      </c>
      <c r="V1337" t="s">
        <v>48</v>
      </c>
      <c r="W1337" t="s">
        <v>48</v>
      </c>
      <c r="X1337" t="s">
        <v>74</v>
      </c>
      <c r="Y1337" t="s">
        <v>81</v>
      </c>
      <c r="Z1337">
        <v>4</v>
      </c>
      <c r="AA1337" t="s">
        <v>3879</v>
      </c>
      <c r="AB1337" s="1">
        <v>44484</v>
      </c>
    </row>
    <row r="1338" spans="1:28" x14ac:dyDescent="0.25">
      <c r="A1338">
        <v>42</v>
      </c>
      <c r="B1338" t="s">
        <v>97</v>
      </c>
      <c r="C1338">
        <v>2021</v>
      </c>
      <c r="D1338" t="s">
        <v>451</v>
      </c>
      <c r="E1338" t="s">
        <v>4732</v>
      </c>
      <c r="F1338" t="s">
        <v>46</v>
      </c>
      <c r="G1338" t="s">
        <v>4733</v>
      </c>
      <c r="H1338" t="s">
        <v>86</v>
      </c>
      <c r="I1338" t="s">
        <v>71</v>
      </c>
      <c r="J1338" s="1">
        <v>44484</v>
      </c>
      <c r="K1338" s="2">
        <v>0.30663194444444447</v>
      </c>
      <c r="L1338" s="1">
        <v>44484</v>
      </c>
      <c r="M1338" s="2">
        <v>0.47328703703703701</v>
      </c>
      <c r="R1338" s="3">
        <v>44484.306631944448</v>
      </c>
      <c r="S1338" s="3">
        <v>44484.34691064815</v>
      </c>
      <c r="T1338" t="s">
        <v>146</v>
      </c>
      <c r="U1338" t="s">
        <v>72</v>
      </c>
      <c r="V1338" t="s">
        <v>46</v>
      </c>
      <c r="W1338" t="s">
        <v>46</v>
      </c>
      <c r="X1338" t="s">
        <v>74</v>
      </c>
      <c r="Y1338" t="s">
        <v>81</v>
      </c>
      <c r="Z1338">
        <v>5</v>
      </c>
      <c r="AA1338" t="s">
        <v>3879</v>
      </c>
      <c r="AB1338" s="1">
        <v>44484</v>
      </c>
    </row>
    <row r="1339" spans="1:28" x14ac:dyDescent="0.25">
      <c r="A1339">
        <v>42</v>
      </c>
      <c r="B1339" t="s">
        <v>97</v>
      </c>
      <c r="C1339">
        <v>2021</v>
      </c>
      <c r="D1339" t="s">
        <v>451</v>
      </c>
      <c r="E1339" t="s">
        <v>4734</v>
      </c>
      <c r="F1339" t="s">
        <v>46</v>
      </c>
      <c r="G1339" t="s">
        <v>4735</v>
      </c>
      <c r="H1339" t="s">
        <v>86</v>
      </c>
      <c r="I1339" t="s">
        <v>71</v>
      </c>
      <c r="J1339" s="1">
        <v>44484</v>
      </c>
      <c r="K1339" s="2">
        <v>0.32216435185185183</v>
      </c>
      <c r="L1339" s="1">
        <v>44484</v>
      </c>
      <c r="M1339" s="2">
        <v>0.48881944444444447</v>
      </c>
      <c r="R1339" s="3">
        <v>44484.322164351855</v>
      </c>
      <c r="S1339" s="3">
        <v>44484.34691064815</v>
      </c>
      <c r="T1339" t="s">
        <v>121</v>
      </c>
      <c r="U1339" t="s">
        <v>72</v>
      </c>
      <c r="V1339" t="s">
        <v>46</v>
      </c>
      <c r="W1339" t="s">
        <v>46</v>
      </c>
      <c r="X1339" t="s">
        <v>74</v>
      </c>
      <c r="Y1339" t="s">
        <v>81</v>
      </c>
      <c r="Z1339">
        <v>4</v>
      </c>
      <c r="AA1339" t="s">
        <v>3879</v>
      </c>
      <c r="AB1339" s="1">
        <v>44484</v>
      </c>
    </row>
    <row r="1340" spans="1:28" x14ac:dyDescent="0.25">
      <c r="A1340">
        <v>42</v>
      </c>
      <c r="B1340" t="s">
        <v>97</v>
      </c>
      <c r="C1340">
        <v>2021</v>
      </c>
      <c r="D1340" t="s">
        <v>451</v>
      </c>
      <c r="E1340" t="s">
        <v>4736</v>
      </c>
      <c r="F1340" t="s">
        <v>24</v>
      </c>
      <c r="G1340" t="s">
        <v>4072</v>
      </c>
      <c r="H1340" t="s">
        <v>70</v>
      </c>
      <c r="I1340" t="s">
        <v>71</v>
      </c>
      <c r="J1340" s="1">
        <v>44484</v>
      </c>
      <c r="K1340" s="2">
        <v>0.32349537037037041</v>
      </c>
      <c r="L1340" s="1">
        <v>44484</v>
      </c>
      <c r="M1340" s="2">
        <v>0.38597222222222222</v>
      </c>
      <c r="R1340" s="3">
        <v>44484.323495370372</v>
      </c>
      <c r="S1340" s="3">
        <v>44484.34691064815</v>
      </c>
      <c r="T1340" t="s">
        <v>103</v>
      </c>
      <c r="U1340" t="s">
        <v>72</v>
      </c>
      <c r="V1340" t="s">
        <v>19</v>
      </c>
      <c r="W1340" t="s">
        <v>25</v>
      </c>
      <c r="X1340" t="s">
        <v>74</v>
      </c>
      <c r="Y1340" t="s">
        <v>78</v>
      </c>
      <c r="Z1340">
        <v>2</v>
      </c>
      <c r="AA1340" t="s">
        <v>3879</v>
      </c>
      <c r="AB1340" s="1">
        <v>44484</v>
      </c>
    </row>
    <row r="1341" spans="1:28" x14ac:dyDescent="0.25">
      <c r="A1341">
        <v>42</v>
      </c>
      <c r="B1341" t="s">
        <v>97</v>
      </c>
      <c r="C1341">
        <v>2021</v>
      </c>
      <c r="D1341" t="s">
        <v>451</v>
      </c>
      <c r="E1341" t="s">
        <v>4737</v>
      </c>
      <c r="F1341" t="s">
        <v>24</v>
      </c>
      <c r="G1341" t="s">
        <v>4698</v>
      </c>
      <c r="I1341" t="s">
        <v>71</v>
      </c>
      <c r="J1341" s="1">
        <v>44484</v>
      </c>
      <c r="K1341" s="2">
        <v>0.32687499999999997</v>
      </c>
      <c r="L1341" s="1">
        <v>44484</v>
      </c>
      <c r="M1341" s="2" t="s">
        <v>4738</v>
      </c>
      <c r="R1341" s="3">
        <v>44484.326874999999</v>
      </c>
      <c r="S1341" s="3">
        <v>44484.34691064815</v>
      </c>
      <c r="T1341" t="s">
        <v>1903</v>
      </c>
      <c r="U1341" t="s">
        <v>72</v>
      </c>
      <c r="V1341" t="s">
        <v>19</v>
      </c>
      <c r="W1341" t="s">
        <v>25</v>
      </c>
      <c r="X1341" t="s">
        <v>74</v>
      </c>
      <c r="Y1341" t="s">
        <v>78</v>
      </c>
      <c r="Z1341">
        <v>2</v>
      </c>
      <c r="AA1341" t="s">
        <v>3879</v>
      </c>
      <c r="AB1341" s="1">
        <v>44484</v>
      </c>
    </row>
    <row r="1342" spans="1:28" x14ac:dyDescent="0.25">
      <c r="A1342">
        <v>42</v>
      </c>
      <c r="B1342" t="s">
        <v>97</v>
      </c>
      <c r="C1342">
        <v>2021</v>
      </c>
      <c r="D1342" t="s">
        <v>451</v>
      </c>
      <c r="E1342" t="s">
        <v>4739</v>
      </c>
      <c r="F1342" t="s">
        <v>46</v>
      </c>
      <c r="G1342" t="s">
        <v>4740</v>
      </c>
      <c r="H1342" t="s">
        <v>86</v>
      </c>
      <c r="I1342" t="s">
        <v>71</v>
      </c>
      <c r="J1342" s="1">
        <v>44484</v>
      </c>
      <c r="K1342" s="2">
        <v>0.33083333333333331</v>
      </c>
      <c r="L1342" s="1">
        <v>44484</v>
      </c>
      <c r="M1342" s="2" t="s">
        <v>4741</v>
      </c>
      <c r="R1342" s="3">
        <v>44484.330833333333</v>
      </c>
      <c r="S1342" s="3">
        <v>44484.34691064815</v>
      </c>
      <c r="T1342" t="s">
        <v>1894</v>
      </c>
      <c r="U1342" t="s">
        <v>72</v>
      </c>
      <c r="V1342" t="s">
        <v>46</v>
      </c>
      <c r="W1342" t="s">
        <v>46</v>
      </c>
      <c r="X1342" t="s">
        <v>74</v>
      </c>
      <c r="Y1342" t="s">
        <v>81</v>
      </c>
      <c r="Z1342">
        <v>5</v>
      </c>
      <c r="AA1342" t="s">
        <v>3879</v>
      </c>
      <c r="AB1342" s="1">
        <v>44484</v>
      </c>
    </row>
    <row r="1343" spans="1:28" x14ac:dyDescent="0.25">
      <c r="A1343">
        <v>42</v>
      </c>
      <c r="B1343" t="s">
        <v>97</v>
      </c>
      <c r="C1343">
        <v>2021</v>
      </c>
      <c r="D1343" t="s">
        <v>451</v>
      </c>
      <c r="E1343" t="s">
        <v>4742</v>
      </c>
      <c r="F1343" t="s">
        <v>24</v>
      </c>
      <c r="G1343" t="s">
        <v>4670</v>
      </c>
      <c r="H1343" t="s">
        <v>90</v>
      </c>
      <c r="I1343" t="s">
        <v>71</v>
      </c>
      <c r="J1343" s="1">
        <v>44484</v>
      </c>
      <c r="K1343" s="2">
        <v>0.33606481481481482</v>
      </c>
      <c r="L1343" s="1">
        <v>44484</v>
      </c>
      <c r="M1343" s="2">
        <v>0.356875</v>
      </c>
      <c r="N1343" s="1">
        <v>44484</v>
      </c>
      <c r="O1343" s="2">
        <v>0.3435300925925926</v>
      </c>
      <c r="P1343">
        <v>11</v>
      </c>
      <c r="Q1343">
        <v>-19</v>
      </c>
      <c r="R1343" s="3">
        <v>44484.336064814815</v>
      </c>
      <c r="S1343" s="3">
        <v>44484.343530092592</v>
      </c>
      <c r="T1343" t="s">
        <v>111</v>
      </c>
      <c r="U1343" t="s">
        <v>22</v>
      </c>
      <c r="V1343" t="s">
        <v>19</v>
      </c>
      <c r="W1343" t="s">
        <v>73</v>
      </c>
      <c r="X1343" t="s">
        <v>23</v>
      </c>
      <c r="Y1343" t="s">
        <v>77</v>
      </c>
      <c r="Z1343">
        <v>1</v>
      </c>
      <c r="AA1343" t="s">
        <v>3879</v>
      </c>
      <c r="AB1343" s="1">
        <v>44484</v>
      </c>
    </row>
  </sheetData>
  <autoFilter ref="A2:AB1004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E3678"/>
  <sheetViews>
    <sheetView workbookViewId="0"/>
  </sheetViews>
  <sheetFormatPr baseColWidth="10" defaultColWidth="20.5703125" defaultRowHeight="15" x14ac:dyDescent="0.25"/>
  <cols>
    <col min="1" max="1" width="10.7109375" style="1" bestFit="1" customWidth="1"/>
    <col min="2" max="2" width="9.85546875" style="2" bestFit="1" customWidth="1"/>
    <col min="3" max="3" width="24.5703125" style="2" bestFit="1" customWidth="1"/>
    <col min="4" max="4" width="21" style="2" bestFit="1" customWidth="1"/>
    <col min="5" max="5" width="33.140625" style="2" bestFit="1" customWidth="1"/>
    <col min="6" max="6" width="14.42578125" style="2" bestFit="1" customWidth="1"/>
    <col min="7" max="7" width="14.42578125" style="4" customWidth="1"/>
    <col min="10" max="10" width="20.5703125" style="1"/>
  </cols>
  <sheetData>
    <row r="1" spans="1:31" x14ac:dyDescent="0.25">
      <c r="A1" s="1" t="s">
        <v>8</v>
      </c>
      <c r="B1" s="2" t="s">
        <v>3881</v>
      </c>
      <c r="C1" s="2" t="s">
        <v>6</v>
      </c>
      <c r="D1" s="2" t="s">
        <v>14</v>
      </c>
      <c r="E1" s="2" t="s">
        <v>12</v>
      </c>
      <c r="F1" s="2" t="s">
        <v>3726</v>
      </c>
      <c r="G1" s="4" t="s">
        <v>3882</v>
      </c>
      <c r="H1" t="s">
        <v>1982</v>
      </c>
      <c r="I1" t="s">
        <v>63</v>
      </c>
      <c r="J1" s="1" t="s">
        <v>8</v>
      </c>
      <c r="K1" t="s">
        <v>1983</v>
      </c>
      <c r="L1" t="s">
        <v>1984</v>
      </c>
      <c r="M1" t="s">
        <v>1985</v>
      </c>
      <c r="N1" t="s">
        <v>1986</v>
      </c>
      <c r="O1" t="s">
        <v>1987</v>
      </c>
      <c r="P1" t="s">
        <v>1988</v>
      </c>
      <c r="Q1" t="s">
        <v>1989</v>
      </c>
      <c r="R1" t="s">
        <v>1990</v>
      </c>
      <c r="S1" t="s">
        <v>1991</v>
      </c>
      <c r="T1" t="s">
        <v>1992</v>
      </c>
      <c r="U1" t="s">
        <v>1993</v>
      </c>
      <c r="V1" t="s">
        <v>1994</v>
      </c>
      <c r="W1" t="s">
        <v>1995</v>
      </c>
      <c r="X1" t="s">
        <v>7</v>
      </c>
      <c r="Y1" t="s">
        <v>1996</v>
      </c>
      <c r="Z1" t="s">
        <v>1997</v>
      </c>
      <c r="AA1" t="s">
        <v>4</v>
      </c>
      <c r="AB1" t="s">
        <v>1998</v>
      </c>
      <c r="AC1" t="s">
        <v>1999</v>
      </c>
      <c r="AD1" t="s">
        <v>2000</v>
      </c>
      <c r="AE1" t="s">
        <v>2001</v>
      </c>
    </row>
    <row r="2" spans="1:31" x14ac:dyDescent="0.25">
      <c r="A2" s="1">
        <v>44470</v>
      </c>
      <c r="B2" s="2" t="s">
        <v>3883</v>
      </c>
      <c r="C2" s="2" t="s">
        <v>25</v>
      </c>
      <c r="D2" s="2" t="s">
        <v>74</v>
      </c>
      <c r="E2" s="2" t="s">
        <v>78</v>
      </c>
      <c r="F2" s="2" t="s">
        <v>71</v>
      </c>
      <c r="G2" s="4">
        <v>44469</v>
      </c>
      <c r="H2">
        <v>1</v>
      </c>
      <c r="I2" t="s">
        <v>209</v>
      </c>
      <c r="J2" s="1">
        <v>44470</v>
      </c>
      <c r="K2" t="s">
        <v>2002</v>
      </c>
      <c r="L2" t="s">
        <v>2003</v>
      </c>
      <c r="M2" t="s">
        <v>2004</v>
      </c>
      <c r="N2">
        <v>1531</v>
      </c>
      <c r="O2" t="s">
        <v>2005</v>
      </c>
      <c r="P2">
        <v>800</v>
      </c>
      <c r="Q2">
        <v>0</v>
      </c>
      <c r="R2">
        <v>0</v>
      </c>
      <c r="S2">
        <v>800</v>
      </c>
      <c r="T2">
        <v>800</v>
      </c>
      <c r="U2">
        <v>800</v>
      </c>
      <c r="W2" t="s">
        <v>2006</v>
      </c>
      <c r="X2" t="s">
        <v>71</v>
      </c>
      <c r="AA2" t="s">
        <v>24</v>
      </c>
      <c r="AC2" t="s">
        <v>2007</v>
      </c>
      <c r="AE2" t="s">
        <v>2008</v>
      </c>
    </row>
    <row r="3" spans="1:31" x14ac:dyDescent="0.25">
      <c r="A3" s="1">
        <v>44470</v>
      </c>
      <c r="B3" s="2" t="s">
        <v>3883</v>
      </c>
      <c r="C3" s="2" t="s">
        <v>20</v>
      </c>
      <c r="D3" s="2" t="s">
        <v>23</v>
      </c>
      <c r="E3" s="2" t="s">
        <v>79</v>
      </c>
      <c r="F3" s="2" t="s">
        <v>71</v>
      </c>
      <c r="G3" s="4">
        <v>44469</v>
      </c>
      <c r="H3">
        <v>2</v>
      </c>
      <c r="I3" t="s">
        <v>210</v>
      </c>
      <c r="J3" s="1">
        <v>44470</v>
      </c>
      <c r="K3" t="s">
        <v>2009</v>
      </c>
      <c r="L3" t="s">
        <v>2010</v>
      </c>
      <c r="M3" t="s">
        <v>2011</v>
      </c>
      <c r="N3">
        <v>692</v>
      </c>
      <c r="O3" t="s">
        <v>2012</v>
      </c>
      <c r="P3">
        <v>184</v>
      </c>
      <c r="Q3">
        <v>0</v>
      </c>
      <c r="R3">
        <v>0</v>
      </c>
      <c r="S3">
        <v>2381</v>
      </c>
      <c r="T3">
        <v>2381</v>
      </c>
      <c r="U3">
        <v>2381</v>
      </c>
      <c r="W3" t="s">
        <v>2006</v>
      </c>
      <c r="X3" t="s">
        <v>71</v>
      </c>
      <c r="AA3" t="s">
        <v>18</v>
      </c>
      <c r="AC3" t="s">
        <v>2013</v>
      </c>
      <c r="AD3" t="s">
        <v>2014</v>
      </c>
      <c r="AE3" t="s">
        <v>2015</v>
      </c>
    </row>
    <row r="4" spans="1:31" x14ac:dyDescent="0.25">
      <c r="A4" s="1">
        <v>44470</v>
      </c>
      <c r="B4" s="2" t="s">
        <v>3883</v>
      </c>
      <c r="C4" s="2" t="s">
        <v>20</v>
      </c>
      <c r="D4" s="2" t="s">
        <v>23</v>
      </c>
      <c r="E4" s="2" t="s">
        <v>79</v>
      </c>
      <c r="F4" s="2" t="s">
        <v>71</v>
      </c>
      <c r="G4" s="4">
        <v>44469</v>
      </c>
      <c r="H4">
        <v>3</v>
      </c>
      <c r="I4" t="s">
        <v>210</v>
      </c>
      <c r="N4">
        <v>100</v>
      </c>
      <c r="O4" t="s">
        <v>2016</v>
      </c>
      <c r="P4">
        <v>414</v>
      </c>
      <c r="AC4" t="s">
        <v>2017</v>
      </c>
      <c r="AD4">
        <v>100</v>
      </c>
    </row>
    <row r="5" spans="1:31" x14ac:dyDescent="0.25">
      <c r="A5" s="1">
        <v>44470</v>
      </c>
      <c r="B5" s="2" t="s">
        <v>3883</v>
      </c>
      <c r="C5" s="2" t="s">
        <v>20</v>
      </c>
      <c r="D5" s="2" t="s">
        <v>23</v>
      </c>
      <c r="E5" s="2" t="s">
        <v>79</v>
      </c>
      <c r="F5" s="2" t="s">
        <v>71</v>
      </c>
      <c r="G5" s="4">
        <v>44469</v>
      </c>
      <c r="H5">
        <v>4</v>
      </c>
      <c r="I5" t="s">
        <v>210</v>
      </c>
      <c r="N5">
        <v>226</v>
      </c>
      <c r="O5" t="s">
        <v>2018</v>
      </c>
      <c r="P5">
        <v>345</v>
      </c>
      <c r="AC5" t="s">
        <v>2019</v>
      </c>
      <c r="AD5">
        <v>183</v>
      </c>
    </row>
    <row r="6" spans="1:31" x14ac:dyDescent="0.25">
      <c r="A6" s="1">
        <v>44470</v>
      </c>
      <c r="B6" s="2" t="s">
        <v>3883</v>
      </c>
      <c r="C6" s="2" t="s">
        <v>20</v>
      </c>
      <c r="D6" s="2" t="s">
        <v>23</v>
      </c>
      <c r="E6" s="2" t="s">
        <v>79</v>
      </c>
      <c r="F6" s="2" t="s">
        <v>71</v>
      </c>
      <c r="G6" s="4">
        <v>44469</v>
      </c>
      <c r="H6">
        <v>5</v>
      </c>
      <c r="I6" t="s">
        <v>210</v>
      </c>
      <c r="N6">
        <v>691</v>
      </c>
      <c r="O6" t="s">
        <v>2020</v>
      </c>
      <c r="P6">
        <v>518</v>
      </c>
      <c r="AC6" t="s">
        <v>2021</v>
      </c>
      <c r="AD6" t="s">
        <v>2022</v>
      </c>
    </row>
    <row r="7" spans="1:31" x14ac:dyDescent="0.25">
      <c r="A7" s="1">
        <v>44470</v>
      </c>
      <c r="B7" s="2" t="s">
        <v>3883</v>
      </c>
      <c r="C7" s="2" t="s">
        <v>20</v>
      </c>
      <c r="D7" s="2" t="s">
        <v>23</v>
      </c>
      <c r="E7" s="2" t="s">
        <v>79</v>
      </c>
      <c r="F7" s="2" t="s">
        <v>71</v>
      </c>
      <c r="G7" s="4">
        <v>44469</v>
      </c>
      <c r="H7">
        <v>6</v>
      </c>
      <c r="I7" t="s">
        <v>210</v>
      </c>
      <c r="N7">
        <v>244</v>
      </c>
      <c r="O7" t="s">
        <v>2023</v>
      </c>
      <c r="P7">
        <v>920</v>
      </c>
      <c r="AC7" t="s">
        <v>2024</v>
      </c>
    </row>
    <row r="8" spans="1:31" x14ac:dyDescent="0.25">
      <c r="A8" s="1">
        <v>44470</v>
      </c>
      <c r="B8" s="2" t="s">
        <v>3883</v>
      </c>
      <c r="C8" s="2" t="s">
        <v>20</v>
      </c>
      <c r="D8" s="2" t="s">
        <v>23</v>
      </c>
      <c r="E8" s="2" t="s">
        <v>79</v>
      </c>
      <c r="F8" s="2" t="s">
        <v>71</v>
      </c>
      <c r="G8" s="4">
        <v>44469</v>
      </c>
      <c r="H8">
        <v>7</v>
      </c>
      <c r="I8" t="s">
        <v>211</v>
      </c>
      <c r="J8" s="1">
        <v>44470</v>
      </c>
      <c r="K8" t="s">
        <v>2025</v>
      </c>
      <c r="L8" t="s">
        <v>2026</v>
      </c>
      <c r="M8" t="s">
        <v>2027</v>
      </c>
      <c r="N8">
        <v>692</v>
      </c>
      <c r="O8" t="s">
        <v>2012</v>
      </c>
      <c r="P8">
        <v>184</v>
      </c>
      <c r="Q8">
        <v>0</v>
      </c>
      <c r="R8">
        <v>0</v>
      </c>
      <c r="S8">
        <v>840</v>
      </c>
      <c r="T8">
        <v>840</v>
      </c>
      <c r="U8">
        <v>840</v>
      </c>
      <c r="W8" t="s">
        <v>2006</v>
      </c>
      <c r="X8" t="s">
        <v>71</v>
      </c>
      <c r="AA8" t="s">
        <v>18</v>
      </c>
      <c r="AC8" t="s">
        <v>2013</v>
      </c>
      <c r="AD8" t="s">
        <v>2014</v>
      </c>
      <c r="AE8" t="s">
        <v>2028</v>
      </c>
    </row>
    <row r="9" spans="1:31" x14ac:dyDescent="0.25">
      <c r="A9" s="1">
        <v>44470</v>
      </c>
      <c r="B9" s="2" t="s">
        <v>3883</v>
      </c>
      <c r="C9" s="2" t="s">
        <v>20</v>
      </c>
      <c r="D9" s="2" t="s">
        <v>23</v>
      </c>
      <c r="E9" s="2" t="s">
        <v>79</v>
      </c>
      <c r="F9" s="2" t="s">
        <v>71</v>
      </c>
      <c r="G9" s="4">
        <v>44469</v>
      </c>
      <c r="H9">
        <v>8</v>
      </c>
      <c r="I9" t="s">
        <v>211</v>
      </c>
      <c r="N9">
        <v>691</v>
      </c>
      <c r="O9" t="s">
        <v>2020</v>
      </c>
      <c r="P9">
        <v>518</v>
      </c>
      <c r="AC9" t="s">
        <v>2021</v>
      </c>
      <c r="AD9" t="s">
        <v>2022</v>
      </c>
    </row>
    <row r="10" spans="1:31" x14ac:dyDescent="0.25">
      <c r="A10" s="1">
        <v>44470</v>
      </c>
      <c r="B10" s="2" t="s">
        <v>3883</v>
      </c>
      <c r="C10" s="2" t="s">
        <v>20</v>
      </c>
      <c r="D10" s="2" t="s">
        <v>23</v>
      </c>
      <c r="E10" s="2" t="s">
        <v>79</v>
      </c>
      <c r="F10" s="2" t="s">
        <v>71</v>
      </c>
      <c r="G10" s="4">
        <v>44469</v>
      </c>
      <c r="H10">
        <v>9</v>
      </c>
      <c r="I10" t="s">
        <v>211</v>
      </c>
      <c r="N10">
        <v>83</v>
      </c>
      <c r="O10" t="s">
        <v>2029</v>
      </c>
      <c r="P10">
        <v>138</v>
      </c>
      <c r="AC10" t="s">
        <v>2030</v>
      </c>
      <c r="AD10">
        <v>127</v>
      </c>
    </row>
    <row r="11" spans="1:31" x14ac:dyDescent="0.25">
      <c r="A11" s="1">
        <v>44470</v>
      </c>
      <c r="B11" s="2" t="s">
        <v>3879</v>
      </c>
      <c r="C11" s="2" t="s">
        <v>73</v>
      </c>
      <c r="D11" s="2" t="s">
        <v>23</v>
      </c>
      <c r="E11" s="2" t="s">
        <v>77</v>
      </c>
      <c r="F11" s="2" t="s">
        <v>71</v>
      </c>
      <c r="G11" s="4">
        <v>44470</v>
      </c>
      <c r="H11">
        <v>10</v>
      </c>
      <c r="I11" t="s">
        <v>213</v>
      </c>
      <c r="J11" s="1">
        <v>44470</v>
      </c>
      <c r="K11" t="s">
        <v>2031</v>
      </c>
      <c r="L11" t="s">
        <v>2032</v>
      </c>
      <c r="N11">
        <v>102</v>
      </c>
      <c r="O11" t="s">
        <v>2033</v>
      </c>
      <c r="P11">
        <v>1070</v>
      </c>
      <c r="Q11">
        <v>0</v>
      </c>
      <c r="R11">
        <v>0</v>
      </c>
      <c r="S11">
        <v>1070</v>
      </c>
      <c r="T11">
        <v>1070</v>
      </c>
      <c r="U11">
        <v>1070</v>
      </c>
      <c r="W11" t="s">
        <v>2006</v>
      </c>
      <c r="X11" t="s">
        <v>71</v>
      </c>
      <c r="AA11" t="s">
        <v>24</v>
      </c>
      <c r="AC11" t="s">
        <v>2034</v>
      </c>
      <c r="AD11">
        <v>136</v>
      </c>
      <c r="AE11" t="s">
        <v>2035</v>
      </c>
    </row>
    <row r="12" spans="1:31" x14ac:dyDescent="0.25">
      <c r="A12" s="1">
        <v>44470</v>
      </c>
      <c r="B12" s="2" t="s">
        <v>3879</v>
      </c>
      <c r="C12" s="2" t="s">
        <v>25</v>
      </c>
      <c r="D12" s="2" t="s">
        <v>23</v>
      </c>
      <c r="E12" s="2" t="s">
        <v>78</v>
      </c>
      <c r="F12" s="2" t="s">
        <v>71</v>
      </c>
      <c r="G12" s="4">
        <v>44470</v>
      </c>
      <c r="H12">
        <v>11</v>
      </c>
      <c r="I12" t="s">
        <v>214</v>
      </c>
      <c r="J12" s="1">
        <v>44470</v>
      </c>
      <c r="K12" t="s">
        <v>2036</v>
      </c>
      <c r="L12" t="s">
        <v>2037</v>
      </c>
      <c r="M12" t="s">
        <v>2038</v>
      </c>
      <c r="N12">
        <v>102</v>
      </c>
      <c r="O12" t="s">
        <v>2033</v>
      </c>
      <c r="P12">
        <v>1070</v>
      </c>
      <c r="Q12">
        <v>0</v>
      </c>
      <c r="R12">
        <v>0</v>
      </c>
      <c r="S12">
        <v>1070</v>
      </c>
      <c r="T12">
        <v>1070</v>
      </c>
      <c r="U12">
        <v>1070</v>
      </c>
      <c r="W12" t="s">
        <v>2006</v>
      </c>
      <c r="X12" t="s">
        <v>71</v>
      </c>
      <c r="AA12" t="s">
        <v>24</v>
      </c>
      <c r="AC12" t="s">
        <v>2034</v>
      </c>
      <c r="AD12">
        <v>136</v>
      </c>
      <c r="AE12" t="s">
        <v>2039</v>
      </c>
    </row>
    <row r="13" spans="1:31" x14ac:dyDescent="0.25">
      <c r="A13" s="1">
        <v>44470</v>
      </c>
      <c r="B13" s="2" t="s">
        <v>3879</v>
      </c>
      <c r="C13" s="2" t="s">
        <v>25</v>
      </c>
      <c r="D13" s="2" t="s">
        <v>23</v>
      </c>
      <c r="E13" s="2" t="s">
        <v>78</v>
      </c>
      <c r="F13" s="2" t="s">
        <v>71</v>
      </c>
      <c r="G13" s="4">
        <v>44470</v>
      </c>
      <c r="H13">
        <v>12</v>
      </c>
      <c r="I13" t="s">
        <v>215</v>
      </c>
      <c r="J13" s="1">
        <v>44470</v>
      </c>
      <c r="K13" t="s">
        <v>2040</v>
      </c>
      <c r="L13" t="s">
        <v>2041</v>
      </c>
      <c r="M13" t="s">
        <v>2042</v>
      </c>
      <c r="N13">
        <v>50</v>
      </c>
      <c r="O13" t="s">
        <v>2043</v>
      </c>
      <c r="P13">
        <v>64</v>
      </c>
      <c r="Q13">
        <v>0</v>
      </c>
      <c r="R13">
        <v>0</v>
      </c>
      <c r="S13">
        <v>547</v>
      </c>
      <c r="T13">
        <v>547</v>
      </c>
      <c r="U13">
        <v>547</v>
      </c>
      <c r="W13" t="s">
        <v>2006</v>
      </c>
      <c r="X13" t="s">
        <v>71</v>
      </c>
      <c r="AA13" t="s">
        <v>24</v>
      </c>
      <c r="AC13" t="s">
        <v>2044</v>
      </c>
      <c r="AE13" t="s">
        <v>2045</v>
      </c>
    </row>
    <row r="14" spans="1:31" x14ac:dyDescent="0.25">
      <c r="A14" s="1">
        <v>44470</v>
      </c>
      <c r="B14" s="2" t="s">
        <v>3879</v>
      </c>
      <c r="C14" s="2" t="s">
        <v>25</v>
      </c>
      <c r="D14" s="2" t="s">
        <v>23</v>
      </c>
      <c r="E14" s="2" t="s">
        <v>78</v>
      </c>
      <c r="F14" s="2" t="s">
        <v>71</v>
      </c>
      <c r="G14" s="4">
        <v>44470</v>
      </c>
      <c r="H14">
        <v>13</v>
      </c>
      <c r="I14" t="s">
        <v>215</v>
      </c>
      <c r="N14">
        <v>69</v>
      </c>
      <c r="O14" t="s">
        <v>2046</v>
      </c>
      <c r="P14">
        <v>288</v>
      </c>
      <c r="AC14" t="s">
        <v>2047</v>
      </c>
      <c r="AD14" t="s">
        <v>2048</v>
      </c>
    </row>
    <row r="15" spans="1:31" x14ac:dyDescent="0.25">
      <c r="A15" s="1">
        <v>44470</v>
      </c>
      <c r="B15" s="2" t="s">
        <v>3879</v>
      </c>
      <c r="C15" s="2" t="s">
        <v>25</v>
      </c>
      <c r="D15" s="2" t="s">
        <v>23</v>
      </c>
      <c r="E15" s="2" t="s">
        <v>78</v>
      </c>
      <c r="F15" s="2" t="s">
        <v>71</v>
      </c>
      <c r="G15" s="4">
        <v>44470</v>
      </c>
      <c r="H15">
        <v>14</v>
      </c>
      <c r="I15" t="s">
        <v>215</v>
      </c>
      <c r="N15">
        <v>109</v>
      </c>
      <c r="O15" t="s">
        <v>2049</v>
      </c>
      <c r="P15">
        <v>115</v>
      </c>
      <c r="AC15" t="s">
        <v>2050</v>
      </c>
      <c r="AD15" t="s">
        <v>2051</v>
      </c>
    </row>
    <row r="16" spans="1:31" x14ac:dyDescent="0.25">
      <c r="A16" s="1">
        <v>44470</v>
      </c>
      <c r="B16" s="2" t="s">
        <v>3879</v>
      </c>
      <c r="C16" s="2" t="s">
        <v>25</v>
      </c>
      <c r="D16" s="2" t="s">
        <v>23</v>
      </c>
      <c r="E16" s="2" t="s">
        <v>78</v>
      </c>
      <c r="F16" s="2" t="s">
        <v>71</v>
      </c>
      <c r="G16" s="4">
        <v>44470</v>
      </c>
      <c r="H16">
        <v>15</v>
      </c>
      <c r="I16" t="s">
        <v>215</v>
      </c>
      <c r="N16">
        <v>284</v>
      </c>
      <c r="O16" t="s">
        <v>2052</v>
      </c>
      <c r="P16">
        <v>80</v>
      </c>
      <c r="AC16" t="s">
        <v>2053</v>
      </c>
      <c r="AD16">
        <v>219</v>
      </c>
    </row>
    <row r="17" spans="1:31" x14ac:dyDescent="0.25">
      <c r="A17" s="1">
        <v>44470</v>
      </c>
      <c r="B17" s="2" t="s">
        <v>3879</v>
      </c>
      <c r="C17" s="2" t="s">
        <v>25</v>
      </c>
      <c r="D17" s="2" t="s">
        <v>37</v>
      </c>
      <c r="E17" s="2" t="s">
        <v>78</v>
      </c>
      <c r="F17" s="2" t="s">
        <v>71</v>
      </c>
      <c r="G17" s="4">
        <v>44470</v>
      </c>
      <c r="H17">
        <v>16</v>
      </c>
      <c r="I17" t="s">
        <v>216</v>
      </c>
      <c r="J17" s="1">
        <v>44470</v>
      </c>
      <c r="K17" t="s">
        <v>2054</v>
      </c>
      <c r="L17" t="s">
        <v>2055</v>
      </c>
      <c r="M17" t="s">
        <v>2056</v>
      </c>
      <c r="N17">
        <v>692</v>
      </c>
      <c r="O17" t="s">
        <v>2012</v>
      </c>
      <c r="P17">
        <v>184</v>
      </c>
      <c r="Q17">
        <v>0</v>
      </c>
      <c r="R17">
        <v>0</v>
      </c>
      <c r="S17">
        <v>1273</v>
      </c>
      <c r="T17">
        <v>1273</v>
      </c>
      <c r="U17">
        <v>1273</v>
      </c>
      <c r="W17" t="s">
        <v>2006</v>
      </c>
      <c r="X17" t="s">
        <v>71</v>
      </c>
      <c r="AA17" t="s">
        <v>24</v>
      </c>
      <c r="AC17" t="s">
        <v>2013</v>
      </c>
      <c r="AD17" t="s">
        <v>2014</v>
      </c>
      <c r="AE17" t="s">
        <v>2035</v>
      </c>
    </row>
    <row r="18" spans="1:31" x14ac:dyDescent="0.25">
      <c r="A18" s="1">
        <v>44470</v>
      </c>
      <c r="B18" s="2" t="s">
        <v>3879</v>
      </c>
      <c r="C18" s="2" t="s">
        <v>25</v>
      </c>
      <c r="D18" s="2" t="s">
        <v>37</v>
      </c>
      <c r="E18" s="2" t="s">
        <v>78</v>
      </c>
      <c r="F18" s="2" t="s">
        <v>71</v>
      </c>
      <c r="G18" s="4">
        <v>44470</v>
      </c>
      <c r="H18">
        <v>17</v>
      </c>
      <c r="I18" t="s">
        <v>216</v>
      </c>
      <c r="N18">
        <v>104</v>
      </c>
      <c r="O18" t="s">
        <v>2057</v>
      </c>
      <c r="P18">
        <v>171</v>
      </c>
      <c r="AC18" t="s">
        <v>2058</v>
      </c>
      <c r="AD18">
        <v>157</v>
      </c>
    </row>
    <row r="19" spans="1:31" x14ac:dyDescent="0.25">
      <c r="A19" s="1">
        <v>44470</v>
      </c>
      <c r="B19" s="2" t="s">
        <v>3879</v>
      </c>
      <c r="C19" s="2" t="s">
        <v>25</v>
      </c>
      <c r="D19" s="2" t="s">
        <v>37</v>
      </c>
      <c r="E19" s="2" t="s">
        <v>78</v>
      </c>
      <c r="F19" s="2" t="s">
        <v>71</v>
      </c>
      <c r="G19" s="4">
        <v>44470</v>
      </c>
      <c r="H19">
        <v>18</v>
      </c>
      <c r="I19" t="s">
        <v>216</v>
      </c>
      <c r="N19">
        <v>691</v>
      </c>
      <c r="O19" t="s">
        <v>2020</v>
      </c>
      <c r="P19">
        <v>518</v>
      </c>
      <c r="AC19" t="s">
        <v>2021</v>
      </c>
      <c r="AD19" t="s">
        <v>2022</v>
      </c>
    </row>
    <row r="20" spans="1:31" x14ac:dyDescent="0.25">
      <c r="A20" s="1">
        <v>44470</v>
      </c>
      <c r="B20" s="2" t="s">
        <v>3879</v>
      </c>
      <c r="C20" s="2" t="s">
        <v>25</v>
      </c>
      <c r="D20" s="2" t="s">
        <v>37</v>
      </c>
      <c r="E20" s="2" t="s">
        <v>78</v>
      </c>
      <c r="F20" s="2" t="s">
        <v>71</v>
      </c>
      <c r="G20" s="4">
        <v>44470</v>
      </c>
      <c r="H20">
        <v>19</v>
      </c>
      <c r="I20" t="s">
        <v>216</v>
      </c>
      <c r="N20">
        <v>539</v>
      </c>
      <c r="O20" t="s">
        <v>2059</v>
      </c>
      <c r="P20">
        <v>400</v>
      </c>
      <c r="AC20" t="s">
        <v>2060</v>
      </c>
    </row>
    <row r="21" spans="1:31" x14ac:dyDescent="0.25">
      <c r="A21" s="1">
        <v>44470</v>
      </c>
      <c r="B21" s="2" t="s">
        <v>3879</v>
      </c>
      <c r="C21" s="2" t="s">
        <v>25</v>
      </c>
      <c r="D21" s="2" t="s">
        <v>23</v>
      </c>
      <c r="E21" s="2" t="s">
        <v>78</v>
      </c>
      <c r="F21" s="2" t="s">
        <v>71</v>
      </c>
      <c r="G21" s="4">
        <v>44470</v>
      </c>
      <c r="H21">
        <v>20</v>
      </c>
      <c r="I21" t="s">
        <v>217</v>
      </c>
      <c r="J21" s="1">
        <v>44470</v>
      </c>
      <c r="K21" t="s">
        <v>2061</v>
      </c>
      <c r="L21" t="s">
        <v>2062</v>
      </c>
      <c r="N21">
        <v>692</v>
      </c>
      <c r="O21" t="s">
        <v>2012</v>
      </c>
      <c r="P21">
        <v>184</v>
      </c>
      <c r="Q21">
        <v>0</v>
      </c>
      <c r="R21">
        <v>0</v>
      </c>
      <c r="S21">
        <v>702</v>
      </c>
      <c r="T21">
        <v>702</v>
      </c>
      <c r="U21">
        <v>702</v>
      </c>
      <c r="W21" t="s">
        <v>2006</v>
      </c>
      <c r="X21" t="s">
        <v>71</v>
      </c>
      <c r="AA21" t="s">
        <v>24</v>
      </c>
      <c r="AC21" t="s">
        <v>2013</v>
      </c>
      <c r="AD21" t="s">
        <v>2014</v>
      </c>
      <c r="AE21" t="s">
        <v>2063</v>
      </c>
    </row>
    <row r="22" spans="1:31" x14ac:dyDescent="0.25">
      <c r="A22" s="1">
        <v>44470</v>
      </c>
      <c r="B22" s="2" t="s">
        <v>3879</v>
      </c>
      <c r="C22" s="2" t="s">
        <v>25</v>
      </c>
      <c r="D22" s="2" t="s">
        <v>23</v>
      </c>
      <c r="E22" s="2" t="s">
        <v>78</v>
      </c>
      <c r="F22" s="2" t="s">
        <v>71</v>
      </c>
      <c r="G22" s="4">
        <v>44470</v>
      </c>
      <c r="H22">
        <v>21</v>
      </c>
      <c r="I22" t="s">
        <v>217</v>
      </c>
      <c r="N22">
        <v>691</v>
      </c>
      <c r="O22" t="s">
        <v>2020</v>
      </c>
      <c r="P22">
        <v>518</v>
      </c>
      <c r="AC22" t="s">
        <v>2021</v>
      </c>
      <c r="AD22" t="s">
        <v>2022</v>
      </c>
    </row>
    <row r="23" spans="1:31" x14ac:dyDescent="0.25">
      <c r="A23" s="1">
        <v>44470</v>
      </c>
      <c r="B23" s="2" t="s">
        <v>3879</v>
      </c>
      <c r="C23" s="2" t="s">
        <v>25</v>
      </c>
      <c r="D23" s="2" t="s">
        <v>23</v>
      </c>
      <c r="E23" s="2" t="s">
        <v>78</v>
      </c>
      <c r="F23" s="2" t="s">
        <v>71</v>
      </c>
      <c r="G23" s="4">
        <v>44470</v>
      </c>
      <c r="H23">
        <v>22</v>
      </c>
      <c r="I23" t="s">
        <v>218</v>
      </c>
      <c r="J23" s="1">
        <v>44470</v>
      </c>
      <c r="K23" t="s">
        <v>2064</v>
      </c>
      <c r="L23" t="s">
        <v>2065</v>
      </c>
      <c r="M23" t="s">
        <v>2066</v>
      </c>
      <c r="N23">
        <v>692</v>
      </c>
      <c r="O23" t="s">
        <v>2012</v>
      </c>
      <c r="P23">
        <v>184</v>
      </c>
      <c r="Q23">
        <v>0</v>
      </c>
      <c r="R23">
        <v>0</v>
      </c>
      <c r="S23">
        <v>1116</v>
      </c>
      <c r="T23">
        <v>1116</v>
      </c>
      <c r="U23">
        <v>1116</v>
      </c>
      <c r="W23" t="s">
        <v>2006</v>
      </c>
      <c r="X23" t="s">
        <v>71</v>
      </c>
      <c r="AA23" t="s">
        <v>24</v>
      </c>
      <c r="AC23" t="s">
        <v>2013</v>
      </c>
      <c r="AD23" t="s">
        <v>2014</v>
      </c>
      <c r="AE23" t="s">
        <v>2067</v>
      </c>
    </row>
    <row r="24" spans="1:31" x14ac:dyDescent="0.25">
      <c r="A24" s="1">
        <v>44470</v>
      </c>
      <c r="B24" s="2" t="s">
        <v>3879</v>
      </c>
      <c r="C24" s="2" t="s">
        <v>25</v>
      </c>
      <c r="D24" s="2" t="s">
        <v>23</v>
      </c>
      <c r="E24" s="2" t="s">
        <v>78</v>
      </c>
      <c r="F24" s="2" t="s">
        <v>71</v>
      </c>
      <c r="G24" s="4">
        <v>44470</v>
      </c>
      <c r="H24">
        <v>23</v>
      </c>
      <c r="I24" t="s">
        <v>218</v>
      </c>
      <c r="N24">
        <v>100</v>
      </c>
      <c r="O24" t="s">
        <v>2016</v>
      </c>
      <c r="P24">
        <v>414</v>
      </c>
      <c r="AC24" t="s">
        <v>2017</v>
      </c>
      <c r="AD24">
        <v>100</v>
      </c>
    </row>
    <row r="25" spans="1:31" x14ac:dyDescent="0.25">
      <c r="A25" s="1">
        <v>44470</v>
      </c>
      <c r="B25" s="2" t="s">
        <v>3879</v>
      </c>
      <c r="C25" s="2" t="s">
        <v>25</v>
      </c>
      <c r="D25" s="2" t="s">
        <v>23</v>
      </c>
      <c r="E25" s="2" t="s">
        <v>78</v>
      </c>
      <c r="F25" s="2" t="s">
        <v>71</v>
      </c>
      <c r="G25" s="4">
        <v>44470</v>
      </c>
      <c r="H25">
        <v>24</v>
      </c>
      <c r="I25" t="s">
        <v>218</v>
      </c>
      <c r="N25">
        <v>691</v>
      </c>
      <c r="O25" t="s">
        <v>2020</v>
      </c>
      <c r="P25">
        <v>518</v>
      </c>
      <c r="AC25" t="s">
        <v>2021</v>
      </c>
      <c r="AD25" t="s">
        <v>2022</v>
      </c>
    </row>
    <row r="26" spans="1:31" x14ac:dyDescent="0.25">
      <c r="A26" s="1">
        <v>44470</v>
      </c>
      <c r="B26" s="2" t="s">
        <v>3879</v>
      </c>
      <c r="C26" s="2" t="s">
        <v>25</v>
      </c>
      <c r="D26" s="2" t="s">
        <v>23</v>
      </c>
      <c r="E26" s="2" t="s">
        <v>78</v>
      </c>
      <c r="F26" s="2" t="s">
        <v>71</v>
      </c>
      <c r="G26" s="4">
        <v>44470</v>
      </c>
      <c r="H26">
        <v>25</v>
      </c>
      <c r="I26" t="s">
        <v>219</v>
      </c>
      <c r="J26" s="1">
        <v>44470</v>
      </c>
      <c r="K26" t="s">
        <v>2068</v>
      </c>
      <c r="L26" t="s">
        <v>2069</v>
      </c>
      <c r="N26">
        <v>692</v>
      </c>
      <c r="O26" t="s">
        <v>2012</v>
      </c>
      <c r="P26">
        <v>184</v>
      </c>
      <c r="Q26">
        <v>0</v>
      </c>
      <c r="R26">
        <v>0</v>
      </c>
      <c r="S26">
        <v>184</v>
      </c>
      <c r="T26">
        <v>184</v>
      </c>
      <c r="U26">
        <v>184</v>
      </c>
      <c r="W26" t="s">
        <v>2006</v>
      </c>
      <c r="X26" t="s">
        <v>71</v>
      </c>
      <c r="AA26" t="s">
        <v>24</v>
      </c>
      <c r="AC26" t="s">
        <v>2013</v>
      </c>
      <c r="AD26" t="s">
        <v>2014</v>
      </c>
      <c r="AE26" t="s">
        <v>2063</v>
      </c>
    </row>
    <row r="27" spans="1:31" x14ac:dyDescent="0.25">
      <c r="A27" s="1">
        <v>44470</v>
      </c>
      <c r="B27" s="2" t="s">
        <v>3879</v>
      </c>
      <c r="C27" s="2" t="s">
        <v>25</v>
      </c>
      <c r="D27" s="2" t="s">
        <v>37</v>
      </c>
      <c r="E27" s="2" t="s">
        <v>78</v>
      </c>
      <c r="F27" s="2" t="s">
        <v>71</v>
      </c>
      <c r="G27" s="4">
        <v>44470</v>
      </c>
      <c r="H27">
        <v>26</v>
      </c>
      <c r="I27" t="s">
        <v>220</v>
      </c>
      <c r="J27" s="1">
        <v>44470</v>
      </c>
      <c r="K27" t="s">
        <v>2070</v>
      </c>
      <c r="L27" t="s">
        <v>2071</v>
      </c>
      <c r="M27" t="s">
        <v>2072</v>
      </c>
      <c r="N27">
        <v>692</v>
      </c>
      <c r="O27" t="s">
        <v>2012</v>
      </c>
      <c r="P27">
        <v>184</v>
      </c>
      <c r="Q27">
        <v>0</v>
      </c>
      <c r="R27">
        <v>0</v>
      </c>
      <c r="S27">
        <v>1818</v>
      </c>
      <c r="T27">
        <v>1818</v>
      </c>
      <c r="U27">
        <v>1818</v>
      </c>
      <c r="W27" t="s">
        <v>2006</v>
      </c>
      <c r="X27" t="s">
        <v>71</v>
      </c>
      <c r="AA27" t="s">
        <v>24</v>
      </c>
      <c r="AC27" t="s">
        <v>2013</v>
      </c>
      <c r="AD27" t="s">
        <v>2014</v>
      </c>
      <c r="AE27" t="s">
        <v>2039</v>
      </c>
    </row>
    <row r="28" spans="1:31" x14ac:dyDescent="0.25">
      <c r="A28" s="1">
        <v>44470</v>
      </c>
      <c r="B28" s="2" t="s">
        <v>3879</v>
      </c>
      <c r="C28" s="2" t="s">
        <v>25</v>
      </c>
      <c r="D28" s="2" t="s">
        <v>37</v>
      </c>
      <c r="E28" s="2" t="s">
        <v>78</v>
      </c>
      <c r="F28" s="2" t="s">
        <v>71</v>
      </c>
      <c r="G28" s="4">
        <v>44470</v>
      </c>
      <c r="H28">
        <v>27</v>
      </c>
      <c r="I28" t="s">
        <v>220</v>
      </c>
      <c r="N28">
        <v>49</v>
      </c>
      <c r="O28" t="s">
        <v>2073</v>
      </c>
      <c r="P28">
        <v>380</v>
      </c>
      <c r="AC28" t="s">
        <v>2074</v>
      </c>
      <c r="AD28">
        <v>97</v>
      </c>
    </row>
    <row r="29" spans="1:31" x14ac:dyDescent="0.25">
      <c r="A29" s="1">
        <v>44470</v>
      </c>
      <c r="B29" s="2" t="s">
        <v>3879</v>
      </c>
      <c r="C29" s="2" t="s">
        <v>25</v>
      </c>
      <c r="D29" s="2" t="s">
        <v>37</v>
      </c>
      <c r="E29" s="2" t="s">
        <v>78</v>
      </c>
      <c r="F29" s="2" t="s">
        <v>71</v>
      </c>
      <c r="G29" s="4">
        <v>44470</v>
      </c>
      <c r="H29">
        <v>28</v>
      </c>
      <c r="I29" t="s">
        <v>220</v>
      </c>
      <c r="N29">
        <v>48</v>
      </c>
      <c r="O29" t="s">
        <v>2075</v>
      </c>
      <c r="P29">
        <v>165</v>
      </c>
      <c r="AC29" t="s">
        <v>2076</v>
      </c>
      <c r="AD29">
        <v>99</v>
      </c>
    </row>
    <row r="30" spans="1:31" x14ac:dyDescent="0.25">
      <c r="A30" s="1">
        <v>44470</v>
      </c>
      <c r="B30" s="2" t="s">
        <v>3879</v>
      </c>
      <c r="C30" s="2" t="s">
        <v>25</v>
      </c>
      <c r="D30" s="2" t="s">
        <v>37</v>
      </c>
      <c r="E30" s="2" t="s">
        <v>78</v>
      </c>
      <c r="F30" s="2" t="s">
        <v>71</v>
      </c>
      <c r="G30" s="4">
        <v>44470</v>
      </c>
      <c r="H30">
        <v>29</v>
      </c>
      <c r="I30" t="s">
        <v>220</v>
      </c>
      <c r="N30">
        <v>104</v>
      </c>
      <c r="O30" t="s">
        <v>2057</v>
      </c>
      <c r="P30">
        <v>171</v>
      </c>
      <c r="AC30" t="s">
        <v>2058</v>
      </c>
      <c r="AD30">
        <v>157</v>
      </c>
    </row>
    <row r="31" spans="1:31" x14ac:dyDescent="0.25">
      <c r="A31" s="1">
        <v>44470</v>
      </c>
      <c r="B31" s="2" t="s">
        <v>3879</v>
      </c>
      <c r="C31" s="2" t="s">
        <v>25</v>
      </c>
      <c r="D31" s="2" t="s">
        <v>37</v>
      </c>
      <c r="E31" s="2" t="s">
        <v>78</v>
      </c>
      <c r="F31" s="2" t="s">
        <v>71</v>
      </c>
      <c r="G31" s="4">
        <v>44470</v>
      </c>
      <c r="H31">
        <v>30</v>
      </c>
      <c r="I31" t="s">
        <v>220</v>
      </c>
      <c r="N31">
        <v>691</v>
      </c>
      <c r="O31" t="s">
        <v>2020</v>
      </c>
      <c r="P31">
        <v>518</v>
      </c>
      <c r="AC31" t="s">
        <v>2021</v>
      </c>
      <c r="AD31" t="s">
        <v>2022</v>
      </c>
    </row>
    <row r="32" spans="1:31" x14ac:dyDescent="0.25">
      <c r="A32" s="1">
        <v>44470</v>
      </c>
      <c r="B32" s="2" t="s">
        <v>3879</v>
      </c>
      <c r="C32" s="2" t="s">
        <v>25</v>
      </c>
      <c r="D32" s="2" t="s">
        <v>37</v>
      </c>
      <c r="E32" s="2" t="s">
        <v>78</v>
      </c>
      <c r="F32" s="2" t="s">
        <v>71</v>
      </c>
      <c r="G32" s="4">
        <v>44470</v>
      </c>
      <c r="H32">
        <v>31</v>
      </c>
      <c r="I32" t="s">
        <v>220</v>
      </c>
      <c r="N32">
        <v>539</v>
      </c>
      <c r="O32" t="s">
        <v>2059</v>
      </c>
      <c r="P32">
        <v>400</v>
      </c>
      <c r="AC32" t="s">
        <v>2060</v>
      </c>
    </row>
    <row r="33" spans="1:31" x14ac:dyDescent="0.25">
      <c r="A33" s="1">
        <v>44470</v>
      </c>
      <c r="B33" s="2" t="s">
        <v>3879</v>
      </c>
      <c r="C33" s="2" t="s">
        <v>25</v>
      </c>
      <c r="D33" s="2" t="s">
        <v>23</v>
      </c>
      <c r="E33" s="2" t="s">
        <v>78</v>
      </c>
      <c r="F33" s="2" t="s">
        <v>71</v>
      </c>
      <c r="G33" s="4">
        <v>44470</v>
      </c>
      <c r="H33">
        <v>32</v>
      </c>
      <c r="I33" t="s">
        <v>221</v>
      </c>
      <c r="J33" s="1">
        <v>44470</v>
      </c>
      <c r="K33" t="s">
        <v>2031</v>
      </c>
      <c r="L33" t="s">
        <v>2032</v>
      </c>
      <c r="N33">
        <v>692</v>
      </c>
      <c r="O33" t="s">
        <v>2012</v>
      </c>
      <c r="P33">
        <v>184</v>
      </c>
      <c r="Q33">
        <v>0</v>
      </c>
      <c r="R33">
        <v>0</v>
      </c>
      <c r="S33">
        <v>873</v>
      </c>
      <c r="T33">
        <v>873</v>
      </c>
      <c r="U33">
        <v>873</v>
      </c>
      <c r="W33" t="s">
        <v>2006</v>
      </c>
      <c r="X33" t="s">
        <v>71</v>
      </c>
      <c r="AA33" t="s">
        <v>24</v>
      </c>
      <c r="AC33" t="s">
        <v>2013</v>
      </c>
      <c r="AD33" t="s">
        <v>2014</v>
      </c>
      <c r="AE33" t="s">
        <v>2035</v>
      </c>
    </row>
    <row r="34" spans="1:31" x14ac:dyDescent="0.25">
      <c r="A34" s="1">
        <v>44470</v>
      </c>
      <c r="B34" s="2" t="s">
        <v>3879</v>
      </c>
      <c r="C34" s="2" t="s">
        <v>25</v>
      </c>
      <c r="D34" s="2" t="s">
        <v>23</v>
      </c>
      <c r="E34" s="2" t="s">
        <v>78</v>
      </c>
      <c r="F34" s="2" t="s">
        <v>71</v>
      </c>
      <c r="G34" s="4">
        <v>44470</v>
      </c>
      <c r="H34">
        <v>33</v>
      </c>
      <c r="I34" t="s">
        <v>221</v>
      </c>
      <c r="N34">
        <v>104</v>
      </c>
      <c r="O34" t="s">
        <v>2057</v>
      </c>
      <c r="P34">
        <v>171</v>
      </c>
      <c r="AC34" t="s">
        <v>2058</v>
      </c>
      <c r="AD34">
        <v>157</v>
      </c>
    </row>
    <row r="35" spans="1:31" x14ac:dyDescent="0.25">
      <c r="A35" s="1">
        <v>44470</v>
      </c>
      <c r="B35" s="2" t="s">
        <v>3879</v>
      </c>
      <c r="C35" s="2" t="s">
        <v>25</v>
      </c>
      <c r="D35" s="2" t="s">
        <v>23</v>
      </c>
      <c r="E35" s="2" t="s">
        <v>78</v>
      </c>
      <c r="F35" s="2" t="s">
        <v>71</v>
      </c>
      <c r="G35" s="4">
        <v>44470</v>
      </c>
      <c r="H35">
        <v>34</v>
      </c>
      <c r="I35" t="s">
        <v>221</v>
      </c>
      <c r="N35">
        <v>691</v>
      </c>
      <c r="O35" t="s">
        <v>2020</v>
      </c>
      <c r="P35">
        <v>518</v>
      </c>
      <c r="AC35" t="s">
        <v>2021</v>
      </c>
      <c r="AD35" t="s">
        <v>2022</v>
      </c>
    </row>
    <row r="36" spans="1:31" x14ac:dyDescent="0.25">
      <c r="A36" s="1">
        <v>44470</v>
      </c>
      <c r="B36" s="2" t="s">
        <v>3879</v>
      </c>
      <c r="C36" s="2" t="s">
        <v>25</v>
      </c>
      <c r="D36" s="2" t="s">
        <v>23</v>
      </c>
      <c r="E36" s="2" t="s">
        <v>78</v>
      </c>
      <c r="F36" s="2" t="s">
        <v>71</v>
      </c>
      <c r="G36" s="4">
        <v>44470</v>
      </c>
      <c r="H36">
        <v>35</v>
      </c>
      <c r="I36" t="s">
        <v>222</v>
      </c>
      <c r="J36" s="1">
        <v>44470</v>
      </c>
      <c r="K36" t="s">
        <v>2036</v>
      </c>
      <c r="L36" t="s">
        <v>2037</v>
      </c>
      <c r="M36" t="s">
        <v>2038</v>
      </c>
      <c r="N36">
        <v>692</v>
      </c>
      <c r="O36" t="s">
        <v>2012</v>
      </c>
      <c r="P36">
        <v>184</v>
      </c>
      <c r="Q36">
        <v>0</v>
      </c>
      <c r="R36">
        <v>0</v>
      </c>
      <c r="S36">
        <v>873</v>
      </c>
      <c r="T36">
        <v>873</v>
      </c>
      <c r="U36">
        <v>873</v>
      </c>
      <c r="W36" t="s">
        <v>2006</v>
      </c>
      <c r="X36" t="s">
        <v>71</v>
      </c>
      <c r="AA36" t="s">
        <v>24</v>
      </c>
      <c r="AC36" t="s">
        <v>2013</v>
      </c>
      <c r="AD36" t="s">
        <v>2014</v>
      </c>
      <c r="AE36" t="s">
        <v>2039</v>
      </c>
    </row>
    <row r="37" spans="1:31" x14ac:dyDescent="0.25">
      <c r="A37" s="1">
        <v>44470</v>
      </c>
      <c r="B37" s="2" t="s">
        <v>3879</v>
      </c>
      <c r="C37" s="2" t="s">
        <v>25</v>
      </c>
      <c r="D37" s="2" t="s">
        <v>23</v>
      </c>
      <c r="E37" s="2" t="s">
        <v>78</v>
      </c>
      <c r="F37" s="2" t="s">
        <v>71</v>
      </c>
      <c r="G37" s="4">
        <v>44470</v>
      </c>
      <c r="H37">
        <v>36</v>
      </c>
      <c r="I37" t="s">
        <v>222</v>
      </c>
      <c r="N37">
        <v>104</v>
      </c>
      <c r="O37" t="s">
        <v>2057</v>
      </c>
      <c r="P37">
        <v>171</v>
      </c>
      <c r="AC37" t="s">
        <v>2058</v>
      </c>
      <c r="AD37">
        <v>157</v>
      </c>
    </row>
    <row r="38" spans="1:31" x14ac:dyDescent="0.25">
      <c r="A38" s="1">
        <v>44470</v>
      </c>
      <c r="B38" s="2" t="s">
        <v>3879</v>
      </c>
      <c r="C38" s="2" t="s">
        <v>25</v>
      </c>
      <c r="D38" s="2" t="s">
        <v>23</v>
      </c>
      <c r="E38" s="2" t="s">
        <v>78</v>
      </c>
      <c r="F38" s="2" t="s">
        <v>71</v>
      </c>
      <c r="G38" s="4">
        <v>44470</v>
      </c>
      <c r="H38">
        <v>37</v>
      </c>
      <c r="I38" t="s">
        <v>222</v>
      </c>
      <c r="N38">
        <v>691</v>
      </c>
      <c r="O38" t="s">
        <v>2020</v>
      </c>
      <c r="P38">
        <v>518</v>
      </c>
      <c r="AC38" t="s">
        <v>2021</v>
      </c>
      <c r="AD38" t="s">
        <v>2022</v>
      </c>
    </row>
    <row r="39" spans="1:31" x14ac:dyDescent="0.25">
      <c r="A39" s="1">
        <v>44470</v>
      </c>
      <c r="B39" s="2" t="s">
        <v>3879</v>
      </c>
      <c r="C39" s="2" t="s">
        <v>25</v>
      </c>
      <c r="D39" s="2" t="s">
        <v>23</v>
      </c>
      <c r="E39" s="2" t="s">
        <v>78</v>
      </c>
      <c r="F39" s="2" t="s">
        <v>71</v>
      </c>
      <c r="G39" s="4">
        <v>44470</v>
      </c>
      <c r="H39">
        <v>38</v>
      </c>
      <c r="I39" t="s">
        <v>223</v>
      </c>
      <c r="J39" s="1">
        <v>44470</v>
      </c>
      <c r="K39" t="s">
        <v>2077</v>
      </c>
      <c r="L39" t="s">
        <v>2078</v>
      </c>
      <c r="M39" t="s">
        <v>2072</v>
      </c>
      <c r="N39">
        <v>102</v>
      </c>
      <c r="O39" t="s">
        <v>2033</v>
      </c>
      <c r="P39">
        <v>1070</v>
      </c>
      <c r="Q39">
        <v>0</v>
      </c>
      <c r="R39">
        <v>0</v>
      </c>
      <c r="S39">
        <v>1070</v>
      </c>
      <c r="T39">
        <v>1070</v>
      </c>
      <c r="U39">
        <v>1070</v>
      </c>
      <c r="W39" t="s">
        <v>2006</v>
      </c>
      <c r="X39" t="s">
        <v>71</v>
      </c>
      <c r="AA39" t="s">
        <v>24</v>
      </c>
      <c r="AC39" t="s">
        <v>2034</v>
      </c>
      <c r="AD39">
        <v>136</v>
      </c>
      <c r="AE39" t="s">
        <v>2079</v>
      </c>
    </row>
    <row r="40" spans="1:31" x14ac:dyDescent="0.25">
      <c r="A40" s="1">
        <v>44470</v>
      </c>
      <c r="B40" s="2" t="s">
        <v>3879</v>
      </c>
      <c r="C40" s="2" t="s">
        <v>25</v>
      </c>
      <c r="D40" s="2" t="s">
        <v>23</v>
      </c>
      <c r="E40" s="2" t="s">
        <v>78</v>
      </c>
      <c r="F40" s="2" t="s">
        <v>71</v>
      </c>
      <c r="G40" s="4">
        <v>44470</v>
      </c>
      <c r="H40">
        <v>39</v>
      </c>
      <c r="I40" t="s">
        <v>224</v>
      </c>
      <c r="J40" s="1">
        <v>44470</v>
      </c>
      <c r="K40" t="s">
        <v>2077</v>
      </c>
      <c r="L40" t="s">
        <v>2078</v>
      </c>
      <c r="M40" t="s">
        <v>2072</v>
      </c>
      <c r="N40">
        <v>692</v>
      </c>
      <c r="O40" t="s">
        <v>2012</v>
      </c>
      <c r="P40">
        <v>184</v>
      </c>
      <c r="Q40">
        <v>0</v>
      </c>
      <c r="R40">
        <v>0</v>
      </c>
      <c r="S40">
        <v>873</v>
      </c>
      <c r="T40">
        <v>873</v>
      </c>
      <c r="U40">
        <v>873</v>
      </c>
      <c r="W40" t="s">
        <v>2006</v>
      </c>
      <c r="X40" t="s">
        <v>71</v>
      </c>
      <c r="AA40" t="s">
        <v>24</v>
      </c>
      <c r="AC40" t="s">
        <v>2013</v>
      </c>
      <c r="AD40" t="s">
        <v>2014</v>
      </c>
      <c r="AE40" t="s">
        <v>2079</v>
      </c>
    </row>
    <row r="41" spans="1:31" x14ac:dyDescent="0.25">
      <c r="A41" s="1">
        <v>44470</v>
      </c>
      <c r="B41" s="2" t="s">
        <v>3879</v>
      </c>
      <c r="C41" s="2" t="s">
        <v>25</v>
      </c>
      <c r="D41" s="2" t="s">
        <v>23</v>
      </c>
      <c r="E41" s="2" t="s">
        <v>78</v>
      </c>
      <c r="F41" s="2" t="s">
        <v>71</v>
      </c>
      <c r="G41" s="4">
        <v>44470</v>
      </c>
      <c r="H41">
        <v>40</v>
      </c>
      <c r="I41" t="s">
        <v>224</v>
      </c>
      <c r="N41">
        <v>104</v>
      </c>
      <c r="O41" t="s">
        <v>2057</v>
      </c>
      <c r="P41">
        <v>171</v>
      </c>
      <c r="AC41" t="s">
        <v>2058</v>
      </c>
      <c r="AD41">
        <v>157</v>
      </c>
    </row>
    <row r="42" spans="1:31" x14ac:dyDescent="0.25">
      <c r="A42" s="1">
        <v>44470</v>
      </c>
      <c r="B42" s="2" t="s">
        <v>3879</v>
      </c>
      <c r="C42" s="2" t="s">
        <v>25</v>
      </c>
      <c r="D42" s="2" t="s">
        <v>23</v>
      </c>
      <c r="E42" s="2" t="s">
        <v>78</v>
      </c>
      <c r="F42" s="2" t="s">
        <v>71</v>
      </c>
      <c r="G42" s="4">
        <v>44470</v>
      </c>
      <c r="H42">
        <v>41</v>
      </c>
      <c r="I42" t="s">
        <v>224</v>
      </c>
      <c r="N42">
        <v>691</v>
      </c>
      <c r="O42" t="s">
        <v>2020</v>
      </c>
      <c r="P42">
        <v>518</v>
      </c>
      <c r="AC42" t="s">
        <v>2021</v>
      </c>
      <c r="AD42" t="s">
        <v>2022</v>
      </c>
    </row>
    <row r="43" spans="1:31" x14ac:dyDescent="0.25">
      <c r="A43" s="1">
        <v>44470</v>
      </c>
      <c r="B43" s="2" t="s">
        <v>3879</v>
      </c>
      <c r="C43" s="2" t="s">
        <v>25</v>
      </c>
      <c r="D43" s="2" t="s">
        <v>23</v>
      </c>
      <c r="E43" s="2" t="s">
        <v>78</v>
      </c>
      <c r="F43" s="2" t="s">
        <v>71</v>
      </c>
      <c r="G43" s="4">
        <v>44470</v>
      </c>
      <c r="H43">
        <v>42</v>
      </c>
      <c r="I43" t="s">
        <v>225</v>
      </c>
      <c r="J43" s="1">
        <v>44470</v>
      </c>
      <c r="K43" t="s">
        <v>2080</v>
      </c>
      <c r="L43" t="s">
        <v>2081</v>
      </c>
      <c r="M43" t="s">
        <v>2082</v>
      </c>
      <c r="N43">
        <v>102</v>
      </c>
      <c r="O43" t="s">
        <v>2033</v>
      </c>
      <c r="P43">
        <v>1070</v>
      </c>
      <c r="Q43">
        <v>0</v>
      </c>
      <c r="R43">
        <v>0</v>
      </c>
      <c r="S43">
        <v>1070</v>
      </c>
      <c r="T43">
        <v>1070</v>
      </c>
      <c r="U43">
        <v>1070</v>
      </c>
      <c r="W43" t="s">
        <v>2006</v>
      </c>
      <c r="X43" t="s">
        <v>71</v>
      </c>
      <c r="AA43" t="s">
        <v>24</v>
      </c>
      <c r="AC43" t="s">
        <v>2034</v>
      </c>
      <c r="AD43">
        <v>136</v>
      </c>
      <c r="AE43" t="s">
        <v>2079</v>
      </c>
    </row>
    <row r="44" spans="1:31" x14ac:dyDescent="0.25">
      <c r="A44" s="1">
        <v>44470</v>
      </c>
      <c r="B44" s="2" t="s">
        <v>3879</v>
      </c>
      <c r="C44" s="2" t="s">
        <v>25</v>
      </c>
      <c r="D44" s="2" t="s">
        <v>23</v>
      </c>
      <c r="E44" s="2" t="s">
        <v>78</v>
      </c>
      <c r="F44" s="2" t="s">
        <v>71</v>
      </c>
      <c r="G44" s="4">
        <v>44470</v>
      </c>
      <c r="H44">
        <v>43</v>
      </c>
      <c r="I44" t="s">
        <v>226</v>
      </c>
      <c r="J44" s="1">
        <v>44470</v>
      </c>
      <c r="K44" t="s">
        <v>2080</v>
      </c>
      <c r="L44" t="s">
        <v>2081</v>
      </c>
      <c r="M44" t="s">
        <v>2082</v>
      </c>
      <c r="N44">
        <v>692</v>
      </c>
      <c r="O44" t="s">
        <v>2012</v>
      </c>
      <c r="P44">
        <v>184</v>
      </c>
      <c r="Q44">
        <v>0</v>
      </c>
      <c r="R44">
        <v>0</v>
      </c>
      <c r="S44">
        <v>873</v>
      </c>
      <c r="T44">
        <v>873</v>
      </c>
      <c r="U44">
        <v>873</v>
      </c>
      <c r="W44" t="s">
        <v>2006</v>
      </c>
      <c r="X44" t="s">
        <v>71</v>
      </c>
      <c r="AA44" t="s">
        <v>24</v>
      </c>
      <c r="AC44" t="s">
        <v>2013</v>
      </c>
      <c r="AD44" t="s">
        <v>2014</v>
      </c>
      <c r="AE44" t="s">
        <v>2079</v>
      </c>
    </row>
    <row r="45" spans="1:31" x14ac:dyDescent="0.25">
      <c r="A45" s="1">
        <v>44470</v>
      </c>
      <c r="B45" s="2" t="s">
        <v>3879</v>
      </c>
      <c r="C45" s="2" t="s">
        <v>25</v>
      </c>
      <c r="D45" s="2" t="s">
        <v>23</v>
      </c>
      <c r="E45" s="2" t="s">
        <v>78</v>
      </c>
      <c r="F45" s="2" t="s">
        <v>71</v>
      </c>
      <c r="G45" s="4">
        <v>44470</v>
      </c>
      <c r="H45">
        <v>44</v>
      </c>
      <c r="I45" t="s">
        <v>226</v>
      </c>
      <c r="N45">
        <v>104</v>
      </c>
      <c r="O45" t="s">
        <v>2057</v>
      </c>
      <c r="P45">
        <v>171</v>
      </c>
      <c r="AC45" t="s">
        <v>2058</v>
      </c>
      <c r="AD45">
        <v>157</v>
      </c>
    </row>
    <row r="46" spans="1:31" x14ac:dyDescent="0.25">
      <c r="A46" s="1">
        <v>44470</v>
      </c>
      <c r="B46" s="2" t="s">
        <v>3879</v>
      </c>
      <c r="C46" s="2" t="s">
        <v>25</v>
      </c>
      <c r="D46" s="2" t="s">
        <v>23</v>
      </c>
      <c r="E46" s="2" t="s">
        <v>78</v>
      </c>
      <c r="F46" s="2" t="s">
        <v>71</v>
      </c>
      <c r="G46" s="4">
        <v>44470</v>
      </c>
      <c r="H46">
        <v>45</v>
      </c>
      <c r="I46" t="s">
        <v>226</v>
      </c>
      <c r="N46">
        <v>691</v>
      </c>
      <c r="O46" t="s">
        <v>2020</v>
      </c>
      <c r="P46">
        <v>518</v>
      </c>
      <c r="AC46" t="s">
        <v>2021</v>
      </c>
      <c r="AD46" t="s">
        <v>2022</v>
      </c>
    </row>
    <row r="47" spans="1:31" x14ac:dyDescent="0.25">
      <c r="A47" s="1">
        <v>44470</v>
      </c>
      <c r="B47" s="2" t="s">
        <v>3879</v>
      </c>
      <c r="C47" s="2" t="s">
        <v>25</v>
      </c>
      <c r="D47" s="2" t="s">
        <v>23</v>
      </c>
      <c r="E47" s="2" t="s">
        <v>78</v>
      </c>
      <c r="F47" s="2" t="s">
        <v>71</v>
      </c>
      <c r="G47" s="4">
        <v>44470</v>
      </c>
      <c r="H47">
        <v>46</v>
      </c>
      <c r="I47" t="s">
        <v>227</v>
      </c>
      <c r="J47" s="1">
        <v>44470</v>
      </c>
      <c r="K47" t="s">
        <v>2083</v>
      </c>
      <c r="L47" t="s">
        <v>2027</v>
      </c>
      <c r="M47" t="s">
        <v>2084</v>
      </c>
      <c r="N47">
        <v>102</v>
      </c>
      <c r="O47" t="s">
        <v>2033</v>
      </c>
      <c r="P47">
        <v>1070</v>
      </c>
      <c r="Q47">
        <v>0</v>
      </c>
      <c r="R47">
        <v>0</v>
      </c>
      <c r="S47">
        <v>1070</v>
      </c>
      <c r="T47">
        <v>1070</v>
      </c>
      <c r="U47">
        <v>1070</v>
      </c>
      <c r="W47" t="s">
        <v>2006</v>
      </c>
      <c r="X47" t="s">
        <v>71</v>
      </c>
      <c r="AA47" t="s">
        <v>24</v>
      </c>
      <c r="AC47" t="s">
        <v>2034</v>
      </c>
      <c r="AD47">
        <v>136</v>
      </c>
      <c r="AE47" t="s">
        <v>2079</v>
      </c>
    </row>
    <row r="48" spans="1:31" x14ac:dyDescent="0.25">
      <c r="A48" s="1">
        <v>44470</v>
      </c>
      <c r="B48" s="2" t="s">
        <v>3879</v>
      </c>
      <c r="C48" s="2" t="s">
        <v>25</v>
      </c>
      <c r="D48" s="2" t="s">
        <v>23</v>
      </c>
      <c r="E48" s="2" t="s">
        <v>78</v>
      </c>
      <c r="F48" s="2" t="s">
        <v>71</v>
      </c>
      <c r="G48" s="4">
        <v>44470</v>
      </c>
      <c r="H48">
        <v>47</v>
      </c>
      <c r="I48" t="s">
        <v>228</v>
      </c>
      <c r="J48" s="1">
        <v>44470</v>
      </c>
      <c r="K48" t="s">
        <v>2083</v>
      </c>
      <c r="L48" t="s">
        <v>2027</v>
      </c>
      <c r="M48" t="s">
        <v>2084</v>
      </c>
      <c r="N48">
        <v>692</v>
      </c>
      <c r="O48" t="s">
        <v>2012</v>
      </c>
      <c r="P48">
        <v>184</v>
      </c>
      <c r="Q48">
        <v>0</v>
      </c>
      <c r="R48">
        <v>0</v>
      </c>
      <c r="S48">
        <v>873</v>
      </c>
      <c r="T48">
        <v>873</v>
      </c>
      <c r="U48">
        <v>873</v>
      </c>
      <c r="W48" t="s">
        <v>2006</v>
      </c>
      <c r="X48" t="s">
        <v>71</v>
      </c>
      <c r="AA48" t="s">
        <v>24</v>
      </c>
      <c r="AC48" t="s">
        <v>2013</v>
      </c>
      <c r="AD48" t="s">
        <v>2014</v>
      </c>
      <c r="AE48" t="s">
        <v>2079</v>
      </c>
    </row>
    <row r="49" spans="1:31" x14ac:dyDescent="0.25">
      <c r="A49" s="1">
        <v>44470</v>
      </c>
      <c r="B49" s="2" t="s">
        <v>3879</v>
      </c>
      <c r="C49" s="2" t="s">
        <v>25</v>
      </c>
      <c r="D49" s="2" t="s">
        <v>23</v>
      </c>
      <c r="E49" s="2" t="s">
        <v>78</v>
      </c>
      <c r="F49" s="2" t="s">
        <v>71</v>
      </c>
      <c r="G49" s="4">
        <v>44470</v>
      </c>
      <c r="H49">
        <v>48</v>
      </c>
      <c r="I49" t="s">
        <v>228</v>
      </c>
      <c r="N49">
        <v>104</v>
      </c>
      <c r="O49" t="s">
        <v>2057</v>
      </c>
      <c r="P49">
        <v>171</v>
      </c>
      <c r="AC49" t="s">
        <v>2058</v>
      </c>
      <c r="AD49">
        <v>157</v>
      </c>
    </row>
    <row r="50" spans="1:31" x14ac:dyDescent="0.25">
      <c r="A50" s="1">
        <v>44470</v>
      </c>
      <c r="B50" s="2" t="s">
        <v>3879</v>
      </c>
      <c r="C50" s="2" t="s">
        <v>25</v>
      </c>
      <c r="D50" s="2" t="s">
        <v>23</v>
      </c>
      <c r="E50" s="2" t="s">
        <v>78</v>
      </c>
      <c r="F50" s="2" t="s">
        <v>71</v>
      </c>
      <c r="G50" s="4">
        <v>44470</v>
      </c>
      <c r="H50">
        <v>49</v>
      </c>
      <c r="I50" t="s">
        <v>228</v>
      </c>
      <c r="N50">
        <v>691</v>
      </c>
      <c r="O50" t="s">
        <v>2020</v>
      </c>
      <c r="P50">
        <v>518</v>
      </c>
      <c r="AC50" t="s">
        <v>2021</v>
      </c>
      <c r="AD50" t="s">
        <v>2022</v>
      </c>
    </row>
    <row r="51" spans="1:31" x14ac:dyDescent="0.25">
      <c r="A51" s="1">
        <v>44470</v>
      </c>
      <c r="B51" s="2" t="s">
        <v>3879</v>
      </c>
      <c r="C51" s="2" t="s">
        <v>25</v>
      </c>
      <c r="D51" s="2" t="s">
        <v>23</v>
      </c>
      <c r="E51" s="2" t="s">
        <v>78</v>
      </c>
      <c r="F51" s="2" t="s">
        <v>71</v>
      </c>
      <c r="G51" s="4">
        <v>44470</v>
      </c>
      <c r="H51">
        <v>50</v>
      </c>
      <c r="I51" t="s">
        <v>229</v>
      </c>
      <c r="J51" s="1">
        <v>44470</v>
      </c>
      <c r="K51" t="s">
        <v>2085</v>
      </c>
      <c r="L51" t="s">
        <v>2086</v>
      </c>
      <c r="M51" t="s">
        <v>2087</v>
      </c>
      <c r="N51">
        <v>102</v>
      </c>
      <c r="O51" t="s">
        <v>2033</v>
      </c>
      <c r="P51">
        <v>1070</v>
      </c>
      <c r="Q51">
        <v>0</v>
      </c>
      <c r="R51">
        <v>0</v>
      </c>
      <c r="S51">
        <v>1070</v>
      </c>
      <c r="T51">
        <v>1070</v>
      </c>
      <c r="U51">
        <v>1070</v>
      </c>
      <c r="W51" t="s">
        <v>2006</v>
      </c>
      <c r="X51" t="s">
        <v>71</v>
      </c>
      <c r="AA51" t="s">
        <v>24</v>
      </c>
      <c r="AC51" t="s">
        <v>2034</v>
      </c>
      <c r="AD51">
        <v>136</v>
      </c>
      <c r="AE51" t="s">
        <v>2079</v>
      </c>
    </row>
    <row r="52" spans="1:31" x14ac:dyDescent="0.25">
      <c r="A52" s="1">
        <v>44470</v>
      </c>
      <c r="B52" s="2" t="s">
        <v>3879</v>
      </c>
      <c r="C52" s="2" t="s">
        <v>25</v>
      </c>
      <c r="D52" s="2" t="s">
        <v>23</v>
      </c>
      <c r="E52" s="2" t="s">
        <v>78</v>
      </c>
      <c r="F52" s="2" t="s">
        <v>71</v>
      </c>
      <c r="G52" s="4">
        <v>44470</v>
      </c>
      <c r="H52">
        <v>51</v>
      </c>
      <c r="I52" t="s">
        <v>230</v>
      </c>
      <c r="J52" s="1">
        <v>44470</v>
      </c>
      <c r="K52" t="s">
        <v>2085</v>
      </c>
      <c r="L52" t="s">
        <v>2086</v>
      </c>
      <c r="M52" t="s">
        <v>2087</v>
      </c>
      <c r="N52">
        <v>692</v>
      </c>
      <c r="O52" t="s">
        <v>2012</v>
      </c>
      <c r="P52">
        <v>184</v>
      </c>
      <c r="Q52">
        <v>0</v>
      </c>
      <c r="R52">
        <v>0</v>
      </c>
      <c r="S52">
        <v>873</v>
      </c>
      <c r="T52">
        <v>873</v>
      </c>
      <c r="U52">
        <v>873</v>
      </c>
      <c r="W52" t="s">
        <v>2006</v>
      </c>
      <c r="X52" t="s">
        <v>71</v>
      </c>
      <c r="AA52" t="s">
        <v>24</v>
      </c>
      <c r="AC52" t="s">
        <v>2013</v>
      </c>
      <c r="AD52" t="s">
        <v>2014</v>
      </c>
      <c r="AE52" t="s">
        <v>2079</v>
      </c>
    </row>
    <row r="53" spans="1:31" x14ac:dyDescent="0.25">
      <c r="A53" s="1">
        <v>44470</v>
      </c>
      <c r="B53" s="2" t="s">
        <v>3879</v>
      </c>
      <c r="C53" s="2" t="s">
        <v>25</v>
      </c>
      <c r="D53" s="2" t="s">
        <v>23</v>
      </c>
      <c r="E53" s="2" t="s">
        <v>78</v>
      </c>
      <c r="F53" s="2" t="s">
        <v>71</v>
      </c>
      <c r="G53" s="4">
        <v>44470</v>
      </c>
      <c r="H53">
        <v>52</v>
      </c>
      <c r="I53" t="s">
        <v>230</v>
      </c>
      <c r="N53">
        <v>104</v>
      </c>
      <c r="O53" t="s">
        <v>2057</v>
      </c>
      <c r="P53">
        <v>171</v>
      </c>
      <c r="AC53" t="s">
        <v>2058</v>
      </c>
      <c r="AD53">
        <v>157</v>
      </c>
    </row>
    <row r="54" spans="1:31" x14ac:dyDescent="0.25">
      <c r="A54" s="1">
        <v>44470</v>
      </c>
      <c r="B54" s="2" t="s">
        <v>3879</v>
      </c>
      <c r="C54" s="2" t="s">
        <v>25</v>
      </c>
      <c r="D54" s="2" t="s">
        <v>23</v>
      </c>
      <c r="E54" s="2" t="s">
        <v>78</v>
      </c>
      <c r="F54" s="2" t="s">
        <v>71</v>
      </c>
      <c r="G54" s="4">
        <v>44470</v>
      </c>
      <c r="H54">
        <v>53</v>
      </c>
      <c r="I54" t="s">
        <v>230</v>
      </c>
      <c r="N54">
        <v>691</v>
      </c>
      <c r="O54" t="s">
        <v>2020</v>
      </c>
      <c r="P54">
        <v>518</v>
      </c>
      <c r="AC54" t="s">
        <v>2021</v>
      </c>
      <c r="AD54" t="s">
        <v>2022</v>
      </c>
    </row>
    <row r="55" spans="1:31" x14ac:dyDescent="0.25">
      <c r="A55" s="1">
        <v>44470</v>
      </c>
      <c r="B55" s="2" t="s">
        <v>3879</v>
      </c>
      <c r="C55" s="2" t="s">
        <v>46</v>
      </c>
      <c r="D55" s="2" t="s">
        <v>37</v>
      </c>
      <c r="E55" s="2" t="s">
        <v>81</v>
      </c>
      <c r="F55" s="2" t="s">
        <v>71</v>
      </c>
      <c r="G55" s="4">
        <v>44470</v>
      </c>
      <c r="H55">
        <v>54</v>
      </c>
      <c r="I55" t="s">
        <v>231</v>
      </c>
      <c r="J55" s="1">
        <v>44470</v>
      </c>
      <c r="K55" t="s">
        <v>2088</v>
      </c>
      <c r="L55" t="s">
        <v>2089</v>
      </c>
      <c r="N55">
        <v>692</v>
      </c>
      <c r="O55" t="s">
        <v>2012</v>
      </c>
      <c r="P55">
        <v>184</v>
      </c>
      <c r="Q55">
        <v>0</v>
      </c>
      <c r="R55">
        <v>0</v>
      </c>
      <c r="S55">
        <v>1450</v>
      </c>
      <c r="T55">
        <v>1450</v>
      </c>
      <c r="U55">
        <v>1450</v>
      </c>
      <c r="W55" t="s">
        <v>2006</v>
      </c>
      <c r="X55" t="s">
        <v>71</v>
      </c>
      <c r="Y55" t="s">
        <v>2090</v>
      </c>
      <c r="AA55" t="s">
        <v>46</v>
      </c>
      <c r="AC55" t="s">
        <v>2013</v>
      </c>
      <c r="AD55" t="s">
        <v>2014</v>
      </c>
      <c r="AE55" t="s">
        <v>2091</v>
      </c>
    </row>
    <row r="56" spans="1:31" x14ac:dyDescent="0.25">
      <c r="A56" s="1">
        <v>44470</v>
      </c>
      <c r="B56" s="2" t="s">
        <v>3879</v>
      </c>
      <c r="C56" s="2" t="s">
        <v>46</v>
      </c>
      <c r="D56" s="2" t="s">
        <v>37</v>
      </c>
      <c r="E56" s="2" t="s">
        <v>81</v>
      </c>
      <c r="F56" s="2" t="s">
        <v>71</v>
      </c>
      <c r="G56" s="4">
        <v>44470</v>
      </c>
      <c r="H56">
        <v>55</v>
      </c>
      <c r="I56" t="s">
        <v>231</v>
      </c>
      <c r="N56">
        <v>691</v>
      </c>
      <c r="O56" t="s">
        <v>2020</v>
      </c>
      <c r="P56">
        <v>518</v>
      </c>
      <c r="AC56" t="s">
        <v>2021</v>
      </c>
      <c r="AD56" t="s">
        <v>2022</v>
      </c>
    </row>
    <row r="57" spans="1:31" x14ac:dyDescent="0.25">
      <c r="A57" s="1">
        <v>44470</v>
      </c>
      <c r="B57" s="2" t="s">
        <v>3879</v>
      </c>
      <c r="C57" s="2" t="s">
        <v>46</v>
      </c>
      <c r="D57" s="2" t="s">
        <v>37</v>
      </c>
      <c r="E57" s="2" t="s">
        <v>81</v>
      </c>
      <c r="F57" s="2" t="s">
        <v>71</v>
      </c>
      <c r="G57" s="4">
        <v>44470</v>
      </c>
      <c r="H57">
        <v>56</v>
      </c>
      <c r="I57" t="s">
        <v>231</v>
      </c>
      <c r="N57">
        <v>1580</v>
      </c>
      <c r="O57" t="s">
        <v>2092</v>
      </c>
      <c r="P57">
        <v>610</v>
      </c>
      <c r="AC57" t="s">
        <v>2093</v>
      </c>
      <c r="AD57" t="s">
        <v>2094</v>
      </c>
    </row>
    <row r="58" spans="1:31" x14ac:dyDescent="0.25">
      <c r="A58" s="1">
        <v>44470</v>
      </c>
      <c r="B58" s="2" t="s">
        <v>3879</v>
      </c>
      <c r="C58" s="2" t="s">
        <v>46</v>
      </c>
      <c r="D58" s="2" t="s">
        <v>37</v>
      </c>
      <c r="E58" s="2" t="s">
        <v>81</v>
      </c>
      <c r="F58" s="2" t="s">
        <v>71</v>
      </c>
      <c r="G58" s="4">
        <v>44470</v>
      </c>
      <c r="H58">
        <v>57</v>
      </c>
      <c r="I58" t="s">
        <v>231</v>
      </c>
      <c r="N58">
        <v>83</v>
      </c>
      <c r="O58" t="s">
        <v>2029</v>
      </c>
      <c r="P58">
        <v>138</v>
      </c>
      <c r="AC58" t="s">
        <v>2030</v>
      </c>
      <c r="AD58">
        <v>127</v>
      </c>
    </row>
    <row r="59" spans="1:31" x14ac:dyDescent="0.25">
      <c r="A59" s="1">
        <v>44470</v>
      </c>
      <c r="B59" s="2" t="s">
        <v>3879</v>
      </c>
      <c r="C59" s="2" t="s">
        <v>46</v>
      </c>
      <c r="D59" s="2" t="s">
        <v>37</v>
      </c>
      <c r="E59" s="2" t="s">
        <v>81</v>
      </c>
      <c r="F59" s="2" t="s">
        <v>71</v>
      </c>
      <c r="G59" s="4">
        <v>44470</v>
      </c>
      <c r="H59">
        <v>58</v>
      </c>
      <c r="I59" t="s">
        <v>233</v>
      </c>
      <c r="J59" s="1">
        <v>44470</v>
      </c>
      <c r="K59" t="s">
        <v>2095</v>
      </c>
      <c r="L59" t="s">
        <v>2071</v>
      </c>
      <c r="N59">
        <v>1229</v>
      </c>
      <c r="O59" t="s">
        <v>2096</v>
      </c>
      <c r="P59">
        <v>300</v>
      </c>
      <c r="Q59">
        <v>0</v>
      </c>
      <c r="R59">
        <v>0</v>
      </c>
      <c r="S59">
        <v>1169</v>
      </c>
      <c r="T59">
        <v>1169</v>
      </c>
      <c r="U59">
        <v>1169</v>
      </c>
      <c r="W59" t="s">
        <v>2006</v>
      </c>
      <c r="X59" t="s">
        <v>71</v>
      </c>
      <c r="Y59" t="s">
        <v>2097</v>
      </c>
      <c r="AA59" t="s">
        <v>46</v>
      </c>
      <c r="AC59" t="s">
        <v>2098</v>
      </c>
      <c r="AD59">
        <v>112</v>
      </c>
      <c r="AE59" t="s">
        <v>2099</v>
      </c>
    </row>
    <row r="60" spans="1:31" x14ac:dyDescent="0.25">
      <c r="A60" s="1">
        <v>44470</v>
      </c>
      <c r="B60" s="2" t="s">
        <v>3879</v>
      </c>
      <c r="C60" s="2" t="s">
        <v>46</v>
      </c>
      <c r="D60" s="2" t="s">
        <v>37</v>
      </c>
      <c r="E60" s="2" t="s">
        <v>81</v>
      </c>
      <c r="F60" s="2" t="s">
        <v>71</v>
      </c>
      <c r="G60" s="4">
        <v>44470</v>
      </c>
      <c r="H60">
        <v>59</v>
      </c>
      <c r="I60" t="s">
        <v>233</v>
      </c>
      <c r="N60">
        <v>121</v>
      </c>
      <c r="O60" t="s">
        <v>2100</v>
      </c>
      <c r="P60">
        <v>374</v>
      </c>
      <c r="AC60" t="s">
        <v>2101</v>
      </c>
      <c r="AD60">
        <v>137</v>
      </c>
    </row>
    <row r="61" spans="1:31" x14ac:dyDescent="0.25">
      <c r="A61" s="1">
        <v>44470</v>
      </c>
      <c r="B61" s="2" t="s">
        <v>3879</v>
      </c>
      <c r="C61" s="2" t="s">
        <v>46</v>
      </c>
      <c r="D61" s="2" t="s">
        <v>37</v>
      </c>
      <c r="E61" s="2" t="s">
        <v>81</v>
      </c>
      <c r="F61" s="2" t="s">
        <v>71</v>
      </c>
      <c r="G61" s="4">
        <v>44470</v>
      </c>
      <c r="H61">
        <v>60</v>
      </c>
      <c r="I61" t="s">
        <v>233</v>
      </c>
      <c r="N61">
        <v>612</v>
      </c>
      <c r="O61" t="s">
        <v>2102</v>
      </c>
      <c r="P61">
        <v>495</v>
      </c>
      <c r="AC61" t="s">
        <v>2103</v>
      </c>
      <c r="AD61">
        <v>58</v>
      </c>
    </row>
    <row r="62" spans="1:31" x14ac:dyDescent="0.25">
      <c r="A62" s="1">
        <v>44470</v>
      </c>
      <c r="B62" s="2" t="s">
        <v>3879</v>
      </c>
      <c r="C62" s="2" t="s">
        <v>46</v>
      </c>
      <c r="D62" s="2" t="s">
        <v>23</v>
      </c>
      <c r="E62" s="2" t="s">
        <v>81</v>
      </c>
      <c r="F62" s="2" t="s">
        <v>71</v>
      </c>
      <c r="G62" s="4">
        <v>44470</v>
      </c>
      <c r="H62">
        <v>61</v>
      </c>
      <c r="I62" t="s">
        <v>235</v>
      </c>
      <c r="J62" s="1">
        <v>44470</v>
      </c>
      <c r="K62" t="s">
        <v>2104</v>
      </c>
      <c r="L62" t="s">
        <v>2105</v>
      </c>
      <c r="N62">
        <v>692</v>
      </c>
      <c r="O62" t="s">
        <v>2012</v>
      </c>
      <c r="P62">
        <v>184</v>
      </c>
      <c r="Q62">
        <v>0</v>
      </c>
      <c r="R62">
        <v>0</v>
      </c>
      <c r="S62">
        <v>1116</v>
      </c>
      <c r="T62">
        <v>1116</v>
      </c>
      <c r="U62">
        <v>1116</v>
      </c>
      <c r="W62" t="s">
        <v>2006</v>
      </c>
      <c r="X62" t="s">
        <v>71</v>
      </c>
      <c r="Y62" t="s">
        <v>2106</v>
      </c>
      <c r="AA62" t="s">
        <v>46</v>
      </c>
      <c r="AC62" t="s">
        <v>2013</v>
      </c>
      <c r="AD62" t="s">
        <v>2014</v>
      </c>
      <c r="AE62" t="s">
        <v>2107</v>
      </c>
    </row>
    <row r="63" spans="1:31" x14ac:dyDescent="0.25">
      <c r="A63" s="1">
        <v>44470</v>
      </c>
      <c r="B63" s="2" t="s">
        <v>3879</v>
      </c>
      <c r="C63" s="2" t="s">
        <v>46</v>
      </c>
      <c r="D63" s="2" t="s">
        <v>23</v>
      </c>
      <c r="E63" s="2" t="s">
        <v>81</v>
      </c>
      <c r="F63" s="2" t="s">
        <v>71</v>
      </c>
      <c r="G63" s="4">
        <v>44470</v>
      </c>
      <c r="H63">
        <v>62</v>
      </c>
      <c r="I63" t="s">
        <v>235</v>
      </c>
      <c r="N63">
        <v>100</v>
      </c>
      <c r="O63" t="s">
        <v>2016</v>
      </c>
      <c r="P63">
        <v>414</v>
      </c>
      <c r="AC63" t="s">
        <v>2017</v>
      </c>
      <c r="AD63">
        <v>100</v>
      </c>
    </row>
    <row r="64" spans="1:31" x14ac:dyDescent="0.25">
      <c r="A64" s="1">
        <v>44470</v>
      </c>
      <c r="B64" s="2" t="s">
        <v>3879</v>
      </c>
      <c r="C64" s="2" t="s">
        <v>46</v>
      </c>
      <c r="D64" s="2" t="s">
        <v>23</v>
      </c>
      <c r="E64" s="2" t="s">
        <v>81</v>
      </c>
      <c r="F64" s="2" t="s">
        <v>71</v>
      </c>
      <c r="G64" s="4">
        <v>44470</v>
      </c>
      <c r="H64">
        <v>63</v>
      </c>
      <c r="I64" t="s">
        <v>235</v>
      </c>
      <c r="N64">
        <v>691</v>
      </c>
      <c r="O64" t="s">
        <v>2020</v>
      </c>
      <c r="P64">
        <v>518</v>
      </c>
      <c r="AC64" t="s">
        <v>2021</v>
      </c>
      <c r="AD64" t="s">
        <v>2022</v>
      </c>
    </row>
    <row r="65" spans="1:31" x14ac:dyDescent="0.25">
      <c r="A65" s="1">
        <v>44470</v>
      </c>
      <c r="B65" s="2" t="s">
        <v>3879</v>
      </c>
      <c r="C65" s="2" t="s">
        <v>46</v>
      </c>
      <c r="D65" s="2" t="s">
        <v>37</v>
      </c>
      <c r="E65" s="2" t="s">
        <v>81</v>
      </c>
      <c r="F65" s="2" t="s">
        <v>71</v>
      </c>
      <c r="G65" s="4">
        <v>44470</v>
      </c>
      <c r="H65">
        <v>64</v>
      </c>
      <c r="I65" t="s">
        <v>236</v>
      </c>
      <c r="J65" s="1">
        <v>44470</v>
      </c>
      <c r="K65" t="s">
        <v>2108</v>
      </c>
      <c r="L65" t="s">
        <v>2109</v>
      </c>
      <c r="N65">
        <v>109</v>
      </c>
      <c r="O65" t="s">
        <v>2049</v>
      </c>
      <c r="P65">
        <v>115</v>
      </c>
      <c r="Q65">
        <v>0</v>
      </c>
      <c r="R65">
        <v>0</v>
      </c>
      <c r="S65">
        <v>892</v>
      </c>
      <c r="T65">
        <v>892</v>
      </c>
      <c r="U65">
        <v>892</v>
      </c>
      <c r="W65" t="s">
        <v>2006</v>
      </c>
      <c r="X65" t="s">
        <v>71</v>
      </c>
      <c r="Y65" t="s">
        <v>2110</v>
      </c>
      <c r="AA65" t="s">
        <v>46</v>
      </c>
      <c r="AC65" t="s">
        <v>2050</v>
      </c>
      <c r="AD65" t="s">
        <v>2051</v>
      </c>
      <c r="AE65" t="s">
        <v>2111</v>
      </c>
    </row>
    <row r="66" spans="1:31" x14ac:dyDescent="0.25">
      <c r="A66" s="1">
        <v>44470</v>
      </c>
      <c r="B66" s="2" t="s">
        <v>3879</v>
      </c>
      <c r="C66" s="2" t="s">
        <v>46</v>
      </c>
      <c r="D66" s="2" t="s">
        <v>37</v>
      </c>
      <c r="E66" s="2" t="s">
        <v>81</v>
      </c>
      <c r="F66" s="2" t="s">
        <v>71</v>
      </c>
      <c r="G66" s="4">
        <v>44470</v>
      </c>
      <c r="H66">
        <v>65</v>
      </c>
      <c r="I66" t="s">
        <v>236</v>
      </c>
      <c r="N66">
        <v>121</v>
      </c>
      <c r="O66" t="s">
        <v>2100</v>
      </c>
      <c r="P66">
        <v>374</v>
      </c>
      <c r="AC66" t="s">
        <v>2101</v>
      </c>
      <c r="AD66">
        <v>137</v>
      </c>
    </row>
    <row r="67" spans="1:31" x14ac:dyDescent="0.25">
      <c r="A67" s="1">
        <v>44470</v>
      </c>
      <c r="B67" s="2" t="s">
        <v>3879</v>
      </c>
      <c r="C67" s="2" t="s">
        <v>46</v>
      </c>
      <c r="D67" s="2" t="s">
        <v>37</v>
      </c>
      <c r="E67" s="2" t="s">
        <v>81</v>
      </c>
      <c r="F67" s="2" t="s">
        <v>71</v>
      </c>
      <c r="G67" s="4">
        <v>44470</v>
      </c>
      <c r="H67">
        <v>66</v>
      </c>
      <c r="I67" t="s">
        <v>236</v>
      </c>
      <c r="N67">
        <v>1297</v>
      </c>
      <c r="O67" t="s">
        <v>2112</v>
      </c>
      <c r="P67">
        <v>265</v>
      </c>
      <c r="AC67" t="s">
        <v>2113</v>
      </c>
      <c r="AD67" t="s">
        <v>2114</v>
      </c>
    </row>
    <row r="68" spans="1:31" x14ac:dyDescent="0.25">
      <c r="A68" s="1">
        <v>44470</v>
      </c>
      <c r="B68" s="2" t="s">
        <v>3879</v>
      </c>
      <c r="C68" s="2" t="s">
        <v>46</v>
      </c>
      <c r="D68" s="2" t="s">
        <v>37</v>
      </c>
      <c r="E68" s="2" t="s">
        <v>81</v>
      </c>
      <c r="F68" s="2" t="s">
        <v>71</v>
      </c>
      <c r="G68" s="4">
        <v>44470</v>
      </c>
      <c r="H68">
        <v>67</v>
      </c>
      <c r="I68" t="s">
        <v>236</v>
      </c>
      <c r="N68">
        <v>83</v>
      </c>
      <c r="O68" t="s">
        <v>2029</v>
      </c>
      <c r="P68">
        <v>138</v>
      </c>
      <c r="AC68" t="s">
        <v>2030</v>
      </c>
      <c r="AD68">
        <v>127</v>
      </c>
    </row>
    <row r="69" spans="1:31" x14ac:dyDescent="0.25">
      <c r="A69" s="1">
        <v>44470</v>
      </c>
      <c r="B69" s="2" t="s">
        <v>3879</v>
      </c>
      <c r="C69" s="2" t="s">
        <v>46</v>
      </c>
      <c r="D69" s="2" t="s">
        <v>37</v>
      </c>
      <c r="E69" s="2" t="s">
        <v>81</v>
      </c>
      <c r="F69" s="2" t="s">
        <v>71</v>
      </c>
      <c r="G69" s="4">
        <v>44470</v>
      </c>
      <c r="H69">
        <v>68</v>
      </c>
      <c r="I69" t="s">
        <v>238</v>
      </c>
      <c r="J69" s="1">
        <v>44470</v>
      </c>
      <c r="K69" t="s">
        <v>2115</v>
      </c>
      <c r="L69" t="s">
        <v>2116</v>
      </c>
      <c r="N69">
        <v>692</v>
      </c>
      <c r="O69" t="s">
        <v>2012</v>
      </c>
      <c r="P69">
        <v>184</v>
      </c>
      <c r="Q69">
        <v>0</v>
      </c>
      <c r="R69">
        <v>0</v>
      </c>
      <c r="S69">
        <v>2636</v>
      </c>
      <c r="T69">
        <v>2636</v>
      </c>
      <c r="U69">
        <v>2636</v>
      </c>
      <c r="W69" t="s">
        <v>2006</v>
      </c>
      <c r="X69" t="s">
        <v>71</v>
      </c>
      <c r="Y69" t="s">
        <v>2117</v>
      </c>
      <c r="AA69" t="s">
        <v>46</v>
      </c>
      <c r="AC69" t="s">
        <v>2013</v>
      </c>
      <c r="AD69" t="s">
        <v>2014</v>
      </c>
      <c r="AE69" t="s">
        <v>2118</v>
      </c>
    </row>
    <row r="70" spans="1:31" x14ac:dyDescent="0.25">
      <c r="A70" s="1">
        <v>44470</v>
      </c>
      <c r="B70" s="2" t="s">
        <v>3879</v>
      </c>
      <c r="C70" s="2" t="s">
        <v>46</v>
      </c>
      <c r="D70" s="2" t="s">
        <v>37</v>
      </c>
      <c r="E70" s="2" t="s">
        <v>81</v>
      </c>
      <c r="F70" s="2" t="s">
        <v>71</v>
      </c>
      <c r="G70" s="4">
        <v>44470</v>
      </c>
      <c r="H70">
        <v>69</v>
      </c>
      <c r="I70" t="s">
        <v>238</v>
      </c>
      <c r="N70">
        <v>121</v>
      </c>
      <c r="O70" t="s">
        <v>2100</v>
      </c>
      <c r="P70">
        <v>374</v>
      </c>
      <c r="AC70" t="s">
        <v>2101</v>
      </c>
      <c r="AD70">
        <v>137</v>
      </c>
    </row>
    <row r="71" spans="1:31" x14ac:dyDescent="0.25">
      <c r="A71" s="1">
        <v>44470</v>
      </c>
      <c r="B71" s="2" t="s">
        <v>3879</v>
      </c>
      <c r="C71" s="2" t="s">
        <v>46</v>
      </c>
      <c r="D71" s="2" t="s">
        <v>37</v>
      </c>
      <c r="E71" s="2" t="s">
        <v>81</v>
      </c>
      <c r="F71" s="2" t="s">
        <v>71</v>
      </c>
      <c r="G71" s="4">
        <v>44470</v>
      </c>
      <c r="H71">
        <v>70</v>
      </c>
      <c r="I71" t="s">
        <v>238</v>
      </c>
      <c r="N71">
        <v>1533</v>
      </c>
      <c r="O71" t="s">
        <v>2119</v>
      </c>
      <c r="P71">
        <v>535</v>
      </c>
      <c r="AC71" t="s">
        <v>2120</v>
      </c>
      <c r="AD71" t="s">
        <v>2121</v>
      </c>
    </row>
    <row r="72" spans="1:31" x14ac:dyDescent="0.25">
      <c r="A72" s="1">
        <v>44470</v>
      </c>
      <c r="B72" s="2" t="s">
        <v>3879</v>
      </c>
      <c r="C72" s="2" t="s">
        <v>46</v>
      </c>
      <c r="D72" s="2" t="s">
        <v>37</v>
      </c>
      <c r="E72" s="2" t="s">
        <v>81</v>
      </c>
      <c r="F72" s="2" t="s">
        <v>71</v>
      </c>
      <c r="G72" s="4">
        <v>44470</v>
      </c>
      <c r="H72">
        <v>71</v>
      </c>
      <c r="I72" t="s">
        <v>238</v>
      </c>
      <c r="N72">
        <v>612</v>
      </c>
      <c r="O72" t="s">
        <v>2102</v>
      </c>
      <c r="P72">
        <v>495</v>
      </c>
      <c r="AC72" t="s">
        <v>2103</v>
      </c>
      <c r="AD72">
        <v>58</v>
      </c>
    </row>
    <row r="73" spans="1:31" x14ac:dyDescent="0.25">
      <c r="A73" s="1">
        <v>44470</v>
      </c>
      <c r="B73" s="2" t="s">
        <v>3879</v>
      </c>
      <c r="C73" s="2" t="s">
        <v>46</v>
      </c>
      <c r="D73" s="2" t="s">
        <v>37</v>
      </c>
      <c r="E73" s="2" t="s">
        <v>81</v>
      </c>
      <c r="F73" s="2" t="s">
        <v>71</v>
      </c>
      <c r="G73" s="4">
        <v>44470</v>
      </c>
      <c r="H73">
        <v>72</v>
      </c>
      <c r="I73" t="s">
        <v>238</v>
      </c>
      <c r="N73">
        <v>1580</v>
      </c>
      <c r="O73" t="s">
        <v>2092</v>
      </c>
      <c r="P73">
        <v>610</v>
      </c>
      <c r="AC73" t="s">
        <v>2093</v>
      </c>
      <c r="AD73" t="s">
        <v>2094</v>
      </c>
    </row>
    <row r="74" spans="1:31" x14ac:dyDescent="0.25">
      <c r="A74" s="1">
        <v>44470</v>
      </c>
      <c r="B74" s="2" t="s">
        <v>3879</v>
      </c>
      <c r="C74" s="2" t="s">
        <v>46</v>
      </c>
      <c r="D74" s="2" t="s">
        <v>37</v>
      </c>
      <c r="E74" s="2" t="s">
        <v>81</v>
      </c>
      <c r="F74" s="2" t="s">
        <v>71</v>
      </c>
      <c r="G74" s="4">
        <v>44470</v>
      </c>
      <c r="H74">
        <v>73</v>
      </c>
      <c r="I74" t="s">
        <v>238</v>
      </c>
      <c r="N74">
        <v>1371</v>
      </c>
      <c r="O74" t="s">
        <v>2122</v>
      </c>
      <c r="P74">
        <v>300</v>
      </c>
      <c r="AC74" t="s">
        <v>2123</v>
      </c>
      <c r="AD74">
        <v>205</v>
      </c>
    </row>
    <row r="75" spans="1:31" x14ac:dyDescent="0.25">
      <c r="A75" s="1">
        <v>44470</v>
      </c>
      <c r="B75" s="2" t="s">
        <v>3879</v>
      </c>
      <c r="C75" s="2" t="s">
        <v>46</v>
      </c>
      <c r="D75" s="2" t="s">
        <v>37</v>
      </c>
      <c r="E75" s="2" t="s">
        <v>81</v>
      </c>
      <c r="F75" s="2" t="s">
        <v>71</v>
      </c>
      <c r="G75" s="4">
        <v>44470</v>
      </c>
      <c r="H75">
        <v>74</v>
      </c>
      <c r="I75" t="s">
        <v>238</v>
      </c>
      <c r="N75">
        <v>83</v>
      </c>
      <c r="O75" t="s">
        <v>2029</v>
      </c>
      <c r="P75">
        <v>138</v>
      </c>
      <c r="AC75" t="s">
        <v>2030</v>
      </c>
      <c r="AD75">
        <v>127</v>
      </c>
    </row>
    <row r="76" spans="1:31" x14ac:dyDescent="0.25">
      <c r="A76" s="1">
        <v>44470</v>
      </c>
      <c r="B76" s="2" t="s">
        <v>3879</v>
      </c>
      <c r="C76" s="2" t="s">
        <v>21</v>
      </c>
      <c r="D76" s="2" t="s">
        <v>23</v>
      </c>
      <c r="E76" s="2" t="s">
        <v>81</v>
      </c>
      <c r="F76" s="2" t="s">
        <v>71</v>
      </c>
      <c r="G76" s="4">
        <v>44470</v>
      </c>
      <c r="H76">
        <v>75</v>
      </c>
      <c r="I76" t="s">
        <v>240</v>
      </c>
      <c r="J76" s="1">
        <v>44470</v>
      </c>
      <c r="K76" t="s">
        <v>2124</v>
      </c>
      <c r="L76" t="s">
        <v>2125</v>
      </c>
      <c r="M76" t="s">
        <v>2126</v>
      </c>
      <c r="N76">
        <v>1319</v>
      </c>
      <c r="O76" t="s">
        <v>2127</v>
      </c>
      <c r="P76">
        <v>230</v>
      </c>
      <c r="Q76">
        <v>0</v>
      </c>
      <c r="R76">
        <v>0</v>
      </c>
      <c r="S76">
        <v>230</v>
      </c>
      <c r="T76">
        <v>230</v>
      </c>
      <c r="U76">
        <v>230</v>
      </c>
      <c r="W76" t="s">
        <v>2006</v>
      </c>
      <c r="X76" t="s">
        <v>71</v>
      </c>
      <c r="AA76" t="s">
        <v>31</v>
      </c>
      <c r="AC76" t="s">
        <v>2128</v>
      </c>
      <c r="AD76">
        <v>192</v>
      </c>
      <c r="AE76" t="s">
        <v>2129</v>
      </c>
    </row>
    <row r="77" spans="1:31" x14ac:dyDescent="0.25">
      <c r="A77" s="1">
        <v>44470</v>
      </c>
      <c r="B77" s="2" t="s">
        <v>3879</v>
      </c>
      <c r="C77" s="2" t="s">
        <v>46</v>
      </c>
      <c r="D77" s="2" t="s">
        <v>37</v>
      </c>
      <c r="E77" s="2" t="s">
        <v>81</v>
      </c>
      <c r="F77" s="2" t="s">
        <v>71</v>
      </c>
      <c r="G77" s="4">
        <v>44470</v>
      </c>
      <c r="H77">
        <v>76</v>
      </c>
      <c r="I77" t="s">
        <v>242</v>
      </c>
      <c r="J77" s="1">
        <v>44470</v>
      </c>
      <c r="K77" t="s">
        <v>2130</v>
      </c>
      <c r="L77" t="s">
        <v>2131</v>
      </c>
      <c r="N77">
        <v>692</v>
      </c>
      <c r="O77" t="s">
        <v>2012</v>
      </c>
      <c r="P77">
        <v>184</v>
      </c>
      <c r="Q77">
        <v>0</v>
      </c>
      <c r="R77">
        <v>0</v>
      </c>
      <c r="S77">
        <v>1750</v>
      </c>
      <c r="T77">
        <v>1750</v>
      </c>
      <c r="U77">
        <v>1750</v>
      </c>
      <c r="W77" t="s">
        <v>2006</v>
      </c>
      <c r="X77" t="s">
        <v>71</v>
      </c>
      <c r="Y77" t="s">
        <v>2132</v>
      </c>
      <c r="Z77">
        <v>0</v>
      </c>
      <c r="AA77" t="s">
        <v>46</v>
      </c>
      <c r="AC77" t="s">
        <v>2013</v>
      </c>
      <c r="AD77" t="s">
        <v>2014</v>
      </c>
      <c r="AE77" t="s">
        <v>2133</v>
      </c>
    </row>
    <row r="78" spans="1:31" x14ac:dyDescent="0.25">
      <c r="A78" s="1">
        <v>44470</v>
      </c>
      <c r="B78" s="2" t="s">
        <v>3879</v>
      </c>
      <c r="C78" s="2" t="s">
        <v>46</v>
      </c>
      <c r="D78" s="2" t="s">
        <v>37</v>
      </c>
      <c r="E78" s="2" t="s">
        <v>81</v>
      </c>
      <c r="F78" s="2" t="s">
        <v>71</v>
      </c>
      <c r="G78" s="4">
        <v>44470</v>
      </c>
      <c r="H78">
        <v>77</v>
      </c>
      <c r="I78" t="s">
        <v>242</v>
      </c>
      <c r="N78">
        <v>1229</v>
      </c>
      <c r="O78" t="s">
        <v>2096</v>
      </c>
      <c r="P78">
        <v>300</v>
      </c>
      <c r="AC78" t="s">
        <v>2098</v>
      </c>
      <c r="AD78">
        <v>112</v>
      </c>
    </row>
    <row r="79" spans="1:31" x14ac:dyDescent="0.25">
      <c r="A79" s="1">
        <v>44470</v>
      </c>
      <c r="B79" s="2" t="s">
        <v>3879</v>
      </c>
      <c r="C79" s="2" t="s">
        <v>46</v>
      </c>
      <c r="D79" s="2" t="s">
        <v>37</v>
      </c>
      <c r="E79" s="2" t="s">
        <v>81</v>
      </c>
      <c r="F79" s="2" t="s">
        <v>71</v>
      </c>
      <c r="G79" s="4">
        <v>44470</v>
      </c>
      <c r="H79">
        <v>78</v>
      </c>
      <c r="I79" t="s">
        <v>242</v>
      </c>
      <c r="N79">
        <v>691</v>
      </c>
      <c r="O79" t="s">
        <v>2020</v>
      </c>
      <c r="P79">
        <v>518</v>
      </c>
      <c r="AC79" t="s">
        <v>2021</v>
      </c>
      <c r="AD79" t="s">
        <v>2022</v>
      </c>
    </row>
    <row r="80" spans="1:31" x14ac:dyDescent="0.25">
      <c r="A80" s="1">
        <v>44470</v>
      </c>
      <c r="B80" s="2" t="s">
        <v>3879</v>
      </c>
      <c r="C80" s="2" t="s">
        <v>46</v>
      </c>
      <c r="D80" s="2" t="s">
        <v>37</v>
      </c>
      <c r="E80" s="2" t="s">
        <v>81</v>
      </c>
      <c r="F80" s="2" t="s">
        <v>71</v>
      </c>
      <c r="G80" s="4">
        <v>44470</v>
      </c>
      <c r="H80">
        <v>79</v>
      </c>
      <c r="I80" t="s">
        <v>242</v>
      </c>
      <c r="N80">
        <v>1580</v>
      </c>
      <c r="O80" t="s">
        <v>2092</v>
      </c>
      <c r="P80">
        <v>610</v>
      </c>
      <c r="AC80" t="s">
        <v>2093</v>
      </c>
      <c r="AD80" t="s">
        <v>2094</v>
      </c>
    </row>
    <row r="81" spans="1:31" x14ac:dyDescent="0.25">
      <c r="A81" s="1">
        <v>44470</v>
      </c>
      <c r="B81" s="2" t="s">
        <v>3879</v>
      </c>
      <c r="C81" s="2" t="s">
        <v>46</v>
      </c>
      <c r="D81" s="2" t="s">
        <v>37</v>
      </c>
      <c r="E81" s="2" t="s">
        <v>81</v>
      </c>
      <c r="F81" s="2" t="s">
        <v>71</v>
      </c>
      <c r="G81" s="4">
        <v>44470</v>
      </c>
      <c r="H81">
        <v>80</v>
      </c>
      <c r="I81" t="s">
        <v>242</v>
      </c>
      <c r="N81">
        <v>83</v>
      </c>
      <c r="O81" t="s">
        <v>2029</v>
      </c>
      <c r="P81">
        <v>138</v>
      </c>
      <c r="AC81" t="s">
        <v>2030</v>
      </c>
      <c r="AD81">
        <v>127</v>
      </c>
    </row>
    <row r="82" spans="1:31" x14ac:dyDescent="0.25">
      <c r="A82" s="1">
        <v>44470</v>
      </c>
      <c r="B82" s="2" t="s">
        <v>3879</v>
      </c>
      <c r="C82" s="2" t="s">
        <v>46</v>
      </c>
      <c r="D82" s="2" t="s">
        <v>23</v>
      </c>
      <c r="E82" s="2" t="s">
        <v>81</v>
      </c>
      <c r="F82" s="2" t="s">
        <v>71</v>
      </c>
      <c r="G82" s="4">
        <v>44470</v>
      </c>
      <c r="H82">
        <v>81</v>
      </c>
      <c r="I82" t="s">
        <v>244</v>
      </c>
      <c r="J82" s="1">
        <v>44470</v>
      </c>
      <c r="K82" t="s">
        <v>2134</v>
      </c>
      <c r="L82" t="s">
        <v>2037</v>
      </c>
      <c r="M82" t="s">
        <v>2135</v>
      </c>
      <c r="N82">
        <v>109</v>
      </c>
      <c r="O82" t="s">
        <v>2049</v>
      </c>
      <c r="P82">
        <v>115</v>
      </c>
      <c r="Q82">
        <v>0</v>
      </c>
      <c r="R82">
        <v>0</v>
      </c>
      <c r="S82">
        <v>489</v>
      </c>
      <c r="T82">
        <v>489</v>
      </c>
      <c r="U82">
        <v>489</v>
      </c>
      <c r="W82" t="s">
        <v>2006</v>
      </c>
      <c r="X82" t="s">
        <v>71</v>
      </c>
      <c r="Y82" t="s">
        <v>2136</v>
      </c>
      <c r="AA82" t="s">
        <v>46</v>
      </c>
      <c r="AC82" t="s">
        <v>2050</v>
      </c>
      <c r="AD82" t="s">
        <v>2051</v>
      </c>
      <c r="AE82" t="s">
        <v>2045</v>
      </c>
    </row>
    <row r="83" spans="1:31" x14ac:dyDescent="0.25">
      <c r="A83" s="1">
        <v>44470</v>
      </c>
      <c r="B83" s="2" t="s">
        <v>3879</v>
      </c>
      <c r="C83" s="2" t="s">
        <v>46</v>
      </c>
      <c r="D83" s="2" t="s">
        <v>23</v>
      </c>
      <c r="E83" s="2" t="s">
        <v>81</v>
      </c>
      <c r="F83" s="2" t="s">
        <v>71</v>
      </c>
      <c r="G83" s="4">
        <v>44470</v>
      </c>
      <c r="H83">
        <v>82</v>
      </c>
      <c r="I83" t="s">
        <v>244</v>
      </c>
      <c r="N83">
        <v>121</v>
      </c>
      <c r="O83" t="s">
        <v>2100</v>
      </c>
      <c r="P83">
        <v>374</v>
      </c>
      <c r="AC83" t="s">
        <v>2101</v>
      </c>
      <c r="AD83">
        <v>137</v>
      </c>
    </row>
    <row r="84" spans="1:31" x14ac:dyDescent="0.25">
      <c r="A84" s="1">
        <v>44470</v>
      </c>
      <c r="B84" s="2" t="s">
        <v>3879</v>
      </c>
      <c r="C84" s="2" t="s">
        <v>46</v>
      </c>
      <c r="D84" s="2" t="s">
        <v>23</v>
      </c>
      <c r="E84" s="2" t="s">
        <v>81</v>
      </c>
      <c r="F84" s="2" t="s">
        <v>71</v>
      </c>
      <c r="G84" s="4">
        <v>44470</v>
      </c>
      <c r="H84">
        <v>83</v>
      </c>
      <c r="I84" t="s">
        <v>245</v>
      </c>
      <c r="J84" s="1">
        <v>44470</v>
      </c>
      <c r="K84" t="s">
        <v>2137</v>
      </c>
      <c r="L84" t="s">
        <v>2138</v>
      </c>
      <c r="M84" t="s">
        <v>2109</v>
      </c>
      <c r="N84">
        <v>692</v>
      </c>
      <c r="O84" t="s">
        <v>2012</v>
      </c>
      <c r="P84">
        <v>184</v>
      </c>
      <c r="Q84">
        <v>0</v>
      </c>
      <c r="R84">
        <v>0</v>
      </c>
      <c r="S84">
        <v>840</v>
      </c>
      <c r="T84">
        <v>840</v>
      </c>
      <c r="U84">
        <v>840</v>
      </c>
      <c r="W84" t="s">
        <v>2006</v>
      </c>
      <c r="X84" t="s">
        <v>71</v>
      </c>
      <c r="Y84" t="s">
        <v>2139</v>
      </c>
      <c r="Z84">
        <v>5</v>
      </c>
      <c r="AA84" t="s">
        <v>46</v>
      </c>
      <c r="AC84" t="s">
        <v>2013</v>
      </c>
      <c r="AD84" t="s">
        <v>2014</v>
      </c>
      <c r="AE84" t="s">
        <v>2140</v>
      </c>
    </row>
    <row r="85" spans="1:31" x14ac:dyDescent="0.25">
      <c r="A85" s="1">
        <v>44470</v>
      </c>
      <c r="B85" s="2" t="s">
        <v>3879</v>
      </c>
      <c r="C85" s="2" t="s">
        <v>46</v>
      </c>
      <c r="D85" s="2" t="s">
        <v>23</v>
      </c>
      <c r="E85" s="2" t="s">
        <v>81</v>
      </c>
      <c r="F85" s="2" t="s">
        <v>71</v>
      </c>
      <c r="G85" s="4">
        <v>44470</v>
      </c>
      <c r="H85">
        <v>84</v>
      </c>
      <c r="I85" t="s">
        <v>245</v>
      </c>
      <c r="N85">
        <v>691</v>
      </c>
      <c r="O85" t="s">
        <v>2020</v>
      </c>
      <c r="P85">
        <v>518</v>
      </c>
      <c r="AC85" t="s">
        <v>2021</v>
      </c>
      <c r="AD85" t="s">
        <v>2022</v>
      </c>
    </row>
    <row r="86" spans="1:31" x14ac:dyDescent="0.25">
      <c r="A86" s="1">
        <v>44470</v>
      </c>
      <c r="B86" s="2" t="s">
        <v>3879</v>
      </c>
      <c r="C86" s="2" t="s">
        <v>46</v>
      </c>
      <c r="D86" s="2" t="s">
        <v>23</v>
      </c>
      <c r="E86" s="2" t="s">
        <v>81</v>
      </c>
      <c r="F86" s="2" t="s">
        <v>71</v>
      </c>
      <c r="G86" s="4">
        <v>44470</v>
      </c>
      <c r="H86">
        <v>85</v>
      </c>
      <c r="I86" t="s">
        <v>245</v>
      </c>
      <c r="N86">
        <v>83</v>
      </c>
      <c r="O86" t="s">
        <v>2029</v>
      </c>
      <c r="P86">
        <v>138</v>
      </c>
      <c r="AC86" t="s">
        <v>2030</v>
      </c>
      <c r="AD86">
        <v>127</v>
      </c>
    </row>
    <row r="87" spans="1:31" x14ac:dyDescent="0.25">
      <c r="A87" s="1">
        <v>44470</v>
      </c>
      <c r="B87" s="2" t="s">
        <v>3879</v>
      </c>
      <c r="C87" s="2" t="s">
        <v>20</v>
      </c>
      <c r="D87" s="2" t="s">
        <v>23</v>
      </c>
      <c r="E87" s="2" t="s">
        <v>79</v>
      </c>
      <c r="F87" s="2" t="s">
        <v>71</v>
      </c>
      <c r="G87" s="4">
        <v>44470</v>
      </c>
      <c r="H87">
        <v>86</v>
      </c>
      <c r="I87" t="s">
        <v>247</v>
      </c>
      <c r="J87" s="1">
        <v>44470</v>
      </c>
      <c r="K87" t="s">
        <v>2141</v>
      </c>
      <c r="L87" t="s">
        <v>2086</v>
      </c>
      <c r="N87">
        <v>692</v>
      </c>
      <c r="O87" t="s">
        <v>2012</v>
      </c>
      <c r="P87">
        <v>184</v>
      </c>
      <c r="Q87">
        <v>0</v>
      </c>
      <c r="R87">
        <v>0</v>
      </c>
      <c r="S87">
        <v>1116</v>
      </c>
      <c r="T87">
        <v>1116</v>
      </c>
      <c r="U87">
        <v>1116</v>
      </c>
      <c r="W87" t="s">
        <v>2006</v>
      </c>
      <c r="X87" t="s">
        <v>71</v>
      </c>
      <c r="AA87" t="s">
        <v>18</v>
      </c>
      <c r="AC87" t="s">
        <v>2013</v>
      </c>
      <c r="AD87" t="s">
        <v>2014</v>
      </c>
      <c r="AE87" t="s">
        <v>2028</v>
      </c>
    </row>
    <row r="88" spans="1:31" x14ac:dyDescent="0.25">
      <c r="A88" s="1">
        <v>44470</v>
      </c>
      <c r="B88" s="2" t="s">
        <v>3879</v>
      </c>
      <c r="C88" s="2" t="s">
        <v>20</v>
      </c>
      <c r="D88" s="2" t="s">
        <v>23</v>
      </c>
      <c r="E88" s="2" t="s">
        <v>79</v>
      </c>
      <c r="F88" s="2" t="s">
        <v>71</v>
      </c>
      <c r="G88" s="4">
        <v>44470</v>
      </c>
      <c r="H88">
        <v>87</v>
      </c>
      <c r="I88" t="s">
        <v>247</v>
      </c>
      <c r="N88">
        <v>100</v>
      </c>
      <c r="O88" t="s">
        <v>2016</v>
      </c>
      <c r="P88">
        <v>414</v>
      </c>
      <c r="AC88" t="s">
        <v>2017</v>
      </c>
      <c r="AD88">
        <v>100</v>
      </c>
    </row>
    <row r="89" spans="1:31" x14ac:dyDescent="0.25">
      <c r="A89" s="1">
        <v>44470</v>
      </c>
      <c r="B89" s="2" t="s">
        <v>3879</v>
      </c>
      <c r="C89" s="2" t="s">
        <v>20</v>
      </c>
      <c r="D89" s="2" t="s">
        <v>23</v>
      </c>
      <c r="E89" s="2" t="s">
        <v>79</v>
      </c>
      <c r="F89" s="2" t="s">
        <v>71</v>
      </c>
      <c r="G89" s="4">
        <v>44470</v>
      </c>
      <c r="H89">
        <v>88</v>
      </c>
      <c r="I89" t="s">
        <v>247</v>
      </c>
      <c r="N89">
        <v>691</v>
      </c>
      <c r="O89" t="s">
        <v>2020</v>
      </c>
      <c r="P89">
        <v>518</v>
      </c>
      <c r="AC89" t="s">
        <v>2021</v>
      </c>
      <c r="AD89" t="s">
        <v>2022</v>
      </c>
    </row>
    <row r="90" spans="1:31" x14ac:dyDescent="0.25">
      <c r="A90" s="1">
        <v>44470</v>
      </c>
      <c r="B90" s="2" t="s">
        <v>3879</v>
      </c>
      <c r="C90" s="2" t="s">
        <v>46</v>
      </c>
      <c r="D90" s="2" t="s">
        <v>23</v>
      </c>
      <c r="E90" s="2" t="s">
        <v>81</v>
      </c>
      <c r="F90" s="2" t="s">
        <v>71</v>
      </c>
      <c r="G90" s="4">
        <v>44470</v>
      </c>
      <c r="H90">
        <v>89</v>
      </c>
      <c r="I90" t="s">
        <v>248</v>
      </c>
      <c r="J90" s="1">
        <v>44470</v>
      </c>
      <c r="K90" t="s">
        <v>2142</v>
      </c>
      <c r="L90" t="s">
        <v>2143</v>
      </c>
      <c r="N90">
        <v>692</v>
      </c>
      <c r="O90" t="s">
        <v>2012</v>
      </c>
      <c r="P90">
        <v>184</v>
      </c>
      <c r="Q90">
        <v>0</v>
      </c>
      <c r="R90">
        <v>0</v>
      </c>
      <c r="S90">
        <v>1277</v>
      </c>
      <c r="T90">
        <v>1277</v>
      </c>
      <c r="U90">
        <v>1277</v>
      </c>
      <c r="W90" t="s">
        <v>2006</v>
      </c>
      <c r="X90" t="s">
        <v>71</v>
      </c>
      <c r="AA90" t="s">
        <v>46</v>
      </c>
      <c r="AC90" t="s">
        <v>2013</v>
      </c>
      <c r="AD90" t="s">
        <v>2014</v>
      </c>
      <c r="AE90" t="s">
        <v>2144</v>
      </c>
    </row>
    <row r="91" spans="1:31" x14ac:dyDescent="0.25">
      <c r="A91" s="1">
        <v>44470</v>
      </c>
      <c r="B91" s="2" t="s">
        <v>3879</v>
      </c>
      <c r="C91" s="2" t="s">
        <v>46</v>
      </c>
      <c r="D91" s="2" t="s">
        <v>23</v>
      </c>
      <c r="E91" s="2" t="s">
        <v>81</v>
      </c>
      <c r="F91" s="2" t="s">
        <v>71</v>
      </c>
      <c r="G91" s="4">
        <v>44470</v>
      </c>
      <c r="H91">
        <v>90</v>
      </c>
      <c r="I91" t="s">
        <v>248</v>
      </c>
      <c r="N91">
        <v>119</v>
      </c>
      <c r="O91" t="s">
        <v>2145</v>
      </c>
      <c r="P91">
        <v>161</v>
      </c>
      <c r="AC91" t="s">
        <v>2146</v>
      </c>
      <c r="AD91">
        <v>213</v>
      </c>
    </row>
    <row r="92" spans="1:31" x14ac:dyDescent="0.25">
      <c r="A92" s="1">
        <v>44470</v>
      </c>
      <c r="B92" s="2" t="s">
        <v>3879</v>
      </c>
      <c r="C92" s="2" t="s">
        <v>46</v>
      </c>
      <c r="D92" s="2" t="s">
        <v>23</v>
      </c>
      <c r="E92" s="2" t="s">
        <v>81</v>
      </c>
      <c r="F92" s="2" t="s">
        <v>71</v>
      </c>
      <c r="G92" s="4">
        <v>44470</v>
      </c>
      <c r="H92">
        <v>91</v>
      </c>
      <c r="I92" t="s">
        <v>248</v>
      </c>
      <c r="N92">
        <v>100</v>
      </c>
      <c r="O92" t="s">
        <v>2016</v>
      </c>
      <c r="P92">
        <v>414</v>
      </c>
      <c r="AC92" t="s">
        <v>2017</v>
      </c>
      <c r="AD92">
        <v>100</v>
      </c>
    </row>
    <row r="93" spans="1:31" x14ac:dyDescent="0.25">
      <c r="A93" s="1">
        <v>44470</v>
      </c>
      <c r="B93" s="2" t="s">
        <v>3879</v>
      </c>
      <c r="C93" s="2" t="s">
        <v>46</v>
      </c>
      <c r="D93" s="2" t="s">
        <v>23</v>
      </c>
      <c r="E93" s="2" t="s">
        <v>81</v>
      </c>
      <c r="F93" s="2" t="s">
        <v>71</v>
      </c>
      <c r="G93" s="4">
        <v>44470</v>
      </c>
      <c r="H93">
        <v>92</v>
      </c>
      <c r="I93" t="s">
        <v>248</v>
      </c>
      <c r="N93">
        <v>691</v>
      </c>
      <c r="O93" t="s">
        <v>2020</v>
      </c>
      <c r="P93">
        <v>518</v>
      </c>
      <c r="AC93" t="s">
        <v>2021</v>
      </c>
      <c r="AD93" t="s">
        <v>2022</v>
      </c>
    </row>
    <row r="94" spans="1:31" x14ac:dyDescent="0.25">
      <c r="A94" s="1">
        <v>44470</v>
      </c>
      <c r="B94" s="2" t="s">
        <v>3879</v>
      </c>
      <c r="C94" s="2" t="s">
        <v>25</v>
      </c>
      <c r="D94" s="2" t="s">
        <v>37</v>
      </c>
      <c r="E94" s="2" t="s">
        <v>78</v>
      </c>
      <c r="F94" s="2" t="s">
        <v>71</v>
      </c>
      <c r="G94" s="4">
        <v>44470</v>
      </c>
      <c r="H94">
        <v>93</v>
      </c>
      <c r="I94" t="s">
        <v>250</v>
      </c>
      <c r="J94" s="1">
        <v>44470</v>
      </c>
      <c r="K94" t="s">
        <v>2061</v>
      </c>
      <c r="L94" t="s">
        <v>2062</v>
      </c>
      <c r="N94">
        <v>83</v>
      </c>
      <c r="O94" t="s">
        <v>2029</v>
      </c>
      <c r="P94">
        <v>138</v>
      </c>
      <c r="Q94">
        <v>0</v>
      </c>
      <c r="R94">
        <v>0</v>
      </c>
      <c r="S94">
        <v>138</v>
      </c>
      <c r="T94">
        <v>138</v>
      </c>
      <c r="U94">
        <v>138</v>
      </c>
      <c r="W94" t="s">
        <v>2006</v>
      </c>
      <c r="X94" t="s">
        <v>71</v>
      </c>
      <c r="AA94" t="s">
        <v>24</v>
      </c>
      <c r="AC94" t="s">
        <v>2030</v>
      </c>
      <c r="AD94">
        <v>127</v>
      </c>
      <c r="AE94" t="s">
        <v>2063</v>
      </c>
    </row>
    <row r="95" spans="1:31" x14ac:dyDescent="0.25">
      <c r="A95" s="1">
        <v>44470</v>
      </c>
      <c r="B95" s="2" t="s">
        <v>3879</v>
      </c>
      <c r="C95" s="2" t="s">
        <v>25</v>
      </c>
      <c r="D95" s="2" t="s">
        <v>23</v>
      </c>
      <c r="E95" s="2" t="s">
        <v>78</v>
      </c>
      <c r="F95" s="2" t="s">
        <v>71</v>
      </c>
      <c r="G95" s="4">
        <v>44470</v>
      </c>
      <c r="H95">
        <v>94</v>
      </c>
      <c r="I95" t="s">
        <v>251</v>
      </c>
      <c r="J95" s="1">
        <v>44470</v>
      </c>
      <c r="K95" t="s">
        <v>2147</v>
      </c>
      <c r="L95" t="s">
        <v>2148</v>
      </c>
      <c r="M95" t="s">
        <v>2148</v>
      </c>
      <c r="N95">
        <v>692</v>
      </c>
      <c r="O95" t="s">
        <v>2012</v>
      </c>
      <c r="P95">
        <v>184</v>
      </c>
      <c r="Q95">
        <v>0</v>
      </c>
      <c r="R95">
        <v>0</v>
      </c>
      <c r="S95">
        <v>873</v>
      </c>
      <c r="T95">
        <v>873</v>
      </c>
      <c r="U95">
        <v>873</v>
      </c>
      <c r="W95" t="s">
        <v>2006</v>
      </c>
      <c r="X95" t="s">
        <v>71</v>
      </c>
      <c r="AA95" t="s">
        <v>24</v>
      </c>
      <c r="AC95" t="s">
        <v>2013</v>
      </c>
      <c r="AD95" t="s">
        <v>2014</v>
      </c>
      <c r="AE95" t="s">
        <v>2035</v>
      </c>
    </row>
    <row r="96" spans="1:31" x14ac:dyDescent="0.25">
      <c r="A96" s="1">
        <v>44470</v>
      </c>
      <c r="B96" s="2" t="s">
        <v>3879</v>
      </c>
      <c r="C96" s="2" t="s">
        <v>25</v>
      </c>
      <c r="D96" s="2" t="s">
        <v>23</v>
      </c>
      <c r="E96" s="2" t="s">
        <v>78</v>
      </c>
      <c r="F96" s="2" t="s">
        <v>71</v>
      </c>
      <c r="G96" s="4">
        <v>44470</v>
      </c>
      <c r="H96">
        <v>95</v>
      </c>
      <c r="I96" t="s">
        <v>251</v>
      </c>
      <c r="N96">
        <v>691</v>
      </c>
      <c r="O96" t="s">
        <v>2020</v>
      </c>
      <c r="P96">
        <v>518</v>
      </c>
      <c r="AC96" t="s">
        <v>2021</v>
      </c>
      <c r="AD96" t="s">
        <v>2022</v>
      </c>
    </row>
    <row r="97" spans="1:31" x14ac:dyDescent="0.25">
      <c r="A97" s="1">
        <v>44470</v>
      </c>
      <c r="B97" s="2" t="s">
        <v>3879</v>
      </c>
      <c r="C97" s="2" t="s">
        <v>25</v>
      </c>
      <c r="D97" s="2" t="s">
        <v>23</v>
      </c>
      <c r="E97" s="2" t="s">
        <v>78</v>
      </c>
      <c r="F97" s="2" t="s">
        <v>71</v>
      </c>
      <c r="G97" s="4">
        <v>44470</v>
      </c>
      <c r="H97">
        <v>96</v>
      </c>
      <c r="I97" t="s">
        <v>251</v>
      </c>
      <c r="N97">
        <v>104</v>
      </c>
      <c r="O97" t="s">
        <v>2057</v>
      </c>
      <c r="P97">
        <v>171</v>
      </c>
      <c r="AC97" t="s">
        <v>2058</v>
      </c>
      <c r="AD97">
        <v>157</v>
      </c>
    </row>
    <row r="98" spans="1:31" x14ac:dyDescent="0.25">
      <c r="A98" s="1">
        <v>44470</v>
      </c>
      <c r="B98" s="2" t="s">
        <v>3879</v>
      </c>
      <c r="C98" s="2" t="s">
        <v>73</v>
      </c>
      <c r="D98" s="2" t="s">
        <v>23</v>
      </c>
      <c r="E98" s="2" t="s">
        <v>77</v>
      </c>
      <c r="F98" s="2" t="s">
        <v>71</v>
      </c>
      <c r="G98" s="4">
        <v>44470</v>
      </c>
      <c r="H98">
        <v>97</v>
      </c>
      <c r="I98" t="s">
        <v>252</v>
      </c>
      <c r="J98" s="1">
        <v>44470</v>
      </c>
      <c r="K98" t="s">
        <v>2147</v>
      </c>
      <c r="L98" t="s">
        <v>2148</v>
      </c>
      <c r="M98" t="s">
        <v>2148</v>
      </c>
      <c r="N98">
        <v>102</v>
      </c>
      <c r="O98" t="s">
        <v>2033</v>
      </c>
      <c r="P98">
        <v>1070</v>
      </c>
      <c r="Q98">
        <v>0</v>
      </c>
      <c r="R98">
        <v>0</v>
      </c>
      <c r="S98">
        <v>1070</v>
      </c>
      <c r="T98">
        <v>1070</v>
      </c>
      <c r="U98">
        <v>1070</v>
      </c>
      <c r="W98" t="s">
        <v>2006</v>
      </c>
      <c r="X98" t="s">
        <v>71</v>
      </c>
      <c r="AA98" t="s">
        <v>24</v>
      </c>
      <c r="AC98" t="s">
        <v>2034</v>
      </c>
      <c r="AD98">
        <v>136</v>
      </c>
      <c r="AE98" t="s">
        <v>2035</v>
      </c>
    </row>
    <row r="99" spans="1:31" x14ac:dyDescent="0.25">
      <c r="A99" s="1">
        <v>44470</v>
      </c>
      <c r="B99" s="2" t="s">
        <v>3879</v>
      </c>
      <c r="C99" s="2" t="s">
        <v>21</v>
      </c>
      <c r="D99" s="2" t="s">
        <v>23</v>
      </c>
      <c r="E99" s="2" t="s">
        <v>81</v>
      </c>
      <c r="F99" s="2" t="s">
        <v>71</v>
      </c>
      <c r="G99" s="4">
        <v>44470</v>
      </c>
      <c r="H99">
        <v>98</v>
      </c>
      <c r="I99" t="s">
        <v>253</v>
      </c>
      <c r="J99" s="1">
        <v>44470</v>
      </c>
      <c r="K99" t="s">
        <v>2149</v>
      </c>
      <c r="L99" t="s">
        <v>2150</v>
      </c>
      <c r="M99" t="s">
        <v>2151</v>
      </c>
      <c r="N99">
        <v>2458</v>
      </c>
      <c r="O99" t="s">
        <v>2152</v>
      </c>
      <c r="P99">
        <v>500</v>
      </c>
      <c r="Q99">
        <v>0</v>
      </c>
      <c r="R99">
        <v>0</v>
      </c>
      <c r="S99">
        <v>500</v>
      </c>
      <c r="T99">
        <v>500</v>
      </c>
      <c r="U99">
        <v>500</v>
      </c>
      <c r="W99" t="s">
        <v>2006</v>
      </c>
      <c r="X99" t="s">
        <v>71</v>
      </c>
      <c r="AA99" t="s">
        <v>31</v>
      </c>
      <c r="AC99" t="s">
        <v>2153</v>
      </c>
      <c r="AE99" t="s">
        <v>2129</v>
      </c>
    </row>
    <row r="100" spans="1:31" x14ac:dyDescent="0.25">
      <c r="A100" s="1">
        <v>44470</v>
      </c>
      <c r="B100" s="2" t="s">
        <v>3879</v>
      </c>
      <c r="C100" s="2" t="s">
        <v>52</v>
      </c>
      <c r="D100" s="2" t="s">
        <v>74</v>
      </c>
      <c r="E100" s="2" t="s">
        <v>81</v>
      </c>
      <c r="F100" s="2" t="s">
        <v>71</v>
      </c>
      <c r="G100" s="4">
        <v>44470</v>
      </c>
      <c r="H100">
        <v>99</v>
      </c>
      <c r="I100" t="s">
        <v>255</v>
      </c>
      <c r="J100" s="1">
        <v>44470</v>
      </c>
      <c r="K100" t="s">
        <v>2154</v>
      </c>
      <c r="L100" t="s">
        <v>2155</v>
      </c>
      <c r="M100" t="s">
        <v>2156</v>
      </c>
      <c r="N100">
        <v>2452</v>
      </c>
      <c r="O100" t="s">
        <v>2157</v>
      </c>
      <c r="P100">
        <v>3500</v>
      </c>
      <c r="Q100">
        <v>0</v>
      </c>
      <c r="R100">
        <v>0</v>
      </c>
      <c r="S100">
        <v>3500</v>
      </c>
      <c r="T100">
        <v>3500</v>
      </c>
      <c r="U100">
        <v>3500</v>
      </c>
      <c r="W100" t="s">
        <v>2006</v>
      </c>
      <c r="X100" t="s">
        <v>71</v>
      </c>
      <c r="AA100" t="s">
        <v>50</v>
      </c>
      <c r="AC100" t="s">
        <v>2158</v>
      </c>
      <c r="AE100" t="s">
        <v>2159</v>
      </c>
    </row>
    <row r="101" spans="1:31" x14ac:dyDescent="0.25">
      <c r="A101" s="1">
        <v>44470</v>
      </c>
      <c r="B101" s="2" t="s">
        <v>3879</v>
      </c>
      <c r="C101" s="2" t="s">
        <v>46</v>
      </c>
      <c r="D101" s="2" t="s">
        <v>37</v>
      </c>
      <c r="E101" s="2" t="s">
        <v>81</v>
      </c>
      <c r="F101" s="2" t="s">
        <v>71</v>
      </c>
      <c r="G101" s="4">
        <v>44470</v>
      </c>
      <c r="H101">
        <v>100</v>
      </c>
      <c r="I101" t="s">
        <v>256</v>
      </c>
      <c r="J101" s="1">
        <v>44470</v>
      </c>
      <c r="K101" t="s">
        <v>2160</v>
      </c>
      <c r="L101" t="s">
        <v>2109</v>
      </c>
      <c r="M101" t="s">
        <v>2072</v>
      </c>
      <c r="N101">
        <v>692</v>
      </c>
      <c r="O101" t="s">
        <v>2012</v>
      </c>
      <c r="P101">
        <v>184</v>
      </c>
      <c r="Q101">
        <v>0</v>
      </c>
      <c r="R101">
        <v>0</v>
      </c>
      <c r="S101">
        <v>9434</v>
      </c>
      <c r="T101">
        <v>9434</v>
      </c>
      <c r="U101">
        <v>9434</v>
      </c>
      <c r="W101" t="s">
        <v>2006</v>
      </c>
      <c r="X101" t="s">
        <v>71</v>
      </c>
      <c r="Y101" t="s">
        <v>2161</v>
      </c>
      <c r="AA101" t="s">
        <v>46</v>
      </c>
      <c r="AC101" t="s">
        <v>2013</v>
      </c>
      <c r="AD101" t="s">
        <v>2014</v>
      </c>
      <c r="AE101" t="s">
        <v>2045</v>
      </c>
    </row>
    <row r="102" spans="1:31" x14ac:dyDescent="0.25">
      <c r="A102" s="1">
        <v>44470</v>
      </c>
      <c r="B102" s="2" t="s">
        <v>3879</v>
      </c>
      <c r="C102" s="2" t="s">
        <v>46</v>
      </c>
      <c r="D102" s="2" t="s">
        <v>37</v>
      </c>
      <c r="E102" s="2" t="s">
        <v>81</v>
      </c>
      <c r="F102" s="2" t="s">
        <v>71</v>
      </c>
      <c r="G102" s="4">
        <v>44470</v>
      </c>
      <c r="H102">
        <v>101</v>
      </c>
      <c r="I102" t="s">
        <v>256</v>
      </c>
      <c r="N102">
        <v>424</v>
      </c>
      <c r="O102" t="s">
        <v>2162</v>
      </c>
      <c r="P102">
        <v>415</v>
      </c>
      <c r="AC102" t="s">
        <v>2163</v>
      </c>
    </row>
    <row r="103" spans="1:31" x14ac:dyDescent="0.25">
      <c r="A103" s="1">
        <v>44470</v>
      </c>
      <c r="B103" s="2" t="s">
        <v>3879</v>
      </c>
      <c r="C103" s="2" t="s">
        <v>46</v>
      </c>
      <c r="D103" s="2" t="s">
        <v>37</v>
      </c>
      <c r="E103" s="2" t="s">
        <v>81</v>
      </c>
      <c r="F103" s="2" t="s">
        <v>71</v>
      </c>
      <c r="G103" s="4">
        <v>44470</v>
      </c>
      <c r="H103">
        <v>102</v>
      </c>
      <c r="I103" t="s">
        <v>256</v>
      </c>
      <c r="N103">
        <v>691</v>
      </c>
      <c r="O103" t="s">
        <v>2020</v>
      </c>
      <c r="P103">
        <v>518</v>
      </c>
      <c r="AC103" t="s">
        <v>2021</v>
      </c>
      <c r="AD103" t="s">
        <v>2022</v>
      </c>
    </row>
    <row r="104" spans="1:31" x14ac:dyDescent="0.25">
      <c r="A104" s="1">
        <v>44470</v>
      </c>
      <c r="B104" s="2" t="s">
        <v>3879</v>
      </c>
      <c r="C104" s="2" t="s">
        <v>46</v>
      </c>
      <c r="D104" s="2" t="s">
        <v>37</v>
      </c>
      <c r="E104" s="2" t="s">
        <v>81</v>
      </c>
      <c r="F104" s="2" t="s">
        <v>71</v>
      </c>
      <c r="G104" s="4">
        <v>44470</v>
      </c>
      <c r="H104">
        <v>103</v>
      </c>
      <c r="I104" t="s">
        <v>256</v>
      </c>
      <c r="N104">
        <v>263</v>
      </c>
      <c r="O104" t="s">
        <v>2164</v>
      </c>
      <c r="P104">
        <v>500</v>
      </c>
      <c r="AC104" t="s">
        <v>2165</v>
      </c>
    </row>
    <row r="105" spans="1:31" x14ac:dyDescent="0.25">
      <c r="A105" s="1">
        <v>44470</v>
      </c>
      <c r="B105" s="2" t="s">
        <v>3879</v>
      </c>
      <c r="C105" s="2" t="s">
        <v>46</v>
      </c>
      <c r="D105" s="2" t="s">
        <v>37</v>
      </c>
      <c r="E105" s="2" t="s">
        <v>81</v>
      </c>
      <c r="F105" s="2" t="s">
        <v>71</v>
      </c>
      <c r="G105" s="4">
        <v>44470</v>
      </c>
      <c r="H105">
        <v>104</v>
      </c>
      <c r="I105" t="s">
        <v>256</v>
      </c>
      <c r="N105">
        <v>274</v>
      </c>
      <c r="O105" t="s">
        <v>2166</v>
      </c>
      <c r="P105">
        <v>500</v>
      </c>
      <c r="AC105" t="s">
        <v>2167</v>
      </c>
      <c r="AD105">
        <v>6</v>
      </c>
    </row>
    <row r="106" spans="1:31" x14ac:dyDescent="0.25">
      <c r="A106" s="1">
        <v>44470</v>
      </c>
      <c r="B106" s="2" t="s">
        <v>3879</v>
      </c>
      <c r="C106" s="2" t="s">
        <v>46</v>
      </c>
      <c r="D106" s="2" t="s">
        <v>37</v>
      </c>
      <c r="E106" s="2" t="s">
        <v>81</v>
      </c>
      <c r="F106" s="2" t="s">
        <v>71</v>
      </c>
      <c r="G106" s="4">
        <v>44470</v>
      </c>
      <c r="H106">
        <v>105</v>
      </c>
      <c r="I106" t="s">
        <v>256</v>
      </c>
      <c r="N106">
        <v>490</v>
      </c>
      <c r="O106" t="s">
        <v>2168</v>
      </c>
      <c r="P106">
        <v>1200</v>
      </c>
      <c r="AC106" t="s">
        <v>2169</v>
      </c>
    </row>
    <row r="107" spans="1:31" x14ac:dyDescent="0.25">
      <c r="A107" s="1">
        <v>44470</v>
      </c>
      <c r="B107" s="2" t="s">
        <v>3879</v>
      </c>
      <c r="C107" s="2" t="s">
        <v>46</v>
      </c>
      <c r="D107" s="2" t="s">
        <v>37</v>
      </c>
      <c r="E107" s="2" t="s">
        <v>81</v>
      </c>
      <c r="F107" s="2" t="s">
        <v>71</v>
      </c>
      <c r="G107" s="4">
        <v>44470</v>
      </c>
      <c r="H107">
        <v>106</v>
      </c>
      <c r="I107" t="s">
        <v>256</v>
      </c>
      <c r="N107">
        <v>491</v>
      </c>
      <c r="O107" t="s">
        <v>2170</v>
      </c>
      <c r="P107">
        <v>1200</v>
      </c>
      <c r="AC107" t="s">
        <v>2171</v>
      </c>
    </row>
    <row r="108" spans="1:31" x14ac:dyDescent="0.25">
      <c r="A108" s="1">
        <v>44470</v>
      </c>
      <c r="B108" s="2" t="s">
        <v>3879</v>
      </c>
      <c r="C108" s="2" t="s">
        <v>46</v>
      </c>
      <c r="D108" s="2" t="s">
        <v>37</v>
      </c>
      <c r="E108" s="2" t="s">
        <v>81</v>
      </c>
      <c r="F108" s="2" t="s">
        <v>71</v>
      </c>
      <c r="G108" s="4">
        <v>44470</v>
      </c>
      <c r="H108">
        <v>107</v>
      </c>
      <c r="I108" t="s">
        <v>256</v>
      </c>
      <c r="N108">
        <v>416</v>
      </c>
      <c r="O108" t="s">
        <v>2172</v>
      </c>
      <c r="P108">
        <v>362</v>
      </c>
      <c r="AC108" t="s">
        <v>2173</v>
      </c>
      <c r="AD108">
        <v>22</v>
      </c>
    </row>
    <row r="109" spans="1:31" x14ac:dyDescent="0.25">
      <c r="A109" s="1">
        <v>44470</v>
      </c>
      <c r="B109" s="2" t="s">
        <v>3879</v>
      </c>
      <c r="C109" s="2" t="s">
        <v>46</v>
      </c>
      <c r="D109" s="2" t="s">
        <v>37</v>
      </c>
      <c r="E109" s="2" t="s">
        <v>81</v>
      </c>
      <c r="F109" s="2" t="s">
        <v>71</v>
      </c>
      <c r="G109" s="4">
        <v>44470</v>
      </c>
      <c r="H109">
        <v>108</v>
      </c>
      <c r="I109" t="s">
        <v>256</v>
      </c>
      <c r="N109">
        <v>487</v>
      </c>
      <c r="O109" t="s">
        <v>2174</v>
      </c>
      <c r="P109">
        <v>450</v>
      </c>
      <c r="AC109" t="s">
        <v>2175</v>
      </c>
      <c r="AD109">
        <v>51</v>
      </c>
    </row>
    <row r="110" spans="1:31" x14ac:dyDescent="0.25">
      <c r="A110" s="1">
        <v>44470</v>
      </c>
      <c r="B110" s="2" t="s">
        <v>3879</v>
      </c>
      <c r="C110" s="2" t="s">
        <v>46</v>
      </c>
      <c r="D110" s="2" t="s">
        <v>37</v>
      </c>
      <c r="E110" s="2" t="s">
        <v>81</v>
      </c>
      <c r="F110" s="2" t="s">
        <v>71</v>
      </c>
      <c r="G110" s="4">
        <v>44470</v>
      </c>
      <c r="H110">
        <v>109</v>
      </c>
      <c r="I110" t="s">
        <v>256</v>
      </c>
      <c r="N110">
        <v>1441</v>
      </c>
      <c r="O110" t="s">
        <v>2176</v>
      </c>
      <c r="P110">
        <v>1400</v>
      </c>
      <c r="AC110" t="s">
        <v>2177</v>
      </c>
    </row>
    <row r="111" spans="1:31" x14ac:dyDescent="0.25">
      <c r="A111" s="1">
        <v>44470</v>
      </c>
      <c r="B111" s="2" t="s">
        <v>3879</v>
      </c>
      <c r="C111" s="2" t="s">
        <v>46</v>
      </c>
      <c r="D111" s="2" t="s">
        <v>37</v>
      </c>
      <c r="E111" s="2" t="s">
        <v>81</v>
      </c>
      <c r="F111" s="2" t="s">
        <v>71</v>
      </c>
      <c r="G111" s="4">
        <v>44470</v>
      </c>
      <c r="H111">
        <v>110</v>
      </c>
      <c r="I111" t="s">
        <v>256</v>
      </c>
      <c r="N111">
        <v>1269</v>
      </c>
      <c r="O111" t="s">
        <v>2178</v>
      </c>
      <c r="P111">
        <v>1252</v>
      </c>
      <c r="AC111" t="s">
        <v>2179</v>
      </c>
      <c r="AD111">
        <v>168</v>
      </c>
    </row>
    <row r="112" spans="1:31" x14ac:dyDescent="0.25">
      <c r="A112" s="1">
        <v>44470</v>
      </c>
      <c r="B112" s="2" t="s">
        <v>3879</v>
      </c>
      <c r="C112" s="2" t="s">
        <v>46</v>
      </c>
      <c r="D112" s="2" t="s">
        <v>37</v>
      </c>
      <c r="E112" s="2" t="s">
        <v>81</v>
      </c>
      <c r="F112" s="2" t="s">
        <v>71</v>
      </c>
      <c r="G112" s="4">
        <v>44470</v>
      </c>
      <c r="H112">
        <v>111</v>
      </c>
      <c r="I112" t="s">
        <v>256</v>
      </c>
      <c r="N112">
        <v>238</v>
      </c>
      <c r="O112" t="s">
        <v>2180</v>
      </c>
      <c r="P112">
        <v>300</v>
      </c>
      <c r="AC112" t="s">
        <v>2181</v>
      </c>
    </row>
    <row r="113" spans="1:31" x14ac:dyDescent="0.25">
      <c r="A113" s="1">
        <v>44470</v>
      </c>
      <c r="B113" s="2" t="s">
        <v>3879</v>
      </c>
      <c r="C113" s="2" t="s">
        <v>46</v>
      </c>
      <c r="D113" s="2" t="s">
        <v>37</v>
      </c>
      <c r="E113" s="2" t="s">
        <v>81</v>
      </c>
      <c r="F113" s="2" t="s">
        <v>71</v>
      </c>
      <c r="G113" s="4">
        <v>44470</v>
      </c>
      <c r="H113">
        <v>112</v>
      </c>
      <c r="I113" t="s">
        <v>256</v>
      </c>
      <c r="N113">
        <v>286</v>
      </c>
      <c r="O113" t="s">
        <v>2182</v>
      </c>
      <c r="P113">
        <v>110</v>
      </c>
      <c r="AC113" t="s">
        <v>2183</v>
      </c>
      <c r="AD113">
        <v>220</v>
      </c>
    </row>
    <row r="114" spans="1:31" x14ac:dyDescent="0.25">
      <c r="A114" s="1">
        <v>44470</v>
      </c>
      <c r="B114" s="2" t="s">
        <v>3879</v>
      </c>
      <c r="C114" s="2" t="s">
        <v>46</v>
      </c>
      <c r="D114" s="2" t="s">
        <v>37</v>
      </c>
      <c r="E114" s="2" t="s">
        <v>81</v>
      </c>
      <c r="F114" s="2" t="s">
        <v>71</v>
      </c>
      <c r="G114" s="4">
        <v>44470</v>
      </c>
      <c r="H114">
        <v>113</v>
      </c>
      <c r="I114" t="s">
        <v>256</v>
      </c>
      <c r="N114">
        <v>291</v>
      </c>
      <c r="O114" t="s">
        <v>2184</v>
      </c>
      <c r="P114">
        <v>905</v>
      </c>
      <c r="AC114" t="s">
        <v>2185</v>
      </c>
      <c r="AD114" t="s">
        <v>2186</v>
      </c>
    </row>
    <row r="115" spans="1:31" x14ac:dyDescent="0.25">
      <c r="A115" s="1">
        <v>44470</v>
      </c>
      <c r="B115" s="2" t="s">
        <v>3879</v>
      </c>
      <c r="C115" s="2" t="s">
        <v>46</v>
      </c>
      <c r="D115" s="2" t="s">
        <v>37</v>
      </c>
      <c r="E115" s="2" t="s">
        <v>81</v>
      </c>
      <c r="F115" s="2" t="s">
        <v>71</v>
      </c>
      <c r="G115" s="4">
        <v>44470</v>
      </c>
      <c r="H115">
        <v>114</v>
      </c>
      <c r="I115" t="s">
        <v>256</v>
      </c>
      <c r="N115">
        <v>83</v>
      </c>
      <c r="O115" t="s">
        <v>2029</v>
      </c>
      <c r="P115">
        <v>138</v>
      </c>
      <c r="AC115" t="s">
        <v>2030</v>
      </c>
      <c r="AD115">
        <v>127</v>
      </c>
    </row>
    <row r="116" spans="1:31" x14ac:dyDescent="0.25">
      <c r="A116" s="1">
        <v>44470</v>
      </c>
      <c r="B116" s="2" t="s">
        <v>3879</v>
      </c>
      <c r="C116" s="2" t="s">
        <v>48</v>
      </c>
      <c r="D116" s="2" t="s">
        <v>74</v>
      </c>
      <c r="E116" s="2" t="s">
        <v>81</v>
      </c>
      <c r="F116" s="2" t="s">
        <v>71</v>
      </c>
      <c r="G116" s="4">
        <v>44470</v>
      </c>
      <c r="H116">
        <v>115</v>
      </c>
      <c r="I116" t="s">
        <v>257</v>
      </c>
      <c r="J116" s="1">
        <v>44470</v>
      </c>
      <c r="K116" t="s">
        <v>2187</v>
      </c>
      <c r="L116" t="s">
        <v>2188</v>
      </c>
      <c r="N116">
        <v>182</v>
      </c>
      <c r="O116" t="s">
        <v>2189</v>
      </c>
      <c r="P116">
        <v>360</v>
      </c>
      <c r="Q116">
        <v>0</v>
      </c>
      <c r="R116">
        <v>0</v>
      </c>
      <c r="S116">
        <v>360</v>
      </c>
      <c r="T116">
        <v>360</v>
      </c>
      <c r="U116">
        <v>360</v>
      </c>
      <c r="W116" t="s">
        <v>2006</v>
      </c>
      <c r="X116" t="s">
        <v>71</v>
      </c>
      <c r="AA116" t="s">
        <v>48</v>
      </c>
      <c r="AC116" t="s">
        <v>2190</v>
      </c>
      <c r="AD116">
        <v>163</v>
      </c>
      <c r="AE116" t="s">
        <v>2191</v>
      </c>
    </row>
    <row r="117" spans="1:31" x14ac:dyDescent="0.25">
      <c r="A117" s="1">
        <v>44470</v>
      </c>
      <c r="B117" s="2" t="s">
        <v>3879</v>
      </c>
      <c r="C117" s="2" t="s">
        <v>46</v>
      </c>
      <c r="D117" s="2" t="s">
        <v>23</v>
      </c>
      <c r="E117" s="2" t="s">
        <v>81</v>
      </c>
      <c r="F117" s="2" t="s">
        <v>71</v>
      </c>
      <c r="G117" s="4">
        <v>44470</v>
      </c>
      <c r="H117">
        <v>116</v>
      </c>
      <c r="I117" t="s">
        <v>259</v>
      </c>
      <c r="J117" s="1">
        <v>44470</v>
      </c>
      <c r="K117" t="s">
        <v>2192</v>
      </c>
      <c r="L117" t="s">
        <v>2193</v>
      </c>
      <c r="M117" t="s">
        <v>2148</v>
      </c>
      <c r="N117">
        <v>692</v>
      </c>
      <c r="O117" t="s">
        <v>2012</v>
      </c>
      <c r="P117">
        <v>184</v>
      </c>
      <c r="Q117">
        <v>0</v>
      </c>
      <c r="R117">
        <v>0</v>
      </c>
      <c r="S117">
        <v>1231</v>
      </c>
      <c r="T117">
        <v>1231</v>
      </c>
      <c r="U117">
        <v>1231</v>
      </c>
      <c r="W117" t="s">
        <v>2006</v>
      </c>
      <c r="X117" t="s">
        <v>71</v>
      </c>
      <c r="AA117" t="s">
        <v>46</v>
      </c>
      <c r="AC117" t="s">
        <v>2013</v>
      </c>
      <c r="AD117" t="s">
        <v>2014</v>
      </c>
      <c r="AE117" t="s">
        <v>2194</v>
      </c>
    </row>
    <row r="118" spans="1:31" x14ac:dyDescent="0.25">
      <c r="A118" s="1">
        <v>44470</v>
      </c>
      <c r="B118" s="2" t="s">
        <v>3879</v>
      </c>
      <c r="C118" s="2" t="s">
        <v>46</v>
      </c>
      <c r="D118" s="2" t="s">
        <v>23</v>
      </c>
      <c r="E118" s="2" t="s">
        <v>81</v>
      </c>
      <c r="F118" s="2" t="s">
        <v>71</v>
      </c>
      <c r="G118" s="4">
        <v>44470</v>
      </c>
      <c r="H118">
        <v>117</v>
      </c>
      <c r="I118" t="s">
        <v>259</v>
      </c>
      <c r="N118">
        <v>121</v>
      </c>
      <c r="O118" t="s">
        <v>2100</v>
      </c>
      <c r="P118">
        <v>374</v>
      </c>
      <c r="AC118" t="s">
        <v>2101</v>
      </c>
      <c r="AD118">
        <v>137</v>
      </c>
    </row>
    <row r="119" spans="1:31" x14ac:dyDescent="0.25">
      <c r="A119" s="1">
        <v>44470</v>
      </c>
      <c r="B119" s="2" t="s">
        <v>3879</v>
      </c>
      <c r="C119" s="2" t="s">
        <v>46</v>
      </c>
      <c r="D119" s="2" t="s">
        <v>23</v>
      </c>
      <c r="E119" s="2" t="s">
        <v>81</v>
      </c>
      <c r="F119" s="2" t="s">
        <v>71</v>
      </c>
      <c r="G119" s="4">
        <v>44470</v>
      </c>
      <c r="H119">
        <v>118</v>
      </c>
      <c r="I119" t="s">
        <v>259</v>
      </c>
      <c r="N119">
        <v>1533</v>
      </c>
      <c r="O119" t="s">
        <v>2119</v>
      </c>
      <c r="P119">
        <v>535</v>
      </c>
      <c r="AC119" t="s">
        <v>2120</v>
      </c>
      <c r="AD119" t="s">
        <v>2121</v>
      </c>
    </row>
    <row r="120" spans="1:31" x14ac:dyDescent="0.25">
      <c r="A120" s="1">
        <v>44470</v>
      </c>
      <c r="B120" s="2" t="s">
        <v>3879</v>
      </c>
      <c r="C120" s="2" t="s">
        <v>46</v>
      </c>
      <c r="D120" s="2" t="s">
        <v>23</v>
      </c>
      <c r="E120" s="2" t="s">
        <v>81</v>
      </c>
      <c r="F120" s="2" t="s">
        <v>71</v>
      </c>
      <c r="G120" s="4">
        <v>44470</v>
      </c>
      <c r="H120">
        <v>119</v>
      </c>
      <c r="I120" t="s">
        <v>259</v>
      </c>
      <c r="N120">
        <v>83</v>
      </c>
      <c r="O120" t="s">
        <v>2029</v>
      </c>
      <c r="P120">
        <v>138</v>
      </c>
      <c r="AC120" t="s">
        <v>2030</v>
      </c>
      <c r="AD120">
        <v>127</v>
      </c>
    </row>
    <row r="121" spans="1:31" x14ac:dyDescent="0.25">
      <c r="A121" s="1">
        <v>44470</v>
      </c>
      <c r="B121" s="2" t="s">
        <v>3879</v>
      </c>
      <c r="C121" s="2" t="s">
        <v>25</v>
      </c>
      <c r="D121" s="2" t="s">
        <v>23</v>
      </c>
      <c r="E121" s="2" t="s">
        <v>78</v>
      </c>
      <c r="F121" s="2" t="s">
        <v>71</v>
      </c>
      <c r="G121" s="4">
        <v>44470</v>
      </c>
      <c r="H121">
        <v>120</v>
      </c>
      <c r="I121" t="s">
        <v>261</v>
      </c>
      <c r="J121" s="1">
        <v>44470</v>
      </c>
      <c r="K121" t="s">
        <v>2195</v>
      </c>
      <c r="L121" t="s">
        <v>2196</v>
      </c>
      <c r="N121">
        <v>692</v>
      </c>
      <c r="O121" t="s">
        <v>2012</v>
      </c>
      <c r="P121">
        <v>184</v>
      </c>
      <c r="Q121">
        <v>0</v>
      </c>
      <c r="R121">
        <v>0</v>
      </c>
      <c r="S121">
        <v>1076</v>
      </c>
      <c r="T121">
        <v>1076</v>
      </c>
      <c r="U121">
        <v>1076</v>
      </c>
      <c r="W121" t="s">
        <v>2006</v>
      </c>
      <c r="X121" t="s">
        <v>71</v>
      </c>
      <c r="AA121" t="s">
        <v>24</v>
      </c>
      <c r="AC121" t="s">
        <v>2013</v>
      </c>
      <c r="AD121" t="s">
        <v>2014</v>
      </c>
      <c r="AE121" t="s">
        <v>2197</v>
      </c>
    </row>
    <row r="122" spans="1:31" x14ac:dyDescent="0.25">
      <c r="A122" s="1">
        <v>44470</v>
      </c>
      <c r="B122" s="2" t="s">
        <v>3879</v>
      </c>
      <c r="C122" s="2" t="s">
        <v>25</v>
      </c>
      <c r="D122" s="2" t="s">
        <v>23</v>
      </c>
      <c r="E122" s="2" t="s">
        <v>78</v>
      </c>
      <c r="F122" s="2" t="s">
        <v>71</v>
      </c>
      <c r="G122" s="4">
        <v>44470</v>
      </c>
      <c r="H122">
        <v>121</v>
      </c>
      <c r="I122" t="s">
        <v>261</v>
      </c>
      <c r="N122">
        <v>121</v>
      </c>
      <c r="O122" t="s">
        <v>2100</v>
      </c>
      <c r="P122">
        <v>374</v>
      </c>
      <c r="AC122" t="s">
        <v>2101</v>
      </c>
      <c r="AD122">
        <v>137</v>
      </c>
    </row>
    <row r="123" spans="1:31" x14ac:dyDescent="0.25">
      <c r="A123" s="1">
        <v>44470</v>
      </c>
      <c r="B123" s="2" t="s">
        <v>3879</v>
      </c>
      <c r="C123" s="2" t="s">
        <v>25</v>
      </c>
      <c r="D123" s="2" t="s">
        <v>23</v>
      </c>
      <c r="E123" s="2" t="s">
        <v>78</v>
      </c>
      <c r="F123" s="2" t="s">
        <v>71</v>
      </c>
      <c r="G123" s="4">
        <v>44470</v>
      </c>
      <c r="H123">
        <v>122</v>
      </c>
      <c r="I123" t="s">
        <v>261</v>
      </c>
      <c r="N123">
        <v>691</v>
      </c>
      <c r="O123" t="s">
        <v>2020</v>
      </c>
      <c r="P123">
        <v>518</v>
      </c>
      <c r="AC123" t="s">
        <v>2021</v>
      </c>
      <c r="AD123" t="s">
        <v>2022</v>
      </c>
    </row>
    <row r="124" spans="1:31" x14ac:dyDescent="0.25">
      <c r="A124" s="1">
        <v>44470</v>
      </c>
      <c r="B124" s="2" t="s">
        <v>3879</v>
      </c>
      <c r="C124" s="2" t="s">
        <v>20</v>
      </c>
      <c r="D124" s="2" t="s">
        <v>23</v>
      </c>
      <c r="E124" s="2" t="s">
        <v>79</v>
      </c>
      <c r="F124" s="2" t="s">
        <v>71</v>
      </c>
      <c r="G124" s="4">
        <v>44470</v>
      </c>
      <c r="H124">
        <v>123</v>
      </c>
      <c r="I124" t="s">
        <v>263</v>
      </c>
      <c r="J124" s="1">
        <v>44470</v>
      </c>
      <c r="K124" t="s">
        <v>2141</v>
      </c>
      <c r="L124" t="s">
        <v>2086</v>
      </c>
      <c r="N124">
        <v>83</v>
      </c>
      <c r="O124" t="s">
        <v>2029</v>
      </c>
      <c r="P124">
        <v>138</v>
      </c>
      <c r="Q124">
        <v>0</v>
      </c>
      <c r="R124">
        <v>0</v>
      </c>
      <c r="S124">
        <v>138</v>
      </c>
      <c r="T124">
        <v>138</v>
      </c>
      <c r="U124">
        <v>138</v>
      </c>
      <c r="W124" t="s">
        <v>2006</v>
      </c>
      <c r="X124" t="s">
        <v>71</v>
      </c>
      <c r="AA124" t="s">
        <v>18</v>
      </c>
      <c r="AC124" t="s">
        <v>2030</v>
      </c>
      <c r="AD124">
        <v>127</v>
      </c>
      <c r="AE124" t="s">
        <v>2028</v>
      </c>
    </row>
    <row r="125" spans="1:31" x14ac:dyDescent="0.25">
      <c r="A125" s="1">
        <v>44470</v>
      </c>
      <c r="B125" s="2" t="s">
        <v>3879</v>
      </c>
      <c r="C125" s="2" t="s">
        <v>46</v>
      </c>
      <c r="D125" s="2" t="s">
        <v>37</v>
      </c>
      <c r="E125" s="2" t="s">
        <v>81</v>
      </c>
      <c r="F125" s="2" t="s">
        <v>71</v>
      </c>
      <c r="G125" s="4">
        <v>44470</v>
      </c>
      <c r="H125">
        <v>124</v>
      </c>
      <c r="I125" t="s">
        <v>264</v>
      </c>
      <c r="J125" s="1">
        <v>44470</v>
      </c>
      <c r="K125" t="s">
        <v>2198</v>
      </c>
      <c r="L125" t="s">
        <v>2199</v>
      </c>
      <c r="N125">
        <v>692</v>
      </c>
      <c r="O125" t="s">
        <v>2012</v>
      </c>
      <c r="P125">
        <v>184</v>
      </c>
      <c r="Q125">
        <v>0</v>
      </c>
      <c r="R125">
        <v>0</v>
      </c>
      <c r="S125">
        <v>1312</v>
      </c>
      <c r="T125">
        <v>1312</v>
      </c>
      <c r="U125">
        <v>1312</v>
      </c>
      <c r="W125" t="s">
        <v>2006</v>
      </c>
      <c r="X125" t="s">
        <v>71</v>
      </c>
      <c r="Y125" t="s">
        <v>2200</v>
      </c>
      <c r="AA125" t="s">
        <v>46</v>
      </c>
      <c r="AC125" t="s">
        <v>2013</v>
      </c>
      <c r="AD125" t="s">
        <v>2014</v>
      </c>
      <c r="AE125" t="s">
        <v>2201</v>
      </c>
    </row>
    <row r="126" spans="1:31" x14ac:dyDescent="0.25">
      <c r="A126" s="1">
        <v>44470</v>
      </c>
      <c r="B126" s="2" t="s">
        <v>3879</v>
      </c>
      <c r="C126" s="2" t="s">
        <v>46</v>
      </c>
      <c r="D126" s="2" t="s">
        <v>37</v>
      </c>
      <c r="E126" s="2" t="s">
        <v>81</v>
      </c>
      <c r="F126" s="2" t="s">
        <v>71</v>
      </c>
      <c r="G126" s="4">
        <v>44470</v>
      </c>
      <c r="H126">
        <v>125</v>
      </c>
      <c r="I126" t="s">
        <v>264</v>
      </c>
      <c r="N126">
        <v>691</v>
      </c>
      <c r="O126" t="s">
        <v>2020</v>
      </c>
      <c r="P126">
        <v>518</v>
      </c>
      <c r="AC126" t="s">
        <v>2021</v>
      </c>
      <c r="AD126" t="s">
        <v>2022</v>
      </c>
    </row>
    <row r="127" spans="1:31" x14ac:dyDescent="0.25">
      <c r="A127" s="1">
        <v>44470</v>
      </c>
      <c r="B127" s="2" t="s">
        <v>3879</v>
      </c>
      <c r="C127" s="2" t="s">
        <v>46</v>
      </c>
      <c r="D127" s="2" t="s">
        <v>37</v>
      </c>
      <c r="E127" s="2" t="s">
        <v>81</v>
      </c>
      <c r="F127" s="2" t="s">
        <v>71</v>
      </c>
      <c r="G127" s="4">
        <v>44470</v>
      </c>
      <c r="H127">
        <v>126</v>
      </c>
      <c r="I127" t="s">
        <v>264</v>
      </c>
      <c r="N127">
        <v>1580</v>
      </c>
      <c r="O127" t="s">
        <v>2092</v>
      </c>
      <c r="P127">
        <v>610</v>
      </c>
      <c r="AC127" t="s">
        <v>2093</v>
      </c>
      <c r="AD127" t="s">
        <v>2094</v>
      </c>
    </row>
    <row r="128" spans="1:31" x14ac:dyDescent="0.25">
      <c r="A128" s="1">
        <v>44470</v>
      </c>
      <c r="B128" s="2" t="s">
        <v>3879</v>
      </c>
      <c r="C128" s="2" t="s">
        <v>46</v>
      </c>
      <c r="D128" s="2" t="s">
        <v>23</v>
      </c>
      <c r="E128" s="2" t="s">
        <v>81</v>
      </c>
      <c r="F128" s="2" t="s">
        <v>71</v>
      </c>
      <c r="G128" s="4">
        <v>44470</v>
      </c>
      <c r="H128">
        <v>127</v>
      </c>
      <c r="I128" t="s">
        <v>266</v>
      </c>
      <c r="J128" s="1">
        <v>44470</v>
      </c>
      <c r="K128" t="s">
        <v>2202</v>
      </c>
      <c r="L128" t="s">
        <v>2150</v>
      </c>
      <c r="N128">
        <v>692</v>
      </c>
      <c r="O128" t="s">
        <v>2012</v>
      </c>
      <c r="P128">
        <v>184</v>
      </c>
      <c r="Q128">
        <v>0</v>
      </c>
      <c r="R128">
        <v>0</v>
      </c>
      <c r="S128">
        <v>1214</v>
      </c>
      <c r="T128">
        <v>1214</v>
      </c>
      <c r="U128">
        <v>1214</v>
      </c>
      <c r="W128" t="s">
        <v>2006</v>
      </c>
      <c r="X128" t="s">
        <v>71</v>
      </c>
      <c r="Y128" t="s">
        <v>2203</v>
      </c>
      <c r="AA128" t="s">
        <v>46</v>
      </c>
      <c r="AC128" t="s">
        <v>2013</v>
      </c>
      <c r="AD128" t="s">
        <v>2014</v>
      </c>
      <c r="AE128" t="s">
        <v>2204</v>
      </c>
    </row>
    <row r="129" spans="1:31" x14ac:dyDescent="0.25">
      <c r="A129" s="1">
        <v>44470</v>
      </c>
      <c r="B129" s="2" t="s">
        <v>3879</v>
      </c>
      <c r="C129" s="2" t="s">
        <v>46</v>
      </c>
      <c r="D129" s="2" t="s">
        <v>23</v>
      </c>
      <c r="E129" s="2" t="s">
        <v>81</v>
      </c>
      <c r="F129" s="2" t="s">
        <v>71</v>
      </c>
      <c r="G129" s="4">
        <v>44470</v>
      </c>
      <c r="H129">
        <v>128</v>
      </c>
      <c r="I129" t="s">
        <v>266</v>
      </c>
      <c r="N129">
        <v>121</v>
      </c>
      <c r="O129" t="s">
        <v>2100</v>
      </c>
      <c r="P129">
        <v>374</v>
      </c>
      <c r="AC129" t="s">
        <v>2101</v>
      </c>
      <c r="AD129">
        <v>137</v>
      </c>
    </row>
    <row r="130" spans="1:31" x14ac:dyDescent="0.25">
      <c r="A130" s="1">
        <v>44470</v>
      </c>
      <c r="B130" s="2" t="s">
        <v>3879</v>
      </c>
      <c r="C130" s="2" t="s">
        <v>46</v>
      </c>
      <c r="D130" s="2" t="s">
        <v>23</v>
      </c>
      <c r="E130" s="2" t="s">
        <v>81</v>
      </c>
      <c r="F130" s="2" t="s">
        <v>71</v>
      </c>
      <c r="G130" s="4">
        <v>44470</v>
      </c>
      <c r="H130">
        <v>129</v>
      </c>
      <c r="I130" t="s">
        <v>266</v>
      </c>
      <c r="N130">
        <v>691</v>
      </c>
      <c r="O130" t="s">
        <v>2020</v>
      </c>
      <c r="P130">
        <v>518</v>
      </c>
      <c r="AC130" t="s">
        <v>2021</v>
      </c>
      <c r="AD130" t="s">
        <v>2022</v>
      </c>
    </row>
    <row r="131" spans="1:31" x14ac:dyDescent="0.25">
      <c r="A131" s="1">
        <v>44470</v>
      </c>
      <c r="B131" s="2" t="s">
        <v>3879</v>
      </c>
      <c r="C131" s="2" t="s">
        <v>46</v>
      </c>
      <c r="D131" s="2" t="s">
        <v>23</v>
      </c>
      <c r="E131" s="2" t="s">
        <v>81</v>
      </c>
      <c r="F131" s="2" t="s">
        <v>71</v>
      </c>
      <c r="G131" s="4">
        <v>44470</v>
      </c>
      <c r="H131">
        <v>130</v>
      </c>
      <c r="I131" t="s">
        <v>266</v>
      </c>
      <c r="N131">
        <v>83</v>
      </c>
      <c r="O131" t="s">
        <v>2029</v>
      </c>
      <c r="P131">
        <v>138</v>
      </c>
      <c r="AC131" t="s">
        <v>2030</v>
      </c>
      <c r="AD131">
        <v>127</v>
      </c>
    </row>
    <row r="132" spans="1:31" x14ac:dyDescent="0.25">
      <c r="A132" s="1">
        <v>44470</v>
      </c>
      <c r="B132" s="2" t="s">
        <v>3879</v>
      </c>
      <c r="C132" s="2" t="s">
        <v>21</v>
      </c>
      <c r="D132" s="2" t="s">
        <v>23</v>
      </c>
      <c r="E132" s="2" t="s">
        <v>81</v>
      </c>
      <c r="F132" s="2" t="s">
        <v>71</v>
      </c>
      <c r="G132" s="4">
        <v>44470</v>
      </c>
      <c r="H132">
        <v>131</v>
      </c>
      <c r="I132" t="s">
        <v>268</v>
      </c>
      <c r="J132" s="1">
        <v>44470</v>
      </c>
      <c r="K132" t="s">
        <v>2149</v>
      </c>
      <c r="L132" t="s">
        <v>2150</v>
      </c>
      <c r="M132" t="s">
        <v>2151</v>
      </c>
      <c r="N132">
        <v>692</v>
      </c>
      <c r="O132" t="s">
        <v>2012</v>
      </c>
      <c r="P132">
        <v>184</v>
      </c>
      <c r="Q132">
        <v>0</v>
      </c>
      <c r="R132">
        <v>0</v>
      </c>
      <c r="S132">
        <v>1475</v>
      </c>
      <c r="T132">
        <v>1475</v>
      </c>
      <c r="U132">
        <v>1475</v>
      </c>
      <c r="W132" t="s">
        <v>2006</v>
      </c>
      <c r="X132" t="s">
        <v>71</v>
      </c>
      <c r="AA132" t="s">
        <v>31</v>
      </c>
      <c r="AC132" t="s">
        <v>2013</v>
      </c>
      <c r="AD132" t="s">
        <v>2014</v>
      </c>
      <c r="AE132" t="s">
        <v>2129</v>
      </c>
    </row>
    <row r="133" spans="1:31" x14ac:dyDescent="0.25">
      <c r="A133" s="1">
        <v>44470</v>
      </c>
      <c r="B133" s="2" t="s">
        <v>3879</v>
      </c>
      <c r="C133" s="2" t="s">
        <v>21</v>
      </c>
      <c r="D133" s="2" t="s">
        <v>23</v>
      </c>
      <c r="E133" s="2" t="s">
        <v>81</v>
      </c>
      <c r="F133" s="2" t="s">
        <v>71</v>
      </c>
      <c r="G133" s="4">
        <v>44470</v>
      </c>
      <c r="H133">
        <v>132</v>
      </c>
      <c r="I133" t="s">
        <v>268</v>
      </c>
      <c r="N133">
        <v>119</v>
      </c>
      <c r="O133" t="s">
        <v>2145</v>
      </c>
      <c r="P133">
        <v>161</v>
      </c>
      <c r="AC133" t="s">
        <v>2146</v>
      </c>
      <c r="AD133">
        <v>213</v>
      </c>
    </row>
    <row r="134" spans="1:31" x14ac:dyDescent="0.25">
      <c r="A134" s="1">
        <v>44470</v>
      </c>
      <c r="B134" s="2" t="s">
        <v>3879</v>
      </c>
      <c r="C134" s="2" t="s">
        <v>21</v>
      </c>
      <c r="D134" s="2" t="s">
        <v>23</v>
      </c>
      <c r="E134" s="2" t="s">
        <v>81</v>
      </c>
      <c r="F134" s="2" t="s">
        <v>71</v>
      </c>
      <c r="G134" s="4">
        <v>44470</v>
      </c>
      <c r="H134">
        <v>133</v>
      </c>
      <c r="I134" t="s">
        <v>268</v>
      </c>
      <c r="N134">
        <v>2197</v>
      </c>
      <c r="O134" t="s">
        <v>2205</v>
      </c>
      <c r="P134">
        <v>250</v>
      </c>
      <c r="AC134" t="s">
        <v>2206</v>
      </c>
    </row>
    <row r="135" spans="1:31" x14ac:dyDescent="0.25">
      <c r="A135" s="1">
        <v>44470</v>
      </c>
      <c r="B135" s="2" t="s">
        <v>3879</v>
      </c>
      <c r="C135" s="2" t="s">
        <v>21</v>
      </c>
      <c r="D135" s="2" t="s">
        <v>23</v>
      </c>
      <c r="E135" s="2" t="s">
        <v>81</v>
      </c>
      <c r="F135" s="2" t="s">
        <v>71</v>
      </c>
      <c r="G135" s="4">
        <v>44470</v>
      </c>
      <c r="H135">
        <v>134</v>
      </c>
      <c r="I135" t="s">
        <v>268</v>
      </c>
      <c r="N135">
        <v>416</v>
      </c>
      <c r="O135" t="s">
        <v>2172</v>
      </c>
      <c r="P135">
        <v>362</v>
      </c>
      <c r="AC135" t="s">
        <v>2173</v>
      </c>
      <c r="AD135">
        <v>22</v>
      </c>
    </row>
    <row r="136" spans="1:31" x14ac:dyDescent="0.25">
      <c r="A136" s="1">
        <v>44470</v>
      </c>
      <c r="B136" s="2" t="s">
        <v>3879</v>
      </c>
      <c r="C136" s="2" t="s">
        <v>21</v>
      </c>
      <c r="D136" s="2" t="s">
        <v>23</v>
      </c>
      <c r="E136" s="2" t="s">
        <v>81</v>
      </c>
      <c r="F136" s="2" t="s">
        <v>71</v>
      </c>
      <c r="G136" s="4">
        <v>44470</v>
      </c>
      <c r="H136">
        <v>135</v>
      </c>
      <c r="I136" t="s">
        <v>268</v>
      </c>
      <c r="N136">
        <v>1655</v>
      </c>
      <c r="O136" t="s">
        <v>2207</v>
      </c>
      <c r="P136">
        <v>380</v>
      </c>
      <c r="AC136" t="s">
        <v>2208</v>
      </c>
      <c r="AD136" t="s">
        <v>2209</v>
      </c>
    </row>
    <row r="137" spans="1:31" x14ac:dyDescent="0.25">
      <c r="A137" s="1">
        <v>44470</v>
      </c>
      <c r="B137" s="2" t="s">
        <v>3879</v>
      </c>
      <c r="C137" s="2" t="s">
        <v>21</v>
      </c>
      <c r="D137" s="2" t="s">
        <v>23</v>
      </c>
      <c r="E137" s="2" t="s">
        <v>81</v>
      </c>
      <c r="F137" s="2" t="s">
        <v>71</v>
      </c>
      <c r="G137" s="4">
        <v>44470</v>
      </c>
      <c r="H137">
        <v>136</v>
      </c>
      <c r="I137" t="s">
        <v>268</v>
      </c>
      <c r="N137">
        <v>83</v>
      </c>
      <c r="O137" t="s">
        <v>2029</v>
      </c>
      <c r="P137">
        <v>138</v>
      </c>
      <c r="AC137" t="s">
        <v>2030</v>
      </c>
      <c r="AD137">
        <v>127</v>
      </c>
    </row>
    <row r="138" spans="1:31" x14ac:dyDescent="0.25">
      <c r="A138" s="1">
        <v>44470</v>
      </c>
      <c r="B138" s="2" t="s">
        <v>3879</v>
      </c>
      <c r="C138" s="2" t="s">
        <v>46</v>
      </c>
      <c r="D138" s="2" t="s">
        <v>23</v>
      </c>
      <c r="E138" s="2" t="s">
        <v>81</v>
      </c>
      <c r="F138" s="2" t="s">
        <v>71</v>
      </c>
      <c r="G138" s="4">
        <v>44470</v>
      </c>
      <c r="H138">
        <v>137</v>
      </c>
      <c r="I138" t="s">
        <v>269</v>
      </c>
      <c r="J138" s="1">
        <v>44470</v>
      </c>
      <c r="K138" t="s">
        <v>2210</v>
      </c>
      <c r="L138" t="s">
        <v>2211</v>
      </c>
      <c r="N138">
        <v>692</v>
      </c>
      <c r="O138" t="s">
        <v>2012</v>
      </c>
      <c r="P138">
        <v>184</v>
      </c>
      <c r="Q138">
        <v>0</v>
      </c>
      <c r="R138">
        <v>0</v>
      </c>
      <c r="S138">
        <v>1600</v>
      </c>
      <c r="T138">
        <v>1600</v>
      </c>
      <c r="U138">
        <v>1600</v>
      </c>
      <c r="W138" t="s">
        <v>2006</v>
      </c>
      <c r="X138" t="s">
        <v>71</v>
      </c>
      <c r="Y138" t="s">
        <v>2212</v>
      </c>
      <c r="AA138" t="s">
        <v>46</v>
      </c>
      <c r="AC138" t="s">
        <v>2013</v>
      </c>
      <c r="AD138" t="s">
        <v>2014</v>
      </c>
      <c r="AE138" t="s">
        <v>2111</v>
      </c>
    </row>
    <row r="139" spans="1:31" x14ac:dyDescent="0.25">
      <c r="A139" s="1">
        <v>44470</v>
      </c>
      <c r="B139" s="2" t="s">
        <v>3879</v>
      </c>
      <c r="C139" s="2" t="s">
        <v>46</v>
      </c>
      <c r="D139" s="2" t="s">
        <v>23</v>
      </c>
      <c r="E139" s="2" t="s">
        <v>81</v>
      </c>
      <c r="F139" s="2" t="s">
        <v>71</v>
      </c>
      <c r="G139" s="4">
        <v>44470</v>
      </c>
      <c r="H139">
        <v>138</v>
      </c>
      <c r="I139" t="s">
        <v>269</v>
      </c>
      <c r="N139">
        <v>1297</v>
      </c>
      <c r="O139" t="s">
        <v>2112</v>
      </c>
      <c r="P139">
        <v>265</v>
      </c>
      <c r="AC139" t="s">
        <v>2113</v>
      </c>
      <c r="AD139" t="s">
        <v>2114</v>
      </c>
    </row>
    <row r="140" spans="1:31" x14ac:dyDescent="0.25">
      <c r="A140" s="1">
        <v>44470</v>
      </c>
      <c r="B140" s="2" t="s">
        <v>3879</v>
      </c>
      <c r="C140" s="2" t="s">
        <v>46</v>
      </c>
      <c r="D140" s="2" t="s">
        <v>23</v>
      </c>
      <c r="E140" s="2" t="s">
        <v>81</v>
      </c>
      <c r="F140" s="2" t="s">
        <v>71</v>
      </c>
      <c r="G140" s="4">
        <v>44470</v>
      </c>
      <c r="H140">
        <v>139</v>
      </c>
      <c r="I140" t="s">
        <v>269</v>
      </c>
      <c r="N140">
        <v>691</v>
      </c>
      <c r="O140" t="s">
        <v>2020</v>
      </c>
      <c r="P140">
        <v>518</v>
      </c>
      <c r="AC140" t="s">
        <v>2021</v>
      </c>
      <c r="AD140" t="s">
        <v>2022</v>
      </c>
    </row>
    <row r="141" spans="1:31" x14ac:dyDescent="0.25">
      <c r="A141" s="1">
        <v>44470</v>
      </c>
      <c r="B141" s="2" t="s">
        <v>3879</v>
      </c>
      <c r="C141" s="2" t="s">
        <v>46</v>
      </c>
      <c r="D141" s="2" t="s">
        <v>23</v>
      </c>
      <c r="E141" s="2" t="s">
        <v>81</v>
      </c>
      <c r="F141" s="2" t="s">
        <v>71</v>
      </c>
      <c r="G141" s="4">
        <v>44470</v>
      </c>
      <c r="H141">
        <v>140</v>
      </c>
      <c r="I141" t="s">
        <v>269</v>
      </c>
      <c r="N141">
        <v>612</v>
      </c>
      <c r="O141" t="s">
        <v>2102</v>
      </c>
      <c r="P141">
        <v>495</v>
      </c>
      <c r="AC141" t="s">
        <v>2103</v>
      </c>
      <c r="AD141">
        <v>58</v>
      </c>
    </row>
    <row r="142" spans="1:31" x14ac:dyDescent="0.25">
      <c r="A142" s="1">
        <v>44470</v>
      </c>
      <c r="B142" s="2" t="s">
        <v>3879</v>
      </c>
      <c r="C142" s="2" t="s">
        <v>46</v>
      </c>
      <c r="D142" s="2" t="s">
        <v>23</v>
      </c>
      <c r="E142" s="2" t="s">
        <v>81</v>
      </c>
      <c r="F142" s="2" t="s">
        <v>71</v>
      </c>
      <c r="G142" s="4">
        <v>44470</v>
      </c>
      <c r="H142">
        <v>141</v>
      </c>
      <c r="I142" t="s">
        <v>269</v>
      </c>
      <c r="N142">
        <v>83</v>
      </c>
      <c r="O142" t="s">
        <v>2029</v>
      </c>
      <c r="P142">
        <v>138</v>
      </c>
      <c r="AC142" t="s">
        <v>2030</v>
      </c>
      <c r="AD142">
        <v>127</v>
      </c>
    </row>
    <row r="143" spans="1:31" x14ac:dyDescent="0.25">
      <c r="A143" s="1">
        <v>44470</v>
      </c>
      <c r="B143" s="2" t="s">
        <v>3879</v>
      </c>
      <c r="C143" s="2" t="s">
        <v>46</v>
      </c>
      <c r="D143" s="2" t="s">
        <v>23</v>
      </c>
      <c r="E143" s="2" t="s">
        <v>81</v>
      </c>
      <c r="F143" s="2" t="s">
        <v>71</v>
      </c>
      <c r="G143" s="4">
        <v>44470</v>
      </c>
      <c r="H143">
        <v>142</v>
      </c>
      <c r="I143" t="s">
        <v>271</v>
      </c>
      <c r="J143" s="1">
        <v>44470</v>
      </c>
      <c r="K143" t="s">
        <v>2213</v>
      </c>
      <c r="L143" t="s">
        <v>2214</v>
      </c>
      <c r="M143" t="s">
        <v>2215</v>
      </c>
      <c r="N143">
        <v>100</v>
      </c>
      <c r="O143" t="s">
        <v>2016</v>
      </c>
      <c r="P143">
        <v>414</v>
      </c>
      <c r="Q143">
        <v>0</v>
      </c>
      <c r="R143">
        <v>0</v>
      </c>
      <c r="S143">
        <v>414</v>
      </c>
      <c r="T143">
        <v>414</v>
      </c>
      <c r="U143">
        <v>414</v>
      </c>
      <c r="W143" t="s">
        <v>2006</v>
      </c>
      <c r="X143" t="s">
        <v>71</v>
      </c>
      <c r="Y143" t="s">
        <v>2216</v>
      </c>
      <c r="AA143" t="s">
        <v>46</v>
      </c>
      <c r="AC143" t="s">
        <v>2017</v>
      </c>
      <c r="AD143">
        <v>100</v>
      </c>
      <c r="AE143" t="s">
        <v>2217</v>
      </c>
    </row>
    <row r="144" spans="1:31" x14ac:dyDescent="0.25">
      <c r="A144" s="1">
        <v>44470</v>
      </c>
      <c r="B144" s="2" t="s">
        <v>3879</v>
      </c>
      <c r="C144" s="2" t="s">
        <v>46</v>
      </c>
      <c r="D144" s="2" t="s">
        <v>23</v>
      </c>
      <c r="E144" s="2" t="s">
        <v>81</v>
      </c>
      <c r="F144" s="2" t="s">
        <v>71</v>
      </c>
      <c r="G144" s="4">
        <v>44470</v>
      </c>
      <c r="H144">
        <v>143</v>
      </c>
      <c r="I144" t="s">
        <v>272</v>
      </c>
      <c r="J144" s="1">
        <v>44470</v>
      </c>
      <c r="K144" t="s">
        <v>2218</v>
      </c>
      <c r="L144" t="s">
        <v>2219</v>
      </c>
      <c r="N144">
        <v>121</v>
      </c>
      <c r="O144" t="s">
        <v>2100</v>
      </c>
      <c r="P144">
        <v>374</v>
      </c>
      <c r="Q144">
        <v>0</v>
      </c>
      <c r="R144">
        <v>0</v>
      </c>
      <c r="S144">
        <v>909</v>
      </c>
      <c r="T144">
        <v>909</v>
      </c>
      <c r="U144">
        <v>909</v>
      </c>
      <c r="W144" t="s">
        <v>2006</v>
      </c>
      <c r="X144" t="s">
        <v>71</v>
      </c>
      <c r="Y144" t="s">
        <v>2220</v>
      </c>
      <c r="AA144" t="s">
        <v>46</v>
      </c>
      <c r="AC144" t="s">
        <v>2101</v>
      </c>
      <c r="AD144">
        <v>137</v>
      </c>
      <c r="AE144" t="s">
        <v>2111</v>
      </c>
    </row>
    <row r="145" spans="1:31" x14ac:dyDescent="0.25">
      <c r="A145" s="1">
        <v>44470</v>
      </c>
      <c r="B145" s="2" t="s">
        <v>3879</v>
      </c>
      <c r="C145" s="2" t="s">
        <v>46</v>
      </c>
      <c r="D145" s="2" t="s">
        <v>23</v>
      </c>
      <c r="E145" s="2" t="s">
        <v>81</v>
      </c>
      <c r="F145" s="2" t="s">
        <v>71</v>
      </c>
      <c r="G145" s="4">
        <v>44470</v>
      </c>
      <c r="H145">
        <v>144</v>
      </c>
      <c r="I145" t="s">
        <v>272</v>
      </c>
      <c r="N145">
        <v>1533</v>
      </c>
      <c r="O145" t="s">
        <v>2119</v>
      </c>
      <c r="P145">
        <v>535</v>
      </c>
      <c r="AC145" t="s">
        <v>2120</v>
      </c>
      <c r="AD145" t="s">
        <v>2121</v>
      </c>
    </row>
    <row r="146" spans="1:31" x14ac:dyDescent="0.25">
      <c r="A146" s="1">
        <v>44470</v>
      </c>
      <c r="B146" s="2" t="s">
        <v>3879</v>
      </c>
      <c r="C146" s="2" t="s">
        <v>46</v>
      </c>
      <c r="D146" s="2" t="s">
        <v>23</v>
      </c>
      <c r="E146" s="2" t="s">
        <v>81</v>
      </c>
      <c r="F146" s="2" t="s">
        <v>71</v>
      </c>
      <c r="G146" s="4">
        <v>44470</v>
      </c>
      <c r="H146">
        <v>145</v>
      </c>
      <c r="I146" t="s">
        <v>274</v>
      </c>
      <c r="J146" s="1">
        <v>44470</v>
      </c>
      <c r="K146" t="s">
        <v>2221</v>
      </c>
      <c r="L146" t="s">
        <v>2222</v>
      </c>
      <c r="N146">
        <v>83</v>
      </c>
      <c r="O146" t="s">
        <v>2029</v>
      </c>
      <c r="P146">
        <v>138</v>
      </c>
      <c r="Q146">
        <v>0</v>
      </c>
      <c r="R146">
        <v>0</v>
      </c>
      <c r="S146">
        <v>138</v>
      </c>
      <c r="T146">
        <v>138</v>
      </c>
      <c r="U146">
        <v>138</v>
      </c>
      <c r="W146" t="s">
        <v>2006</v>
      </c>
      <c r="X146" t="s">
        <v>71</v>
      </c>
      <c r="AA146" t="s">
        <v>46</v>
      </c>
      <c r="AC146" t="s">
        <v>2030</v>
      </c>
      <c r="AD146">
        <v>127</v>
      </c>
      <c r="AE146" t="s">
        <v>2223</v>
      </c>
    </row>
    <row r="147" spans="1:31" x14ac:dyDescent="0.25">
      <c r="A147" s="1">
        <v>44470</v>
      </c>
      <c r="B147" s="2" t="s">
        <v>3879</v>
      </c>
      <c r="C147" s="2" t="s">
        <v>46</v>
      </c>
      <c r="D147" s="2" t="s">
        <v>23</v>
      </c>
      <c r="E147" s="2" t="s">
        <v>81</v>
      </c>
      <c r="F147" s="2" t="s">
        <v>71</v>
      </c>
      <c r="G147" s="4">
        <v>44470</v>
      </c>
      <c r="H147">
        <v>146</v>
      </c>
      <c r="I147" t="s">
        <v>276</v>
      </c>
      <c r="J147" s="1">
        <v>44470</v>
      </c>
      <c r="K147" t="s">
        <v>2224</v>
      </c>
      <c r="L147" t="s">
        <v>2225</v>
      </c>
      <c r="N147">
        <v>121</v>
      </c>
      <c r="O147" t="s">
        <v>2100</v>
      </c>
      <c r="P147">
        <v>374</v>
      </c>
      <c r="Q147">
        <v>0</v>
      </c>
      <c r="R147">
        <v>0</v>
      </c>
      <c r="S147">
        <v>909</v>
      </c>
      <c r="T147">
        <v>909</v>
      </c>
      <c r="U147">
        <v>909</v>
      </c>
      <c r="W147" t="s">
        <v>2006</v>
      </c>
      <c r="X147" t="s">
        <v>71</v>
      </c>
      <c r="AA147" t="s">
        <v>46</v>
      </c>
      <c r="AC147" t="s">
        <v>2101</v>
      </c>
      <c r="AD147">
        <v>137</v>
      </c>
      <c r="AE147" t="s">
        <v>2226</v>
      </c>
    </row>
    <row r="148" spans="1:31" x14ac:dyDescent="0.25">
      <c r="A148" s="1">
        <v>44470</v>
      </c>
      <c r="B148" s="2" t="s">
        <v>3879</v>
      </c>
      <c r="C148" s="2" t="s">
        <v>46</v>
      </c>
      <c r="D148" s="2" t="s">
        <v>23</v>
      </c>
      <c r="E148" s="2" t="s">
        <v>81</v>
      </c>
      <c r="F148" s="2" t="s">
        <v>71</v>
      </c>
      <c r="G148" s="4">
        <v>44470</v>
      </c>
      <c r="H148">
        <v>147</v>
      </c>
      <c r="I148" t="s">
        <v>276</v>
      </c>
      <c r="N148">
        <v>1533</v>
      </c>
      <c r="O148" t="s">
        <v>2119</v>
      </c>
      <c r="P148">
        <v>535</v>
      </c>
      <c r="AC148" t="s">
        <v>2120</v>
      </c>
      <c r="AD148" t="s">
        <v>2121</v>
      </c>
    </row>
    <row r="149" spans="1:31" x14ac:dyDescent="0.25">
      <c r="A149" s="1">
        <v>44470</v>
      </c>
      <c r="B149" s="2" t="s">
        <v>3879</v>
      </c>
      <c r="C149" s="2" t="s">
        <v>25</v>
      </c>
      <c r="D149" s="2" t="s">
        <v>23</v>
      </c>
      <c r="E149" s="2" t="s">
        <v>78</v>
      </c>
      <c r="F149" s="2" t="s">
        <v>71</v>
      </c>
      <c r="G149" s="4">
        <v>44470</v>
      </c>
      <c r="H149">
        <v>148</v>
      </c>
      <c r="I149" t="s">
        <v>278</v>
      </c>
      <c r="J149" s="1">
        <v>44470</v>
      </c>
      <c r="K149" t="s">
        <v>2064</v>
      </c>
      <c r="L149" t="s">
        <v>2065</v>
      </c>
      <c r="M149" t="s">
        <v>2066</v>
      </c>
      <c r="N149">
        <v>83</v>
      </c>
      <c r="O149" t="s">
        <v>2029</v>
      </c>
      <c r="P149">
        <v>138</v>
      </c>
      <c r="Q149">
        <v>0</v>
      </c>
      <c r="R149">
        <v>0</v>
      </c>
      <c r="S149">
        <v>138</v>
      </c>
      <c r="T149">
        <v>138</v>
      </c>
      <c r="U149">
        <v>138</v>
      </c>
      <c r="W149" t="s">
        <v>2006</v>
      </c>
      <c r="X149" t="s">
        <v>71</v>
      </c>
      <c r="AA149" t="s">
        <v>24</v>
      </c>
      <c r="AC149" t="s">
        <v>2030</v>
      </c>
      <c r="AD149">
        <v>127</v>
      </c>
      <c r="AE149" t="s">
        <v>2067</v>
      </c>
    </row>
    <row r="150" spans="1:31" x14ac:dyDescent="0.25">
      <c r="A150" s="1">
        <v>44470</v>
      </c>
      <c r="B150" s="2" t="s">
        <v>3879</v>
      </c>
      <c r="C150" s="2" t="s">
        <v>46</v>
      </c>
      <c r="D150" s="2" t="s">
        <v>23</v>
      </c>
      <c r="E150" s="2" t="s">
        <v>81</v>
      </c>
      <c r="F150" s="2" t="s">
        <v>71</v>
      </c>
      <c r="G150" s="4">
        <v>44470</v>
      </c>
      <c r="H150">
        <v>149</v>
      </c>
      <c r="I150" t="s">
        <v>279</v>
      </c>
      <c r="J150" s="1">
        <v>44470</v>
      </c>
      <c r="K150" t="s">
        <v>2227</v>
      </c>
      <c r="L150" t="s">
        <v>2228</v>
      </c>
      <c r="N150">
        <v>692</v>
      </c>
      <c r="O150" t="s">
        <v>2012</v>
      </c>
      <c r="P150">
        <v>184</v>
      </c>
      <c r="Q150">
        <v>0</v>
      </c>
      <c r="R150">
        <v>0</v>
      </c>
      <c r="S150">
        <v>2089</v>
      </c>
      <c r="T150">
        <v>2089</v>
      </c>
      <c r="U150">
        <v>2089</v>
      </c>
      <c r="W150" t="s">
        <v>2006</v>
      </c>
      <c r="X150" t="s">
        <v>71</v>
      </c>
      <c r="Y150" t="s">
        <v>2229</v>
      </c>
      <c r="AA150" t="s">
        <v>46</v>
      </c>
      <c r="AC150" t="s">
        <v>2013</v>
      </c>
      <c r="AD150" t="s">
        <v>2014</v>
      </c>
      <c r="AE150" t="s">
        <v>2223</v>
      </c>
    </row>
    <row r="151" spans="1:31" x14ac:dyDescent="0.25">
      <c r="A151" s="1">
        <v>44470</v>
      </c>
      <c r="B151" s="2" t="s">
        <v>3879</v>
      </c>
      <c r="C151" s="2" t="s">
        <v>46</v>
      </c>
      <c r="D151" s="2" t="s">
        <v>23</v>
      </c>
      <c r="E151" s="2" t="s">
        <v>81</v>
      </c>
      <c r="F151" s="2" t="s">
        <v>71</v>
      </c>
      <c r="G151" s="4">
        <v>44470</v>
      </c>
      <c r="H151">
        <v>150</v>
      </c>
      <c r="I151" t="s">
        <v>279</v>
      </c>
      <c r="N151">
        <v>121</v>
      </c>
      <c r="O151" t="s">
        <v>2100</v>
      </c>
      <c r="P151">
        <v>374</v>
      </c>
      <c r="AC151" t="s">
        <v>2101</v>
      </c>
      <c r="AD151">
        <v>137</v>
      </c>
    </row>
    <row r="152" spans="1:31" x14ac:dyDescent="0.25">
      <c r="A152" s="1">
        <v>44470</v>
      </c>
      <c r="B152" s="2" t="s">
        <v>3879</v>
      </c>
      <c r="C152" s="2" t="s">
        <v>46</v>
      </c>
      <c r="D152" s="2" t="s">
        <v>23</v>
      </c>
      <c r="E152" s="2" t="s">
        <v>81</v>
      </c>
      <c r="F152" s="2" t="s">
        <v>71</v>
      </c>
      <c r="G152" s="4">
        <v>44470</v>
      </c>
      <c r="H152">
        <v>151</v>
      </c>
      <c r="I152" t="s">
        <v>279</v>
      </c>
      <c r="N152">
        <v>1297</v>
      </c>
      <c r="O152" t="s">
        <v>2112</v>
      </c>
      <c r="P152">
        <v>265</v>
      </c>
      <c r="AC152" t="s">
        <v>2113</v>
      </c>
      <c r="AD152" t="s">
        <v>2114</v>
      </c>
    </row>
    <row r="153" spans="1:31" x14ac:dyDescent="0.25">
      <c r="A153" s="1">
        <v>44470</v>
      </c>
      <c r="B153" s="2" t="s">
        <v>3879</v>
      </c>
      <c r="C153" s="2" t="s">
        <v>46</v>
      </c>
      <c r="D153" s="2" t="s">
        <v>23</v>
      </c>
      <c r="E153" s="2" t="s">
        <v>81</v>
      </c>
      <c r="F153" s="2" t="s">
        <v>71</v>
      </c>
      <c r="G153" s="4">
        <v>44470</v>
      </c>
      <c r="H153">
        <v>152</v>
      </c>
      <c r="I153" t="s">
        <v>279</v>
      </c>
      <c r="N153">
        <v>691</v>
      </c>
      <c r="O153" t="s">
        <v>2020</v>
      </c>
      <c r="P153">
        <v>518</v>
      </c>
      <c r="AC153" t="s">
        <v>2021</v>
      </c>
      <c r="AD153" t="s">
        <v>2022</v>
      </c>
    </row>
    <row r="154" spans="1:31" x14ac:dyDescent="0.25">
      <c r="A154" s="1">
        <v>44470</v>
      </c>
      <c r="B154" s="2" t="s">
        <v>3879</v>
      </c>
      <c r="C154" s="2" t="s">
        <v>46</v>
      </c>
      <c r="D154" s="2" t="s">
        <v>23</v>
      </c>
      <c r="E154" s="2" t="s">
        <v>81</v>
      </c>
      <c r="F154" s="2" t="s">
        <v>71</v>
      </c>
      <c r="G154" s="4">
        <v>44470</v>
      </c>
      <c r="H154">
        <v>153</v>
      </c>
      <c r="I154" t="s">
        <v>279</v>
      </c>
      <c r="N154">
        <v>1580</v>
      </c>
      <c r="O154" t="s">
        <v>2092</v>
      </c>
      <c r="P154">
        <v>610</v>
      </c>
      <c r="AC154" t="s">
        <v>2093</v>
      </c>
      <c r="AD154" t="s">
        <v>2094</v>
      </c>
    </row>
    <row r="155" spans="1:31" x14ac:dyDescent="0.25">
      <c r="A155" s="1">
        <v>44470</v>
      </c>
      <c r="B155" s="2" t="s">
        <v>3879</v>
      </c>
      <c r="C155" s="2" t="s">
        <v>46</v>
      </c>
      <c r="D155" s="2" t="s">
        <v>23</v>
      </c>
      <c r="E155" s="2" t="s">
        <v>81</v>
      </c>
      <c r="F155" s="2" t="s">
        <v>71</v>
      </c>
      <c r="G155" s="4">
        <v>44470</v>
      </c>
      <c r="H155">
        <v>154</v>
      </c>
      <c r="I155" t="s">
        <v>279</v>
      </c>
      <c r="N155">
        <v>83</v>
      </c>
      <c r="O155" t="s">
        <v>2029</v>
      </c>
      <c r="P155">
        <v>138</v>
      </c>
      <c r="AC155" t="s">
        <v>2030</v>
      </c>
      <c r="AD155">
        <v>127</v>
      </c>
    </row>
    <row r="156" spans="1:31" x14ac:dyDescent="0.25">
      <c r="A156" s="1">
        <v>44470</v>
      </c>
      <c r="B156" s="2" t="s">
        <v>3879</v>
      </c>
      <c r="C156" s="2" t="s">
        <v>46</v>
      </c>
      <c r="D156" s="2" t="s">
        <v>23</v>
      </c>
      <c r="E156" s="2" t="s">
        <v>81</v>
      </c>
      <c r="F156" s="2" t="s">
        <v>71</v>
      </c>
      <c r="G156" s="4">
        <v>44470</v>
      </c>
      <c r="H156">
        <v>155</v>
      </c>
      <c r="I156" t="s">
        <v>281</v>
      </c>
      <c r="J156" s="1">
        <v>44470</v>
      </c>
      <c r="K156" t="s">
        <v>2230</v>
      </c>
      <c r="L156" t="s">
        <v>2231</v>
      </c>
      <c r="M156" t="s">
        <v>2232</v>
      </c>
      <c r="N156">
        <v>692</v>
      </c>
      <c r="O156" t="s">
        <v>2012</v>
      </c>
      <c r="P156">
        <v>184</v>
      </c>
      <c r="Q156">
        <v>0</v>
      </c>
      <c r="R156">
        <v>0</v>
      </c>
      <c r="S156">
        <v>1105</v>
      </c>
      <c r="T156">
        <v>1105</v>
      </c>
      <c r="U156">
        <v>1105</v>
      </c>
      <c r="W156" t="s">
        <v>2006</v>
      </c>
      <c r="X156" t="s">
        <v>71</v>
      </c>
      <c r="Y156" t="s">
        <v>2233</v>
      </c>
      <c r="AA156" t="s">
        <v>46</v>
      </c>
      <c r="AC156" t="s">
        <v>2013</v>
      </c>
      <c r="AD156" t="s">
        <v>2014</v>
      </c>
      <c r="AE156" t="s">
        <v>2204</v>
      </c>
    </row>
    <row r="157" spans="1:31" x14ac:dyDescent="0.25">
      <c r="A157" s="1">
        <v>44470</v>
      </c>
      <c r="B157" s="2" t="s">
        <v>3879</v>
      </c>
      <c r="C157" s="2" t="s">
        <v>46</v>
      </c>
      <c r="D157" s="2" t="s">
        <v>23</v>
      </c>
      <c r="E157" s="2" t="s">
        <v>81</v>
      </c>
      <c r="F157" s="2" t="s">
        <v>71</v>
      </c>
      <c r="G157" s="4">
        <v>44470</v>
      </c>
      <c r="H157">
        <v>156</v>
      </c>
      <c r="I157" t="s">
        <v>281</v>
      </c>
      <c r="N157">
        <v>1297</v>
      </c>
      <c r="O157" t="s">
        <v>2112</v>
      </c>
      <c r="P157">
        <v>265</v>
      </c>
      <c r="AC157" t="s">
        <v>2113</v>
      </c>
      <c r="AD157" t="s">
        <v>2114</v>
      </c>
    </row>
    <row r="158" spans="1:31" x14ac:dyDescent="0.25">
      <c r="A158" s="1">
        <v>44470</v>
      </c>
      <c r="B158" s="2" t="s">
        <v>3879</v>
      </c>
      <c r="C158" s="2" t="s">
        <v>46</v>
      </c>
      <c r="D158" s="2" t="s">
        <v>23</v>
      </c>
      <c r="E158" s="2" t="s">
        <v>81</v>
      </c>
      <c r="F158" s="2" t="s">
        <v>71</v>
      </c>
      <c r="G158" s="4">
        <v>44470</v>
      </c>
      <c r="H158">
        <v>157</v>
      </c>
      <c r="I158" t="s">
        <v>281</v>
      </c>
      <c r="N158">
        <v>691</v>
      </c>
      <c r="O158" t="s">
        <v>2020</v>
      </c>
      <c r="P158">
        <v>518</v>
      </c>
      <c r="AC158" t="s">
        <v>2021</v>
      </c>
      <c r="AD158" t="s">
        <v>2022</v>
      </c>
    </row>
    <row r="159" spans="1:31" x14ac:dyDescent="0.25">
      <c r="A159" s="1">
        <v>44470</v>
      </c>
      <c r="B159" s="2" t="s">
        <v>3879</v>
      </c>
      <c r="C159" s="2" t="s">
        <v>46</v>
      </c>
      <c r="D159" s="2" t="s">
        <v>23</v>
      </c>
      <c r="E159" s="2" t="s">
        <v>81</v>
      </c>
      <c r="F159" s="2" t="s">
        <v>71</v>
      </c>
      <c r="G159" s="4">
        <v>44470</v>
      </c>
      <c r="H159">
        <v>158</v>
      </c>
      <c r="I159" t="s">
        <v>281</v>
      </c>
      <c r="N159">
        <v>83</v>
      </c>
      <c r="O159" t="s">
        <v>2029</v>
      </c>
      <c r="P159">
        <v>138</v>
      </c>
      <c r="AC159" t="s">
        <v>2030</v>
      </c>
      <c r="AD159">
        <v>127</v>
      </c>
    </row>
    <row r="160" spans="1:31" x14ac:dyDescent="0.25">
      <c r="A160" s="1">
        <v>44470</v>
      </c>
      <c r="B160" s="2" t="s">
        <v>3879</v>
      </c>
      <c r="C160" s="2" t="s">
        <v>25</v>
      </c>
      <c r="D160" s="2" t="s">
        <v>23</v>
      </c>
      <c r="E160" s="2" t="s">
        <v>78</v>
      </c>
      <c r="F160" s="2" t="s">
        <v>71</v>
      </c>
      <c r="G160" s="4">
        <v>44470</v>
      </c>
      <c r="H160">
        <v>159</v>
      </c>
      <c r="I160" t="s">
        <v>283</v>
      </c>
      <c r="J160" s="1">
        <v>44470</v>
      </c>
      <c r="K160" t="s">
        <v>2147</v>
      </c>
      <c r="L160" t="s">
        <v>2148</v>
      </c>
      <c r="M160" t="s">
        <v>2148</v>
      </c>
      <c r="N160">
        <v>83</v>
      </c>
      <c r="O160" t="s">
        <v>2029</v>
      </c>
      <c r="P160">
        <v>138</v>
      </c>
      <c r="Q160">
        <v>0</v>
      </c>
      <c r="R160">
        <v>0</v>
      </c>
      <c r="S160">
        <v>138</v>
      </c>
      <c r="T160">
        <v>138</v>
      </c>
      <c r="U160">
        <v>138</v>
      </c>
      <c r="W160" t="s">
        <v>2006</v>
      </c>
      <c r="X160" t="s">
        <v>71</v>
      </c>
      <c r="AA160" t="s">
        <v>24</v>
      </c>
      <c r="AC160" t="s">
        <v>2030</v>
      </c>
      <c r="AD160">
        <v>127</v>
      </c>
      <c r="AE160" t="s">
        <v>2035</v>
      </c>
    </row>
    <row r="161" spans="1:31" x14ac:dyDescent="0.25">
      <c r="A161" s="1">
        <v>44470</v>
      </c>
      <c r="B161" s="2" t="s">
        <v>3879</v>
      </c>
      <c r="C161" s="2" t="s">
        <v>46</v>
      </c>
      <c r="D161" s="2" t="s">
        <v>23</v>
      </c>
      <c r="E161" s="2" t="s">
        <v>81</v>
      </c>
      <c r="F161" s="2" t="s">
        <v>71</v>
      </c>
      <c r="G161" s="4">
        <v>44470</v>
      </c>
      <c r="H161">
        <v>160</v>
      </c>
      <c r="I161" t="s">
        <v>284</v>
      </c>
      <c r="J161" s="1">
        <v>44470</v>
      </c>
      <c r="K161" t="s">
        <v>2234</v>
      </c>
      <c r="L161" t="s">
        <v>2235</v>
      </c>
      <c r="N161">
        <v>692</v>
      </c>
      <c r="O161" t="s">
        <v>2012</v>
      </c>
      <c r="P161">
        <v>184</v>
      </c>
      <c r="Q161">
        <v>0</v>
      </c>
      <c r="R161">
        <v>0</v>
      </c>
      <c r="S161">
        <v>1277</v>
      </c>
      <c r="T161">
        <v>1277</v>
      </c>
      <c r="U161">
        <v>1277</v>
      </c>
      <c r="W161" t="s">
        <v>2006</v>
      </c>
      <c r="X161" t="s">
        <v>71</v>
      </c>
      <c r="AA161" t="s">
        <v>46</v>
      </c>
      <c r="AC161" t="s">
        <v>2013</v>
      </c>
      <c r="AD161" t="s">
        <v>2014</v>
      </c>
      <c r="AE161" t="s">
        <v>2236</v>
      </c>
    </row>
    <row r="162" spans="1:31" x14ac:dyDescent="0.25">
      <c r="A162" s="1">
        <v>44470</v>
      </c>
      <c r="B162" s="2" t="s">
        <v>3879</v>
      </c>
      <c r="C162" s="2" t="s">
        <v>46</v>
      </c>
      <c r="D162" s="2" t="s">
        <v>23</v>
      </c>
      <c r="E162" s="2" t="s">
        <v>81</v>
      </c>
      <c r="F162" s="2" t="s">
        <v>71</v>
      </c>
      <c r="G162" s="4">
        <v>44470</v>
      </c>
      <c r="H162">
        <v>161</v>
      </c>
      <c r="I162" t="s">
        <v>284</v>
      </c>
      <c r="N162">
        <v>119</v>
      </c>
      <c r="O162" t="s">
        <v>2145</v>
      </c>
      <c r="P162">
        <v>161</v>
      </c>
      <c r="AC162" t="s">
        <v>2146</v>
      </c>
      <c r="AD162">
        <v>213</v>
      </c>
    </row>
    <row r="163" spans="1:31" x14ac:dyDescent="0.25">
      <c r="A163" s="1">
        <v>44470</v>
      </c>
      <c r="B163" s="2" t="s">
        <v>3879</v>
      </c>
      <c r="C163" s="2" t="s">
        <v>46</v>
      </c>
      <c r="D163" s="2" t="s">
        <v>23</v>
      </c>
      <c r="E163" s="2" t="s">
        <v>81</v>
      </c>
      <c r="F163" s="2" t="s">
        <v>71</v>
      </c>
      <c r="G163" s="4">
        <v>44470</v>
      </c>
      <c r="H163">
        <v>162</v>
      </c>
      <c r="I163" t="s">
        <v>284</v>
      </c>
      <c r="N163">
        <v>100</v>
      </c>
      <c r="O163" t="s">
        <v>2016</v>
      </c>
      <c r="P163">
        <v>414</v>
      </c>
      <c r="AC163" t="s">
        <v>2017</v>
      </c>
      <c r="AD163">
        <v>100</v>
      </c>
    </row>
    <row r="164" spans="1:31" x14ac:dyDescent="0.25">
      <c r="A164" s="1">
        <v>44470</v>
      </c>
      <c r="B164" s="2" t="s">
        <v>3879</v>
      </c>
      <c r="C164" s="2" t="s">
        <v>46</v>
      </c>
      <c r="D164" s="2" t="s">
        <v>23</v>
      </c>
      <c r="E164" s="2" t="s">
        <v>81</v>
      </c>
      <c r="F164" s="2" t="s">
        <v>71</v>
      </c>
      <c r="G164" s="4">
        <v>44470</v>
      </c>
      <c r="H164">
        <v>163</v>
      </c>
      <c r="I164" t="s">
        <v>284</v>
      </c>
      <c r="N164">
        <v>691</v>
      </c>
      <c r="O164" t="s">
        <v>2020</v>
      </c>
      <c r="P164">
        <v>518</v>
      </c>
      <c r="AC164" t="s">
        <v>2021</v>
      </c>
      <c r="AD164" t="s">
        <v>2022</v>
      </c>
    </row>
    <row r="165" spans="1:31" x14ac:dyDescent="0.25">
      <c r="A165" s="1">
        <v>44470</v>
      </c>
      <c r="B165" s="2" t="s">
        <v>3879</v>
      </c>
      <c r="C165" s="2" t="s">
        <v>48</v>
      </c>
      <c r="D165" s="2" t="s">
        <v>23</v>
      </c>
      <c r="E165" s="2" t="s">
        <v>81</v>
      </c>
      <c r="F165" s="2" t="s">
        <v>71</v>
      </c>
      <c r="G165" s="4">
        <v>44470</v>
      </c>
      <c r="H165">
        <v>164</v>
      </c>
      <c r="I165" t="s">
        <v>285</v>
      </c>
      <c r="J165" s="1">
        <v>44470</v>
      </c>
      <c r="K165" t="s">
        <v>2237</v>
      </c>
      <c r="L165" t="s">
        <v>2238</v>
      </c>
      <c r="M165" t="s">
        <v>2239</v>
      </c>
      <c r="N165">
        <v>2477</v>
      </c>
      <c r="O165" t="s">
        <v>2240</v>
      </c>
      <c r="P165">
        <v>750</v>
      </c>
      <c r="Q165">
        <v>0</v>
      </c>
      <c r="R165">
        <v>0</v>
      </c>
      <c r="S165">
        <v>750</v>
      </c>
      <c r="T165">
        <v>750</v>
      </c>
      <c r="U165">
        <v>750</v>
      </c>
      <c r="W165" t="s">
        <v>2006</v>
      </c>
      <c r="X165" t="s">
        <v>71</v>
      </c>
      <c r="AA165" t="s">
        <v>48</v>
      </c>
      <c r="AC165" t="s">
        <v>2241</v>
      </c>
      <c r="AE165" t="s">
        <v>2159</v>
      </c>
    </row>
    <row r="166" spans="1:31" x14ac:dyDescent="0.25">
      <c r="A166" s="1">
        <v>44470</v>
      </c>
      <c r="B166" s="2" t="s">
        <v>3879</v>
      </c>
      <c r="C166" s="2" t="s">
        <v>25</v>
      </c>
      <c r="D166" s="2" t="s">
        <v>23</v>
      </c>
      <c r="E166" s="2" t="s">
        <v>78</v>
      </c>
      <c r="F166" s="2" t="s">
        <v>71</v>
      </c>
      <c r="G166" s="4">
        <v>44470</v>
      </c>
      <c r="H166">
        <v>165</v>
      </c>
      <c r="I166" t="s">
        <v>286</v>
      </c>
      <c r="J166" s="1">
        <v>44470</v>
      </c>
      <c r="K166" t="s">
        <v>2009</v>
      </c>
      <c r="L166" t="s">
        <v>2010</v>
      </c>
      <c r="M166" t="s">
        <v>2011</v>
      </c>
      <c r="N166">
        <v>692</v>
      </c>
      <c r="O166" t="s">
        <v>2012</v>
      </c>
      <c r="P166">
        <v>184</v>
      </c>
      <c r="Q166">
        <v>0</v>
      </c>
      <c r="R166">
        <v>0</v>
      </c>
      <c r="S166">
        <v>654</v>
      </c>
      <c r="T166">
        <v>654</v>
      </c>
      <c r="U166">
        <v>654</v>
      </c>
      <c r="W166" t="s">
        <v>2006</v>
      </c>
      <c r="X166" t="s">
        <v>71</v>
      </c>
      <c r="AA166" t="s">
        <v>24</v>
      </c>
      <c r="AC166" t="s">
        <v>2013</v>
      </c>
      <c r="AD166" t="s">
        <v>2014</v>
      </c>
      <c r="AE166" t="s">
        <v>2217</v>
      </c>
    </row>
    <row r="167" spans="1:31" x14ac:dyDescent="0.25">
      <c r="A167" s="1">
        <v>44470</v>
      </c>
      <c r="B167" s="2" t="s">
        <v>3879</v>
      </c>
      <c r="C167" s="2" t="s">
        <v>25</v>
      </c>
      <c r="D167" s="2" t="s">
        <v>23</v>
      </c>
      <c r="E167" s="2" t="s">
        <v>78</v>
      </c>
      <c r="F167" s="2" t="s">
        <v>71</v>
      </c>
      <c r="G167" s="4">
        <v>44470</v>
      </c>
      <c r="H167">
        <v>166</v>
      </c>
      <c r="I167" t="s">
        <v>286</v>
      </c>
      <c r="N167">
        <v>288</v>
      </c>
      <c r="O167" t="s">
        <v>2242</v>
      </c>
      <c r="P167">
        <v>125</v>
      </c>
      <c r="AC167" t="s">
        <v>2243</v>
      </c>
      <c r="AD167">
        <v>221</v>
      </c>
    </row>
    <row r="168" spans="1:31" x14ac:dyDescent="0.25">
      <c r="A168" s="1">
        <v>44470</v>
      </c>
      <c r="B168" s="2" t="s">
        <v>3879</v>
      </c>
      <c r="C168" s="2" t="s">
        <v>25</v>
      </c>
      <c r="D168" s="2" t="s">
        <v>23</v>
      </c>
      <c r="E168" s="2" t="s">
        <v>78</v>
      </c>
      <c r="F168" s="2" t="s">
        <v>71</v>
      </c>
      <c r="G168" s="4">
        <v>44470</v>
      </c>
      <c r="H168">
        <v>167</v>
      </c>
      <c r="I168" t="s">
        <v>286</v>
      </c>
      <c r="N168">
        <v>226</v>
      </c>
      <c r="O168" t="s">
        <v>2018</v>
      </c>
      <c r="P168">
        <v>345</v>
      </c>
      <c r="AC168" t="s">
        <v>2019</v>
      </c>
      <c r="AD168">
        <v>183</v>
      </c>
    </row>
    <row r="169" spans="1:31" x14ac:dyDescent="0.25">
      <c r="A169" s="1">
        <v>44470</v>
      </c>
      <c r="B169" s="2" t="s">
        <v>3879</v>
      </c>
      <c r="C169" s="2" t="s">
        <v>25</v>
      </c>
      <c r="D169" s="2" t="s">
        <v>74</v>
      </c>
      <c r="E169" s="2" t="s">
        <v>78</v>
      </c>
      <c r="F169" s="2" t="s">
        <v>71</v>
      </c>
      <c r="G169" s="4">
        <v>44470</v>
      </c>
      <c r="H169">
        <v>168</v>
      </c>
      <c r="I169" t="s">
        <v>287</v>
      </c>
      <c r="J169" s="1">
        <v>44470</v>
      </c>
      <c r="K169" t="s">
        <v>2244</v>
      </c>
      <c r="L169" t="s">
        <v>2245</v>
      </c>
      <c r="M169" t="s">
        <v>2246</v>
      </c>
      <c r="N169">
        <v>2297</v>
      </c>
      <c r="O169" t="s">
        <v>2247</v>
      </c>
      <c r="P169">
        <v>2700</v>
      </c>
      <c r="Q169">
        <v>0</v>
      </c>
      <c r="R169">
        <v>0</v>
      </c>
      <c r="S169">
        <v>2700</v>
      </c>
      <c r="T169">
        <v>2700</v>
      </c>
      <c r="U169">
        <v>2700</v>
      </c>
      <c r="W169" t="s">
        <v>2006</v>
      </c>
      <c r="X169" t="s">
        <v>71</v>
      </c>
      <c r="AA169" t="s">
        <v>24</v>
      </c>
      <c r="AC169" t="s">
        <v>2248</v>
      </c>
      <c r="AE169" t="s">
        <v>2249</v>
      </c>
    </row>
    <row r="170" spans="1:31" x14ac:dyDescent="0.25">
      <c r="A170" s="1">
        <v>44470</v>
      </c>
      <c r="B170" s="2" t="s">
        <v>3879</v>
      </c>
      <c r="C170" s="2" t="s">
        <v>56</v>
      </c>
      <c r="D170" s="2" t="s">
        <v>23</v>
      </c>
      <c r="E170" s="2" t="s">
        <v>81</v>
      </c>
      <c r="F170" s="2" t="s">
        <v>71</v>
      </c>
      <c r="G170" s="4">
        <v>44470</v>
      </c>
      <c r="H170">
        <v>169</v>
      </c>
      <c r="I170" t="s">
        <v>289</v>
      </c>
      <c r="J170" s="1">
        <v>44470</v>
      </c>
      <c r="K170" t="s">
        <v>2250</v>
      </c>
      <c r="L170" t="s">
        <v>2155</v>
      </c>
      <c r="M170" t="s">
        <v>2065</v>
      </c>
      <c r="N170">
        <v>1356</v>
      </c>
      <c r="O170" t="s">
        <v>2251</v>
      </c>
      <c r="P170">
        <v>197</v>
      </c>
      <c r="Q170">
        <v>0</v>
      </c>
      <c r="R170">
        <v>0</v>
      </c>
      <c r="S170">
        <v>197</v>
      </c>
      <c r="T170">
        <v>197</v>
      </c>
      <c r="U170">
        <v>197</v>
      </c>
      <c r="W170" t="s">
        <v>2006</v>
      </c>
      <c r="X170" t="s">
        <v>71</v>
      </c>
      <c r="AA170" t="s">
        <v>56</v>
      </c>
      <c r="AC170" t="s">
        <v>2252</v>
      </c>
      <c r="AD170">
        <v>92</v>
      </c>
      <c r="AE170" t="s">
        <v>2253</v>
      </c>
    </row>
    <row r="171" spans="1:31" x14ac:dyDescent="0.25">
      <c r="A171" s="1">
        <v>44470</v>
      </c>
      <c r="B171" s="2" t="s">
        <v>3879</v>
      </c>
      <c r="C171" s="2" t="s">
        <v>25</v>
      </c>
      <c r="D171" s="2" t="s">
        <v>23</v>
      </c>
      <c r="E171" s="2" t="s">
        <v>78</v>
      </c>
      <c r="F171" s="2" t="s">
        <v>71</v>
      </c>
      <c r="G171" s="4">
        <v>44470</v>
      </c>
      <c r="H171">
        <v>170</v>
      </c>
      <c r="I171" t="s">
        <v>291</v>
      </c>
      <c r="J171" s="1">
        <v>44470</v>
      </c>
      <c r="K171" t="s">
        <v>2002</v>
      </c>
      <c r="L171" t="s">
        <v>2003</v>
      </c>
      <c r="M171" t="s">
        <v>2004</v>
      </c>
      <c r="N171">
        <v>83</v>
      </c>
      <c r="O171" t="s">
        <v>2029</v>
      </c>
      <c r="P171">
        <v>138</v>
      </c>
      <c r="Q171">
        <v>0</v>
      </c>
      <c r="R171">
        <v>0</v>
      </c>
      <c r="S171">
        <v>138</v>
      </c>
      <c r="T171">
        <v>138</v>
      </c>
      <c r="U171">
        <v>138</v>
      </c>
      <c r="W171" t="s">
        <v>2006</v>
      </c>
      <c r="X171" t="s">
        <v>71</v>
      </c>
      <c r="AA171" t="s">
        <v>24</v>
      </c>
      <c r="AC171" t="s">
        <v>2030</v>
      </c>
      <c r="AD171">
        <v>127</v>
      </c>
      <c r="AE171" t="s">
        <v>2063</v>
      </c>
    </row>
    <row r="172" spans="1:31" x14ac:dyDescent="0.25">
      <c r="A172" s="1">
        <v>44470</v>
      </c>
      <c r="B172" s="2" t="s">
        <v>3879</v>
      </c>
      <c r="C172" s="2" t="s">
        <v>25</v>
      </c>
      <c r="D172" s="2" t="s">
        <v>37</v>
      </c>
      <c r="E172" s="2" t="s">
        <v>78</v>
      </c>
      <c r="F172" s="2" t="s">
        <v>71</v>
      </c>
      <c r="G172" s="4">
        <v>44470</v>
      </c>
      <c r="H172">
        <v>171</v>
      </c>
      <c r="I172" t="s">
        <v>293</v>
      </c>
      <c r="J172" s="1">
        <v>44470</v>
      </c>
      <c r="K172" t="s">
        <v>2080</v>
      </c>
      <c r="L172" t="s">
        <v>2081</v>
      </c>
      <c r="M172" t="s">
        <v>2082</v>
      </c>
      <c r="N172">
        <v>368</v>
      </c>
      <c r="O172" t="s">
        <v>2254</v>
      </c>
      <c r="P172">
        <v>450</v>
      </c>
      <c r="Q172">
        <v>0</v>
      </c>
      <c r="R172">
        <v>0</v>
      </c>
      <c r="S172">
        <v>450</v>
      </c>
      <c r="T172">
        <v>450</v>
      </c>
      <c r="U172">
        <v>450</v>
      </c>
      <c r="W172" t="s">
        <v>2006</v>
      </c>
      <c r="X172" t="s">
        <v>71</v>
      </c>
      <c r="AA172" t="s">
        <v>24</v>
      </c>
      <c r="AC172" t="s">
        <v>2255</v>
      </c>
      <c r="AE172" t="s">
        <v>2039</v>
      </c>
    </row>
    <row r="173" spans="1:31" x14ac:dyDescent="0.25">
      <c r="A173" s="1">
        <v>44470</v>
      </c>
      <c r="B173" s="2" t="s">
        <v>3879</v>
      </c>
      <c r="C173" s="2" t="s">
        <v>20</v>
      </c>
      <c r="D173" s="2" t="s">
        <v>23</v>
      </c>
      <c r="E173" s="2" t="s">
        <v>79</v>
      </c>
      <c r="F173" s="2" t="s">
        <v>71</v>
      </c>
      <c r="G173" s="4">
        <v>44470</v>
      </c>
      <c r="H173">
        <v>172</v>
      </c>
      <c r="I173" t="s">
        <v>294</v>
      </c>
      <c r="J173" s="1">
        <v>44470</v>
      </c>
      <c r="K173" t="s">
        <v>2256</v>
      </c>
      <c r="L173" t="s">
        <v>2257</v>
      </c>
      <c r="M173" t="s">
        <v>2155</v>
      </c>
      <c r="N173">
        <v>692</v>
      </c>
      <c r="O173" t="s">
        <v>2012</v>
      </c>
      <c r="P173">
        <v>184</v>
      </c>
      <c r="Q173">
        <v>0</v>
      </c>
      <c r="R173">
        <v>0</v>
      </c>
      <c r="S173">
        <v>1277</v>
      </c>
      <c r="T173">
        <v>1277</v>
      </c>
      <c r="U173">
        <v>1277</v>
      </c>
      <c r="W173" t="s">
        <v>2006</v>
      </c>
      <c r="X173" t="s">
        <v>71</v>
      </c>
      <c r="AA173" t="s">
        <v>18</v>
      </c>
      <c r="AC173" t="s">
        <v>2013</v>
      </c>
      <c r="AD173" t="s">
        <v>2014</v>
      </c>
      <c r="AE173" t="s">
        <v>2258</v>
      </c>
    </row>
    <row r="174" spans="1:31" x14ac:dyDescent="0.25">
      <c r="A174" s="1">
        <v>44470</v>
      </c>
      <c r="B174" s="2" t="s">
        <v>3879</v>
      </c>
      <c r="C174" s="2" t="s">
        <v>20</v>
      </c>
      <c r="D174" s="2" t="s">
        <v>23</v>
      </c>
      <c r="E174" s="2" t="s">
        <v>79</v>
      </c>
      <c r="F174" s="2" t="s">
        <v>71</v>
      </c>
      <c r="G174" s="4">
        <v>44470</v>
      </c>
      <c r="H174">
        <v>173</v>
      </c>
      <c r="I174" t="s">
        <v>294</v>
      </c>
      <c r="N174">
        <v>100</v>
      </c>
      <c r="O174" t="s">
        <v>2016</v>
      </c>
      <c r="P174">
        <v>414</v>
      </c>
      <c r="AC174" t="s">
        <v>2017</v>
      </c>
      <c r="AD174">
        <v>100</v>
      </c>
    </row>
    <row r="175" spans="1:31" x14ac:dyDescent="0.25">
      <c r="A175" s="1">
        <v>44470</v>
      </c>
      <c r="B175" s="2" t="s">
        <v>3879</v>
      </c>
      <c r="C175" s="2" t="s">
        <v>20</v>
      </c>
      <c r="D175" s="2" t="s">
        <v>23</v>
      </c>
      <c r="E175" s="2" t="s">
        <v>79</v>
      </c>
      <c r="F175" s="2" t="s">
        <v>71</v>
      </c>
      <c r="G175" s="4">
        <v>44470</v>
      </c>
      <c r="H175">
        <v>174</v>
      </c>
      <c r="I175" t="s">
        <v>294</v>
      </c>
      <c r="N175">
        <v>119</v>
      </c>
      <c r="O175" t="s">
        <v>2145</v>
      </c>
      <c r="P175">
        <v>161</v>
      </c>
      <c r="AC175" t="s">
        <v>2146</v>
      </c>
      <c r="AD175">
        <v>213</v>
      </c>
    </row>
    <row r="176" spans="1:31" x14ac:dyDescent="0.25">
      <c r="A176" s="1">
        <v>44470</v>
      </c>
      <c r="B176" s="2" t="s">
        <v>3879</v>
      </c>
      <c r="C176" s="2" t="s">
        <v>20</v>
      </c>
      <c r="D176" s="2" t="s">
        <v>23</v>
      </c>
      <c r="E176" s="2" t="s">
        <v>79</v>
      </c>
      <c r="F176" s="2" t="s">
        <v>71</v>
      </c>
      <c r="G176" s="4">
        <v>44470</v>
      </c>
      <c r="H176">
        <v>175</v>
      </c>
      <c r="I176" t="s">
        <v>294</v>
      </c>
      <c r="N176">
        <v>691</v>
      </c>
      <c r="O176" t="s">
        <v>2020</v>
      </c>
      <c r="P176">
        <v>518</v>
      </c>
      <c r="AC176" t="s">
        <v>2021</v>
      </c>
      <c r="AD176" t="s">
        <v>2022</v>
      </c>
    </row>
    <row r="177" spans="1:31" x14ac:dyDescent="0.25">
      <c r="A177" s="1">
        <v>44470</v>
      </c>
      <c r="B177" s="2" t="s">
        <v>3879</v>
      </c>
      <c r="C177" s="2" t="s">
        <v>25</v>
      </c>
      <c r="D177" s="2" t="s">
        <v>37</v>
      </c>
      <c r="E177" s="2" t="s">
        <v>78</v>
      </c>
      <c r="F177" s="2" t="s">
        <v>71</v>
      </c>
      <c r="G177" s="4">
        <v>44470</v>
      </c>
      <c r="H177">
        <v>176</v>
      </c>
      <c r="I177" t="s">
        <v>296</v>
      </c>
      <c r="J177" s="1">
        <v>44470</v>
      </c>
      <c r="K177" t="s">
        <v>2061</v>
      </c>
      <c r="L177" t="s">
        <v>2062</v>
      </c>
      <c r="N177">
        <v>1531</v>
      </c>
      <c r="O177" t="s">
        <v>2005</v>
      </c>
      <c r="P177">
        <v>800</v>
      </c>
      <c r="Q177">
        <v>0</v>
      </c>
      <c r="R177">
        <v>0</v>
      </c>
      <c r="S177">
        <v>1575</v>
      </c>
      <c r="T177">
        <v>1575</v>
      </c>
      <c r="U177">
        <v>1575</v>
      </c>
      <c r="W177" t="s">
        <v>2006</v>
      </c>
      <c r="X177" t="s">
        <v>71</v>
      </c>
      <c r="AA177" t="s">
        <v>24</v>
      </c>
      <c r="AC177" t="s">
        <v>2007</v>
      </c>
      <c r="AE177" t="s">
        <v>2063</v>
      </c>
    </row>
    <row r="178" spans="1:31" x14ac:dyDescent="0.25">
      <c r="A178" s="1">
        <v>44470</v>
      </c>
      <c r="B178" s="2" t="s">
        <v>3879</v>
      </c>
      <c r="C178" s="2" t="s">
        <v>25</v>
      </c>
      <c r="D178" s="2" t="s">
        <v>37</v>
      </c>
      <c r="E178" s="2" t="s">
        <v>78</v>
      </c>
      <c r="F178" s="2" t="s">
        <v>71</v>
      </c>
      <c r="G178" s="4">
        <v>44470</v>
      </c>
      <c r="H178">
        <v>177</v>
      </c>
      <c r="I178" t="s">
        <v>296</v>
      </c>
      <c r="N178">
        <v>2474</v>
      </c>
      <c r="O178" t="s">
        <v>2259</v>
      </c>
      <c r="P178">
        <v>775</v>
      </c>
      <c r="AC178" t="s">
        <v>2260</v>
      </c>
    </row>
    <row r="179" spans="1:31" x14ac:dyDescent="0.25">
      <c r="A179" s="1">
        <v>44470</v>
      </c>
      <c r="B179" s="2" t="s">
        <v>3879</v>
      </c>
      <c r="C179" s="2" t="s">
        <v>34</v>
      </c>
      <c r="D179" s="2" t="s">
        <v>23</v>
      </c>
      <c r="E179" s="2" t="s">
        <v>80</v>
      </c>
      <c r="F179" s="2" t="s">
        <v>71</v>
      </c>
      <c r="G179" s="4">
        <v>44470</v>
      </c>
      <c r="H179">
        <v>178</v>
      </c>
      <c r="I179" t="s">
        <v>297</v>
      </c>
      <c r="J179" s="1">
        <v>44470</v>
      </c>
      <c r="K179" t="s">
        <v>2261</v>
      </c>
      <c r="L179" t="s">
        <v>2262</v>
      </c>
      <c r="M179" t="s">
        <v>2155</v>
      </c>
      <c r="N179">
        <v>692</v>
      </c>
      <c r="O179" t="s">
        <v>2012</v>
      </c>
      <c r="P179">
        <v>184</v>
      </c>
      <c r="Q179">
        <v>0</v>
      </c>
      <c r="R179">
        <v>0</v>
      </c>
      <c r="S179">
        <v>934</v>
      </c>
      <c r="T179">
        <v>934</v>
      </c>
      <c r="U179">
        <v>934</v>
      </c>
      <c r="W179" t="s">
        <v>2006</v>
      </c>
      <c r="X179" t="s">
        <v>71</v>
      </c>
      <c r="AA179" t="s">
        <v>33</v>
      </c>
      <c r="AC179" t="s">
        <v>2013</v>
      </c>
      <c r="AD179" t="s">
        <v>2014</v>
      </c>
      <c r="AE179" t="s">
        <v>2015</v>
      </c>
    </row>
    <row r="180" spans="1:31" x14ac:dyDescent="0.25">
      <c r="A180" s="1">
        <v>44470</v>
      </c>
      <c r="B180" s="2" t="s">
        <v>3879</v>
      </c>
      <c r="C180" s="2" t="s">
        <v>34</v>
      </c>
      <c r="D180" s="2" t="s">
        <v>23</v>
      </c>
      <c r="E180" s="2" t="s">
        <v>80</v>
      </c>
      <c r="F180" s="2" t="s">
        <v>71</v>
      </c>
      <c r="G180" s="4">
        <v>44470</v>
      </c>
      <c r="H180">
        <v>179</v>
      </c>
      <c r="I180" t="s">
        <v>297</v>
      </c>
      <c r="N180">
        <v>2477</v>
      </c>
      <c r="O180" t="s">
        <v>2240</v>
      </c>
      <c r="P180">
        <v>750</v>
      </c>
      <c r="AC180" t="s">
        <v>2241</v>
      </c>
    </row>
    <row r="181" spans="1:31" x14ac:dyDescent="0.25">
      <c r="A181" s="1">
        <v>44470</v>
      </c>
      <c r="B181" s="2" t="s">
        <v>3879</v>
      </c>
      <c r="C181" s="2" t="s">
        <v>46</v>
      </c>
      <c r="D181" s="2" t="s">
        <v>23</v>
      </c>
      <c r="E181" s="2" t="s">
        <v>81</v>
      </c>
      <c r="F181" s="2" t="s">
        <v>71</v>
      </c>
      <c r="G181" s="4">
        <v>44470</v>
      </c>
      <c r="H181">
        <v>180</v>
      </c>
      <c r="I181" t="s">
        <v>299</v>
      </c>
      <c r="J181" s="1">
        <v>44470</v>
      </c>
      <c r="K181" t="s">
        <v>2263</v>
      </c>
      <c r="L181" t="s">
        <v>2264</v>
      </c>
      <c r="N181">
        <v>1533</v>
      </c>
      <c r="O181" t="s">
        <v>2119</v>
      </c>
      <c r="P181">
        <v>535</v>
      </c>
      <c r="Q181">
        <v>0</v>
      </c>
      <c r="R181">
        <v>0</v>
      </c>
      <c r="S181">
        <v>673</v>
      </c>
      <c r="T181">
        <v>673</v>
      </c>
      <c r="U181">
        <v>673</v>
      </c>
      <c r="W181" t="s">
        <v>2006</v>
      </c>
      <c r="X181" t="s">
        <v>71</v>
      </c>
      <c r="Y181" t="s">
        <v>2265</v>
      </c>
      <c r="AA181" t="s">
        <v>46</v>
      </c>
      <c r="AC181" t="s">
        <v>2120</v>
      </c>
      <c r="AD181" t="s">
        <v>2121</v>
      </c>
      <c r="AE181" t="s">
        <v>2266</v>
      </c>
    </row>
    <row r="182" spans="1:31" x14ac:dyDescent="0.25">
      <c r="A182" s="1">
        <v>44470</v>
      </c>
      <c r="B182" s="2" t="s">
        <v>3879</v>
      </c>
      <c r="C182" s="2" t="s">
        <v>46</v>
      </c>
      <c r="D182" s="2" t="s">
        <v>23</v>
      </c>
      <c r="E182" s="2" t="s">
        <v>81</v>
      </c>
      <c r="F182" s="2" t="s">
        <v>71</v>
      </c>
      <c r="G182" s="4">
        <v>44470</v>
      </c>
      <c r="H182">
        <v>181</v>
      </c>
      <c r="I182" t="s">
        <v>299</v>
      </c>
      <c r="N182">
        <v>83</v>
      </c>
      <c r="O182" t="s">
        <v>2029</v>
      </c>
      <c r="P182">
        <v>138</v>
      </c>
      <c r="AC182" t="s">
        <v>2030</v>
      </c>
      <c r="AD182">
        <v>127</v>
      </c>
    </row>
    <row r="183" spans="1:31" x14ac:dyDescent="0.25">
      <c r="A183" s="1">
        <v>44470</v>
      </c>
      <c r="B183" s="2" t="s">
        <v>3879</v>
      </c>
      <c r="C183" s="2" t="s">
        <v>29</v>
      </c>
      <c r="D183" s="2" t="s">
        <v>23</v>
      </c>
      <c r="E183" s="2" t="s">
        <v>81</v>
      </c>
      <c r="F183" s="2" t="s">
        <v>71</v>
      </c>
      <c r="G183" s="4">
        <v>44470</v>
      </c>
      <c r="H183">
        <v>182</v>
      </c>
      <c r="I183" t="s">
        <v>301</v>
      </c>
      <c r="J183" s="1">
        <v>44470</v>
      </c>
      <c r="K183" t="s">
        <v>2267</v>
      </c>
      <c r="L183" t="s">
        <v>2268</v>
      </c>
      <c r="M183" t="s">
        <v>2269</v>
      </c>
      <c r="N183">
        <v>692</v>
      </c>
      <c r="O183" t="s">
        <v>2012</v>
      </c>
      <c r="P183">
        <v>184</v>
      </c>
      <c r="Q183">
        <v>0</v>
      </c>
      <c r="R183">
        <v>0</v>
      </c>
      <c r="S183">
        <v>2572</v>
      </c>
      <c r="T183">
        <v>2572</v>
      </c>
      <c r="U183">
        <v>2572</v>
      </c>
      <c r="W183" t="s">
        <v>2006</v>
      </c>
      <c r="X183" t="s">
        <v>71</v>
      </c>
      <c r="AA183" t="s">
        <v>28</v>
      </c>
      <c r="AC183" t="s">
        <v>2013</v>
      </c>
      <c r="AD183" t="s">
        <v>2014</v>
      </c>
      <c r="AE183" t="s">
        <v>2159</v>
      </c>
    </row>
    <row r="184" spans="1:31" x14ac:dyDescent="0.25">
      <c r="A184" s="1">
        <v>44470</v>
      </c>
      <c r="B184" s="2" t="s">
        <v>3879</v>
      </c>
      <c r="C184" s="2" t="s">
        <v>29</v>
      </c>
      <c r="D184" s="2" t="s">
        <v>23</v>
      </c>
      <c r="E184" s="2" t="s">
        <v>81</v>
      </c>
      <c r="F184" s="2" t="s">
        <v>71</v>
      </c>
      <c r="G184" s="4">
        <v>44470</v>
      </c>
      <c r="H184">
        <v>183</v>
      </c>
      <c r="I184" t="s">
        <v>301</v>
      </c>
      <c r="N184">
        <v>288</v>
      </c>
      <c r="O184" t="s">
        <v>2242</v>
      </c>
      <c r="P184">
        <v>125</v>
      </c>
      <c r="AC184" t="s">
        <v>2243</v>
      </c>
      <c r="AD184">
        <v>221</v>
      </c>
    </row>
    <row r="185" spans="1:31" x14ac:dyDescent="0.25">
      <c r="A185" s="1">
        <v>44470</v>
      </c>
      <c r="B185" s="2" t="s">
        <v>3879</v>
      </c>
      <c r="C185" s="2" t="s">
        <v>29</v>
      </c>
      <c r="D185" s="2" t="s">
        <v>23</v>
      </c>
      <c r="E185" s="2" t="s">
        <v>81</v>
      </c>
      <c r="F185" s="2" t="s">
        <v>71</v>
      </c>
      <c r="G185" s="4">
        <v>44470</v>
      </c>
      <c r="H185">
        <v>184</v>
      </c>
      <c r="I185" t="s">
        <v>301</v>
      </c>
      <c r="N185">
        <v>691</v>
      </c>
      <c r="O185" t="s">
        <v>2020</v>
      </c>
      <c r="P185">
        <v>518</v>
      </c>
      <c r="AC185" t="s">
        <v>2021</v>
      </c>
      <c r="AD185" t="s">
        <v>2022</v>
      </c>
    </row>
    <row r="186" spans="1:31" x14ac:dyDescent="0.25">
      <c r="A186" s="1">
        <v>44470</v>
      </c>
      <c r="B186" s="2" t="s">
        <v>3879</v>
      </c>
      <c r="C186" s="2" t="s">
        <v>29</v>
      </c>
      <c r="D186" s="2" t="s">
        <v>23</v>
      </c>
      <c r="E186" s="2" t="s">
        <v>81</v>
      </c>
      <c r="F186" s="2" t="s">
        <v>71</v>
      </c>
      <c r="G186" s="4">
        <v>44470</v>
      </c>
      <c r="H186">
        <v>185</v>
      </c>
      <c r="I186" t="s">
        <v>301</v>
      </c>
      <c r="N186">
        <v>226</v>
      </c>
      <c r="O186" t="s">
        <v>2018</v>
      </c>
      <c r="P186">
        <v>345</v>
      </c>
      <c r="AC186" t="s">
        <v>2019</v>
      </c>
      <c r="AD186">
        <v>183</v>
      </c>
    </row>
    <row r="187" spans="1:31" x14ac:dyDescent="0.25">
      <c r="A187" s="1">
        <v>44470</v>
      </c>
      <c r="B187" s="2" t="s">
        <v>3879</v>
      </c>
      <c r="C187" s="2" t="s">
        <v>29</v>
      </c>
      <c r="D187" s="2" t="s">
        <v>23</v>
      </c>
      <c r="E187" s="2" t="s">
        <v>81</v>
      </c>
      <c r="F187" s="2" t="s">
        <v>71</v>
      </c>
      <c r="G187" s="4">
        <v>44470</v>
      </c>
      <c r="H187">
        <v>186</v>
      </c>
      <c r="I187" t="s">
        <v>301</v>
      </c>
      <c r="N187">
        <v>1441</v>
      </c>
      <c r="O187" t="s">
        <v>2176</v>
      </c>
      <c r="P187">
        <v>1400</v>
      </c>
      <c r="AC187" t="s">
        <v>2177</v>
      </c>
    </row>
    <row r="188" spans="1:31" x14ac:dyDescent="0.25">
      <c r="A188" s="1">
        <v>44470</v>
      </c>
      <c r="B188" s="2" t="s">
        <v>3879</v>
      </c>
      <c r="C188" s="2" t="s">
        <v>52</v>
      </c>
      <c r="D188" s="2" t="s">
        <v>37</v>
      </c>
      <c r="E188" s="2" t="s">
        <v>81</v>
      </c>
      <c r="F188" s="2" t="s">
        <v>71</v>
      </c>
      <c r="G188" s="4">
        <v>44470</v>
      </c>
      <c r="H188">
        <v>187</v>
      </c>
      <c r="I188" t="s">
        <v>303</v>
      </c>
      <c r="J188" s="1">
        <v>44470</v>
      </c>
      <c r="K188" t="s">
        <v>2198</v>
      </c>
      <c r="L188" t="s">
        <v>2199</v>
      </c>
      <c r="N188">
        <v>2458</v>
      </c>
      <c r="O188" t="s">
        <v>2152</v>
      </c>
      <c r="P188">
        <v>500</v>
      </c>
      <c r="Q188">
        <v>0</v>
      </c>
      <c r="R188">
        <v>0</v>
      </c>
      <c r="S188">
        <v>1250</v>
      </c>
      <c r="T188">
        <v>1250</v>
      </c>
      <c r="U188">
        <v>1250</v>
      </c>
      <c r="W188" t="s">
        <v>2006</v>
      </c>
      <c r="X188" t="s">
        <v>71</v>
      </c>
      <c r="Y188" t="s">
        <v>2200</v>
      </c>
      <c r="AA188" t="s">
        <v>50</v>
      </c>
      <c r="AC188" t="s">
        <v>2153</v>
      </c>
      <c r="AE188" t="s">
        <v>2226</v>
      </c>
    </row>
    <row r="189" spans="1:31" x14ac:dyDescent="0.25">
      <c r="A189" s="1">
        <v>44470</v>
      </c>
      <c r="B189" s="2" t="s">
        <v>3879</v>
      </c>
      <c r="C189" s="2" t="s">
        <v>52</v>
      </c>
      <c r="D189" s="2" t="s">
        <v>37</v>
      </c>
      <c r="E189" s="2" t="s">
        <v>81</v>
      </c>
      <c r="F189" s="2" t="s">
        <v>71</v>
      </c>
      <c r="G189" s="4">
        <v>44470</v>
      </c>
      <c r="H189">
        <v>188</v>
      </c>
      <c r="I189" t="s">
        <v>303</v>
      </c>
      <c r="N189">
        <v>2477</v>
      </c>
      <c r="O189" t="s">
        <v>2240</v>
      </c>
      <c r="P189">
        <v>750</v>
      </c>
      <c r="AC189" t="s">
        <v>2241</v>
      </c>
    </row>
    <row r="190" spans="1:31" x14ac:dyDescent="0.25">
      <c r="A190" s="1">
        <v>44470</v>
      </c>
      <c r="B190" s="2" t="s">
        <v>3879</v>
      </c>
      <c r="C190" s="2" t="s">
        <v>52</v>
      </c>
      <c r="D190" s="2" t="s">
        <v>23</v>
      </c>
      <c r="E190" s="2" t="s">
        <v>81</v>
      </c>
      <c r="F190" s="2" t="s">
        <v>71</v>
      </c>
      <c r="G190" s="4">
        <v>44470</v>
      </c>
      <c r="H190">
        <v>189</v>
      </c>
      <c r="I190" t="s">
        <v>304</v>
      </c>
      <c r="J190" s="1">
        <v>44470</v>
      </c>
      <c r="K190" t="s">
        <v>2270</v>
      </c>
      <c r="L190" t="s">
        <v>2271</v>
      </c>
      <c r="N190">
        <v>2477</v>
      </c>
      <c r="O190" t="s">
        <v>2240</v>
      </c>
      <c r="P190">
        <v>750</v>
      </c>
      <c r="Q190">
        <v>0</v>
      </c>
      <c r="R190">
        <v>0</v>
      </c>
      <c r="S190">
        <v>750</v>
      </c>
      <c r="T190">
        <v>750</v>
      </c>
      <c r="U190">
        <v>750</v>
      </c>
      <c r="W190" t="s">
        <v>2006</v>
      </c>
      <c r="X190" t="s">
        <v>71</v>
      </c>
      <c r="AA190" t="s">
        <v>50</v>
      </c>
      <c r="AC190" t="s">
        <v>2241</v>
      </c>
      <c r="AE190" t="s">
        <v>2159</v>
      </c>
    </row>
    <row r="191" spans="1:31" x14ac:dyDescent="0.25">
      <c r="A191" s="1">
        <v>44470</v>
      </c>
      <c r="B191" s="2" t="s">
        <v>3879</v>
      </c>
      <c r="C191" s="2" t="s">
        <v>25</v>
      </c>
      <c r="D191" s="2" t="s">
        <v>74</v>
      </c>
      <c r="E191" s="2" t="s">
        <v>78</v>
      </c>
      <c r="F191" s="2" t="s">
        <v>71</v>
      </c>
      <c r="G191" s="4">
        <v>44470</v>
      </c>
      <c r="H191">
        <v>190</v>
      </c>
      <c r="I191" t="s">
        <v>306</v>
      </c>
      <c r="J191" s="1">
        <v>44470</v>
      </c>
      <c r="K191" t="s">
        <v>2080</v>
      </c>
      <c r="L191" t="s">
        <v>2081</v>
      </c>
      <c r="M191" t="s">
        <v>2082</v>
      </c>
      <c r="N191">
        <v>2454</v>
      </c>
      <c r="O191" t="s">
        <v>2272</v>
      </c>
      <c r="P191">
        <v>4000</v>
      </c>
      <c r="Q191">
        <v>0</v>
      </c>
      <c r="R191">
        <v>0</v>
      </c>
      <c r="S191">
        <v>4000</v>
      </c>
      <c r="T191">
        <v>4000</v>
      </c>
      <c r="U191">
        <v>4000</v>
      </c>
      <c r="W191" t="s">
        <v>2006</v>
      </c>
      <c r="X191" t="s">
        <v>71</v>
      </c>
      <c r="AA191" t="s">
        <v>24</v>
      </c>
      <c r="AC191" t="s">
        <v>2273</v>
      </c>
      <c r="AE191" t="s">
        <v>2079</v>
      </c>
    </row>
    <row r="192" spans="1:31" x14ac:dyDescent="0.25">
      <c r="A192" s="1">
        <v>44470</v>
      </c>
      <c r="B192" s="2" t="s">
        <v>3879</v>
      </c>
      <c r="C192" s="2" t="s">
        <v>46</v>
      </c>
      <c r="D192" s="2" t="s">
        <v>37</v>
      </c>
      <c r="E192" s="2" t="s">
        <v>81</v>
      </c>
      <c r="F192" s="2" t="s">
        <v>71</v>
      </c>
      <c r="G192" s="4">
        <v>44470</v>
      </c>
      <c r="H192">
        <v>191</v>
      </c>
      <c r="I192" t="s">
        <v>308</v>
      </c>
      <c r="J192" s="1">
        <v>44470</v>
      </c>
      <c r="K192" t="s">
        <v>2137</v>
      </c>
      <c r="L192" t="s">
        <v>2138</v>
      </c>
      <c r="M192" t="s">
        <v>2109</v>
      </c>
      <c r="N192">
        <v>1356</v>
      </c>
      <c r="O192" t="s">
        <v>2251</v>
      </c>
      <c r="P192">
        <v>200</v>
      </c>
      <c r="Q192">
        <v>0</v>
      </c>
      <c r="R192">
        <v>0</v>
      </c>
      <c r="S192">
        <v>200</v>
      </c>
      <c r="T192">
        <v>200</v>
      </c>
      <c r="U192">
        <v>200</v>
      </c>
      <c r="W192" t="s">
        <v>2006</v>
      </c>
      <c r="X192" t="s">
        <v>71</v>
      </c>
      <c r="Y192" t="s">
        <v>2139</v>
      </c>
      <c r="AA192" t="s">
        <v>46</v>
      </c>
      <c r="AC192" t="s">
        <v>2252</v>
      </c>
      <c r="AD192">
        <v>92</v>
      </c>
      <c r="AE192" t="s">
        <v>2274</v>
      </c>
    </row>
    <row r="193" spans="1:31" x14ac:dyDescent="0.25">
      <c r="A193" s="1">
        <v>44470</v>
      </c>
      <c r="B193" s="2" t="s">
        <v>3879</v>
      </c>
      <c r="C193" s="2" t="s">
        <v>20</v>
      </c>
      <c r="D193" s="2" t="s">
        <v>37</v>
      </c>
      <c r="E193" s="2" t="s">
        <v>79</v>
      </c>
      <c r="F193" s="2" t="s">
        <v>71</v>
      </c>
      <c r="G193" s="4">
        <v>44470</v>
      </c>
      <c r="H193">
        <v>192</v>
      </c>
      <c r="I193" t="s">
        <v>309</v>
      </c>
      <c r="J193" s="1">
        <v>44470</v>
      </c>
      <c r="K193" t="s">
        <v>2275</v>
      </c>
      <c r="L193" t="s">
        <v>2155</v>
      </c>
      <c r="M193" t="s">
        <v>2276</v>
      </c>
      <c r="N193">
        <v>259</v>
      </c>
      <c r="O193" t="s">
        <v>2277</v>
      </c>
      <c r="P193">
        <v>130</v>
      </c>
      <c r="Q193">
        <v>0</v>
      </c>
      <c r="R193">
        <v>0</v>
      </c>
      <c r="S193">
        <v>962</v>
      </c>
      <c r="T193">
        <v>962</v>
      </c>
      <c r="U193">
        <v>962</v>
      </c>
      <c r="W193" t="s">
        <v>2006</v>
      </c>
      <c r="X193" t="s">
        <v>71</v>
      </c>
      <c r="AA193" t="s">
        <v>18</v>
      </c>
      <c r="AC193" t="s">
        <v>2278</v>
      </c>
      <c r="AD193">
        <v>210</v>
      </c>
      <c r="AE193" t="s">
        <v>2258</v>
      </c>
    </row>
    <row r="194" spans="1:31" x14ac:dyDescent="0.25">
      <c r="A194" s="1">
        <v>44470</v>
      </c>
      <c r="B194" s="2" t="s">
        <v>3879</v>
      </c>
      <c r="C194" s="2" t="s">
        <v>20</v>
      </c>
      <c r="D194" s="2" t="s">
        <v>37</v>
      </c>
      <c r="E194" s="2" t="s">
        <v>79</v>
      </c>
      <c r="F194" s="2" t="s">
        <v>71</v>
      </c>
      <c r="G194" s="4">
        <v>44470</v>
      </c>
      <c r="H194">
        <v>193</v>
      </c>
      <c r="I194" t="s">
        <v>309</v>
      </c>
      <c r="N194">
        <v>262</v>
      </c>
      <c r="O194" t="s">
        <v>2279</v>
      </c>
      <c r="P194">
        <v>130</v>
      </c>
      <c r="AC194" t="s">
        <v>2280</v>
      </c>
    </row>
    <row r="195" spans="1:31" x14ac:dyDescent="0.25">
      <c r="A195" s="1">
        <v>44470</v>
      </c>
      <c r="B195" s="2" t="s">
        <v>3879</v>
      </c>
      <c r="C195" s="2" t="s">
        <v>20</v>
      </c>
      <c r="D195" s="2" t="s">
        <v>37</v>
      </c>
      <c r="E195" s="2" t="s">
        <v>79</v>
      </c>
      <c r="F195" s="2" t="s">
        <v>71</v>
      </c>
      <c r="G195" s="4">
        <v>44470</v>
      </c>
      <c r="H195">
        <v>194</v>
      </c>
      <c r="I195" t="s">
        <v>309</v>
      </c>
      <c r="N195">
        <v>692</v>
      </c>
      <c r="O195" t="s">
        <v>2012</v>
      </c>
      <c r="P195">
        <v>184</v>
      </c>
      <c r="AC195" t="s">
        <v>2013</v>
      </c>
      <c r="AD195" t="s">
        <v>2014</v>
      </c>
    </row>
    <row r="196" spans="1:31" x14ac:dyDescent="0.25">
      <c r="A196" s="1">
        <v>44470</v>
      </c>
      <c r="B196" s="2" t="s">
        <v>3879</v>
      </c>
      <c r="C196" s="2" t="s">
        <v>20</v>
      </c>
      <c r="D196" s="2" t="s">
        <v>37</v>
      </c>
      <c r="E196" s="2" t="s">
        <v>79</v>
      </c>
      <c r="F196" s="2" t="s">
        <v>71</v>
      </c>
      <c r="G196" s="4">
        <v>44470</v>
      </c>
      <c r="H196">
        <v>195</v>
      </c>
      <c r="I196" t="s">
        <v>309</v>
      </c>
      <c r="N196">
        <v>691</v>
      </c>
      <c r="O196" t="s">
        <v>2020</v>
      </c>
      <c r="P196">
        <v>518</v>
      </c>
      <c r="AC196" t="s">
        <v>2021</v>
      </c>
      <c r="AD196" t="s">
        <v>2022</v>
      </c>
    </row>
    <row r="197" spans="1:31" x14ac:dyDescent="0.25">
      <c r="A197" s="1">
        <v>44470</v>
      </c>
      <c r="B197" s="2" t="s">
        <v>3879</v>
      </c>
      <c r="C197" s="2" t="s">
        <v>25</v>
      </c>
      <c r="D197" s="2" t="s">
        <v>23</v>
      </c>
      <c r="E197" s="2" t="s">
        <v>78</v>
      </c>
      <c r="F197" s="2" t="s">
        <v>71</v>
      </c>
      <c r="G197" s="4">
        <v>44470</v>
      </c>
      <c r="H197">
        <v>196</v>
      </c>
      <c r="I197" t="s">
        <v>312</v>
      </c>
      <c r="J197" s="1">
        <v>44470</v>
      </c>
      <c r="K197" t="s">
        <v>2077</v>
      </c>
      <c r="L197" t="s">
        <v>2078</v>
      </c>
      <c r="M197" t="s">
        <v>2072</v>
      </c>
      <c r="N197">
        <v>102</v>
      </c>
      <c r="O197" t="s">
        <v>2033</v>
      </c>
      <c r="P197">
        <v>1070</v>
      </c>
      <c r="Q197">
        <v>0</v>
      </c>
      <c r="R197">
        <v>0</v>
      </c>
      <c r="S197">
        <v>1070</v>
      </c>
      <c r="T197">
        <v>1070</v>
      </c>
      <c r="U197">
        <v>1070</v>
      </c>
      <c r="W197" t="s">
        <v>2006</v>
      </c>
      <c r="X197" t="s">
        <v>71</v>
      </c>
      <c r="AA197" t="s">
        <v>24</v>
      </c>
      <c r="AC197" t="s">
        <v>2034</v>
      </c>
      <c r="AD197">
        <v>136</v>
      </c>
      <c r="AE197" t="s">
        <v>2079</v>
      </c>
    </row>
    <row r="198" spans="1:31" x14ac:dyDescent="0.25">
      <c r="A198" s="1">
        <v>44470</v>
      </c>
      <c r="B198" s="2" t="s">
        <v>3879</v>
      </c>
      <c r="C198" s="2" t="s">
        <v>20</v>
      </c>
      <c r="D198" s="2" t="s">
        <v>23</v>
      </c>
      <c r="E198" s="2" t="s">
        <v>79</v>
      </c>
      <c r="F198" s="2" t="s">
        <v>71</v>
      </c>
      <c r="G198" s="4">
        <v>44470</v>
      </c>
      <c r="H198">
        <v>197</v>
      </c>
      <c r="I198" t="s">
        <v>313</v>
      </c>
      <c r="J198" s="1">
        <v>44470</v>
      </c>
      <c r="K198" t="s">
        <v>2281</v>
      </c>
      <c r="L198" t="s">
        <v>2027</v>
      </c>
      <c r="M198" t="s">
        <v>2027</v>
      </c>
      <c r="N198">
        <v>692</v>
      </c>
      <c r="O198" t="s">
        <v>2012</v>
      </c>
      <c r="P198">
        <v>184</v>
      </c>
      <c r="Q198">
        <v>0</v>
      </c>
      <c r="R198">
        <v>0</v>
      </c>
      <c r="S198">
        <v>1116</v>
      </c>
      <c r="T198">
        <v>1116</v>
      </c>
      <c r="U198">
        <v>1116</v>
      </c>
      <c r="W198" t="s">
        <v>2006</v>
      </c>
      <c r="X198" t="s">
        <v>71</v>
      </c>
      <c r="AA198" t="s">
        <v>18</v>
      </c>
      <c r="AC198" t="s">
        <v>2013</v>
      </c>
      <c r="AD198" t="s">
        <v>2014</v>
      </c>
      <c r="AE198" t="s">
        <v>2028</v>
      </c>
    </row>
    <row r="199" spans="1:31" x14ac:dyDescent="0.25">
      <c r="A199" s="1">
        <v>44470</v>
      </c>
      <c r="B199" s="2" t="s">
        <v>3879</v>
      </c>
      <c r="C199" s="2" t="s">
        <v>20</v>
      </c>
      <c r="D199" s="2" t="s">
        <v>23</v>
      </c>
      <c r="E199" s="2" t="s">
        <v>79</v>
      </c>
      <c r="F199" s="2" t="s">
        <v>71</v>
      </c>
      <c r="G199" s="4">
        <v>44470</v>
      </c>
      <c r="H199">
        <v>198</v>
      </c>
      <c r="I199" t="s">
        <v>313</v>
      </c>
      <c r="N199">
        <v>100</v>
      </c>
      <c r="O199" t="s">
        <v>2016</v>
      </c>
      <c r="P199">
        <v>414</v>
      </c>
      <c r="AC199" t="s">
        <v>2017</v>
      </c>
      <c r="AD199">
        <v>100</v>
      </c>
    </row>
    <row r="200" spans="1:31" x14ac:dyDescent="0.25">
      <c r="A200" s="1">
        <v>44470</v>
      </c>
      <c r="B200" s="2" t="s">
        <v>3879</v>
      </c>
      <c r="C200" s="2" t="s">
        <v>20</v>
      </c>
      <c r="D200" s="2" t="s">
        <v>23</v>
      </c>
      <c r="E200" s="2" t="s">
        <v>79</v>
      </c>
      <c r="F200" s="2" t="s">
        <v>71</v>
      </c>
      <c r="G200" s="4">
        <v>44470</v>
      </c>
      <c r="H200">
        <v>199</v>
      </c>
      <c r="I200" t="s">
        <v>313</v>
      </c>
      <c r="N200">
        <v>691</v>
      </c>
      <c r="O200" t="s">
        <v>2020</v>
      </c>
      <c r="P200">
        <v>518</v>
      </c>
      <c r="AC200" t="s">
        <v>2021</v>
      </c>
      <c r="AD200" t="s">
        <v>2022</v>
      </c>
    </row>
    <row r="201" spans="1:31" x14ac:dyDescent="0.25">
      <c r="A201" s="1">
        <v>44470</v>
      </c>
      <c r="B201" s="2" t="s">
        <v>3879</v>
      </c>
      <c r="C201" s="2" t="s">
        <v>25</v>
      </c>
      <c r="D201" s="2" t="s">
        <v>74</v>
      </c>
      <c r="E201" s="2" t="s">
        <v>78</v>
      </c>
      <c r="F201" s="2" t="s">
        <v>71</v>
      </c>
      <c r="G201" s="4">
        <v>44470</v>
      </c>
      <c r="H201">
        <v>200</v>
      </c>
      <c r="I201" t="s">
        <v>315</v>
      </c>
      <c r="J201" s="1">
        <v>44470</v>
      </c>
      <c r="K201" t="s">
        <v>2031</v>
      </c>
      <c r="L201" t="s">
        <v>2032</v>
      </c>
      <c r="N201">
        <v>1531</v>
      </c>
      <c r="O201" t="s">
        <v>2005</v>
      </c>
      <c r="P201">
        <v>800</v>
      </c>
      <c r="Q201">
        <v>0</v>
      </c>
      <c r="R201">
        <v>0</v>
      </c>
      <c r="S201">
        <v>1575</v>
      </c>
      <c r="T201">
        <v>1575</v>
      </c>
      <c r="U201">
        <v>1575</v>
      </c>
      <c r="W201" t="s">
        <v>2006</v>
      </c>
      <c r="X201" t="s">
        <v>71</v>
      </c>
      <c r="AA201" t="s">
        <v>24</v>
      </c>
      <c r="AC201" t="s">
        <v>2007</v>
      </c>
      <c r="AE201" t="s">
        <v>2035</v>
      </c>
    </row>
    <row r="202" spans="1:31" x14ac:dyDescent="0.25">
      <c r="A202" s="1">
        <v>44470</v>
      </c>
      <c r="B202" s="2" t="s">
        <v>3879</v>
      </c>
      <c r="C202" s="2" t="s">
        <v>25</v>
      </c>
      <c r="D202" s="2" t="s">
        <v>74</v>
      </c>
      <c r="E202" s="2" t="s">
        <v>78</v>
      </c>
      <c r="F202" s="2" t="s">
        <v>71</v>
      </c>
      <c r="G202" s="4">
        <v>44470</v>
      </c>
      <c r="H202">
        <v>201</v>
      </c>
      <c r="I202" t="s">
        <v>315</v>
      </c>
      <c r="N202">
        <v>2474</v>
      </c>
      <c r="O202" t="s">
        <v>2259</v>
      </c>
      <c r="P202">
        <v>775</v>
      </c>
      <c r="AC202" t="s">
        <v>2260</v>
      </c>
    </row>
    <row r="203" spans="1:31" x14ac:dyDescent="0.25">
      <c r="A203" s="1">
        <v>44470</v>
      </c>
      <c r="B203" s="2" t="s">
        <v>3879</v>
      </c>
      <c r="C203" s="2" t="s">
        <v>25</v>
      </c>
      <c r="D203" s="2" t="s">
        <v>23</v>
      </c>
      <c r="E203" s="2" t="s">
        <v>78</v>
      </c>
      <c r="F203" s="2" t="s">
        <v>71</v>
      </c>
      <c r="G203" s="4">
        <v>44470</v>
      </c>
      <c r="H203">
        <v>202</v>
      </c>
      <c r="I203" t="s">
        <v>316</v>
      </c>
      <c r="J203" s="1">
        <v>44470</v>
      </c>
      <c r="K203" t="s">
        <v>2009</v>
      </c>
      <c r="L203" t="s">
        <v>2010</v>
      </c>
      <c r="M203" t="s">
        <v>2011</v>
      </c>
      <c r="N203">
        <v>83</v>
      </c>
      <c r="O203" t="s">
        <v>2029</v>
      </c>
      <c r="P203">
        <v>138</v>
      </c>
      <c r="Q203">
        <v>0</v>
      </c>
      <c r="R203">
        <v>0</v>
      </c>
      <c r="S203">
        <v>138</v>
      </c>
      <c r="T203">
        <v>138</v>
      </c>
      <c r="U203">
        <v>138</v>
      </c>
      <c r="W203" t="s">
        <v>2006</v>
      </c>
      <c r="X203" t="s">
        <v>71</v>
      </c>
      <c r="AA203" t="s">
        <v>24</v>
      </c>
      <c r="AC203" t="s">
        <v>2030</v>
      </c>
      <c r="AD203">
        <v>127</v>
      </c>
      <c r="AE203" t="s">
        <v>2217</v>
      </c>
    </row>
    <row r="204" spans="1:31" x14ac:dyDescent="0.25">
      <c r="A204" s="1">
        <v>44470</v>
      </c>
      <c r="B204" s="2" t="s">
        <v>3879</v>
      </c>
      <c r="C204" s="2" t="s">
        <v>25</v>
      </c>
      <c r="D204" s="2" t="s">
        <v>74</v>
      </c>
      <c r="E204" s="2" t="s">
        <v>78</v>
      </c>
      <c r="F204" s="2" t="s">
        <v>71</v>
      </c>
      <c r="G204" s="4">
        <v>44470</v>
      </c>
      <c r="H204">
        <v>203</v>
      </c>
      <c r="I204" t="s">
        <v>318</v>
      </c>
      <c r="J204" s="1">
        <v>44470</v>
      </c>
      <c r="K204" t="s">
        <v>2031</v>
      </c>
      <c r="L204" t="s">
        <v>2032</v>
      </c>
      <c r="N204">
        <v>1531</v>
      </c>
      <c r="O204" t="s">
        <v>2005</v>
      </c>
      <c r="P204">
        <v>800</v>
      </c>
      <c r="Q204">
        <v>0</v>
      </c>
      <c r="R204">
        <v>0</v>
      </c>
      <c r="S204">
        <v>1575</v>
      </c>
      <c r="T204">
        <v>1575</v>
      </c>
      <c r="U204">
        <v>1575</v>
      </c>
      <c r="W204" t="s">
        <v>2006</v>
      </c>
      <c r="X204" t="s">
        <v>71</v>
      </c>
      <c r="AA204" t="s">
        <v>24</v>
      </c>
      <c r="AC204" t="s">
        <v>2007</v>
      </c>
      <c r="AE204" t="s">
        <v>2035</v>
      </c>
    </row>
    <row r="205" spans="1:31" x14ac:dyDescent="0.25">
      <c r="A205" s="1">
        <v>44470</v>
      </c>
      <c r="B205" s="2" t="s">
        <v>3879</v>
      </c>
      <c r="C205" s="2" t="s">
        <v>25</v>
      </c>
      <c r="D205" s="2" t="s">
        <v>74</v>
      </c>
      <c r="E205" s="2" t="s">
        <v>78</v>
      </c>
      <c r="F205" s="2" t="s">
        <v>71</v>
      </c>
      <c r="G205" s="4">
        <v>44470</v>
      </c>
      <c r="H205">
        <v>204</v>
      </c>
      <c r="I205" t="s">
        <v>318</v>
      </c>
      <c r="N205">
        <v>2474</v>
      </c>
      <c r="O205" t="s">
        <v>2259</v>
      </c>
      <c r="P205">
        <v>775</v>
      </c>
      <c r="AC205" t="s">
        <v>2260</v>
      </c>
    </row>
    <row r="206" spans="1:31" x14ac:dyDescent="0.25">
      <c r="A206" s="1">
        <v>44470</v>
      </c>
      <c r="B206" s="2" t="s">
        <v>3880</v>
      </c>
      <c r="C206" s="2" t="s">
        <v>21</v>
      </c>
      <c r="D206" s="2" t="s">
        <v>74</v>
      </c>
      <c r="E206" s="2" t="s">
        <v>81</v>
      </c>
      <c r="F206" s="2" t="s">
        <v>71</v>
      </c>
      <c r="G206" s="4">
        <v>44470</v>
      </c>
      <c r="H206">
        <v>205</v>
      </c>
      <c r="I206" t="s">
        <v>319</v>
      </c>
      <c r="J206" s="1">
        <v>44470</v>
      </c>
      <c r="K206" t="s">
        <v>2282</v>
      </c>
      <c r="L206" t="s">
        <v>2283</v>
      </c>
      <c r="M206" t="s">
        <v>2284</v>
      </c>
      <c r="N206">
        <v>182</v>
      </c>
      <c r="O206" t="s">
        <v>2189</v>
      </c>
      <c r="P206">
        <v>360</v>
      </c>
      <c r="Q206">
        <v>0</v>
      </c>
      <c r="R206">
        <v>0</v>
      </c>
      <c r="S206">
        <v>360</v>
      </c>
      <c r="T206">
        <v>360</v>
      </c>
      <c r="U206">
        <v>360</v>
      </c>
      <c r="W206" t="s">
        <v>2006</v>
      </c>
      <c r="X206" t="s">
        <v>71</v>
      </c>
      <c r="AA206" t="s">
        <v>31</v>
      </c>
      <c r="AC206" t="s">
        <v>2190</v>
      </c>
      <c r="AD206">
        <v>163</v>
      </c>
      <c r="AE206" t="s">
        <v>2285</v>
      </c>
    </row>
    <row r="207" spans="1:31" x14ac:dyDescent="0.25">
      <c r="A207" s="1">
        <v>44470</v>
      </c>
      <c r="B207" s="2" t="s">
        <v>3880</v>
      </c>
      <c r="C207" s="2" t="s">
        <v>46</v>
      </c>
      <c r="D207" s="2" t="s">
        <v>74</v>
      </c>
      <c r="E207" s="2" t="s">
        <v>81</v>
      </c>
      <c r="F207" s="2" t="s">
        <v>71</v>
      </c>
      <c r="G207" s="4">
        <v>44470</v>
      </c>
      <c r="H207">
        <v>206</v>
      </c>
      <c r="I207" t="s">
        <v>321</v>
      </c>
      <c r="J207" s="1">
        <v>44470</v>
      </c>
      <c r="K207" t="s">
        <v>2286</v>
      </c>
      <c r="L207" t="s">
        <v>2287</v>
      </c>
      <c r="N207">
        <v>182</v>
      </c>
      <c r="O207" t="s">
        <v>2189</v>
      </c>
      <c r="P207">
        <v>360</v>
      </c>
      <c r="Q207">
        <v>0</v>
      </c>
      <c r="R207">
        <v>0</v>
      </c>
      <c r="S207">
        <v>360</v>
      </c>
      <c r="T207">
        <v>360</v>
      </c>
      <c r="U207">
        <v>360</v>
      </c>
      <c r="W207" t="s">
        <v>2006</v>
      </c>
      <c r="X207" t="s">
        <v>71</v>
      </c>
      <c r="AA207" t="s">
        <v>46</v>
      </c>
      <c r="AC207" t="s">
        <v>2190</v>
      </c>
      <c r="AD207">
        <v>163</v>
      </c>
      <c r="AE207" t="s">
        <v>2191</v>
      </c>
    </row>
    <row r="208" spans="1:31" x14ac:dyDescent="0.25">
      <c r="A208" s="1">
        <v>44470</v>
      </c>
      <c r="B208" s="2" t="s">
        <v>3880</v>
      </c>
      <c r="C208" s="2" t="s">
        <v>34</v>
      </c>
      <c r="D208" s="2" t="s">
        <v>37</v>
      </c>
      <c r="E208" s="2" t="s">
        <v>80</v>
      </c>
      <c r="F208" s="2" t="s">
        <v>71</v>
      </c>
      <c r="G208" s="4">
        <v>44470</v>
      </c>
      <c r="H208">
        <v>207</v>
      </c>
      <c r="I208" t="s">
        <v>322</v>
      </c>
      <c r="J208" s="1">
        <v>44470</v>
      </c>
      <c r="K208" t="s">
        <v>2288</v>
      </c>
      <c r="L208" t="s">
        <v>2289</v>
      </c>
      <c r="M208" t="s">
        <v>2290</v>
      </c>
      <c r="N208">
        <v>692</v>
      </c>
      <c r="O208" t="s">
        <v>2012</v>
      </c>
      <c r="P208">
        <v>184</v>
      </c>
      <c r="Q208">
        <v>0</v>
      </c>
      <c r="R208">
        <v>0</v>
      </c>
      <c r="S208">
        <v>445</v>
      </c>
      <c r="T208">
        <v>445</v>
      </c>
      <c r="U208">
        <v>445</v>
      </c>
      <c r="W208" t="s">
        <v>2006</v>
      </c>
      <c r="X208" t="s">
        <v>71</v>
      </c>
      <c r="AA208" t="s">
        <v>33</v>
      </c>
      <c r="AC208" t="s">
        <v>2013</v>
      </c>
      <c r="AD208" t="s">
        <v>2014</v>
      </c>
      <c r="AE208" t="s">
        <v>2008</v>
      </c>
    </row>
    <row r="209" spans="1:31" x14ac:dyDescent="0.25">
      <c r="A209" s="1">
        <v>44470</v>
      </c>
      <c r="B209" s="2" t="s">
        <v>3880</v>
      </c>
      <c r="C209" s="2" t="s">
        <v>34</v>
      </c>
      <c r="D209" s="2" t="s">
        <v>37</v>
      </c>
      <c r="E209" s="2" t="s">
        <v>80</v>
      </c>
      <c r="F209" s="2" t="s">
        <v>71</v>
      </c>
      <c r="G209" s="4">
        <v>44470</v>
      </c>
      <c r="H209">
        <v>208</v>
      </c>
      <c r="I209" t="s">
        <v>322</v>
      </c>
      <c r="N209">
        <v>10</v>
      </c>
      <c r="O209" t="s">
        <v>2291</v>
      </c>
      <c r="P209">
        <v>100</v>
      </c>
      <c r="AC209" t="s">
        <v>2292</v>
      </c>
      <c r="AD209">
        <v>134</v>
      </c>
    </row>
    <row r="210" spans="1:31" x14ac:dyDescent="0.25">
      <c r="A210" s="1">
        <v>44470</v>
      </c>
      <c r="B210" s="2" t="s">
        <v>3880</v>
      </c>
      <c r="C210" s="2" t="s">
        <v>34</v>
      </c>
      <c r="D210" s="2" t="s">
        <v>37</v>
      </c>
      <c r="E210" s="2" t="s">
        <v>80</v>
      </c>
      <c r="F210" s="2" t="s">
        <v>71</v>
      </c>
      <c r="G210" s="4">
        <v>44470</v>
      </c>
      <c r="H210">
        <v>209</v>
      </c>
      <c r="I210" t="s">
        <v>322</v>
      </c>
      <c r="N210">
        <v>119</v>
      </c>
      <c r="O210" t="s">
        <v>2145</v>
      </c>
      <c r="P210">
        <v>161</v>
      </c>
      <c r="AC210" t="s">
        <v>2146</v>
      </c>
      <c r="AD210">
        <v>213</v>
      </c>
    </row>
    <row r="211" spans="1:31" x14ac:dyDescent="0.25">
      <c r="A211" s="1">
        <v>44470</v>
      </c>
      <c r="B211" s="2" t="s">
        <v>3880</v>
      </c>
      <c r="C211" s="2" t="s">
        <v>29</v>
      </c>
      <c r="D211" s="2" t="s">
        <v>23</v>
      </c>
      <c r="E211" s="2" t="s">
        <v>81</v>
      </c>
      <c r="F211" s="2" t="s">
        <v>71</v>
      </c>
      <c r="G211" s="4">
        <v>44470</v>
      </c>
      <c r="H211">
        <v>210</v>
      </c>
      <c r="I211" t="s">
        <v>325</v>
      </c>
      <c r="J211" s="1">
        <v>44470</v>
      </c>
      <c r="K211" t="s">
        <v>2293</v>
      </c>
      <c r="L211" t="s">
        <v>2150</v>
      </c>
      <c r="M211" t="s">
        <v>2294</v>
      </c>
      <c r="N211">
        <v>692</v>
      </c>
      <c r="O211" t="s">
        <v>2012</v>
      </c>
      <c r="P211">
        <v>184</v>
      </c>
      <c r="Q211">
        <v>0</v>
      </c>
      <c r="R211">
        <v>0</v>
      </c>
      <c r="S211">
        <v>2745</v>
      </c>
      <c r="T211">
        <v>2745</v>
      </c>
      <c r="U211">
        <v>2745</v>
      </c>
      <c r="W211" t="s">
        <v>2006</v>
      </c>
      <c r="X211" t="s">
        <v>71</v>
      </c>
      <c r="AA211" t="s">
        <v>28</v>
      </c>
      <c r="AC211" t="s">
        <v>2013</v>
      </c>
      <c r="AD211" t="s">
        <v>2014</v>
      </c>
      <c r="AE211" t="s">
        <v>2159</v>
      </c>
    </row>
    <row r="212" spans="1:31" x14ac:dyDescent="0.25">
      <c r="A212" s="1">
        <v>44470</v>
      </c>
      <c r="B212" s="2" t="s">
        <v>3880</v>
      </c>
      <c r="C212" s="2" t="s">
        <v>29</v>
      </c>
      <c r="D212" s="2" t="s">
        <v>23</v>
      </c>
      <c r="E212" s="2" t="s">
        <v>81</v>
      </c>
      <c r="F212" s="2" t="s">
        <v>71</v>
      </c>
      <c r="G212" s="4">
        <v>44470</v>
      </c>
      <c r="H212">
        <v>211</v>
      </c>
      <c r="I212" t="s">
        <v>325</v>
      </c>
      <c r="N212">
        <v>288</v>
      </c>
      <c r="O212" t="s">
        <v>2242</v>
      </c>
      <c r="P212">
        <v>125</v>
      </c>
      <c r="AC212" t="s">
        <v>2243</v>
      </c>
      <c r="AD212">
        <v>221</v>
      </c>
    </row>
    <row r="213" spans="1:31" x14ac:dyDescent="0.25">
      <c r="A213" s="1">
        <v>44470</v>
      </c>
      <c r="B213" s="2" t="s">
        <v>3880</v>
      </c>
      <c r="C213" s="2" t="s">
        <v>29</v>
      </c>
      <c r="D213" s="2" t="s">
        <v>23</v>
      </c>
      <c r="E213" s="2" t="s">
        <v>81</v>
      </c>
      <c r="F213" s="2" t="s">
        <v>71</v>
      </c>
      <c r="G213" s="4">
        <v>44470</v>
      </c>
      <c r="H213">
        <v>212</v>
      </c>
      <c r="I213" t="s">
        <v>325</v>
      </c>
      <c r="N213">
        <v>691</v>
      </c>
      <c r="O213" t="s">
        <v>2020</v>
      </c>
      <c r="P213">
        <v>518</v>
      </c>
      <c r="AC213" t="s">
        <v>2021</v>
      </c>
      <c r="AD213" t="s">
        <v>2022</v>
      </c>
    </row>
    <row r="214" spans="1:31" x14ac:dyDescent="0.25">
      <c r="A214" s="1">
        <v>44470</v>
      </c>
      <c r="B214" s="2" t="s">
        <v>3880</v>
      </c>
      <c r="C214" s="2" t="s">
        <v>29</v>
      </c>
      <c r="D214" s="2" t="s">
        <v>23</v>
      </c>
      <c r="E214" s="2" t="s">
        <v>81</v>
      </c>
      <c r="F214" s="2" t="s">
        <v>71</v>
      </c>
      <c r="G214" s="4">
        <v>44470</v>
      </c>
      <c r="H214">
        <v>213</v>
      </c>
      <c r="I214" t="s">
        <v>325</v>
      </c>
      <c r="N214">
        <v>226</v>
      </c>
      <c r="O214" t="s">
        <v>2018</v>
      </c>
      <c r="P214">
        <v>345</v>
      </c>
      <c r="AC214" t="s">
        <v>2019</v>
      </c>
      <c r="AD214">
        <v>183</v>
      </c>
    </row>
    <row r="215" spans="1:31" x14ac:dyDescent="0.25">
      <c r="A215" s="1">
        <v>44470</v>
      </c>
      <c r="B215" s="2" t="s">
        <v>3880</v>
      </c>
      <c r="C215" s="2" t="s">
        <v>29</v>
      </c>
      <c r="D215" s="2" t="s">
        <v>23</v>
      </c>
      <c r="E215" s="2" t="s">
        <v>81</v>
      </c>
      <c r="F215" s="2" t="s">
        <v>71</v>
      </c>
      <c r="G215" s="4">
        <v>44470</v>
      </c>
      <c r="H215">
        <v>214</v>
      </c>
      <c r="I215" t="s">
        <v>325</v>
      </c>
      <c r="N215">
        <v>1329</v>
      </c>
      <c r="O215" t="s">
        <v>2295</v>
      </c>
      <c r="P215">
        <v>173</v>
      </c>
      <c r="AC215" t="s">
        <v>2296</v>
      </c>
      <c r="AD215">
        <v>187</v>
      </c>
    </row>
    <row r="216" spans="1:31" x14ac:dyDescent="0.25">
      <c r="A216" s="1">
        <v>44470</v>
      </c>
      <c r="B216" s="2" t="s">
        <v>3880</v>
      </c>
      <c r="C216" s="2" t="s">
        <v>29</v>
      </c>
      <c r="D216" s="2" t="s">
        <v>23</v>
      </c>
      <c r="E216" s="2" t="s">
        <v>81</v>
      </c>
      <c r="F216" s="2" t="s">
        <v>71</v>
      </c>
      <c r="G216" s="4">
        <v>44470</v>
      </c>
      <c r="H216">
        <v>215</v>
      </c>
      <c r="I216" t="s">
        <v>325</v>
      </c>
      <c r="N216">
        <v>1441</v>
      </c>
      <c r="O216" t="s">
        <v>2176</v>
      </c>
      <c r="P216">
        <v>1400</v>
      </c>
      <c r="AC216" t="s">
        <v>2177</v>
      </c>
    </row>
    <row r="217" spans="1:31" x14ac:dyDescent="0.25">
      <c r="A217" s="1">
        <v>44470</v>
      </c>
      <c r="B217" s="2" t="s">
        <v>3880</v>
      </c>
      <c r="C217" s="2" t="s">
        <v>46</v>
      </c>
      <c r="D217" s="2" t="s">
        <v>23</v>
      </c>
      <c r="E217" s="2" t="s">
        <v>81</v>
      </c>
      <c r="F217" s="2" t="s">
        <v>71</v>
      </c>
      <c r="G217" s="4">
        <v>44470</v>
      </c>
      <c r="H217">
        <v>216</v>
      </c>
      <c r="I217" t="s">
        <v>327</v>
      </c>
      <c r="J217" s="1">
        <v>44470</v>
      </c>
      <c r="K217" t="s">
        <v>2297</v>
      </c>
      <c r="L217" t="s">
        <v>2298</v>
      </c>
      <c r="N217">
        <v>692</v>
      </c>
      <c r="O217" t="s">
        <v>2012</v>
      </c>
      <c r="P217">
        <v>184</v>
      </c>
      <c r="Q217">
        <v>0</v>
      </c>
      <c r="R217">
        <v>0</v>
      </c>
      <c r="S217">
        <v>1116</v>
      </c>
      <c r="T217">
        <v>1116</v>
      </c>
      <c r="U217">
        <v>1116</v>
      </c>
      <c r="W217" t="s">
        <v>2006</v>
      </c>
      <c r="X217" t="s">
        <v>71</v>
      </c>
      <c r="Y217" t="s">
        <v>2299</v>
      </c>
      <c r="AA217" t="s">
        <v>46</v>
      </c>
      <c r="AC217" t="s">
        <v>2013</v>
      </c>
      <c r="AD217" t="s">
        <v>2014</v>
      </c>
      <c r="AE217" t="s">
        <v>2300</v>
      </c>
    </row>
    <row r="218" spans="1:31" x14ac:dyDescent="0.25">
      <c r="A218" s="1">
        <v>44470</v>
      </c>
      <c r="B218" s="2" t="s">
        <v>3880</v>
      </c>
      <c r="C218" s="2" t="s">
        <v>46</v>
      </c>
      <c r="D218" s="2" t="s">
        <v>23</v>
      </c>
      <c r="E218" s="2" t="s">
        <v>81</v>
      </c>
      <c r="F218" s="2" t="s">
        <v>71</v>
      </c>
      <c r="G218" s="4">
        <v>44470</v>
      </c>
      <c r="H218">
        <v>217</v>
      </c>
      <c r="I218" t="s">
        <v>327</v>
      </c>
      <c r="N218">
        <v>100</v>
      </c>
      <c r="O218" t="s">
        <v>2016</v>
      </c>
      <c r="P218">
        <v>414</v>
      </c>
      <c r="AC218" t="s">
        <v>2017</v>
      </c>
      <c r="AD218">
        <v>100</v>
      </c>
    </row>
    <row r="219" spans="1:31" x14ac:dyDescent="0.25">
      <c r="A219" s="1">
        <v>44470</v>
      </c>
      <c r="B219" s="2" t="s">
        <v>3880</v>
      </c>
      <c r="C219" s="2" t="s">
        <v>46</v>
      </c>
      <c r="D219" s="2" t="s">
        <v>23</v>
      </c>
      <c r="E219" s="2" t="s">
        <v>81</v>
      </c>
      <c r="F219" s="2" t="s">
        <v>71</v>
      </c>
      <c r="G219" s="4">
        <v>44470</v>
      </c>
      <c r="H219">
        <v>218</v>
      </c>
      <c r="I219" t="s">
        <v>327</v>
      </c>
      <c r="N219">
        <v>691</v>
      </c>
      <c r="O219" t="s">
        <v>2020</v>
      </c>
      <c r="P219">
        <v>518</v>
      </c>
      <c r="AC219" t="s">
        <v>2021</v>
      </c>
      <c r="AD219" t="s">
        <v>2022</v>
      </c>
    </row>
    <row r="220" spans="1:31" x14ac:dyDescent="0.25">
      <c r="A220" s="1">
        <v>44470</v>
      </c>
      <c r="B220" s="2" t="s">
        <v>3880</v>
      </c>
      <c r="C220" s="2" t="s">
        <v>20</v>
      </c>
      <c r="D220" s="2" t="s">
        <v>23</v>
      </c>
      <c r="E220" s="2" t="s">
        <v>79</v>
      </c>
      <c r="F220" s="2" t="s">
        <v>71</v>
      </c>
      <c r="G220" s="4">
        <v>44470</v>
      </c>
      <c r="H220">
        <v>219</v>
      </c>
      <c r="I220" t="s">
        <v>329</v>
      </c>
      <c r="J220" s="1">
        <v>44470</v>
      </c>
      <c r="K220" t="s">
        <v>2275</v>
      </c>
      <c r="L220" t="s">
        <v>2155</v>
      </c>
      <c r="M220" t="s">
        <v>2276</v>
      </c>
      <c r="N220">
        <v>83</v>
      </c>
      <c r="O220" t="s">
        <v>2029</v>
      </c>
      <c r="P220">
        <v>138</v>
      </c>
      <c r="Q220">
        <v>0</v>
      </c>
      <c r="R220">
        <v>0</v>
      </c>
      <c r="S220">
        <v>138</v>
      </c>
      <c r="T220">
        <v>138</v>
      </c>
      <c r="U220">
        <v>138</v>
      </c>
      <c r="W220" t="s">
        <v>2006</v>
      </c>
      <c r="X220" t="s">
        <v>71</v>
      </c>
      <c r="AA220" t="s">
        <v>18</v>
      </c>
      <c r="AC220" t="s">
        <v>2030</v>
      </c>
      <c r="AD220">
        <v>127</v>
      </c>
      <c r="AE220" t="s">
        <v>2258</v>
      </c>
    </row>
    <row r="221" spans="1:31" x14ac:dyDescent="0.25">
      <c r="A221" s="1">
        <v>44470</v>
      </c>
      <c r="B221" s="2" t="s">
        <v>3880</v>
      </c>
      <c r="C221" s="2" t="s">
        <v>46</v>
      </c>
      <c r="D221" s="2" t="s">
        <v>23</v>
      </c>
      <c r="E221" s="2" t="s">
        <v>81</v>
      </c>
      <c r="F221" s="2" t="s">
        <v>71</v>
      </c>
      <c r="G221" s="4">
        <v>44470</v>
      </c>
      <c r="H221">
        <v>220</v>
      </c>
      <c r="I221" t="s">
        <v>330</v>
      </c>
      <c r="J221" s="1">
        <v>44470</v>
      </c>
      <c r="K221" t="s">
        <v>2301</v>
      </c>
      <c r="L221" t="s">
        <v>2302</v>
      </c>
      <c r="N221">
        <v>692</v>
      </c>
      <c r="O221" t="s">
        <v>2012</v>
      </c>
      <c r="P221">
        <v>184</v>
      </c>
      <c r="Q221">
        <v>0</v>
      </c>
      <c r="R221">
        <v>0</v>
      </c>
      <c r="S221">
        <v>1277</v>
      </c>
      <c r="T221">
        <v>1277</v>
      </c>
      <c r="U221">
        <v>1277</v>
      </c>
      <c r="W221" t="s">
        <v>2006</v>
      </c>
      <c r="X221" t="s">
        <v>71</v>
      </c>
      <c r="Y221" t="s">
        <v>2303</v>
      </c>
      <c r="AA221" t="s">
        <v>46</v>
      </c>
      <c r="AC221" t="s">
        <v>2013</v>
      </c>
      <c r="AD221" t="s">
        <v>2014</v>
      </c>
      <c r="AE221" t="s">
        <v>2144</v>
      </c>
    </row>
    <row r="222" spans="1:31" x14ac:dyDescent="0.25">
      <c r="A222" s="1">
        <v>44470</v>
      </c>
      <c r="B222" s="2" t="s">
        <v>3880</v>
      </c>
      <c r="C222" s="2" t="s">
        <v>46</v>
      </c>
      <c r="D222" s="2" t="s">
        <v>23</v>
      </c>
      <c r="E222" s="2" t="s">
        <v>81</v>
      </c>
      <c r="F222" s="2" t="s">
        <v>71</v>
      </c>
      <c r="G222" s="4">
        <v>44470</v>
      </c>
      <c r="H222">
        <v>221</v>
      </c>
      <c r="I222" t="s">
        <v>330</v>
      </c>
      <c r="N222">
        <v>119</v>
      </c>
      <c r="O222" t="s">
        <v>2145</v>
      </c>
      <c r="P222">
        <v>161</v>
      </c>
      <c r="AC222" t="s">
        <v>2146</v>
      </c>
      <c r="AD222">
        <v>213</v>
      </c>
    </row>
    <row r="223" spans="1:31" x14ac:dyDescent="0.25">
      <c r="A223" s="1">
        <v>44470</v>
      </c>
      <c r="B223" s="2" t="s">
        <v>3880</v>
      </c>
      <c r="C223" s="2" t="s">
        <v>46</v>
      </c>
      <c r="D223" s="2" t="s">
        <v>23</v>
      </c>
      <c r="E223" s="2" t="s">
        <v>81</v>
      </c>
      <c r="F223" s="2" t="s">
        <v>71</v>
      </c>
      <c r="G223" s="4">
        <v>44470</v>
      </c>
      <c r="H223">
        <v>222</v>
      </c>
      <c r="I223" t="s">
        <v>330</v>
      </c>
      <c r="N223">
        <v>100</v>
      </c>
      <c r="O223" t="s">
        <v>2016</v>
      </c>
      <c r="P223">
        <v>414</v>
      </c>
      <c r="AC223" t="s">
        <v>2017</v>
      </c>
      <c r="AD223">
        <v>100</v>
      </c>
    </row>
    <row r="224" spans="1:31" x14ac:dyDescent="0.25">
      <c r="A224" s="1">
        <v>44470</v>
      </c>
      <c r="B224" s="2" t="s">
        <v>3880</v>
      </c>
      <c r="C224" s="2" t="s">
        <v>46</v>
      </c>
      <c r="D224" s="2" t="s">
        <v>23</v>
      </c>
      <c r="E224" s="2" t="s">
        <v>81</v>
      </c>
      <c r="F224" s="2" t="s">
        <v>71</v>
      </c>
      <c r="G224" s="4">
        <v>44470</v>
      </c>
      <c r="H224">
        <v>223</v>
      </c>
      <c r="I224" t="s">
        <v>330</v>
      </c>
      <c r="N224">
        <v>691</v>
      </c>
      <c r="O224" t="s">
        <v>2020</v>
      </c>
      <c r="P224">
        <v>518</v>
      </c>
      <c r="AC224" t="s">
        <v>2021</v>
      </c>
      <c r="AD224" t="s">
        <v>2022</v>
      </c>
    </row>
    <row r="225" spans="1:31" x14ac:dyDescent="0.25">
      <c r="A225" s="1">
        <v>44470</v>
      </c>
      <c r="B225" s="2" t="s">
        <v>3880</v>
      </c>
      <c r="C225" s="2" t="s">
        <v>46</v>
      </c>
      <c r="D225" s="2" t="s">
        <v>23</v>
      </c>
      <c r="E225" s="2" t="s">
        <v>81</v>
      </c>
      <c r="F225" s="2" t="s">
        <v>71</v>
      </c>
      <c r="G225" s="4">
        <v>44470</v>
      </c>
      <c r="H225">
        <v>224</v>
      </c>
      <c r="I225" t="s">
        <v>332</v>
      </c>
      <c r="J225" s="1">
        <v>44470</v>
      </c>
      <c r="K225" t="s">
        <v>2304</v>
      </c>
      <c r="L225" t="s">
        <v>2305</v>
      </c>
      <c r="M225" t="s">
        <v>2150</v>
      </c>
      <c r="N225">
        <v>692</v>
      </c>
      <c r="O225" t="s">
        <v>2012</v>
      </c>
      <c r="P225">
        <v>184</v>
      </c>
      <c r="Q225">
        <v>0</v>
      </c>
      <c r="R225">
        <v>0</v>
      </c>
      <c r="S225">
        <v>184</v>
      </c>
      <c r="T225">
        <v>184</v>
      </c>
      <c r="U225">
        <v>184</v>
      </c>
      <c r="W225" t="s">
        <v>2006</v>
      </c>
      <c r="X225" t="s">
        <v>71</v>
      </c>
      <c r="AA225" t="s">
        <v>46</v>
      </c>
      <c r="AC225" t="s">
        <v>2013</v>
      </c>
      <c r="AD225" t="s">
        <v>2014</v>
      </c>
      <c r="AE225" t="s">
        <v>2306</v>
      </c>
    </row>
    <row r="226" spans="1:31" x14ac:dyDescent="0.25">
      <c r="A226" s="1">
        <v>44470</v>
      </c>
      <c r="B226" s="2" t="s">
        <v>3880</v>
      </c>
      <c r="C226" s="2" t="s">
        <v>46</v>
      </c>
      <c r="D226" s="2" t="s">
        <v>23</v>
      </c>
      <c r="E226" s="2" t="s">
        <v>81</v>
      </c>
      <c r="F226" s="2" t="s">
        <v>71</v>
      </c>
      <c r="G226" s="4">
        <v>44470</v>
      </c>
      <c r="H226">
        <v>225</v>
      </c>
      <c r="I226" t="s">
        <v>334</v>
      </c>
      <c r="J226" s="1">
        <v>44470</v>
      </c>
      <c r="K226" t="s">
        <v>2301</v>
      </c>
      <c r="L226" t="s">
        <v>2302</v>
      </c>
      <c r="N226">
        <v>83</v>
      </c>
      <c r="O226" t="s">
        <v>2029</v>
      </c>
      <c r="P226">
        <v>138</v>
      </c>
      <c r="Q226">
        <v>0</v>
      </c>
      <c r="R226">
        <v>0</v>
      </c>
      <c r="S226">
        <v>138</v>
      </c>
      <c r="T226">
        <v>138</v>
      </c>
      <c r="U226">
        <v>138</v>
      </c>
      <c r="W226" t="s">
        <v>2006</v>
      </c>
      <c r="X226" t="s">
        <v>71</v>
      </c>
      <c r="Y226" t="s">
        <v>2303</v>
      </c>
      <c r="AA226" t="s">
        <v>46</v>
      </c>
      <c r="AC226" t="s">
        <v>2030</v>
      </c>
      <c r="AD226">
        <v>127</v>
      </c>
      <c r="AE226" t="s">
        <v>2204</v>
      </c>
    </row>
    <row r="227" spans="1:31" x14ac:dyDescent="0.25">
      <c r="A227" s="1">
        <v>44470</v>
      </c>
      <c r="B227" s="2" t="s">
        <v>3880</v>
      </c>
      <c r="C227" s="2" t="s">
        <v>25</v>
      </c>
      <c r="D227" s="2" t="s">
        <v>23</v>
      </c>
      <c r="E227" s="2" t="s">
        <v>78</v>
      </c>
      <c r="F227" s="2" t="s">
        <v>71</v>
      </c>
      <c r="G227" s="4">
        <v>44470</v>
      </c>
      <c r="H227">
        <v>226</v>
      </c>
      <c r="I227" t="s">
        <v>335</v>
      </c>
      <c r="J227" s="1">
        <v>44470</v>
      </c>
      <c r="K227" t="s">
        <v>2288</v>
      </c>
      <c r="L227" t="s">
        <v>2289</v>
      </c>
      <c r="M227" t="s">
        <v>2290</v>
      </c>
      <c r="N227">
        <v>238</v>
      </c>
      <c r="O227" t="s">
        <v>2180</v>
      </c>
      <c r="P227">
        <v>300</v>
      </c>
      <c r="Q227">
        <v>0</v>
      </c>
      <c r="R227">
        <v>0</v>
      </c>
      <c r="S227">
        <v>3520</v>
      </c>
      <c r="T227">
        <v>3520</v>
      </c>
      <c r="U227">
        <v>3520</v>
      </c>
      <c r="W227" t="s">
        <v>2006</v>
      </c>
      <c r="X227" t="s">
        <v>71</v>
      </c>
      <c r="AA227" t="s">
        <v>24</v>
      </c>
      <c r="AC227" t="s">
        <v>2181</v>
      </c>
      <c r="AE227" t="s">
        <v>2008</v>
      </c>
    </row>
    <row r="228" spans="1:31" x14ac:dyDescent="0.25">
      <c r="A228" s="1">
        <v>44470</v>
      </c>
      <c r="B228" s="2" t="s">
        <v>3880</v>
      </c>
      <c r="C228" s="2" t="s">
        <v>25</v>
      </c>
      <c r="D228" s="2" t="s">
        <v>23</v>
      </c>
      <c r="E228" s="2" t="s">
        <v>78</v>
      </c>
      <c r="F228" s="2" t="s">
        <v>71</v>
      </c>
      <c r="G228" s="4">
        <v>44470</v>
      </c>
      <c r="H228">
        <v>227</v>
      </c>
      <c r="I228" t="s">
        <v>335</v>
      </c>
      <c r="N228">
        <v>226</v>
      </c>
      <c r="O228" t="s">
        <v>2018</v>
      </c>
      <c r="P228">
        <v>345</v>
      </c>
      <c r="AC228" t="s">
        <v>2019</v>
      </c>
      <c r="AD228">
        <v>183</v>
      </c>
    </row>
    <row r="229" spans="1:31" x14ac:dyDescent="0.25">
      <c r="A229" s="1">
        <v>44470</v>
      </c>
      <c r="B229" s="2" t="s">
        <v>3880</v>
      </c>
      <c r="C229" s="2" t="s">
        <v>25</v>
      </c>
      <c r="D229" s="2" t="s">
        <v>23</v>
      </c>
      <c r="E229" s="2" t="s">
        <v>78</v>
      </c>
      <c r="F229" s="2" t="s">
        <v>71</v>
      </c>
      <c r="G229" s="4">
        <v>44470</v>
      </c>
      <c r="H229">
        <v>228</v>
      </c>
      <c r="I229" t="s">
        <v>335</v>
      </c>
      <c r="N229">
        <v>691</v>
      </c>
      <c r="O229" t="s">
        <v>2020</v>
      </c>
      <c r="P229">
        <v>518</v>
      </c>
      <c r="AC229" t="s">
        <v>2021</v>
      </c>
      <c r="AD229" t="s">
        <v>2022</v>
      </c>
    </row>
    <row r="230" spans="1:31" x14ac:dyDescent="0.25">
      <c r="A230" s="1">
        <v>44470</v>
      </c>
      <c r="B230" s="2" t="s">
        <v>3880</v>
      </c>
      <c r="C230" s="2" t="s">
        <v>25</v>
      </c>
      <c r="D230" s="2" t="s">
        <v>23</v>
      </c>
      <c r="E230" s="2" t="s">
        <v>78</v>
      </c>
      <c r="F230" s="2" t="s">
        <v>71</v>
      </c>
      <c r="G230" s="4">
        <v>44470</v>
      </c>
      <c r="H230">
        <v>229</v>
      </c>
      <c r="I230" t="s">
        <v>335</v>
      </c>
      <c r="N230">
        <v>416</v>
      </c>
      <c r="O230" t="s">
        <v>2172</v>
      </c>
      <c r="P230">
        <v>362</v>
      </c>
      <c r="AC230" t="s">
        <v>2173</v>
      </c>
      <c r="AD230">
        <v>22</v>
      </c>
    </row>
    <row r="231" spans="1:31" x14ac:dyDescent="0.25">
      <c r="A231" s="1">
        <v>44470</v>
      </c>
      <c r="B231" s="2" t="s">
        <v>3880</v>
      </c>
      <c r="C231" s="2" t="s">
        <v>25</v>
      </c>
      <c r="D231" s="2" t="s">
        <v>23</v>
      </c>
      <c r="E231" s="2" t="s">
        <v>78</v>
      </c>
      <c r="F231" s="2" t="s">
        <v>71</v>
      </c>
      <c r="G231" s="4">
        <v>44470</v>
      </c>
      <c r="H231">
        <v>230</v>
      </c>
      <c r="I231" t="s">
        <v>335</v>
      </c>
      <c r="N231">
        <v>2458</v>
      </c>
      <c r="O231" t="s">
        <v>2152</v>
      </c>
      <c r="P231">
        <v>500</v>
      </c>
      <c r="AC231" t="s">
        <v>2153</v>
      </c>
    </row>
    <row r="232" spans="1:31" x14ac:dyDescent="0.25">
      <c r="A232" s="1">
        <v>44470</v>
      </c>
      <c r="B232" s="2" t="s">
        <v>3880</v>
      </c>
      <c r="C232" s="2" t="s">
        <v>25</v>
      </c>
      <c r="D232" s="2" t="s">
        <v>23</v>
      </c>
      <c r="E232" s="2" t="s">
        <v>78</v>
      </c>
      <c r="F232" s="2" t="s">
        <v>71</v>
      </c>
      <c r="G232" s="4">
        <v>44470</v>
      </c>
      <c r="H232">
        <v>231</v>
      </c>
      <c r="I232" t="s">
        <v>335</v>
      </c>
      <c r="N232">
        <v>2062</v>
      </c>
      <c r="O232" t="s">
        <v>2307</v>
      </c>
      <c r="P232">
        <v>1495</v>
      </c>
      <c r="AC232" t="s">
        <v>2308</v>
      </c>
      <c r="AD232" t="s">
        <v>2309</v>
      </c>
    </row>
    <row r="233" spans="1:31" x14ac:dyDescent="0.25">
      <c r="A233" s="1">
        <v>44470</v>
      </c>
      <c r="B233" s="2" t="s">
        <v>3880</v>
      </c>
      <c r="C233" s="2" t="s">
        <v>20</v>
      </c>
      <c r="D233" s="2" t="s">
        <v>23</v>
      </c>
      <c r="E233" s="2" t="s">
        <v>79</v>
      </c>
      <c r="F233" s="2" t="s">
        <v>71</v>
      </c>
      <c r="G233" s="4">
        <v>44470</v>
      </c>
      <c r="H233">
        <v>232</v>
      </c>
      <c r="I233" t="s">
        <v>337</v>
      </c>
      <c r="J233" s="1">
        <v>44470</v>
      </c>
      <c r="K233" t="s">
        <v>2310</v>
      </c>
      <c r="L233" t="s">
        <v>2225</v>
      </c>
      <c r="N233">
        <v>692</v>
      </c>
      <c r="O233" t="s">
        <v>2012</v>
      </c>
      <c r="P233">
        <v>184</v>
      </c>
      <c r="Q233">
        <v>0</v>
      </c>
      <c r="R233">
        <v>0</v>
      </c>
      <c r="S233">
        <v>1312</v>
      </c>
      <c r="T233">
        <v>1312</v>
      </c>
      <c r="U233">
        <v>1312</v>
      </c>
      <c r="W233" t="s">
        <v>2006</v>
      </c>
      <c r="X233" t="s">
        <v>71</v>
      </c>
      <c r="AA233" t="s">
        <v>18</v>
      </c>
      <c r="AC233" t="s">
        <v>2013</v>
      </c>
      <c r="AD233" t="s">
        <v>2014</v>
      </c>
      <c r="AE233" t="s">
        <v>2258</v>
      </c>
    </row>
    <row r="234" spans="1:31" x14ac:dyDescent="0.25">
      <c r="A234" s="1">
        <v>44470</v>
      </c>
      <c r="B234" s="2" t="s">
        <v>3880</v>
      </c>
      <c r="C234" s="2" t="s">
        <v>20</v>
      </c>
      <c r="D234" s="2" t="s">
        <v>23</v>
      </c>
      <c r="E234" s="2" t="s">
        <v>79</v>
      </c>
      <c r="F234" s="2" t="s">
        <v>71</v>
      </c>
      <c r="G234" s="4">
        <v>44470</v>
      </c>
      <c r="H234">
        <v>233</v>
      </c>
      <c r="I234" t="s">
        <v>337</v>
      </c>
      <c r="N234">
        <v>691</v>
      </c>
      <c r="O234" t="s">
        <v>2020</v>
      </c>
      <c r="P234">
        <v>518</v>
      </c>
      <c r="AC234" t="s">
        <v>2021</v>
      </c>
      <c r="AD234" t="s">
        <v>2022</v>
      </c>
    </row>
    <row r="235" spans="1:31" x14ac:dyDescent="0.25">
      <c r="A235" s="1">
        <v>44470</v>
      </c>
      <c r="B235" s="2" t="s">
        <v>3880</v>
      </c>
      <c r="C235" s="2" t="s">
        <v>20</v>
      </c>
      <c r="D235" s="2" t="s">
        <v>23</v>
      </c>
      <c r="E235" s="2" t="s">
        <v>79</v>
      </c>
      <c r="F235" s="2" t="s">
        <v>71</v>
      </c>
      <c r="G235" s="4">
        <v>44470</v>
      </c>
      <c r="H235">
        <v>234</v>
      </c>
      <c r="I235" t="s">
        <v>337</v>
      </c>
      <c r="N235">
        <v>1580</v>
      </c>
      <c r="O235" t="s">
        <v>2092</v>
      </c>
      <c r="P235">
        <v>610</v>
      </c>
      <c r="AC235" t="s">
        <v>2093</v>
      </c>
      <c r="AD235" t="s">
        <v>2094</v>
      </c>
    </row>
    <row r="236" spans="1:31" x14ac:dyDescent="0.25">
      <c r="A236" s="1">
        <v>44470</v>
      </c>
      <c r="B236" s="2" t="s">
        <v>3880</v>
      </c>
      <c r="C236" s="2" t="s">
        <v>20</v>
      </c>
      <c r="D236" s="2" t="s">
        <v>23</v>
      </c>
      <c r="E236" s="2" t="s">
        <v>79</v>
      </c>
      <c r="F236" s="2" t="s">
        <v>71</v>
      </c>
      <c r="G236" s="4">
        <v>44470</v>
      </c>
      <c r="H236">
        <v>235</v>
      </c>
      <c r="I236" t="s">
        <v>339</v>
      </c>
      <c r="J236" s="1">
        <v>44470</v>
      </c>
      <c r="K236" t="s">
        <v>2311</v>
      </c>
      <c r="L236" t="s">
        <v>2026</v>
      </c>
      <c r="N236">
        <v>692</v>
      </c>
      <c r="O236" t="s">
        <v>2012</v>
      </c>
      <c r="P236">
        <v>184</v>
      </c>
      <c r="Q236">
        <v>0</v>
      </c>
      <c r="R236">
        <v>0</v>
      </c>
      <c r="S236">
        <v>1116</v>
      </c>
      <c r="T236">
        <v>1116</v>
      </c>
      <c r="U236">
        <v>1116</v>
      </c>
      <c r="W236" t="s">
        <v>2006</v>
      </c>
      <c r="X236" t="s">
        <v>71</v>
      </c>
      <c r="AA236" t="s">
        <v>18</v>
      </c>
      <c r="AC236" t="s">
        <v>2013</v>
      </c>
      <c r="AD236" t="s">
        <v>2014</v>
      </c>
      <c r="AE236" t="s">
        <v>2306</v>
      </c>
    </row>
    <row r="237" spans="1:31" x14ac:dyDescent="0.25">
      <c r="A237" s="1">
        <v>44470</v>
      </c>
      <c r="B237" s="2" t="s">
        <v>3880</v>
      </c>
      <c r="C237" s="2" t="s">
        <v>20</v>
      </c>
      <c r="D237" s="2" t="s">
        <v>23</v>
      </c>
      <c r="E237" s="2" t="s">
        <v>79</v>
      </c>
      <c r="F237" s="2" t="s">
        <v>71</v>
      </c>
      <c r="G237" s="4">
        <v>44470</v>
      </c>
      <c r="H237">
        <v>236</v>
      </c>
      <c r="I237" t="s">
        <v>339</v>
      </c>
      <c r="N237">
        <v>100</v>
      </c>
      <c r="O237" t="s">
        <v>2016</v>
      </c>
      <c r="P237">
        <v>414</v>
      </c>
      <c r="AC237" t="s">
        <v>2017</v>
      </c>
      <c r="AD237">
        <v>100</v>
      </c>
    </row>
    <row r="238" spans="1:31" x14ac:dyDescent="0.25">
      <c r="A238" s="1">
        <v>44470</v>
      </c>
      <c r="B238" s="2" t="s">
        <v>3880</v>
      </c>
      <c r="C238" s="2" t="s">
        <v>20</v>
      </c>
      <c r="D238" s="2" t="s">
        <v>23</v>
      </c>
      <c r="E238" s="2" t="s">
        <v>79</v>
      </c>
      <c r="F238" s="2" t="s">
        <v>71</v>
      </c>
      <c r="G238" s="4">
        <v>44470</v>
      </c>
      <c r="H238">
        <v>237</v>
      </c>
      <c r="I238" t="s">
        <v>339</v>
      </c>
      <c r="N238">
        <v>691</v>
      </c>
      <c r="O238" t="s">
        <v>2020</v>
      </c>
      <c r="P238">
        <v>518</v>
      </c>
      <c r="AC238" t="s">
        <v>2021</v>
      </c>
      <c r="AD238" t="s">
        <v>2022</v>
      </c>
    </row>
    <row r="239" spans="1:31" x14ac:dyDescent="0.25">
      <c r="A239" s="1">
        <v>44470</v>
      </c>
      <c r="B239" s="2" t="s">
        <v>3880</v>
      </c>
      <c r="C239" s="2" t="s">
        <v>20</v>
      </c>
      <c r="D239" s="2" t="s">
        <v>23</v>
      </c>
      <c r="E239" s="2" t="s">
        <v>79</v>
      </c>
      <c r="F239" s="2" t="s">
        <v>71</v>
      </c>
      <c r="G239" s="4">
        <v>44470</v>
      </c>
      <c r="H239">
        <v>238</v>
      </c>
      <c r="I239" t="s">
        <v>340</v>
      </c>
      <c r="J239" s="1">
        <v>44470</v>
      </c>
      <c r="K239" t="s">
        <v>2312</v>
      </c>
      <c r="L239" t="s">
        <v>2313</v>
      </c>
      <c r="M239" t="s">
        <v>2314</v>
      </c>
      <c r="N239">
        <v>692</v>
      </c>
      <c r="O239" t="s">
        <v>2012</v>
      </c>
      <c r="P239">
        <v>184</v>
      </c>
      <c r="Q239">
        <v>0</v>
      </c>
      <c r="R239">
        <v>0</v>
      </c>
      <c r="S239">
        <v>1227</v>
      </c>
      <c r="T239">
        <v>1227</v>
      </c>
      <c r="U239">
        <v>1227</v>
      </c>
      <c r="W239" t="s">
        <v>2006</v>
      </c>
      <c r="X239" t="s">
        <v>71</v>
      </c>
      <c r="AA239" t="s">
        <v>18</v>
      </c>
      <c r="AC239" t="s">
        <v>2013</v>
      </c>
      <c r="AD239" t="s">
        <v>2014</v>
      </c>
      <c r="AE239" t="s">
        <v>2258</v>
      </c>
    </row>
    <row r="240" spans="1:31" x14ac:dyDescent="0.25">
      <c r="A240" s="1">
        <v>44470</v>
      </c>
      <c r="B240" s="2" t="s">
        <v>3880</v>
      </c>
      <c r="C240" s="2" t="s">
        <v>20</v>
      </c>
      <c r="D240" s="2" t="s">
        <v>23</v>
      </c>
      <c r="E240" s="2" t="s">
        <v>79</v>
      </c>
      <c r="F240" s="2" t="s">
        <v>71</v>
      </c>
      <c r="G240" s="4">
        <v>44470</v>
      </c>
      <c r="H240">
        <v>239</v>
      </c>
      <c r="I240" t="s">
        <v>340</v>
      </c>
      <c r="N240">
        <v>129</v>
      </c>
      <c r="O240" t="s">
        <v>2315</v>
      </c>
      <c r="P240">
        <v>250</v>
      </c>
      <c r="AC240" t="s">
        <v>2316</v>
      </c>
      <c r="AD240">
        <v>48</v>
      </c>
    </row>
    <row r="241" spans="1:31" x14ac:dyDescent="0.25">
      <c r="A241" s="1">
        <v>44470</v>
      </c>
      <c r="B241" s="2" t="s">
        <v>3880</v>
      </c>
      <c r="C241" s="2" t="s">
        <v>20</v>
      </c>
      <c r="D241" s="2" t="s">
        <v>23</v>
      </c>
      <c r="E241" s="2" t="s">
        <v>79</v>
      </c>
      <c r="F241" s="2" t="s">
        <v>71</v>
      </c>
      <c r="G241" s="4">
        <v>44470</v>
      </c>
      <c r="H241">
        <v>240</v>
      </c>
      <c r="I241" t="s">
        <v>340</v>
      </c>
      <c r="N241">
        <v>160</v>
      </c>
      <c r="O241" t="s">
        <v>2317</v>
      </c>
      <c r="P241">
        <v>275</v>
      </c>
      <c r="AC241" t="s">
        <v>2318</v>
      </c>
      <c r="AD241">
        <v>156</v>
      </c>
    </row>
    <row r="242" spans="1:31" x14ac:dyDescent="0.25">
      <c r="A242" s="1">
        <v>44470</v>
      </c>
      <c r="B242" s="2" t="s">
        <v>3880</v>
      </c>
      <c r="C242" s="2" t="s">
        <v>20</v>
      </c>
      <c r="D242" s="2" t="s">
        <v>23</v>
      </c>
      <c r="E242" s="2" t="s">
        <v>79</v>
      </c>
      <c r="F242" s="2" t="s">
        <v>71</v>
      </c>
      <c r="G242" s="4">
        <v>44470</v>
      </c>
      <c r="H242">
        <v>241</v>
      </c>
      <c r="I242" t="s">
        <v>340</v>
      </c>
      <c r="N242">
        <v>691</v>
      </c>
      <c r="O242" t="s">
        <v>2020</v>
      </c>
      <c r="P242">
        <v>518</v>
      </c>
      <c r="AC242" t="s">
        <v>2021</v>
      </c>
      <c r="AD242" t="s">
        <v>2022</v>
      </c>
    </row>
    <row r="243" spans="1:31" x14ac:dyDescent="0.25">
      <c r="A243" s="1">
        <v>44470</v>
      </c>
      <c r="B243" s="2" t="s">
        <v>3880</v>
      </c>
      <c r="C243" s="2" t="s">
        <v>46</v>
      </c>
      <c r="D243" s="2" t="s">
        <v>23</v>
      </c>
      <c r="E243" s="2" t="s">
        <v>81</v>
      </c>
      <c r="F243" s="2" t="s">
        <v>71</v>
      </c>
      <c r="G243" s="4">
        <v>44470</v>
      </c>
      <c r="H243">
        <v>242</v>
      </c>
      <c r="I243" t="s">
        <v>342</v>
      </c>
      <c r="J243" s="1">
        <v>44470</v>
      </c>
      <c r="K243" t="s">
        <v>2319</v>
      </c>
      <c r="L243" t="s">
        <v>2151</v>
      </c>
      <c r="N243">
        <v>217</v>
      </c>
      <c r="O243" t="s">
        <v>2320</v>
      </c>
      <c r="P243">
        <v>650</v>
      </c>
      <c r="Q243">
        <v>0</v>
      </c>
      <c r="R243">
        <v>0</v>
      </c>
      <c r="S243">
        <v>3372</v>
      </c>
      <c r="T243">
        <v>3372</v>
      </c>
      <c r="U243">
        <v>3372</v>
      </c>
      <c r="W243" t="s">
        <v>2006</v>
      </c>
      <c r="X243" t="s">
        <v>71</v>
      </c>
      <c r="AA243" t="s">
        <v>46</v>
      </c>
      <c r="AC243" t="s">
        <v>2321</v>
      </c>
      <c r="AD243">
        <v>5</v>
      </c>
      <c r="AE243" t="s">
        <v>2133</v>
      </c>
    </row>
    <row r="244" spans="1:31" x14ac:dyDescent="0.25">
      <c r="A244" s="1">
        <v>44470</v>
      </c>
      <c r="B244" s="2" t="s">
        <v>3880</v>
      </c>
      <c r="C244" s="2" t="s">
        <v>46</v>
      </c>
      <c r="D244" s="2" t="s">
        <v>23</v>
      </c>
      <c r="E244" s="2" t="s">
        <v>81</v>
      </c>
      <c r="F244" s="2" t="s">
        <v>71</v>
      </c>
      <c r="G244" s="4">
        <v>44470</v>
      </c>
      <c r="H244">
        <v>243</v>
      </c>
      <c r="I244" t="s">
        <v>342</v>
      </c>
      <c r="N244">
        <v>413</v>
      </c>
      <c r="O244" t="s">
        <v>2322</v>
      </c>
      <c r="P244">
        <v>650</v>
      </c>
      <c r="AC244" t="s">
        <v>2323</v>
      </c>
      <c r="AD244">
        <v>4</v>
      </c>
    </row>
    <row r="245" spans="1:31" x14ac:dyDescent="0.25">
      <c r="A245" s="1">
        <v>44470</v>
      </c>
      <c r="B245" s="2" t="s">
        <v>3880</v>
      </c>
      <c r="C245" s="2" t="s">
        <v>46</v>
      </c>
      <c r="D245" s="2" t="s">
        <v>23</v>
      </c>
      <c r="E245" s="2" t="s">
        <v>81</v>
      </c>
      <c r="F245" s="2" t="s">
        <v>71</v>
      </c>
      <c r="G245" s="4">
        <v>44470</v>
      </c>
      <c r="H245">
        <v>244</v>
      </c>
      <c r="I245" t="s">
        <v>342</v>
      </c>
      <c r="N245">
        <v>416</v>
      </c>
      <c r="O245" t="s">
        <v>2172</v>
      </c>
      <c r="P245">
        <v>362</v>
      </c>
      <c r="AC245" t="s">
        <v>2173</v>
      </c>
      <c r="AD245">
        <v>22</v>
      </c>
    </row>
    <row r="246" spans="1:31" x14ac:dyDescent="0.25">
      <c r="A246" s="1">
        <v>44470</v>
      </c>
      <c r="B246" s="2" t="s">
        <v>3880</v>
      </c>
      <c r="C246" s="2" t="s">
        <v>46</v>
      </c>
      <c r="D246" s="2" t="s">
        <v>23</v>
      </c>
      <c r="E246" s="2" t="s">
        <v>81</v>
      </c>
      <c r="F246" s="2" t="s">
        <v>71</v>
      </c>
      <c r="G246" s="4">
        <v>44470</v>
      </c>
      <c r="H246">
        <v>245</v>
      </c>
      <c r="I246" t="s">
        <v>342</v>
      </c>
      <c r="N246">
        <v>1727</v>
      </c>
      <c r="O246" t="s">
        <v>2324</v>
      </c>
      <c r="P246">
        <v>1600</v>
      </c>
      <c r="AC246" t="s">
        <v>2325</v>
      </c>
    </row>
    <row r="247" spans="1:31" x14ac:dyDescent="0.25">
      <c r="A247" s="1">
        <v>44470</v>
      </c>
      <c r="B247" s="2" t="s">
        <v>3880</v>
      </c>
      <c r="C247" s="2" t="s">
        <v>46</v>
      </c>
      <c r="D247" s="2" t="s">
        <v>23</v>
      </c>
      <c r="E247" s="2" t="s">
        <v>81</v>
      </c>
      <c r="F247" s="2" t="s">
        <v>71</v>
      </c>
      <c r="G247" s="4">
        <v>44470</v>
      </c>
      <c r="H247">
        <v>246</v>
      </c>
      <c r="I247" t="s">
        <v>342</v>
      </c>
      <c r="N247">
        <v>286</v>
      </c>
      <c r="O247" t="s">
        <v>2182</v>
      </c>
      <c r="P247">
        <v>110</v>
      </c>
      <c r="AC247" t="s">
        <v>2183</v>
      </c>
      <c r="AD247">
        <v>220</v>
      </c>
    </row>
    <row r="248" spans="1:31" x14ac:dyDescent="0.25">
      <c r="A248" s="1">
        <v>44470</v>
      </c>
      <c r="B248" s="2" t="s">
        <v>3880</v>
      </c>
      <c r="C248" s="2" t="s">
        <v>46</v>
      </c>
      <c r="D248" s="2" t="s">
        <v>74</v>
      </c>
      <c r="E248" s="2" t="s">
        <v>81</v>
      </c>
      <c r="F248" s="2" t="s">
        <v>71</v>
      </c>
      <c r="G248" s="4">
        <v>44470</v>
      </c>
      <c r="H248">
        <v>247</v>
      </c>
      <c r="I248" t="s">
        <v>344</v>
      </c>
      <c r="J248" s="1">
        <v>44470</v>
      </c>
      <c r="K248" t="s">
        <v>2326</v>
      </c>
      <c r="L248" t="s">
        <v>2327</v>
      </c>
      <c r="N248">
        <v>182</v>
      </c>
      <c r="O248" t="s">
        <v>2189</v>
      </c>
      <c r="P248">
        <v>360</v>
      </c>
      <c r="Q248">
        <v>0</v>
      </c>
      <c r="R248">
        <v>0</v>
      </c>
      <c r="S248">
        <v>360</v>
      </c>
      <c r="T248">
        <v>360</v>
      </c>
      <c r="U248">
        <v>360</v>
      </c>
      <c r="W248" t="s">
        <v>2006</v>
      </c>
      <c r="X248" t="s">
        <v>71</v>
      </c>
      <c r="Y248" t="s">
        <v>2328</v>
      </c>
      <c r="AA248" t="s">
        <v>46</v>
      </c>
      <c r="AC248" t="s">
        <v>2190</v>
      </c>
      <c r="AD248">
        <v>163</v>
      </c>
      <c r="AE248" t="s">
        <v>2306</v>
      </c>
    </row>
    <row r="249" spans="1:31" x14ac:dyDescent="0.25">
      <c r="A249" s="1">
        <v>44470</v>
      </c>
      <c r="B249" s="2" t="s">
        <v>3883</v>
      </c>
      <c r="C249" s="2" t="s">
        <v>25</v>
      </c>
      <c r="D249" s="2" t="s">
        <v>23</v>
      </c>
      <c r="E249" s="2" t="s">
        <v>78</v>
      </c>
      <c r="F249" s="2" t="s">
        <v>71</v>
      </c>
      <c r="G249" s="4">
        <v>44470</v>
      </c>
      <c r="H249">
        <v>248</v>
      </c>
      <c r="I249" t="s">
        <v>346</v>
      </c>
      <c r="J249" s="1">
        <v>44470</v>
      </c>
      <c r="K249" t="s">
        <v>2085</v>
      </c>
      <c r="L249" t="s">
        <v>2086</v>
      </c>
      <c r="M249" t="s">
        <v>2087</v>
      </c>
      <c r="N249">
        <v>102</v>
      </c>
      <c r="O249" t="s">
        <v>2033</v>
      </c>
      <c r="P249">
        <v>1070</v>
      </c>
      <c r="Q249">
        <v>0</v>
      </c>
      <c r="R249">
        <v>0</v>
      </c>
      <c r="S249">
        <v>1070</v>
      </c>
      <c r="T249">
        <v>1070</v>
      </c>
      <c r="U249">
        <v>1070</v>
      </c>
      <c r="W249" t="s">
        <v>2006</v>
      </c>
      <c r="X249" t="s">
        <v>71</v>
      </c>
      <c r="AA249" t="s">
        <v>24</v>
      </c>
      <c r="AC249" t="s">
        <v>2034</v>
      </c>
      <c r="AD249">
        <v>136</v>
      </c>
      <c r="AE249" t="s">
        <v>2039</v>
      </c>
    </row>
    <row r="250" spans="1:31" x14ac:dyDescent="0.25">
      <c r="A250" s="1">
        <v>44470</v>
      </c>
      <c r="B250" s="2" t="s">
        <v>3883</v>
      </c>
      <c r="C250" s="2" t="s">
        <v>25</v>
      </c>
      <c r="D250" s="2" t="s">
        <v>23</v>
      </c>
      <c r="E250" s="2" t="s">
        <v>78</v>
      </c>
      <c r="F250" s="2" t="s">
        <v>71</v>
      </c>
      <c r="G250" s="4">
        <v>44470</v>
      </c>
      <c r="H250">
        <v>249</v>
      </c>
      <c r="I250" t="s">
        <v>347</v>
      </c>
      <c r="J250" s="1">
        <v>44470</v>
      </c>
      <c r="K250" t="s">
        <v>2080</v>
      </c>
      <c r="L250" t="s">
        <v>2081</v>
      </c>
      <c r="M250" t="s">
        <v>2082</v>
      </c>
      <c r="N250">
        <v>102</v>
      </c>
      <c r="O250" t="s">
        <v>2033</v>
      </c>
      <c r="P250">
        <v>1070</v>
      </c>
      <c r="Q250">
        <v>0</v>
      </c>
      <c r="R250">
        <v>0</v>
      </c>
      <c r="S250">
        <v>1070</v>
      </c>
      <c r="T250">
        <v>1070</v>
      </c>
      <c r="U250">
        <v>1070</v>
      </c>
      <c r="W250" t="s">
        <v>2006</v>
      </c>
      <c r="X250" t="s">
        <v>71</v>
      </c>
      <c r="AA250" t="s">
        <v>24</v>
      </c>
      <c r="AC250" t="s">
        <v>2034</v>
      </c>
      <c r="AD250">
        <v>136</v>
      </c>
      <c r="AE250" t="s">
        <v>2039</v>
      </c>
    </row>
    <row r="251" spans="1:31" x14ac:dyDescent="0.25">
      <c r="A251" s="1">
        <v>44470</v>
      </c>
      <c r="B251" s="2" t="s">
        <v>3883</v>
      </c>
      <c r="C251" s="2" t="s">
        <v>20</v>
      </c>
      <c r="D251" s="2" t="s">
        <v>23</v>
      </c>
      <c r="E251" s="2" t="s">
        <v>79</v>
      </c>
      <c r="F251" s="2" t="s">
        <v>71</v>
      </c>
      <c r="G251" s="4">
        <v>44470</v>
      </c>
      <c r="H251">
        <v>250</v>
      </c>
      <c r="I251" t="s">
        <v>348</v>
      </c>
      <c r="J251" s="1">
        <v>44470</v>
      </c>
      <c r="K251" t="s">
        <v>2329</v>
      </c>
      <c r="L251" t="s">
        <v>2330</v>
      </c>
      <c r="M251" t="s">
        <v>2331</v>
      </c>
      <c r="N251">
        <v>692</v>
      </c>
      <c r="O251" t="s">
        <v>2012</v>
      </c>
      <c r="P251">
        <v>184</v>
      </c>
      <c r="Q251">
        <v>0</v>
      </c>
      <c r="R251">
        <v>0</v>
      </c>
      <c r="S251">
        <v>2335</v>
      </c>
      <c r="T251">
        <v>2335</v>
      </c>
      <c r="U251">
        <v>2335</v>
      </c>
      <c r="W251" t="s">
        <v>2006</v>
      </c>
      <c r="X251" t="s">
        <v>71</v>
      </c>
      <c r="AA251" t="s">
        <v>18</v>
      </c>
      <c r="AC251" t="s">
        <v>2013</v>
      </c>
      <c r="AD251" t="s">
        <v>2014</v>
      </c>
      <c r="AE251" t="s">
        <v>2332</v>
      </c>
    </row>
    <row r="252" spans="1:31" x14ac:dyDescent="0.25">
      <c r="A252" s="1">
        <v>44470</v>
      </c>
      <c r="B252" s="2" t="s">
        <v>3883</v>
      </c>
      <c r="C252" s="2" t="s">
        <v>20</v>
      </c>
      <c r="D252" s="2" t="s">
        <v>23</v>
      </c>
      <c r="E252" s="2" t="s">
        <v>79</v>
      </c>
      <c r="F252" s="2" t="s">
        <v>71</v>
      </c>
      <c r="G252" s="4">
        <v>44470</v>
      </c>
      <c r="H252">
        <v>251</v>
      </c>
      <c r="I252" t="s">
        <v>348</v>
      </c>
      <c r="N252">
        <v>691</v>
      </c>
      <c r="O252" t="s">
        <v>2020</v>
      </c>
      <c r="P252">
        <v>518</v>
      </c>
      <c r="AC252" t="s">
        <v>2021</v>
      </c>
      <c r="AD252" t="s">
        <v>2022</v>
      </c>
    </row>
    <row r="253" spans="1:31" x14ac:dyDescent="0.25">
      <c r="A253" s="1">
        <v>44470</v>
      </c>
      <c r="B253" s="2" t="s">
        <v>3883</v>
      </c>
      <c r="C253" s="2" t="s">
        <v>20</v>
      </c>
      <c r="D253" s="2" t="s">
        <v>23</v>
      </c>
      <c r="E253" s="2" t="s">
        <v>79</v>
      </c>
      <c r="F253" s="2" t="s">
        <v>71</v>
      </c>
      <c r="G253" s="4">
        <v>44470</v>
      </c>
      <c r="H253">
        <v>252</v>
      </c>
      <c r="I253" t="s">
        <v>348</v>
      </c>
      <c r="N253">
        <v>2062</v>
      </c>
      <c r="O253" t="s">
        <v>2307</v>
      </c>
      <c r="P253">
        <v>1495</v>
      </c>
      <c r="AC253" t="s">
        <v>2308</v>
      </c>
      <c r="AD253" t="s">
        <v>2309</v>
      </c>
    </row>
    <row r="254" spans="1:31" x14ac:dyDescent="0.25">
      <c r="A254" s="1">
        <v>44470</v>
      </c>
      <c r="B254" s="2" t="s">
        <v>3883</v>
      </c>
      <c r="C254" s="2" t="s">
        <v>20</v>
      </c>
      <c r="D254" s="2" t="s">
        <v>23</v>
      </c>
      <c r="E254" s="2" t="s">
        <v>79</v>
      </c>
      <c r="F254" s="2" t="s">
        <v>71</v>
      </c>
      <c r="G254" s="4">
        <v>44470</v>
      </c>
      <c r="H254">
        <v>253</v>
      </c>
      <c r="I254" t="s">
        <v>348</v>
      </c>
      <c r="N254">
        <v>83</v>
      </c>
      <c r="O254" t="s">
        <v>2029</v>
      </c>
      <c r="P254">
        <v>138</v>
      </c>
      <c r="AC254" t="s">
        <v>2030</v>
      </c>
      <c r="AD254">
        <v>127</v>
      </c>
    </row>
    <row r="255" spans="1:31" x14ac:dyDescent="0.25">
      <c r="A255" s="1">
        <v>44470</v>
      </c>
      <c r="B255" s="2" t="s">
        <v>3883</v>
      </c>
      <c r="C255" s="2" t="s">
        <v>73</v>
      </c>
      <c r="D255" s="2" t="s">
        <v>23</v>
      </c>
      <c r="E255" s="2" t="s">
        <v>77</v>
      </c>
      <c r="F255" s="2" t="s">
        <v>71</v>
      </c>
      <c r="G255" s="4">
        <v>44470</v>
      </c>
      <c r="H255">
        <v>254</v>
      </c>
      <c r="I255" t="s">
        <v>350</v>
      </c>
      <c r="J255" s="1">
        <v>44470</v>
      </c>
      <c r="K255" t="s">
        <v>2147</v>
      </c>
      <c r="L255" t="s">
        <v>2148</v>
      </c>
      <c r="M255" t="s">
        <v>2148</v>
      </c>
      <c r="N255">
        <v>102</v>
      </c>
      <c r="O255" t="s">
        <v>2033</v>
      </c>
      <c r="P255">
        <v>1070</v>
      </c>
      <c r="Q255">
        <v>0</v>
      </c>
      <c r="R255">
        <v>0</v>
      </c>
      <c r="S255">
        <v>1070</v>
      </c>
      <c r="T255">
        <v>1070</v>
      </c>
      <c r="U255">
        <v>1070</v>
      </c>
      <c r="W255" t="s">
        <v>2006</v>
      </c>
      <c r="X255" t="s">
        <v>71</v>
      </c>
      <c r="AA255" t="s">
        <v>24</v>
      </c>
      <c r="AC255" t="s">
        <v>2034</v>
      </c>
      <c r="AD255">
        <v>136</v>
      </c>
      <c r="AE255" t="s">
        <v>2333</v>
      </c>
    </row>
    <row r="256" spans="1:31" x14ac:dyDescent="0.25">
      <c r="A256" s="1">
        <v>44470</v>
      </c>
      <c r="B256" s="2" t="s">
        <v>3883</v>
      </c>
      <c r="C256" s="2" t="s">
        <v>25</v>
      </c>
      <c r="D256" s="2" t="s">
        <v>23</v>
      </c>
      <c r="E256" s="2" t="s">
        <v>78</v>
      </c>
      <c r="F256" s="2" t="s">
        <v>71</v>
      </c>
      <c r="G256" s="4">
        <v>44470</v>
      </c>
      <c r="H256">
        <v>255</v>
      </c>
      <c r="I256" t="s">
        <v>351</v>
      </c>
      <c r="J256" s="1">
        <v>44470</v>
      </c>
      <c r="K256" t="s">
        <v>2334</v>
      </c>
      <c r="L256" t="s">
        <v>2335</v>
      </c>
      <c r="N256">
        <v>692</v>
      </c>
      <c r="O256" t="s">
        <v>2012</v>
      </c>
      <c r="P256">
        <v>184</v>
      </c>
      <c r="Q256">
        <v>0</v>
      </c>
      <c r="R256">
        <v>0</v>
      </c>
      <c r="S256">
        <v>873</v>
      </c>
      <c r="T256">
        <v>873</v>
      </c>
      <c r="U256">
        <v>873</v>
      </c>
      <c r="W256" t="s">
        <v>2006</v>
      </c>
      <c r="X256" t="s">
        <v>71</v>
      </c>
      <c r="Y256" t="s">
        <v>2336</v>
      </c>
      <c r="AA256" t="s">
        <v>24</v>
      </c>
      <c r="AC256" t="s">
        <v>2013</v>
      </c>
      <c r="AD256" t="s">
        <v>2014</v>
      </c>
      <c r="AE256" t="s">
        <v>2333</v>
      </c>
    </row>
    <row r="257" spans="1:31" x14ac:dyDescent="0.25">
      <c r="A257" s="1">
        <v>44470</v>
      </c>
      <c r="B257" s="2" t="s">
        <v>3883</v>
      </c>
      <c r="C257" s="2" t="s">
        <v>25</v>
      </c>
      <c r="D257" s="2" t="s">
        <v>23</v>
      </c>
      <c r="E257" s="2" t="s">
        <v>78</v>
      </c>
      <c r="F257" s="2" t="s">
        <v>71</v>
      </c>
      <c r="G257" s="4">
        <v>44470</v>
      </c>
      <c r="H257">
        <v>256</v>
      </c>
      <c r="I257" t="s">
        <v>351</v>
      </c>
      <c r="N257">
        <v>104</v>
      </c>
      <c r="O257" t="s">
        <v>2057</v>
      </c>
      <c r="P257">
        <v>171</v>
      </c>
      <c r="AC257" t="s">
        <v>2058</v>
      </c>
      <c r="AD257">
        <v>157</v>
      </c>
    </row>
    <row r="258" spans="1:31" x14ac:dyDescent="0.25">
      <c r="A258" s="1">
        <v>44470</v>
      </c>
      <c r="B258" s="2" t="s">
        <v>3883</v>
      </c>
      <c r="C258" s="2" t="s">
        <v>25</v>
      </c>
      <c r="D258" s="2" t="s">
        <v>23</v>
      </c>
      <c r="E258" s="2" t="s">
        <v>78</v>
      </c>
      <c r="F258" s="2" t="s">
        <v>71</v>
      </c>
      <c r="G258" s="4">
        <v>44470</v>
      </c>
      <c r="H258">
        <v>257</v>
      </c>
      <c r="I258" t="s">
        <v>351</v>
      </c>
      <c r="N258">
        <v>691</v>
      </c>
      <c r="O258" t="s">
        <v>2020</v>
      </c>
      <c r="P258">
        <v>518</v>
      </c>
      <c r="AC258" t="s">
        <v>2021</v>
      </c>
      <c r="AD258" t="s">
        <v>2022</v>
      </c>
    </row>
    <row r="259" spans="1:31" x14ac:dyDescent="0.25">
      <c r="A259" s="1">
        <v>44470</v>
      </c>
      <c r="B259" s="2" t="s">
        <v>3883</v>
      </c>
      <c r="C259" s="2" t="s">
        <v>25</v>
      </c>
      <c r="D259" s="2" t="s">
        <v>23</v>
      </c>
      <c r="E259" s="2" t="s">
        <v>78</v>
      </c>
      <c r="F259" s="2" t="s">
        <v>71</v>
      </c>
      <c r="G259" s="4">
        <v>44470</v>
      </c>
      <c r="H259">
        <v>258</v>
      </c>
      <c r="I259" t="s">
        <v>352</v>
      </c>
      <c r="J259" s="1">
        <v>44470</v>
      </c>
      <c r="K259" t="s">
        <v>2070</v>
      </c>
      <c r="L259" t="s">
        <v>2071</v>
      </c>
      <c r="M259" t="s">
        <v>2072</v>
      </c>
      <c r="N259">
        <v>539</v>
      </c>
      <c r="O259" t="s">
        <v>2059</v>
      </c>
      <c r="P259">
        <v>400</v>
      </c>
      <c r="Q259">
        <v>0</v>
      </c>
      <c r="R259">
        <v>0</v>
      </c>
      <c r="S259">
        <v>400</v>
      </c>
      <c r="T259">
        <v>400</v>
      </c>
      <c r="U259">
        <v>400</v>
      </c>
      <c r="W259" t="s">
        <v>2006</v>
      </c>
      <c r="X259" t="s">
        <v>71</v>
      </c>
      <c r="AA259" t="s">
        <v>24</v>
      </c>
      <c r="AC259" t="s">
        <v>2060</v>
      </c>
      <c r="AE259" t="s">
        <v>2333</v>
      </c>
    </row>
    <row r="260" spans="1:31" x14ac:dyDescent="0.25">
      <c r="A260" s="1">
        <v>44470</v>
      </c>
      <c r="B260" s="2" t="s">
        <v>3883</v>
      </c>
      <c r="C260" s="2" t="s">
        <v>20</v>
      </c>
      <c r="D260" s="2" t="s">
        <v>23</v>
      </c>
      <c r="E260" s="2" t="s">
        <v>79</v>
      </c>
      <c r="F260" s="2" t="s">
        <v>71</v>
      </c>
      <c r="G260" s="4">
        <v>44470</v>
      </c>
      <c r="H260">
        <v>259</v>
      </c>
      <c r="I260" t="s">
        <v>353</v>
      </c>
      <c r="J260" s="1">
        <v>44470</v>
      </c>
      <c r="K260" t="s">
        <v>2337</v>
      </c>
      <c r="L260" t="s">
        <v>2338</v>
      </c>
      <c r="M260" t="s">
        <v>2339</v>
      </c>
      <c r="N260">
        <v>692</v>
      </c>
      <c r="O260" t="s">
        <v>2012</v>
      </c>
      <c r="P260">
        <v>184</v>
      </c>
      <c r="Q260">
        <v>0</v>
      </c>
      <c r="R260">
        <v>0</v>
      </c>
      <c r="S260">
        <v>702</v>
      </c>
      <c r="T260">
        <v>702</v>
      </c>
      <c r="U260">
        <v>702</v>
      </c>
      <c r="W260" t="s">
        <v>2006</v>
      </c>
      <c r="X260" t="s">
        <v>71</v>
      </c>
      <c r="AA260" t="s">
        <v>18</v>
      </c>
      <c r="AC260" t="s">
        <v>2013</v>
      </c>
      <c r="AD260" t="s">
        <v>2014</v>
      </c>
      <c r="AE260" t="s">
        <v>2332</v>
      </c>
    </row>
    <row r="261" spans="1:31" x14ac:dyDescent="0.25">
      <c r="A261" s="1">
        <v>44470</v>
      </c>
      <c r="B261" s="2" t="s">
        <v>3883</v>
      </c>
      <c r="C261" s="2" t="s">
        <v>20</v>
      </c>
      <c r="D261" s="2" t="s">
        <v>23</v>
      </c>
      <c r="E261" s="2" t="s">
        <v>79</v>
      </c>
      <c r="F261" s="2" t="s">
        <v>71</v>
      </c>
      <c r="G261" s="4">
        <v>44470</v>
      </c>
      <c r="H261">
        <v>260</v>
      </c>
      <c r="I261" t="s">
        <v>353</v>
      </c>
      <c r="N261">
        <v>691</v>
      </c>
      <c r="O261" t="s">
        <v>2020</v>
      </c>
      <c r="P261">
        <v>518</v>
      </c>
      <c r="AC261" t="s">
        <v>2021</v>
      </c>
      <c r="AD261" t="s">
        <v>2022</v>
      </c>
    </row>
    <row r="262" spans="1:31" x14ac:dyDescent="0.25">
      <c r="A262" s="1">
        <v>44470</v>
      </c>
      <c r="B262" s="2" t="s">
        <v>3883</v>
      </c>
      <c r="C262" s="2" t="s">
        <v>73</v>
      </c>
      <c r="D262" s="2" t="s">
        <v>23</v>
      </c>
      <c r="E262" s="2" t="s">
        <v>77</v>
      </c>
      <c r="F262" s="2" t="s">
        <v>71</v>
      </c>
      <c r="G262" s="4">
        <v>44470</v>
      </c>
      <c r="H262">
        <v>261</v>
      </c>
      <c r="I262" t="s">
        <v>355</v>
      </c>
      <c r="J262" s="1">
        <v>44470</v>
      </c>
      <c r="K262" t="s">
        <v>2036</v>
      </c>
      <c r="L262" t="s">
        <v>2037</v>
      </c>
      <c r="M262" t="s">
        <v>2038</v>
      </c>
      <c r="N262">
        <v>102</v>
      </c>
      <c r="O262" t="s">
        <v>2033</v>
      </c>
      <c r="P262">
        <v>1070</v>
      </c>
      <c r="Q262">
        <v>0</v>
      </c>
      <c r="R262">
        <v>0</v>
      </c>
      <c r="S262">
        <v>1070</v>
      </c>
      <c r="T262">
        <v>1070</v>
      </c>
      <c r="U262">
        <v>1070</v>
      </c>
      <c r="W262" t="s">
        <v>2006</v>
      </c>
      <c r="X262" t="s">
        <v>71</v>
      </c>
      <c r="AA262" t="s">
        <v>24</v>
      </c>
      <c r="AC262" t="s">
        <v>2034</v>
      </c>
      <c r="AD262">
        <v>136</v>
      </c>
      <c r="AE262" t="s">
        <v>2039</v>
      </c>
    </row>
    <row r="263" spans="1:31" x14ac:dyDescent="0.25">
      <c r="A263" s="1">
        <v>44470</v>
      </c>
      <c r="B263" s="2" t="s">
        <v>3883</v>
      </c>
      <c r="C263" s="2" t="s">
        <v>20</v>
      </c>
      <c r="D263" s="2" t="s">
        <v>23</v>
      </c>
      <c r="E263" s="2" t="s">
        <v>79</v>
      </c>
      <c r="F263" s="2" t="s">
        <v>71</v>
      </c>
      <c r="G263" s="4">
        <v>44470</v>
      </c>
      <c r="H263">
        <v>262</v>
      </c>
      <c r="I263" t="s">
        <v>356</v>
      </c>
      <c r="J263" s="1">
        <v>44470</v>
      </c>
      <c r="K263" t="s">
        <v>2337</v>
      </c>
      <c r="L263" t="s">
        <v>2338</v>
      </c>
      <c r="M263" t="s">
        <v>2339</v>
      </c>
      <c r="N263">
        <v>83</v>
      </c>
      <c r="O263" t="s">
        <v>2029</v>
      </c>
      <c r="P263">
        <v>138</v>
      </c>
      <c r="Q263">
        <v>0</v>
      </c>
      <c r="R263">
        <v>0</v>
      </c>
      <c r="S263">
        <v>138</v>
      </c>
      <c r="T263">
        <v>138</v>
      </c>
      <c r="U263">
        <v>138</v>
      </c>
      <c r="W263" t="s">
        <v>2006</v>
      </c>
      <c r="X263" t="s">
        <v>71</v>
      </c>
      <c r="AA263" t="s">
        <v>18</v>
      </c>
      <c r="AC263" t="s">
        <v>2030</v>
      </c>
      <c r="AD263">
        <v>127</v>
      </c>
      <c r="AE263" t="s">
        <v>2332</v>
      </c>
    </row>
    <row r="264" spans="1:31" x14ac:dyDescent="0.25">
      <c r="A264" s="1">
        <v>44470</v>
      </c>
      <c r="B264" s="2" t="s">
        <v>3883</v>
      </c>
      <c r="C264" s="2" t="s">
        <v>20</v>
      </c>
      <c r="D264" s="2" t="s">
        <v>23</v>
      </c>
      <c r="E264" s="2" t="s">
        <v>79</v>
      </c>
      <c r="F264" s="2" t="s">
        <v>71</v>
      </c>
      <c r="G264" s="4">
        <v>44470</v>
      </c>
      <c r="H264">
        <v>263</v>
      </c>
      <c r="I264" t="s">
        <v>357</v>
      </c>
      <c r="J264" s="1">
        <v>44470</v>
      </c>
      <c r="K264" t="s">
        <v>2340</v>
      </c>
      <c r="L264" t="s">
        <v>2066</v>
      </c>
      <c r="N264">
        <v>692</v>
      </c>
      <c r="O264" t="s">
        <v>2012</v>
      </c>
      <c r="P264">
        <v>184</v>
      </c>
      <c r="Q264">
        <v>0</v>
      </c>
      <c r="R264">
        <v>0</v>
      </c>
      <c r="S264">
        <v>1116</v>
      </c>
      <c r="T264">
        <v>1116</v>
      </c>
      <c r="U264">
        <v>1116</v>
      </c>
      <c r="W264" t="s">
        <v>2006</v>
      </c>
      <c r="X264" t="s">
        <v>71</v>
      </c>
      <c r="AA264" t="s">
        <v>18</v>
      </c>
      <c r="AC264" t="s">
        <v>2013</v>
      </c>
      <c r="AD264" t="s">
        <v>2014</v>
      </c>
      <c r="AE264" t="s">
        <v>2332</v>
      </c>
    </row>
    <row r="265" spans="1:31" x14ac:dyDescent="0.25">
      <c r="A265" s="1">
        <v>44470</v>
      </c>
      <c r="B265" s="2" t="s">
        <v>3883</v>
      </c>
      <c r="C265" s="2" t="s">
        <v>20</v>
      </c>
      <c r="D265" s="2" t="s">
        <v>23</v>
      </c>
      <c r="E265" s="2" t="s">
        <v>79</v>
      </c>
      <c r="F265" s="2" t="s">
        <v>71</v>
      </c>
      <c r="G265" s="4">
        <v>44470</v>
      </c>
      <c r="H265">
        <v>264</v>
      </c>
      <c r="I265" t="s">
        <v>357</v>
      </c>
      <c r="N265">
        <v>100</v>
      </c>
      <c r="O265" t="s">
        <v>2016</v>
      </c>
      <c r="P265">
        <v>414</v>
      </c>
      <c r="AC265" t="s">
        <v>2017</v>
      </c>
      <c r="AD265">
        <v>100</v>
      </c>
    </row>
    <row r="266" spans="1:31" x14ac:dyDescent="0.25">
      <c r="A266" s="1">
        <v>44470</v>
      </c>
      <c r="B266" s="2" t="s">
        <v>3883</v>
      </c>
      <c r="C266" s="2" t="s">
        <v>20</v>
      </c>
      <c r="D266" s="2" t="s">
        <v>23</v>
      </c>
      <c r="E266" s="2" t="s">
        <v>79</v>
      </c>
      <c r="F266" s="2" t="s">
        <v>71</v>
      </c>
      <c r="G266" s="4">
        <v>44470</v>
      </c>
      <c r="H266">
        <v>265</v>
      </c>
      <c r="I266" t="s">
        <v>357</v>
      </c>
      <c r="N266">
        <v>691</v>
      </c>
      <c r="O266" t="s">
        <v>2020</v>
      </c>
      <c r="P266">
        <v>518</v>
      </c>
      <c r="AC266" t="s">
        <v>2021</v>
      </c>
      <c r="AD266" t="s">
        <v>2022</v>
      </c>
    </row>
    <row r="267" spans="1:31" x14ac:dyDescent="0.25">
      <c r="A267" s="1">
        <v>44470</v>
      </c>
      <c r="B267" s="2" t="s">
        <v>3883</v>
      </c>
      <c r="C267" s="2" t="s">
        <v>20</v>
      </c>
      <c r="D267" s="2" t="s">
        <v>23</v>
      </c>
      <c r="E267" s="2" t="s">
        <v>79</v>
      </c>
      <c r="F267" s="2" t="s">
        <v>71</v>
      </c>
      <c r="G267" s="4">
        <v>44470</v>
      </c>
      <c r="H267">
        <v>266</v>
      </c>
      <c r="I267" t="s">
        <v>359</v>
      </c>
      <c r="J267" s="1">
        <v>44470</v>
      </c>
      <c r="K267" t="s">
        <v>2340</v>
      </c>
      <c r="L267" t="s">
        <v>2066</v>
      </c>
      <c r="N267">
        <v>83</v>
      </c>
      <c r="O267" t="s">
        <v>2029</v>
      </c>
      <c r="P267">
        <v>138</v>
      </c>
      <c r="Q267">
        <v>0</v>
      </c>
      <c r="R267">
        <v>0</v>
      </c>
      <c r="S267">
        <v>138</v>
      </c>
      <c r="T267">
        <v>138</v>
      </c>
      <c r="U267">
        <v>138</v>
      </c>
      <c r="W267" t="s">
        <v>2006</v>
      </c>
      <c r="X267" t="s">
        <v>71</v>
      </c>
      <c r="AA267" t="s">
        <v>18</v>
      </c>
      <c r="AC267" t="s">
        <v>2030</v>
      </c>
      <c r="AD267">
        <v>127</v>
      </c>
      <c r="AE267" t="s">
        <v>2332</v>
      </c>
    </row>
    <row r="268" spans="1:31" x14ac:dyDescent="0.25">
      <c r="A268" s="1">
        <v>44471</v>
      </c>
      <c r="B268" s="2" t="s">
        <v>3883</v>
      </c>
      <c r="C268" s="2" t="s">
        <v>73</v>
      </c>
      <c r="D268" s="2" t="s">
        <v>23</v>
      </c>
      <c r="E268" s="2" t="s">
        <v>77</v>
      </c>
      <c r="F268" s="2" t="s">
        <v>71</v>
      </c>
      <c r="G268" s="4">
        <v>44470</v>
      </c>
      <c r="H268">
        <v>1</v>
      </c>
      <c r="I268" t="s">
        <v>360</v>
      </c>
      <c r="J268" s="1">
        <v>44471</v>
      </c>
      <c r="K268" t="s">
        <v>2337</v>
      </c>
      <c r="L268" t="s">
        <v>2338</v>
      </c>
      <c r="M268" t="s">
        <v>2339</v>
      </c>
      <c r="N268">
        <v>102</v>
      </c>
      <c r="O268" t="s">
        <v>2033</v>
      </c>
      <c r="P268">
        <v>1070</v>
      </c>
      <c r="Q268">
        <v>0</v>
      </c>
      <c r="R268">
        <v>0</v>
      </c>
      <c r="S268">
        <v>1070</v>
      </c>
      <c r="T268">
        <v>1070</v>
      </c>
      <c r="U268">
        <v>1070</v>
      </c>
      <c r="W268" t="s">
        <v>2006</v>
      </c>
      <c r="X268" t="s">
        <v>71</v>
      </c>
      <c r="AA268" t="s">
        <v>18</v>
      </c>
      <c r="AC268" t="s">
        <v>2034</v>
      </c>
      <c r="AD268">
        <v>136</v>
      </c>
      <c r="AE268" t="s">
        <v>2332</v>
      </c>
    </row>
    <row r="269" spans="1:31" x14ac:dyDescent="0.25">
      <c r="A269" s="1">
        <v>44471</v>
      </c>
      <c r="B269" s="2" t="s">
        <v>3883</v>
      </c>
      <c r="C269" s="2" t="s">
        <v>25</v>
      </c>
      <c r="D269" s="2" t="s">
        <v>23</v>
      </c>
      <c r="E269" s="2" t="s">
        <v>78</v>
      </c>
      <c r="F269" s="2" t="s">
        <v>71</v>
      </c>
      <c r="G269" s="4">
        <v>44470</v>
      </c>
      <c r="H269">
        <v>2</v>
      </c>
      <c r="I269" t="s">
        <v>361</v>
      </c>
      <c r="J269" s="1">
        <v>44471</v>
      </c>
      <c r="K269" t="s">
        <v>2031</v>
      </c>
      <c r="L269" t="s">
        <v>2032</v>
      </c>
      <c r="N269">
        <v>83</v>
      </c>
      <c r="O269" t="s">
        <v>2029</v>
      </c>
      <c r="P269">
        <v>138</v>
      </c>
      <c r="Q269">
        <v>0</v>
      </c>
      <c r="R269">
        <v>0</v>
      </c>
      <c r="S269">
        <v>138</v>
      </c>
      <c r="T269">
        <v>138</v>
      </c>
      <c r="U269">
        <v>138</v>
      </c>
      <c r="W269" t="s">
        <v>2006</v>
      </c>
      <c r="X269" t="s">
        <v>71</v>
      </c>
      <c r="AA269" t="s">
        <v>24</v>
      </c>
      <c r="AC269" t="s">
        <v>2030</v>
      </c>
      <c r="AD269">
        <v>127</v>
      </c>
      <c r="AE269" t="s">
        <v>2333</v>
      </c>
    </row>
    <row r="270" spans="1:31" x14ac:dyDescent="0.25">
      <c r="A270" s="1">
        <v>44471</v>
      </c>
      <c r="B270" s="2" t="s">
        <v>3883</v>
      </c>
      <c r="C270" s="2" t="s">
        <v>25</v>
      </c>
      <c r="D270" s="2" t="s">
        <v>37</v>
      </c>
      <c r="E270" s="2" t="s">
        <v>78</v>
      </c>
      <c r="F270" s="2" t="s">
        <v>71</v>
      </c>
      <c r="G270" s="4">
        <v>44470</v>
      </c>
      <c r="H270">
        <v>3</v>
      </c>
      <c r="I270" t="s">
        <v>362</v>
      </c>
      <c r="J270" s="1">
        <v>44471</v>
      </c>
      <c r="K270" t="s">
        <v>2031</v>
      </c>
      <c r="L270" t="s">
        <v>2032</v>
      </c>
      <c r="N270">
        <v>367</v>
      </c>
      <c r="O270" t="s">
        <v>2341</v>
      </c>
      <c r="P270">
        <v>450</v>
      </c>
      <c r="Q270">
        <v>0</v>
      </c>
      <c r="R270">
        <v>0</v>
      </c>
      <c r="S270">
        <v>450</v>
      </c>
      <c r="T270">
        <v>450</v>
      </c>
      <c r="U270">
        <v>450</v>
      </c>
      <c r="W270" t="s">
        <v>2006</v>
      </c>
      <c r="X270" t="s">
        <v>71</v>
      </c>
      <c r="AA270" t="s">
        <v>24</v>
      </c>
      <c r="AC270" t="s">
        <v>2342</v>
      </c>
      <c r="AD270">
        <v>110</v>
      </c>
      <c r="AE270" t="s">
        <v>2333</v>
      </c>
    </row>
    <row r="271" spans="1:31" x14ac:dyDescent="0.25">
      <c r="A271" s="1">
        <v>44471</v>
      </c>
      <c r="B271" s="2" t="s">
        <v>3883</v>
      </c>
      <c r="C271" s="2" t="s">
        <v>25</v>
      </c>
      <c r="D271" s="2" t="s">
        <v>37</v>
      </c>
      <c r="E271" s="2" t="s">
        <v>78</v>
      </c>
      <c r="F271" s="2" t="s">
        <v>71</v>
      </c>
      <c r="G271" s="4">
        <v>44470</v>
      </c>
      <c r="H271">
        <v>4</v>
      </c>
      <c r="I271" t="s">
        <v>363</v>
      </c>
      <c r="J271" s="1">
        <v>44471</v>
      </c>
      <c r="K271" t="s">
        <v>2031</v>
      </c>
      <c r="L271" t="s">
        <v>2032</v>
      </c>
      <c r="N271">
        <v>370</v>
      </c>
      <c r="O271" t="s">
        <v>2343</v>
      </c>
      <c r="P271">
        <v>450</v>
      </c>
      <c r="Q271">
        <v>0</v>
      </c>
      <c r="R271">
        <v>0</v>
      </c>
      <c r="S271">
        <v>900</v>
      </c>
      <c r="T271">
        <v>900</v>
      </c>
      <c r="U271">
        <v>900</v>
      </c>
      <c r="W271" t="s">
        <v>2006</v>
      </c>
      <c r="X271" t="s">
        <v>71</v>
      </c>
      <c r="AA271" t="s">
        <v>24</v>
      </c>
      <c r="AC271" t="s">
        <v>2344</v>
      </c>
      <c r="AD271">
        <v>111</v>
      </c>
      <c r="AE271" t="s">
        <v>2345</v>
      </c>
    </row>
    <row r="272" spans="1:31" x14ac:dyDescent="0.25">
      <c r="A272" s="1">
        <v>44471</v>
      </c>
      <c r="B272" s="2" t="s">
        <v>3883</v>
      </c>
      <c r="C272" s="2" t="s">
        <v>25</v>
      </c>
      <c r="D272" s="2" t="s">
        <v>37</v>
      </c>
      <c r="E272" s="2" t="s">
        <v>78</v>
      </c>
      <c r="F272" s="2" t="s">
        <v>71</v>
      </c>
      <c r="G272" s="4">
        <v>44470</v>
      </c>
      <c r="H272">
        <v>5</v>
      </c>
      <c r="I272" t="s">
        <v>363</v>
      </c>
      <c r="N272">
        <v>265</v>
      </c>
      <c r="O272" t="s">
        <v>2346</v>
      </c>
      <c r="P272">
        <v>150</v>
      </c>
      <c r="AC272" t="s">
        <v>2347</v>
      </c>
    </row>
    <row r="273" spans="1:31" x14ac:dyDescent="0.25">
      <c r="A273" s="1">
        <v>44471</v>
      </c>
      <c r="B273" s="2" t="s">
        <v>3883</v>
      </c>
      <c r="C273" s="2" t="s">
        <v>25</v>
      </c>
      <c r="D273" s="2" t="s">
        <v>37</v>
      </c>
      <c r="E273" s="2" t="s">
        <v>78</v>
      </c>
      <c r="F273" s="2" t="s">
        <v>71</v>
      </c>
      <c r="G273" s="4">
        <v>44470</v>
      </c>
      <c r="H273">
        <v>6</v>
      </c>
      <c r="I273" t="s">
        <v>363</v>
      </c>
      <c r="N273">
        <v>1986</v>
      </c>
      <c r="O273" t="s">
        <v>2348</v>
      </c>
      <c r="P273">
        <v>150</v>
      </c>
      <c r="AC273" t="s">
        <v>2349</v>
      </c>
    </row>
    <row r="274" spans="1:31" x14ac:dyDescent="0.25">
      <c r="A274" s="1">
        <v>44471</v>
      </c>
      <c r="B274" s="2" t="s">
        <v>3883</v>
      </c>
      <c r="C274" s="2" t="s">
        <v>25</v>
      </c>
      <c r="D274" s="2" t="s">
        <v>37</v>
      </c>
      <c r="E274" s="2" t="s">
        <v>78</v>
      </c>
      <c r="F274" s="2" t="s">
        <v>71</v>
      </c>
      <c r="G274" s="4">
        <v>44470</v>
      </c>
      <c r="H274">
        <v>7</v>
      </c>
      <c r="I274" t="s">
        <v>363</v>
      </c>
      <c r="N274">
        <v>270</v>
      </c>
      <c r="O274" t="s">
        <v>2350</v>
      </c>
      <c r="P274">
        <v>150</v>
      </c>
      <c r="AC274" t="s">
        <v>2351</v>
      </c>
      <c r="AD274">
        <v>270</v>
      </c>
    </row>
    <row r="275" spans="1:31" x14ac:dyDescent="0.25">
      <c r="A275" s="1">
        <v>44471</v>
      </c>
      <c r="B275" s="2" t="s">
        <v>3883</v>
      </c>
      <c r="C275" s="2" t="s">
        <v>25</v>
      </c>
      <c r="D275" s="2" t="s">
        <v>23</v>
      </c>
      <c r="E275" s="2" t="s">
        <v>78</v>
      </c>
      <c r="F275" s="2" t="s">
        <v>71</v>
      </c>
      <c r="G275" s="4">
        <v>44470</v>
      </c>
      <c r="H275">
        <v>8</v>
      </c>
      <c r="I275" t="s">
        <v>365</v>
      </c>
      <c r="J275" s="1">
        <v>44471</v>
      </c>
      <c r="K275" t="s">
        <v>2352</v>
      </c>
      <c r="L275" t="s">
        <v>2353</v>
      </c>
      <c r="N275">
        <v>692</v>
      </c>
      <c r="O275" t="s">
        <v>2012</v>
      </c>
      <c r="P275">
        <v>184</v>
      </c>
      <c r="Q275">
        <v>0</v>
      </c>
      <c r="R275">
        <v>0</v>
      </c>
      <c r="S275">
        <v>2024</v>
      </c>
      <c r="T275">
        <v>2024</v>
      </c>
      <c r="U275">
        <v>2024</v>
      </c>
      <c r="W275" t="s">
        <v>2006</v>
      </c>
      <c r="X275" t="s">
        <v>71</v>
      </c>
      <c r="AA275" t="s">
        <v>24</v>
      </c>
      <c r="AC275" t="s">
        <v>2013</v>
      </c>
      <c r="AD275" t="s">
        <v>2014</v>
      </c>
      <c r="AE275" t="s">
        <v>2354</v>
      </c>
    </row>
    <row r="276" spans="1:31" x14ac:dyDescent="0.25">
      <c r="A276" s="1">
        <v>44471</v>
      </c>
      <c r="B276" s="2" t="s">
        <v>3883</v>
      </c>
      <c r="C276" s="2" t="s">
        <v>25</v>
      </c>
      <c r="D276" s="2" t="s">
        <v>23</v>
      </c>
      <c r="E276" s="2" t="s">
        <v>78</v>
      </c>
      <c r="F276" s="2" t="s">
        <v>71</v>
      </c>
      <c r="G276" s="4">
        <v>44470</v>
      </c>
      <c r="H276">
        <v>9</v>
      </c>
      <c r="I276" t="s">
        <v>365</v>
      </c>
      <c r="N276">
        <v>226</v>
      </c>
      <c r="O276" t="s">
        <v>2018</v>
      </c>
      <c r="P276">
        <v>345</v>
      </c>
      <c r="AC276" t="s">
        <v>2019</v>
      </c>
      <c r="AD276">
        <v>183</v>
      </c>
    </row>
    <row r="277" spans="1:31" x14ac:dyDescent="0.25">
      <c r="A277" s="1">
        <v>44471</v>
      </c>
      <c r="B277" s="2" t="s">
        <v>3883</v>
      </c>
      <c r="C277" s="2" t="s">
        <v>25</v>
      </c>
      <c r="D277" s="2" t="s">
        <v>23</v>
      </c>
      <c r="E277" s="2" t="s">
        <v>78</v>
      </c>
      <c r="F277" s="2" t="s">
        <v>71</v>
      </c>
      <c r="G277" s="4">
        <v>44470</v>
      </c>
      <c r="H277">
        <v>10</v>
      </c>
      <c r="I277" t="s">
        <v>365</v>
      </c>
      <c r="N277">
        <v>2062</v>
      </c>
      <c r="O277" t="s">
        <v>2307</v>
      </c>
      <c r="P277">
        <v>1495</v>
      </c>
      <c r="AC277" t="s">
        <v>2308</v>
      </c>
      <c r="AD277" t="s">
        <v>2309</v>
      </c>
    </row>
    <row r="278" spans="1:31" x14ac:dyDescent="0.25">
      <c r="A278" s="1">
        <v>44471</v>
      </c>
      <c r="B278" s="2" t="s">
        <v>3883</v>
      </c>
      <c r="C278" s="2" t="s">
        <v>25</v>
      </c>
      <c r="D278" s="2" t="s">
        <v>23</v>
      </c>
      <c r="E278" s="2" t="s">
        <v>78</v>
      </c>
      <c r="F278" s="2" t="s">
        <v>71</v>
      </c>
      <c r="G278" s="4">
        <v>44470</v>
      </c>
      <c r="H278">
        <v>11</v>
      </c>
      <c r="I278" t="s">
        <v>366</v>
      </c>
      <c r="J278" s="1">
        <v>44471</v>
      </c>
      <c r="K278" t="s">
        <v>2355</v>
      </c>
      <c r="L278" t="s">
        <v>2356</v>
      </c>
      <c r="N278">
        <v>692</v>
      </c>
      <c r="O278" t="s">
        <v>2012</v>
      </c>
      <c r="P278">
        <v>184</v>
      </c>
      <c r="Q278">
        <v>0</v>
      </c>
      <c r="R278">
        <v>0</v>
      </c>
      <c r="S278">
        <v>702</v>
      </c>
      <c r="T278">
        <v>702</v>
      </c>
      <c r="U278">
        <v>702</v>
      </c>
      <c r="W278" t="s">
        <v>2006</v>
      </c>
      <c r="X278" t="s">
        <v>71</v>
      </c>
      <c r="AA278" t="s">
        <v>24</v>
      </c>
      <c r="AC278" t="s">
        <v>2013</v>
      </c>
      <c r="AD278" t="s">
        <v>2014</v>
      </c>
      <c r="AE278" t="s">
        <v>2063</v>
      </c>
    </row>
    <row r="279" spans="1:31" x14ac:dyDescent="0.25">
      <c r="A279" s="1">
        <v>44471</v>
      </c>
      <c r="B279" s="2" t="s">
        <v>3883</v>
      </c>
      <c r="C279" s="2" t="s">
        <v>25</v>
      </c>
      <c r="D279" s="2" t="s">
        <v>23</v>
      </c>
      <c r="E279" s="2" t="s">
        <v>78</v>
      </c>
      <c r="F279" s="2" t="s">
        <v>71</v>
      </c>
      <c r="G279" s="4">
        <v>44470</v>
      </c>
      <c r="H279">
        <v>12</v>
      </c>
      <c r="I279" t="s">
        <v>366</v>
      </c>
      <c r="N279">
        <v>691</v>
      </c>
      <c r="O279" t="s">
        <v>2020</v>
      </c>
      <c r="P279">
        <v>518</v>
      </c>
      <c r="AC279" t="s">
        <v>2021</v>
      </c>
      <c r="AD279" t="s">
        <v>2022</v>
      </c>
    </row>
    <row r="280" spans="1:31" x14ac:dyDescent="0.25">
      <c r="A280" s="1">
        <v>44471</v>
      </c>
      <c r="B280" s="2" t="s">
        <v>3883</v>
      </c>
      <c r="C280" s="2" t="s">
        <v>25</v>
      </c>
      <c r="D280" s="2" t="s">
        <v>23</v>
      </c>
      <c r="E280" s="2" t="s">
        <v>78</v>
      </c>
      <c r="F280" s="2" t="s">
        <v>71</v>
      </c>
      <c r="G280" s="4">
        <v>44470</v>
      </c>
      <c r="H280">
        <v>13</v>
      </c>
      <c r="I280" t="s">
        <v>367</v>
      </c>
      <c r="J280" s="1">
        <v>44471</v>
      </c>
      <c r="K280" t="s">
        <v>2070</v>
      </c>
      <c r="L280" t="s">
        <v>2071</v>
      </c>
      <c r="M280" t="s">
        <v>2072</v>
      </c>
      <c r="N280">
        <v>692</v>
      </c>
      <c r="O280" t="s">
        <v>2012</v>
      </c>
      <c r="P280">
        <v>184</v>
      </c>
      <c r="Q280">
        <v>0</v>
      </c>
      <c r="R280">
        <v>0</v>
      </c>
      <c r="S280">
        <v>1102</v>
      </c>
      <c r="T280">
        <v>1102</v>
      </c>
      <c r="U280">
        <v>1102</v>
      </c>
      <c r="W280" t="s">
        <v>2006</v>
      </c>
      <c r="X280" t="s">
        <v>71</v>
      </c>
      <c r="AA280" t="s">
        <v>24</v>
      </c>
      <c r="AC280" t="s">
        <v>2013</v>
      </c>
      <c r="AD280" t="s">
        <v>2014</v>
      </c>
      <c r="AE280" t="s">
        <v>2035</v>
      </c>
    </row>
    <row r="281" spans="1:31" x14ac:dyDescent="0.25">
      <c r="A281" s="1">
        <v>44471</v>
      </c>
      <c r="B281" s="2" t="s">
        <v>3883</v>
      </c>
      <c r="C281" s="2" t="s">
        <v>25</v>
      </c>
      <c r="D281" s="2" t="s">
        <v>23</v>
      </c>
      <c r="E281" s="2" t="s">
        <v>78</v>
      </c>
      <c r="F281" s="2" t="s">
        <v>71</v>
      </c>
      <c r="G281" s="4">
        <v>44470</v>
      </c>
      <c r="H281">
        <v>14</v>
      </c>
      <c r="I281" t="s">
        <v>367</v>
      </c>
      <c r="N281">
        <v>691</v>
      </c>
      <c r="O281" t="s">
        <v>2020</v>
      </c>
      <c r="P281">
        <v>518</v>
      </c>
      <c r="AC281" t="s">
        <v>2021</v>
      </c>
      <c r="AD281" t="s">
        <v>2022</v>
      </c>
    </row>
    <row r="282" spans="1:31" x14ac:dyDescent="0.25">
      <c r="A282" s="1">
        <v>44471</v>
      </c>
      <c r="B282" s="2" t="s">
        <v>3883</v>
      </c>
      <c r="C282" s="2" t="s">
        <v>25</v>
      </c>
      <c r="D282" s="2" t="s">
        <v>23</v>
      </c>
      <c r="E282" s="2" t="s">
        <v>78</v>
      </c>
      <c r="F282" s="2" t="s">
        <v>71</v>
      </c>
      <c r="G282" s="4">
        <v>44470</v>
      </c>
      <c r="H282">
        <v>15</v>
      </c>
      <c r="I282" t="s">
        <v>367</v>
      </c>
      <c r="N282">
        <v>539</v>
      </c>
      <c r="O282" t="s">
        <v>2059</v>
      </c>
      <c r="P282">
        <v>400</v>
      </c>
      <c r="AC282" t="s">
        <v>2060</v>
      </c>
    </row>
    <row r="283" spans="1:31" x14ac:dyDescent="0.25">
      <c r="A283" s="1">
        <v>44471</v>
      </c>
      <c r="B283" s="2" t="s">
        <v>3883</v>
      </c>
      <c r="C283" s="2" t="s">
        <v>25</v>
      </c>
      <c r="D283" s="2" t="s">
        <v>23</v>
      </c>
      <c r="E283" s="2" t="s">
        <v>78</v>
      </c>
      <c r="F283" s="2" t="s">
        <v>71</v>
      </c>
      <c r="G283" s="4">
        <v>44470</v>
      </c>
      <c r="H283">
        <v>16</v>
      </c>
      <c r="I283" t="s">
        <v>368</v>
      </c>
      <c r="J283" s="1">
        <v>44471</v>
      </c>
      <c r="K283" t="s">
        <v>2147</v>
      </c>
      <c r="L283" t="s">
        <v>2148</v>
      </c>
      <c r="M283" t="s">
        <v>2148</v>
      </c>
      <c r="N283">
        <v>692</v>
      </c>
      <c r="O283" t="s">
        <v>2012</v>
      </c>
      <c r="P283">
        <v>184</v>
      </c>
      <c r="Q283">
        <v>0</v>
      </c>
      <c r="R283">
        <v>0</v>
      </c>
      <c r="S283">
        <v>702</v>
      </c>
      <c r="T283">
        <v>702</v>
      </c>
      <c r="U283">
        <v>702</v>
      </c>
      <c r="W283" t="s">
        <v>2006</v>
      </c>
      <c r="X283" t="s">
        <v>71</v>
      </c>
      <c r="AA283" t="s">
        <v>24</v>
      </c>
      <c r="AC283" t="s">
        <v>2013</v>
      </c>
      <c r="AD283" t="s">
        <v>2014</v>
      </c>
      <c r="AE283" t="s">
        <v>2039</v>
      </c>
    </row>
    <row r="284" spans="1:31" x14ac:dyDescent="0.25">
      <c r="A284" s="1">
        <v>44471</v>
      </c>
      <c r="B284" s="2" t="s">
        <v>3883</v>
      </c>
      <c r="C284" s="2" t="s">
        <v>25</v>
      </c>
      <c r="D284" s="2" t="s">
        <v>23</v>
      </c>
      <c r="E284" s="2" t="s">
        <v>78</v>
      </c>
      <c r="F284" s="2" t="s">
        <v>71</v>
      </c>
      <c r="G284" s="4">
        <v>44470</v>
      </c>
      <c r="H284">
        <v>17</v>
      </c>
      <c r="I284" t="s">
        <v>368</v>
      </c>
      <c r="N284">
        <v>691</v>
      </c>
      <c r="O284" t="s">
        <v>2020</v>
      </c>
      <c r="P284">
        <v>518</v>
      </c>
      <c r="AC284" t="s">
        <v>2021</v>
      </c>
      <c r="AD284" t="s">
        <v>2022</v>
      </c>
    </row>
    <row r="285" spans="1:31" x14ac:dyDescent="0.25">
      <c r="A285" s="1">
        <v>44471</v>
      </c>
      <c r="B285" s="2" t="s">
        <v>3883</v>
      </c>
      <c r="C285" s="2" t="s">
        <v>73</v>
      </c>
      <c r="D285" s="2" t="s">
        <v>23</v>
      </c>
      <c r="E285" s="2" t="s">
        <v>77</v>
      </c>
      <c r="F285" s="2" t="s">
        <v>71</v>
      </c>
      <c r="G285" s="4">
        <v>44470</v>
      </c>
      <c r="H285">
        <v>18</v>
      </c>
      <c r="I285" t="s">
        <v>369</v>
      </c>
      <c r="J285" s="1">
        <v>44471</v>
      </c>
      <c r="K285" t="s">
        <v>2147</v>
      </c>
      <c r="L285" t="s">
        <v>2148</v>
      </c>
      <c r="M285" t="s">
        <v>2148</v>
      </c>
      <c r="N285">
        <v>102</v>
      </c>
      <c r="O285" t="s">
        <v>2033</v>
      </c>
      <c r="P285">
        <v>1070</v>
      </c>
      <c r="Q285">
        <v>0</v>
      </c>
      <c r="R285">
        <v>0</v>
      </c>
      <c r="S285">
        <v>1070</v>
      </c>
      <c r="T285">
        <v>1070</v>
      </c>
      <c r="U285">
        <v>1070</v>
      </c>
      <c r="W285" t="s">
        <v>2006</v>
      </c>
      <c r="X285" t="s">
        <v>71</v>
      </c>
      <c r="AA285" t="s">
        <v>24</v>
      </c>
      <c r="AC285" t="s">
        <v>2034</v>
      </c>
      <c r="AD285">
        <v>136</v>
      </c>
      <c r="AE285" t="s">
        <v>2039</v>
      </c>
    </row>
    <row r="286" spans="1:31" x14ac:dyDescent="0.25">
      <c r="A286" s="1">
        <v>44471</v>
      </c>
      <c r="B286" s="2" t="s">
        <v>3879</v>
      </c>
      <c r="C286" s="2" t="s">
        <v>25</v>
      </c>
      <c r="D286" s="2" t="s">
        <v>23</v>
      </c>
      <c r="E286" s="2" t="s">
        <v>78</v>
      </c>
      <c r="F286" s="2" t="s">
        <v>71</v>
      </c>
      <c r="G286" s="4">
        <v>44471</v>
      </c>
      <c r="H286">
        <v>19</v>
      </c>
      <c r="I286" t="s">
        <v>370</v>
      </c>
      <c r="J286" s="1">
        <v>44471</v>
      </c>
      <c r="K286" t="s">
        <v>2031</v>
      </c>
      <c r="L286" t="s">
        <v>2032</v>
      </c>
      <c r="N286">
        <v>692</v>
      </c>
      <c r="O286" t="s">
        <v>2012</v>
      </c>
      <c r="P286">
        <v>184</v>
      </c>
      <c r="Q286">
        <v>0</v>
      </c>
      <c r="R286">
        <v>0</v>
      </c>
      <c r="S286">
        <v>2368</v>
      </c>
      <c r="T286">
        <v>2368</v>
      </c>
      <c r="U286">
        <v>2368</v>
      </c>
      <c r="W286" t="s">
        <v>2006</v>
      </c>
      <c r="X286" t="s">
        <v>71</v>
      </c>
      <c r="AA286" t="s">
        <v>24</v>
      </c>
      <c r="AC286" t="s">
        <v>2013</v>
      </c>
      <c r="AD286" t="s">
        <v>2014</v>
      </c>
      <c r="AE286" t="s">
        <v>2039</v>
      </c>
    </row>
    <row r="287" spans="1:31" x14ac:dyDescent="0.25">
      <c r="A287" s="1">
        <v>44471</v>
      </c>
      <c r="B287" s="2" t="s">
        <v>3879</v>
      </c>
      <c r="C287" s="2" t="s">
        <v>25</v>
      </c>
      <c r="D287" s="2" t="s">
        <v>23</v>
      </c>
      <c r="E287" s="2" t="s">
        <v>78</v>
      </c>
      <c r="F287" s="2" t="s">
        <v>71</v>
      </c>
      <c r="G287" s="4">
        <v>44471</v>
      </c>
      <c r="H287">
        <v>20</v>
      </c>
      <c r="I287" t="s">
        <v>370</v>
      </c>
      <c r="N287">
        <v>104</v>
      </c>
      <c r="O287" t="s">
        <v>2057</v>
      </c>
      <c r="P287">
        <v>171</v>
      </c>
      <c r="AC287" t="s">
        <v>2058</v>
      </c>
      <c r="AD287">
        <v>157</v>
      </c>
    </row>
    <row r="288" spans="1:31" x14ac:dyDescent="0.25">
      <c r="A288" s="1">
        <v>44471</v>
      </c>
      <c r="B288" s="2" t="s">
        <v>3879</v>
      </c>
      <c r="C288" s="2" t="s">
        <v>25</v>
      </c>
      <c r="D288" s="2" t="s">
        <v>23</v>
      </c>
      <c r="E288" s="2" t="s">
        <v>78</v>
      </c>
      <c r="F288" s="2" t="s">
        <v>71</v>
      </c>
      <c r="G288" s="4">
        <v>44471</v>
      </c>
      <c r="H288">
        <v>21</v>
      </c>
      <c r="I288" t="s">
        <v>370</v>
      </c>
      <c r="N288">
        <v>691</v>
      </c>
      <c r="O288" t="s">
        <v>2020</v>
      </c>
      <c r="P288">
        <v>518</v>
      </c>
      <c r="AC288" t="s">
        <v>2021</v>
      </c>
      <c r="AD288" t="s">
        <v>2022</v>
      </c>
    </row>
    <row r="289" spans="1:31" x14ac:dyDescent="0.25">
      <c r="A289" s="1">
        <v>44471</v>
      </c>
      <c r="B289" s="2" t="s">
        <v>3879</v>
      </c>
      <c r="C289" s="2" t="s">
        <v>25</v>
      </c>
      <c r="D289" s="2" t="s">
        <v>23</v>
      </c>
      <c r="E289" s="2" t="s">
        <v>78</v>
      </c>
      <c r="F289" s="2" t="s">
        <v>71</v>
      </c>
      <c r="G289" s="4">
        <v>44471</v>
      </c>
      <c r="H289">
        <v>22</v>
      </c>
      <c r="I289" t="s">
        <v>370</v>
      </c>
      <c r="N289">
        <v>2062</v>
      </c>
      <c r="O289" t="s">
        <v>2307</v>
      </c>
      <c r="P289">
        <v>1495</v>
      </c>
      <c r="AC289" t="s">
        <v>2308</v>
      </c>
      <c r="AD289" t="s">
        <v>2309</v>
      </c>
    </row>
    <row r="290" spans="1:31" x14ac:dyDescent="0.25">
      <c r="A290" s="1">
        <v>44471</v>
      </c>
      <c r="B290" s="2" t="s">
        <v>3879</v>
      </c>
      <c r="C290" s="2" t="s">
        <v>73</v>
      </c>
      <c r="D290" s="2" t="s">
        <v>23</v>
      </c>
      <c r="E290" s="2" t="s">
        <v>77</v>
      </c>
      <c r="F290" s="2" t="s">
        <v>71</v>
      </c>
      <c r="G290" s="4">
        <v>44471</v>
      </c>
      <c r="H290">
        <v>23</v>
      </c>
      <c r="I290" t="s">
        <v>371</v>
      </c>
      <c r="J290" s="1">
        <v>44471</v>
      </c>
      <c r="K290" t="s">
        <v>2031</v>
      </c>
      <c r="L290" t="s">
        <v>2032</v>
      </c>
      <c r="N290">
        <v>112</v>
      </c>
      <c r="O290" t="s">
        <v>2357</v>
      </c>
      <c r="P290">
        <v>1070</v>
      </c>
      <c r="Q290">
        <v>0</v>
      </c>
      <c r="R290">
        <v>0</v>
      </c>
      <c r="S290">
        <v>1070</v>
      </c>
      <c r="T290">
        <v>1070</v>
      </c>
      <c r="U290">
        <v>1070</v>
      </c>
      <c r="W290" t="s">
        <v>2006</v>
      </c>
      <c r="X290" t="s">
        <v>71</v>
      </c>
      <c r="AA290" t="s">
        <v>24</v>
      </c>
      <c r="AC290" t="s">
        <v>2358</v>
      </c>
      <c r="AE290" t="s">
        <v>2039</v>
      </c>
    </row>
    <row r="291" spans="1:31" x14ac:dyDescent="0.25">
      <c r="A291" s="1">
        <v>44471</v>
      </c>
      <c r="B291" s="2" t="s">
        <v>3879</v>
      </c>
      <c r="C291" s="2" t="s">
        <v>46</v>
      </c>
      <c r="D291" s="2" t="s">
        <v>23</v>
      </c>
      <c r="E291" s="2" t="s">
        <v>81</v>
      </c>
      <c r="F291" s="2" t="s">
        <v>71</v>
      </c>
      <c r="G291" s="4">
        <v>44471</v>
      </c>
      <c r="H291">
        <v>24</v>
      </c>
      <c r="I291" t="s">
        <v>372</v>
      </c>
      <c r="J291" s="1">
        <v>44471</v>
      </c>
      <c r="K291" t="s">
        <v>2359</v>
      </c>
      <c r="L291" t="s">
        <v>2066</v>
      </c>
      <c r="M291" t="s">
        <v>2238</v>
      </c>
      <c r="N291">
        <v>692</v>
      </c>
      <c r="O291" t="s">
        <v>2012</v>
      </c>
      <c r="P291">
        <v>184</v>
      </c>
      <c r="Q291">
        <v>0</v>
      </c>
      <c r="R291">
        <v>0</v>
      </c>
      <c r="S291">
        <v>1651</v>
      </c>
      <c r="T291">
        <v>1651</v>
      </c>
      <c r="U291">
        <v>1651</v>
      </c>
      <c r="W291" t="s">
        <v>2006</v>
      </c>
      <c r="X291" t="s">
        <v>71</v>
      </c>
      <c r="Y291" t="s">
        <v>2360</v>
      </c>
      <c r="AA291" t="s">
        <v>46</v>
      </c>
      <c r="AC291" t="s">
        <v>2013</v>
      </c>
      <c r="AD291" t="s">
        <v>2014</v>
      </c>
      <c r="AE291" t="s">
        <v>2361</v>
      </c>
    </row>
    <row r="292" spans="1:31" x14ac:dyDescent="0.25">
      <c r="A292" s="1">
        <v>44471</v>
      </c>
      <c r="B292" s="2" t="s">
        <v>3879</v>
      </c>
      <c r="C292" s="2" t="s">
        <v>46</v>
      </c>
      <c r="D292" s="2" t="s">
        <v>23</v>
      </c>
      <c r="E292" s="2" t="s">
        <v>81</v>
      </c>
      <c r="F292" s="2" t="s">
        <v>71</v>
      </c>
      <c r="G292" s="4">
        <v>44471</v>
      </c>
      <c r="H292">
        <v>25</v>
      </c>
      <c r="I292" t="s">
        <v>372</v>
      </c>
      <c r="N292">
        <v>119</v>
      </c>
      <c r="O292" t="s">
        <v>2145</v>
      </c>
      <c r="P292">
        <v>161</v>
      </c>
      <c r="AC292" t="s">
        <v>2146</v>
      </c>
      <c r="AD292">
        <v>213</v>
      </c>
    </row>
    <row r="293" spans="1:31" x14ac:dyDescent="0.25">
      <c r="A293" s="1">
        <v>44471</v>
      </c>
      <c r="B293" s="2" t="s">
        <v>3879</v>
      </c>
      <c r="C293" s="2" t="s">
        <v>46</v>
      </c>
      <c r="D293" s="2" t="s">
        <v>23</v>
      </c>
      <c r="E293" s="2" t="s">
        <v>81</v>
      </c>
      <c r="F293" s="2" t="s">
        <v>71</v>
      </c>
      <c r="G293" s="4">
        <v>44471</v>
      </c>
      <c r="H293">
        <v>26</v>
      </c>
      <c r="I293" t="s">
        <v>372</v>
      </c>
      <c r="N293">
        <v>100</v>
      </c>
      <c r="O293" t="s">
        <v>2016</v>
      </c>
      <c r="P293">
        <v>414</v>
      </c>
      <c r="AC293" t="s">
        <v>2017</v>
      </c>
      <c r="AD293">
        <v>100</v>
      </c>
    </row>
    <row r="294" spans="1:31" x14ac:dyDescent="0.25">
      <c r="A294" s="1">
        <v>44471</v>
      </c>
      <c r="B294" s="2" t="s">
        <v>3879</v>
      </c>
      <c r="C294" s="2" t="s">
        <v>46</v>
      </c>
      <c r="D294" s="2" t="s">
        <v>23</v>
      </c>
      <c r="E294" s="2" t="s">
        <v>81</v>
      </c>
      <c r="F294" s="2" t="s">
        <v>71</v>
      </c>
      <c r="G294" s="4">
        <v>44471</v>
      </c>
      <c r="H294">
        <v>27</v>
      </c>
      <c r="I294" t="s">
        <v>372</v>
      </c>
      <c r="N294">
        <v>691</v>
      </c>
      <c r="O294" t="s">
        <v>2020</v>
      </c>
      <c r="P294">
        <v>518</v>
      </c>
      <c r="AC294" t="s">
        <v>2021</v>
      </c>
      <c r="AD294" t="s">
        <v>2022</v>
      </c>
    </row>
    <row r="295" spans="1:31" x14ac:dyDescent="0.25">
      <c r="A295" s="1">
        <v>44471</v>
      </c>
      <c r="B295" s="2" t="s">
        <v>3879</v>
      </c>
      <c r="C295" s="2" t="s">
        <v>46</v>
      </c>
      <c r="D295" s="2" t="s">
        <v>23</v>
      </c>
      <c r="E295" s="2" t="s">
        <v>81</v>
      </c>
      <c r="F295" s="2" t="s">
        <v>71</v>
      </c>
      <c r="G295" s="4">
        <v>44471</v>
      </c>
      <c r="H295">
        <v>28</v>
      </c>
      <c r="I295" t="s">
        <v>372</v>
      </c>
      <c r="N295">
        <v>121</v>
      </c>
      <c r="O295" t="s">
        <v>2100</v>
      </c>
      <c r="P295">
        <v>374</v>
      </c>
      <c r="AC295" t="s">
        <v>2101</v>
      </c>
      <c r="AD295">
        <v>137</v>
      </c>
    </row>
    <row r="296" spans="1:31" x14ac:dyDescent="0.25">
      <c r="A296" s="1">
        <v>44471</v>
      </c>
      <c r="B296" s="2" t="s">
        <v>3879</v>
      </c>
      <c r="C296" s="2" t="s">
        <v>46</v>
      </c>
      <c r="D296" s="2" t="s">
        <v>23</v>
      </c>
      <c r="E296" s="2" t="s">
        <v>81</v>
      </c>
      <c r="F296" s="2" t="s">
        <v>71</v>
      </c>
      <c r="G296" s="4">
        <v>44471</v>
      </c>
      <c r="H296">
        <v>29</v>
      </c>
      <c r="I296" t="s">
        <v>374</v>
      </c>
      <c r="J296" s="1">
        <v>44471</v>
      </c>
      <c r="K296" t="s">
        <v>2362</v>
      </c>
      <c r="L296" t="s">
        <v>2027</v>
      </c>
      <c r="N296">
        <v>109</v>
      </c>
      <c r="O296" t="s">
        <v>2049</v>
      </c>
      <c r="P296">
        <v>115</v>
      </c>
      <c r="Q296">
        <v>0</v>
      </c>
      <c r="R296">
        <v>0</v>
      </c>
      <c r="S296">
        <v>892</v>
      </c>
      <c r="T296">
        <v>892</v>
      </c>
      <c r="U296">
        <v>892</v>
      </c>
      <c r="W296" t="s">
        <v>2006</v>
      </c>
      <c r="X296" t="s">
        <v>71</v>
      </c>
      <c r="Y296" t="s">
        <v>2363</v>
      </c>
      <c r="AA296" t="s">
        <v>46</v>
      </c>
      <c r="AC296" t="s">
        <v>2050</v>
      </c>
      <c r="AD296" t="s">
        <v>2051</v>
      </c>
      <c r="AE296" t="s">
        <v>2111</v>
      </c>
    </row>
    <row r="297" spans="1:31" x14ac:dyDescent="0.25">
      <c r="A297" s="1">
        <v>44471</v>
      </c>
      <c r="B297" s="2" t="s">
        <v>3879</v>
      </c>
      <c r="C297" s="2" t="s">
        <v>46</v>
      </c>
      <c r="D297" s="2" t="s">
        <v>23</v>
      </c>
      <c r="E297" s="2" t="s">
        <v>81</v>
      </c>
      <c r="F297" s="2" t="s">
        <v>71</v>
      </c>
      <c r="G297" s="4">
        <v>44471</v>
      </c>
      <c r="H297">
        <v>30</v>
      </c>
      <c r="I297" t="s">
        <v>374</v>
      </c>
      <c r="N297">
        <v>121</v>
      </c>
      <c r="O297" t="s">
        <v>2100</v>
      </c>
      <c r="P297">
        <v>374</v>
      </c>
      <c r="AC297" t="s">
        <v>2101</v>
      </c>
      <c r="AD297">
        <v>137</v>
      </c>
    </row>
    <row r="298" spans="1:31" x14ac:dyDescent="0.25">
      <c r="A298" s="1">
        <v>44471</v>
      </c>
      <c r="B298" s="2" t="s">
        <v>3879</v>
      </c>
      <c r="C298" s="2" t="s">
        <v>46</v>
      </c>
      <c r="D298" s="2" t="s">
        <v>23</v>
      </c>
      <c r="E298" s="2" t="s">
        <v>81</v>
      </c>
      <c r="F298" s="2" t="s">
        <v>71</v>
      </c>
      <c r="G298" s="4">
        <v>44471</v>
      </c>
      <c r="H298">
        <v>31</v>
      </c>
      <c r="I298" t="s">
        <v>374</v>
      </c>
      <c r="N298">
        <v>1297</v>
      </c>
      <c r="O298" t="s">
        <v>2112</v>
      </c>
      <c r="P298">
        <v>265</v>
      </c>
      <c r="AC298" t="s">
        <v>2113</v>
      </c>
      <c r="AD298" t="s">
        <v>2114</v>
      </c>
    </row>
    <row r="299" spans="1:31" x14ac:dyDescent="0.25">
      <c r="A299" s="1">
        <v>44471</v>
      </c>
      <c r="B299" s="2" t="s">
        <v>3879</v>
      </c>
      <c r="C299" s="2" t="s">
        <v>46</v>
      </c>
      <c r="D299" s="2" t="s">
        <v>23</v>
      </c>
      <c r="E299" s="2" t="s">
        <v>81</v>
      </c>
      <c r="F299" s="2" t="s">
        <v>71</v>
      </c>
      <c r="G299" s="4">
        <v>44471</v>
      </c>
      <c r="H299">
        <v>32</v>
      </c>
      <c r="I299" t="s">
        <v>374</v>
      </c>
      <c r="N299">
        <v>83</v>
      </c>
      <c r="O299" t="s">
        <v>2029</v>
      </c>
      <c r="P299">
        <v>138</v>
      </c>
      <c r="AC299" t="s">
        <v>2030</v>
      </c>
      <c r="AD299">
        <v>127</v>
      </c>
    </row>
    <row r="300" spans="1:31" x14ac:dyDescent="0.25">
      <c r="A300" s="1">
        <v>44471</v>
      </c>
      <c r="B300" s="2" t="s">
        <v>3879</v>
      </c>
      <c r="C300" s="2" t="s">
        <v>46</v>
      </c>
      <c r="D300" s="2" t="s">
        <v>23</v>
      </c>
      <c r="E300" s="2" t="s">
        <v>81</v>
      </c>
      <c r="F300" s="2" t="s">
        <v>71</v>
      </c>
      <c r="G300" s="4">
        <v>44471</v>
      </c>
      <c r="H300">
        <v>33</v>
      </c>
      <c r="I300" t="s">
        <v>376</v>
      </c>
      <c r="J300" s="1">
        <v>44471</v>
      </c>
      <c r="K300" t="s">
        <v>2364</v>
      </c>
      <c r="L300" t="s">
        <v>2365</v>
      </c>
      <c r="N300">
        <v>692</v>
      </c>
      <c r="O300" t="s">
        <v>2012</v>
      </c>
      <c r="P300">
        <v>184</v>
      </c>
      <c r="Q300">
        <v>0</v>
      </c>
      <c r="R300">
        <v>0</v>
      </c>
      <c r="S300">
        <v>1214</v>
      </c>
      <c r="T300">
        <v>1214</v>
      </c>
      <c r="U300">
        <v>1214</v>
      </c>
      <c r="W300" t="s">
        <v>2006</v>
      </c>
      <c r="X300" t="s">
        <v>71</v>
      </c>
      <c r="Y300" t="s">
        <v>2366</v>
      </c>
      <c r="AA300" t="s">
        <v>46</v>
      </c>
      <c r="AC300" t="s">
        <v>2013</v>
      </c>
      <c r="AD300" t="s">
        <v>2014</v>
      </c>
      <c r="AE300" t="s">
        <v>2099</v>
      </c>
    </row>
    <row r="301" spans="1:31" x14ac:dyDescent="0.25">
      <c r="A301" s="1">
        <v>44471</v>
      </c>
      <c r="B301" s="2" t="s">
        <v>3879</v>
      </c>
      <c r="C301" s="2" t="s">
        <v>46</v>
      </c>
      <c r="D301" s="2" t="s">
        <v>23</v>
      </c>
      <c r="E301" s="2" t="s">
        <v>81</v>
      </c>
      <c r="F301" s="2" t="s">
        <v>71</v>
      </c>
      <c r="G301" s="4">
        <v>44471</v>
      </c>
      <c r="H301">
        <v>34</v>
      </c>
      <c r="I301" t="s">
        <v>376</v>
      </c>
      <c r="N301">
        <v>121</v>
      </c>
      <c r="O301" t="s">
        <v>2100</v>
      </c>
      <c r="P301">
        <v>374</v>
      </c>
      <c r="AC301" t="s">
        <v>2101</v>
      </c>
      <c r="AD301">
        <v>137</v>
      </c>
    </row>
    <row r="302" spans="1:31" x14ac:dyDescent="0.25">
      <c r="A302" s="1">
        <v>44471</v>
      </c>
      <c r="B302" s="2" t="s">
        <v>3879</v>
      </c>
      <c r="C302" s="2" t="s">
        <v>46</v>
      </c>
      <c r="D302" s="2" t="s">
        <v>23</v>
      </c>
      <c r="E302" s="2" t="s">
        <v>81</v>
      </c>
      <c r="F302" s="2" t="s">
        <v>71</v>
      </c>
      <c r="G302" s="4">
        <v>44471</v>
      </c>
      <c r="H302">
        <v>35</v>
      </c>
      <c r="I302" t="s">
        <v>376</v>
      </c>
      <c r="N302">
        <v>691</v>
      </c>
      <c r="O302" t="s">
        <v>2020</v>
      </c>
      <c r="P302">
        <v>518</v>
      </c>
      <c r="AC302" t="s">
        <v>2021</v>
      </c>
      <c r="AD302" t="s">
        <v>2022</v>
      </c>
    </row>
    <row r="303" spans="1:31" x14ac:dyDescent="0.25">
      <c r="A303" s="1">
        <v>44471</v>
      </c>
      <c r="B303" s="2" t="s">
        <v>3879</v>
      </c>
      <c r="C303" s="2" t="s">
        <v>46</v>
      </c>
      <c r="D303" s="2" t="s">
        <v>23</v>
      </c>
      <c r="E303" s="2" t="s">
        <v>81</v>
      </c>
      <c r="F303" s="2" t="s">
        <v>71</v>
      </c>
      <c r="G303" s="4">
        <v>44471</v>
      </c>
      <c r="H303">
        <v>36</v>
      </c>
      <c r="I303" t="s">
        <v>376</v>
      </c>
      <c r="N303">
        <v>83</v>
      </c>
      <c r="O303" t="s">
        <v>2029</v>
      </c>
      <c r="P303">
        <v>138</v>
      </c>
      <c r="AC303" t="s">
        <v>2030</v>
      </c>
      <c r="AD303">
        <v>127</v>
      </c>
    </row>
    <row r="304" spans="1:31" x14ac:dyDescent="0.25">
      <c r="A304" s="1">
        <v>44471</v>
      </c>
      <c r="B304" s="2" t="s">
        <v>3879</v>
      </c>
      <c r="C304" s="2" t="s">
        <v>25</v>
      </c>
      <c r="D304" s="2" t="s">
        <v>23</v>
      </c>
      <c r="E304" s="2" t="s">
        <v>78</v>
      </c>
      <c r="F304" s="2" t="s">
        <v>71</v>
      </c>
      <c r="G304" s="4">
        <v>44471</v>
      </c>
      <c r="H304">
        <v>37</v>
      </c>
      <c r="I304" t="s">
        <v>378</v>
      </c>
      <c r="J304" s="1">
        <v>44471</v>
      </c>
      <c r="K304" t="s">
        <v>2080</v>
      </c>
      <c r="L304" t="s">
        <v>2081</v>
      </c>
      <c r="M304" t="s">
        <v>2082</v>
      </c>
      <c r="N304">
        <v>102</v>
      </c>
      <c r="O304" t="s">
        <v>2033</v>
      </c>
      <c r="P304">
        <v>1070</v>
      </c>
      <c r="Q304">
        <v>0</v>
      </c>
      <c r="R304">
        <v>0</v>
      </c>
      <c r="S304">
        <v>1070</v>
      </c>
      <c r="T304">
        <v>1070</v>
      </c>
      <c r="U304">
        <v>1070</v>
      </c>
      <c r="W304" t="s">
        <v>2006</v>
      </c>
      <c r="X304" t="s">
        <v>71</v>
      </c>
      <c r="AA304" t="s">
        <v>24</v>
      </c>
      <c r="AC304" t="s">
        <v>2034</v>
      </c>
      <c r="AD304">
        <v>136</v>
      </c>
      <c r="AE304" t="s">
        <v>2079</v>
      </c>
    </row>
    <row r="305" spans="1:31" x14ac:dyDescent="0.25">
      <c r="A305" s="1">
        <v>44471</v>
      </c>
      <c r="B305" s="2" t="s">
        <v>3879</v>
      </c>
      <c r="C305" s="2" t="s">
        <v>25</v>
      </c>
      <c r="D305" s="2" t="s">
        <v>23</v>
      </c>
      <c r="E305" s="2" t="s">
        <v>78</v>
      </c>
      <c r="F305" s="2" t="s">
        <v>71</v>
      </c>
      <c r="G305" s="4">
        <v>44471</v>
      </c>
      <c r="H305">
        <v>38</v>
      </c>
      <c r="I305" t="s">
        <v>379</v>
      </c>
      <c r="J305" s="1">
        <v>44471</v>
      </c>
      <c r="K305" t="s">
        <v>2083</v>
      </c>
      <c r="L305" t="s">
        <v>2027</v>
      </c>
      <c r="M305" t="s">
        <v>2084</v>
      </c>
      <c r="N305">
        <v>102</v>
      </c>
      <c r="O305" t="s">
        <v>2033</v>
      </c>
      <c r="P305">
        <v>1070</v>
      </c>
      <c r="Q305">
        <v>0</v>
      </c>
      <c r="R305">
        <v>0</v>
      </c>
      <c r="S305">
        <v>1070</v>
      </c>
      <c r="T305">
        <v>1070</v>
      </c>
      <c r="U305">
        <v>1070</v>
      </c>
      <c r="W305" t="s">
        <v>2006</v>
      </c>
      <c r="X305" t="s">
        <v>71</v>
      </c>
      <c r="AA305" t="s">
        <v>24</v>
      </c>
      <c r="AC305" t="s">
        <v>2034</v>
      </c>
      <c r="AD305">
        <v>136</v>
      </c>
      <c r="AE305" t="s">
        <v>2079</v>
      </c>
    </row>
    <row r="306" spans="1:31" x14ac:dyDescent="0.25">
      <c r="A306" s="1">
        <v>44471</v>
      </c>
      <c r="B306" s="2" t="s">
        <v>3879</v>
      </c>
      <c r="C306" s="2" t="s">
        <v>25</v>
      </c>
      <c r="D306" s="2" t="s">
        <v>23</v>
      </c>
      <c r="E306" s="2" t="s">
        <v>78</v>
      </c>
      <c r="F306" s="2" t="s">
        <v>71</v>
      </c>
      <c r="G306" s="4">
        <v>44471</v>
      </c>
      <c r="H306">
        <v>39</v>
      </c>
      <c r="I306" t="s">
        <v>380</v>
      </c>
      <c r="J306" s="1">
        <v>44471</v>
      </c>
      <c r="K306" t="s">
        <v>2036</v>
      </c>
      <c r="L306" t="s">
        <v>2037</v>
      </c>
      <c r="M306" t="s">
        <v>2038</v>
      </c>
      <c r="N306">
        <v>102</v>
      </c>
      <c r="O306" t="s">
        <v>2033</v>
      </c>
      <c r="P306">
        <v>1070</v>
      </c>
      <c r="Q306">
        <v>0</v>
      </c>
      <c r="R306">
        <v>0</v>
      </c>
      <c r="S306">
        <v>1070</v>
      </c>
      <c r="T306">
        <v>1070</v>
      </c>
      <c r="U306">
        <v>1070</v>
      </c>
      <c r="W306" t="s">
        <v>2006</v>
      </c>
      <c r="X306" t="s">
        <v>71</v>
      </c>
      <c r="AA306" t="s">
        <v>24</v>
      </c>
      <c r="AC306" t="s">
        <v>2034</v>
      </c>
      <c r="AD306">
        <v>136</v>
      </c>
      <c r="AE306" t="s">
        <v>2079</v>
      </c>
    </row>
    <row r="307" spans="1:31" x14ac:dyDescent="0.25">
      <c r="A307" s="1">
        <v>44471</v>
      </c>
      <c r="B307" s="2" t="s">
        <v>3879</v>
      </c>
      <c r="C307" s="2" t="s">
        <v>25</v>
      </c>
      <c r="D307" s="2" t="s">
        <v>23</v>
      </c>
      <c r="E307" s="2" t="s">
        <v>78</v>
      </c>
      <c r="F307" s="2" t="s">
        <v>71</v>
      </c>
      <c r="G307" s="4">
        <v>44471</v>
      </c>
      <c r="H307">
        <v>40</v>
      </c>
      <c r="I307" t="s">
        <v>381</v>
      </c>
      <c r="J307" s="1">
        <v>44471</v>
      </c>
      <c r="K307" t="s">
        <v>2077</v>
      </c>
      <c r="L307" t="s">
        <v>2078</v>
      </c>
      <c r="M307" t="s">
        <v>2072</v>
      </c>
      <c r="N307">
        <v>102</v>
      </c>
      <c r="O307" t="s">
        <v>2033</v>
      </c>
      <c r="P307">
        <v>1070</v>
      </c>
      <c r="Q307">
        <v>0</v>
      </c>
      <c r="R307">
        <v>0</v>
      </c>
      <c r="S307">
        <v>1070</v>
      </c>
      <c r="T307">
        <v>1070</v>
      </c>
      <c r="U307">
        <v>1070</v>
      </c>
      <c r="W307" t="s">
        <v>2006</v>
      </c>
      <c r="X307" t="s">
        <v>71</v>
      </c>
      <c r="AA307" t="s">
        <v>24</v>
      </c>
      <c r="AC307" t="s">
        <v>2034</v>
      </c>
      <c r="AD307">
        <v>136</v>
      </c>
      <c r="AE307" t="s">
        <v>2079</v>
      </c>
    </row>
    <row r="308" spans="1:31" x14ac:dyDescent="0.25">
      <c r="A308" s="1">
        <v>44471</v>
      </c>
      <c r="B308" s="2" t="s">
        <v>3879</v>
      </c>
      <c r="C308" s="2" t="s">
        <v>25</v>
      </c>
      <c r="D308" s="2" t="s">
        <v>23</v>
      </c>
      <c r="E308" s="2" t="s">
        <v>78</v>
      </c>
      <c r="F308" s="2" t="s">
        <v>71</v>
      </c>
      <c r="G308" s="4">
        <v>44471</v>
      </c>
      <c r="H308">
        <v>41</v>
      </c>
      <c r="I308" t="s">
        <v>382</v>
      </c>
      <c r="J308" s="1">
        <v>44471</v>
      </c>
      <c r="K308" t="s">
        <v>2085</v>
      </c>
      <c r="L308" t="s">
        <v>2086</v>
      </c>
      <c r="M308" t="s">
        <v>2087</v>
      </c>
      <c r="N308">
        <v>102</v>
      </c>
      <c r="O308" t="s">
        <v>2033</v>
      </c>
      <c r="P308">
        <v>1070</v>
      </c>
      <c r="Q308">
        <v>0</v>
      </c>
      <c r="R308">
        <v>0</v>
      </c>
      <c r="S308">
        <v>1070</v>
      </c>
      <c r="T308">
        <v>1070</v>
      </c>
      <c r="U308">
        <v>1070</v>
      </c>
      <c r="W308" t="s">
        <v>2006</v>
      </c>
      <c r="X308" t="s">
        <v>71</v>
      </c>
      <c r="AA308" t="s">
        <v>24</v>
      </c>
      <c r="AC308" t="s">
        <v>2034</v>
      </c>
      <c r="AD308">
        <v>136</v>
      </c>
      <c r="AE308" t="s">
        <v>2079</v>
      </c>
    </row>
    <row r="309" spans="1:31" x14ac:dyDescent="0.25">
      <c r="A309" s="1">
        <v>44471</v>
      </c>
      <c r="B309" s="2" t="s">
        <v>3879</v>
      </c>
      <c r="C309" s="2" t="s">
        <v>25</v>
      </c>
      <c r="D309" s="2" t="s">
        <v>23</v>
      </c>
      <c r="E309" s="2" t="s">
        <v>78</v>
      </c>
      <c r="F309" s="2" t="s">
        <v>71</v>
      </c>
      <c r="G309" s="4">
        <v>44471</v>
      </c>
      <c r="H309">
        <v>42</v>
      </c>
      <c r="I309" t="s">
        <v>383</v>
      </c>
      <c r="J309" s="1">
        <v>44471</v>
      </c>
      <c r="K309" t="s">
        <v>2080</v>
      </c>
      <c r="L309" t="s">
        <v>2081</v>
      </c>
      <c r="M309" t="s">
        <v>2082</v>
      </c>
      <c r="N309">
        <v>692</v>
      </c>
      <c r="O309" t="s">
        <v>2012</v>
      </c>
      <c r="P309">
        <v>184</v>
      </c>
      <c r="Q309">
        <v>0</v>
      </c>
      <c r="R309">
        <v>0</v>
      </c>
      <c r="S309">
        <v>873</v>
      </c>
      <c r="T309">
        <v>873</v>
      </c>
      <c r="U309">
        <v>873</v>
      </c>
      <c r="W309" t="s">
        <v>2006</v>
      </c>
      <c r="X309" t="s">
        <v>71</v>
      </c>
      <c r="AA309" t="s">
        <v>24</v>
      </c>
      <c r="AC309" t="s">
        <v>2013</v>
      </c>
      <c r="AD309" t="s">
        <v>2014</v>
      </c>
      <c r="AE309" t="s">
        <v>2079</v>
      </c>
    </row>
    <row r="310" spans="1:31" x14ac:dyDescent="0.25">
      <c r="A310" s="1">
        <v>44471</v>
      </c>
      <c r="B310" s="2" t="s">
        <v>3879</v>
      </c>
      <c r="C310" s="2" t="s">
        <v>25</v>
      </c>
      <c r="D310" s="2" t="s">
        <v>23</v>
      </c>
      <c r="E310" s="2" t="s">
        <v>78</v>
      </c>
      <c r="F310" s="2" t="s">
        <v>71</v>
      </c>
      <c r="G310" s="4">
        <v>44471</v>
      </c>
      <c r="H310">
        <v>43</v>
      </c>
      <c r="I310" t="s">
        <v>383</v>
      </c>
      <c r="N310">
        <v>104</v>
      </c>
      <c r="O310" t="s">
        <v>2057</v>
      </c>
      <c r="P310">
        <v>171</v>
      </c>
      <c r="AC310" t="s">
        <v>2058</v>
      </c>
      <c r="AD310">
        <v>157</v>
      </c>
    </row>
    <row r="311" spans="1:31" x14ac:dyDescent="0.25">
      <c r="A311" s="1">
        <v>44471</v>
      </c>
      <c r="B311" s="2" t="s">
        <v>3879</v>
      </c>
      <c r="C311" s="2" t="s">
        <v>25</v>
      </c>
      <c r="D311" s="2" t="s">
        <v>23</v>
      </c>
      <c r="E311" s="2" t="s">
        <v>78</v>
      </c>
      <c r="F311" s="2" t="s">
        <v>71</v>
      </c>
      <c r="G311" s="4">
        <v>44471</v>
      </c>
      <c r="H311">
        <v>44</v>
      </c>
      <c r="I311" t="s">
        <v>383</v>
      </c>
      <c r="N311">
        <v>691</v>
      </c>
      <c r="O311" t="s">
        <v>2020</v>
      </c>
      <c r="P311">
        <v>518</v>
      </c>
      <c r="AC311" t="s">
        <v>2021</v>
      </c>
      <c r="AD311" t="s">
        <v>2022</v>
      </c>
    </row>
    <row r="312" spans="1:31" x14ac:dyDescent="0.25">
      <c r="A312" s="1">
        <v>44471</v>
      </c>
      <c r="B312" s="2" t="s">
        <v>3879</v>
      </c>
      <c r="C312" s="2" t="s">
        <v>46</v>
      </c>
      <c r="D312" s="2" t="s">
        <v>23</v>
      </c>
      <c r="E312" s="2" t="s">
        <v>81</v>
      </c>
      <c r="F312" s="2" t="s">
        <v>71</v>
      </c>
      <c r="G312" s="4">
        <v>44471</v>
      </c>
      <c r="H312">
        <v>45</v>
      </c>
      <c r="I312" t="s">
        <v>384</v>
      </c>
      <c r="J312" s="1">
        <v>44471</v>
      </c>
      <c r="K312" t="s">
        <v>2367</v>
      </c>
      <c r="L312" t="s">
        <v>2368</v>
      </c>
      <c r="N312">
        <v>109</v>
      </c>
      <c r="O312" t="s">
        <v>2049</v>
      </c>
      <c r="P312">
        <v>115</v>
      </c>
      <c r="Q312">
        <v>0</v>
      </c>
      <c r="R312">
        <v>0</v>
      </c>
      <c r="S312">
        <v>892</v>
      </c>
      <c r="T312">
        <v>892</v>
      </c>
      <c r="U312">
        <v>892</v>
      </c>
      <c r="W312" t="s">
        <v>2006</v>
      </c>
      <c r="X312" t="s">
        <v>71</v>
      </c>
      <c r="Y312" t="s">
        <v>2369</v>
      </c>
      <c r="AA312" t="s">
        <v>46</v>
      </c>
      <c r="AC312" t="s">
        <v>2050</v>
      </c>
      <c r="AD312" t="s">
        <v>2051</v>
      </c>
      <c r="AE312" t="s">
        <v>2111</v>
      </c>
    </row>
    <row r="313" spans="1:31" x14ac:dyDescent="0.25">
      <c r="A313" s="1">
        <v>44471</v>
      </c>
      <c r="B313" s="2" t="s">
        <v>3879</v>
      </c>
      <c r="C313" s="2" t="s">
        <v>46</v>
      </c>
      <c r="D313" s="2" t="s">
        <v>23</v>
      </c>
      <c r="E313" s="2" t="s">
        <v>81</v>
      </c>
      <c r="F313" s="2" t="s">
        <v>71</v>
      </c>
      <c r="G313" s="4">
        <v>44471</v>
      </c>
      <c r="H313">
        <v>46</v>
      </c>
      <c r="I313" t="s">
        <v>384</v>
      </c>
      <c r="N313">
        <v>121</v>
      </c>
      <c r="O313" t="s">
        <v>2100</v>
      </c>
      <c r="P313">
        <v>374</v>
      </c>
      <c r="AC313" t="s">
        <v>2101</v>
      </c>
      <c r="AD313">
        <v>137</v>
      </c>
    </row>
    <row r="314" spans="1:31" x14ac:dyDescent="0.25">
      <c r="A314" s="1">
        <v>44471</v>
      </c>
      <c r="B314" s="2" t="s">
        <v>3879</v>
      </c>
      <c r="C314" s="2" t="s">
        <v>46</v>
      </c>
      <c r="D314" s="2" t="s">
        <v>23</v>
      </c>
      <c r="E314" s="2" t="s">
        <v>81</v>
      </c>
      <c r="F314" s="2" t="s">
        <v>71</v>
      </c>
      <c r="G314" s="4">
        <v>44471</v>
      </c>
      <c r="H314">
        <v>47</v>
      </c>
      <c r="I314" t="s">
        <v>384</v>
      </c>
      <c r="N314">
        <v>1297</v>
      </c>
      <c r="O314" t="s">
        <v>2112</v>
      </c>
      <c r="P314">
        <v>265</v>
      </c>
      <c r="AC314" t="s">
        <v>2113</v>
      </c>
      <c r="AD314" t="s">
        <v>2114</v>
      </c>
    </row>
    <row r="315" spans="1:31" x14ac:dyDescent="0.25">
      <c r="A315" s="1">
        <v>44471</v>
      </c>
      <c r="B315" s="2" t="s">
        <v>3879</v>
      </c>
      <c r="C315" s="2" t="s">
        <v>46</v>
      </c>
      <c r="D315" s="2" t="s">
        <v>23</v>
      </c>
      <c r="E315" s="2" t="s">
        <v>81</v>
      </c>
      <c r="F315" s="2" t="s">
        <v>71</v>
      </c>
      <c r="G315" s="4">
        <v>44471</v>
      </c>
      <c r="H315">
        <v>48</v>
      </c>
      <c r="I315" t="s">
        <v>384</v>
      </c>
      <c r="N315">
        <v>83</v>
      </c>
      <c r="O315" t="s">
        <v>2029</v>
      </c>
      <c r="P315">
        <v>138</v>
      </c>
      <c r="AC315" t="s">
        <v>2030</v>
      </c>
      <c r="AD315">
        <v>127</v>
      </c>
    </row>
    <row r="316" spans="1:31" x14ac:dyDescent="0.25">
      <c r="A316" s="1">
        <v>44471</v>
      </c>
      <c r="B316" s="2" t="s">
        <v>3879</v>
      </c>
      <c r="C316" s="2" t="s">
        <v>25</v>
      </c>
      <c r="D316" s="2" t="s">
        <v>23</v>
      </c>
      <c r="E316" s="2" t="s">
        <v>78</v>
      </c>
      <c r="F316" s="2" t="s">
        <v>71</v>
      </c>
      <c r="G316" s="4">
        <v>44471</v>
      </c>
      <c r="H316">
        <v>49</v>
      </c>
      <c r="I316" t="s">
        <v>386</v>
      </c>
      <c r="J316" s="1">
        <v>44471</v>
      </c>
      <c r="K316" t="s">
        <v>2083</v>
      </c>
      <c r="L316" t="s">
        <v>2027</v>
      </c>
      <c r="M316" t="s">
        <v>2084</v>
      </c>
      <c r="N316">
        <v>692</v>
      </c>
      <c r="O316" t="s">
        <v>2012</v>
      </c>
      <c r="P316">
        <v>184</v>
      </c>
      <c r="Q316">
        <v>0</v>
      </c>
      <c r="R316">
        <v>0</v>
      </c>
      <c r="S316">
        <v>873</v>
      </c>
      <c r="T316">
        <v>873</v>
      </c>
      <c r="U316">
        <v>873</v>
      </c>
      <c r="W316" t="s">
        <v>2006</v>
      </c>
      <c r="X316" t="s">
        <v>71</v>
      </c>
      <c r="AA316" t="s">
        <v>24</v>
      </c>
      <c r="AC316" t="s">
        <v>2013</v>
      </c>
      <c r="AD316" t="s">
        <v>2014</v>
      </c>
      <c r="AE316" t="s">
        <v>2079</v>
      </c>
    </row>
    <row r="317" spans="1:31" x14ac:dyDescent="0.25">
      <c r="A317" s="1">
        <v>44471</v>
      </c>
      <c r="B317" s="2" t="s">
        <v>3879</v>
      </c>
      <c r="C317" s="2" t="s">
        <v>25</v>
      </c>
      <c r="D317" s="2" t="s">
        <v>23</v>
      </c>
      <c r="E317" s="2" t="s">
        <v>78</v>
      </c>
      <c r="F317" s="2" t="s">
        <v>71</v>
      </c>
      <c r="G317" s="4">
        <v>44471</v>
      </c>
      <c r="H317">
        <v>50</v>
      </c>
      <c r="I317" t="s">
        <v>386</v>
      </c>
      <c r="N317">
        <v>104</v>
      </c>
      <c r="O317" t="s">
        <v>2057</v>
      </c>
      <c r="P317">
        <v>171</v>
      </c>
      <c r="AC317" t="s">
        <v>2058</v>
      </c>
      <c r="AD317">
        <v>157</v>
      </c>
    </row>
    <row r="318" spans="1:31" x14ac:dyDescent="0.25">
      <c r="A318" s="1">
        <v>44471</v>
      </c>
      <c r="B318" s="2" t="s">
        <v>3879</v>
      </c>
      <c r="C318" s="2" t="s">
        <v>25</v>
      </c>
      <c r="D318" s="2" t="s">
        <v>23</v>
      </c>
      <c r="E318" s="2" t="s">
        <v>78</v>
      </c>
      <c r="F318" s="2" t="s">
        <v>71</v>
      </c>
      <c r="G318" s="4">
        <v>44471</v>
      </c>
      <c r="H318">
        <v>51</v>
      </c>
      <c r="I318" t="s">
        <v>386</v>
      </c>
      <c r="N318">
        <v>691</v>
      </c>
      <c r="O318" t="s">
        <v>2020</v>
      </c>
      <c r="P318">
        <v>518</v>
      </c>
      <c r="AC318" t="s">
        <v>2021</v>
      </c>
      <c r="AD318" t="s">
        <v>2022</v>
      </c>
    </row>
    <row r="319" spans="1:31" x14ac:dyDescent="0.25">
      <c r="A319" s="1">
        <v>44471</v>
      </c>
      <c r="B319" s="2" t="s">
        <v>3879</v>
      </c>
      <c r="C319" s="2" t="s">
        <v>25</v>
      </c>
      <c r="D319" s="2" t="s">
        <v>23</v>
      </c>
      <c r="E319" s="2" t="s">
        <v>78</v>
      </c>
      <c r="F319" s="2" t="s">
        <v>71</v>
      </c>
      <c r="G319" s="4">
        <v>44471</v>
      </c>
      <c r="H319">
        <v>52</v>
      </c>
      <c r="I319" t="s">
        <v>387</v>
      </c>
      <c r="J319" s="1">
        <v>44471</v>
      </c>
      <c r="K319" t="s">
        <v>2036</v>
      </c>
      <c r="L319" t="s">
        <v>2037</v>
      </c>
      <c r="M319" t="s">
        <v>2038</v>
      </c>
      <c r="N319">
        <v>692</v>
      </c>
      <c r="O319" t="s">
        <v>2012</v>
      </c>
      <c r="P319">
        <v>184</v>
      </c>
      <c r="Q319">
        <v>0</v>
      </c>
      <c r="R319">
        <v>0</v>
      </c>
      <c r="S319">
        <v>873</v>
      </c>
      <c r="T319">
        <v>873</v>
      </c>
      <c r="U319">
        <v>873</v>
      </c>
      <c r="W319" t="s">
        <v>2006</v>
      </c>
      <c r="X319" t="s">
        <v>71</v>
      </c>
      <c r="AA319" t="s">
        <v>24</v>
      </c>
      <c r="AC319" t="s">
        <v>2013</v>
      </c>
      <c r="AD319" t="s">
        <v>2014</v>
      </c>
      <c r="AE319" t="s">
        <v>2079</v>
      </c>
    </row>
    <row r="320" spans="1:31" x14ac:dyDescent="0.25">
      <c r="A320" s="1">
        <v>44471</v>
      </c>
      <c r="B320" s="2" t="s">
        <v>3879</v>
      </c>
      <c r="C320" s="2" t="s">
        <v>25</v>
      </c>
      <c r="D320" s="2" t="s">
        <v>23</v>
      </c>
      <c r="E320" s="2" t="s">
        <v>78</v>
      </c>
      <c r="F320" s="2" t="s">
        <v>71</v>
      </c>
      <c r="G320" s="4">
        <v>44471</v>
      </c>
      <c r="H320">
        <v>53</v>
      </c>
      <c r="I320" t="s">
        <v>387</v>
      </c>
      <c r="N320">
        <v>691</v>
      </c>
      <c r="O320" t="s">
        <v>2020</v>
      </c>
      <c r="P320">
        <v>518</v>
      </c>
      <c r="AC320" t="s">
        <v>2021</v>
      </c>
      <c r="AD320" t="s">
        <v>2022</v>
      </c>
    </row>
    <row r="321" spans="1:31" x14ac:dyDescent="0.25">
      <c r="A321" s="1">
        <v>44471</v>
      </c>
      <c r="B321" s="2" t="s">
        <v>3879</v>
      </c>
      <c r="C321" s="2" t="s">
        <v>25</v>
      </c>
      <c r="D321" s="2" t="s">
        <v>23</v>
      </c>
      <c r="E321" s="2" t="s">
        <v>78</v>
      </c>
      <c r="F321" s="2" t="s">
        <v>71</v>
      </c>
      <c r="G321" s="4">
        <v>44471</v>
      </c>
      <c r="H321">
        <v>54</v>
      </c>
      <c r="I321" t="s">
        <v>387</v>
      </c>
      <c r="N321">
        <v>104</v>
      </c>
      <c r="O321" t="s">
        <v>2057</v>
      </c>
      <c r="P321">
        <v>171</v>
      </c>
      <c r="AC321" t="s">
        <v>2058</v>
      </c>
      <c r="AD321">
        <v>157</v>
      </c>
    </row>
    <row r="322" spans="1:31" x14ac:dyDescent="0.25">
      <c r="A322" s="1">
        <v>44471</v>
      </c>
      <c r="B322" s="2" t="s">
        <v>3879</v>
      </c>
      <c r="C322" s="2" t="s">
        <v>56</v>
      </c>
      <c r="D322" s="2" t="s">
        <v>23</v>
      </c>
      <c r="E322" s="2" t="s">
        <v>81</v>
      </c>
      <c r="F322" s="2" t="s">
        <v>71</v>
      </c>
      <c r="G322" s="4">
        <v>44471</v>
      </c>
      <c r="H322">
        <v>55</v>
      </c>
      <c r="I322" t="s">
        <v>388</v>
      </c>
      <c r="J322" s="1">
        <v>44471</v>
      </c>
      <c r="K322" t="s">
        <v>2370</v>
      </c>
      <c r="L322" t="s">
        <v>2371</v>
      </c>
      <c r="M322" t="s">
        <v>2372</v>
      </c>
      <c r="N322">
        <v>1356</v>
      </c>
      <c r="O322" t="s">
        <v>2251</v>
      </c>
      <c r="P322">
        <v>197</v>
      </c>
      <c r="Q322">
        <v>0</v>
      </c>
      <c r="R322">
        <v>0</v>
      </c>
      <c r="S322">
        <v>197</v>
      </c>
      <c r="T322">
        <v>197</v>
      </c>
      <c r="U322">
        <v>197</v>
      </c>
      <c r="W322" t="s">
        <v>2006</v>
      </c>
      <c r="X322" t="s">
        <v>71</v>
      </c>
      <c r="AA322" t="s">
        <v>56</v>
      </c>
      <c r="AC322" t="s">
        <v>2252</v>
      </c>
      <c r="AD322">
        <v>92</v>
      </c>
      <c r="AE322" t="s">
        <v>2373</v>
      </c>
    </row>
    <row r="323" spans="1:31" x14ac:dyDescent="0.25">
      <c r="A323" s="1">
        <v>44471</v>
      </c>
      <c r="B323" s="2" t="s">
        <v>3879</v>
      </c>
      <c r="C323" s="2" t="s">
        <v>25</v>
      </c>
      <c r="D323" s="2" t="s">
        <v>23</v>
      </c>
      <c r="E323" s="2" t="s">
        <v>78</v>
      </c>
      <c r="F323" s="2" t="s">
        <v>71</v>
      </c>
      <c r="G323" s="4">
        <v>44471</v>
      </c>
      <c r="H323">
        <v>56</v>
      </c>
      <c r="I323" t="s">
        <v>389</v>
      </c>
      <c r="J323" s="1">
        <v>44471</v>
      </c>
      <c r="K323" t="s">
        <v>2077</v>
      </c>
      <c r="L323" t="s">
        <v>2078</v>
      </c>
      <c r="M323" t="s">
        <v>2072</v>
      </c>
      <c r="N323">
        <v>692</v>
      </c>
      <c r="O323" t="s">
        <v>2012</v>
      </c>
      <c r="P323">
        <v>184</v>
      </c>
      <c r="Q323">
        <v>0</v>
      </c>
      <c r="R323">
        <v>0</v>
      </c>
      <c r="S323">
        <v>873</v>
      </c>
      <c r="T323">
        <v>873</v>
      </c>
      <c r="U323">
        <v>873</v>
      </c>
      <c r="W323" t="s">
        <v>2006</v>
      </c>
      <c r="X323" t="s">
        <v>71</v>
      </c>
      <c r="AA323" t="s">
        <v>24</v>
      </c>
      <c r="AC323" t="s">
        <v>2013</v>
      </c>
      <c r="AD323" t="s">
        <v>2014</v>
      </c>
      <c r="AE323" t="s">
        <v>2079</v>
      </c>
    </row>
    <row r="324" spans="1:31" x14ac:dyDescent="0.25">
      <c r="A324" s="1">
        <v>44471</v>
      </c>
      <c r="B324" s="2" t="s">
        <v>3879</v>
      </c>
      <c r="C324" s="2" t="s">
        <v>25</v>
      </c>
      <c r="D324" s="2" t="s">
        <v>23</v>
      </c>
      <c r="E324" s="2" t="s">
        <v>78</v>
      </c>
      <c r="F324" s="2" t="s">
        <v>71</v>
      </c>
      <c r="G324" s="4">
        <v>44471</v>
      </c>
      <c r="H324">
        <v>57</v>
      </c>
      <c r="I324" t="s">
        <v>389</v>
      </c>
      <c r="N324">
        <v>104</v>
      </c>
      <c r="O324" t="s">
        <v>2057</v>
      </c>
      <c r="P324">
        <v>171</v>
      </c>
      <c r="AC324" t="s">
        <v>2058</v>
      </c>
      <c r="AD324">
        <v>157</v>
      </c>
    </row>
    <row r="325" spans="1:31" x14ac:dyDescent="0.25">
      <c r="A325" s="1">
        <v>44471</v>
      </c>
      <c r="B325" s="2" t="s">
        <v>3879</v>
      </c>
      <c r="C325" s="2" t="s">
        <v>25</v>
      </c>
      <c r="D325" s="2" t="s">
        <v>23</v>
      </c>
      <c r="E325" s="2" t="s">
        <v>78</v>
      </c>
      <c r="F325" s="2" t="s">
        <v>71</v>
      </c>
      <c r="G325" s="4">
        <v>44471</v>
      </c>
      <c r="H325">
        <v>58</v>
      </c>
      <c r="I325" t="s">
        <v>389</v>
      </c>
      <c r="N325">
        <v>691</v>
      </c>
      <c r="O325" t="s">
        <v>2020</v>
      </c>
      <c r="P325">
        <v>518</v>
      </c>
      <c r="AC325" t="s">
        <v>2021</v>
      </c>
      <c r="AD325" t="s">
        <v>2022</v>
      </c>
    </row>
    <row r="326" spans="1:31" x14ac:dyDescent="0.25">
      <c r="A326" s="1">
        <v>44471</v>
      </c>
      <c r="B326" s="2" t="s">
        <v>3879</v>
      </c>
      <c r="C326" s="2" t="s">
        <v>25</v>
      </c>
      <c r="D326" s="2" t="s">
        <v>37</v>
      </c>
      <c r="E326" s="2" t="s">
        <v>78</v>
      </c>
      <c r="F326" s="2" t="s">
        <v>71</v>
      </c>
      <c r="G326" s="4">
        <v>44471</v>
      </c>
      <c r="H326">
        <v>59</v>
      </c>
      <c r="I326" t="s">
        <v>390</v>
      </c>
      <c r="J326" s="1">
        <v>44471</v>
      </c>
      <c r="K326" t="s">
        <v>2085</v>
      </c>
      <c r="L326" t="s">
        <v>2086</v>
      </c>
      <c r="M326" t="s">
        <v>2087</v>
      </c>
      <c r="N326">
        <v>692</v>
      </c>
      <c r="O326" t="s">
        <v>2012</v>
      </c>
      <c r="P326">
        <v>184</v>
      </c>
      <c r="Q326">
        <v>0</v>
      </c>
      <c r="R326">
        <v>0</v>
      </c>
      <c r="S326">
        <v>873</v>
      </c>
      <c r="T326">
        <v>873</v>
      </c>
      <c r="U326">
        <v>873</v>
      </c>
      <c r="W326" t="s">
        <v>2006</v>
      </c>
      <c r="X326" t="s">
        <v>71</v>
      </c>
      <c r="AA326" t="s">
        <v>24</v>
      </c>
      <c r="AC326" t="s">
        <v>2013</v>
      </c>
      <c r="AD326" t="s">
        <v>2014</v>
      </c>
      <c r="AE326" t="s">
        <v>2079</v>
      </c>
    </row>
    <row r="327" spans="1:31" x14ac:dyDescent="0.25">
      <c r="A327" s="1">
        <v>44471</v>
      </c>
      <c r="B327" s="2" t="s">
        <v>3879</v>
      </c>
      <c r="C327" s="2" t="s">
        <v>25</v>
      </c>
      <c r="D327" s="2" t="s">
        <v>37</v>
      </c>
      <c r="E327" s="2" t="s">
        <v>78</v>
      </c>
      <c r="F327" s="2" t="s">
        <v>71</v>
      </c>
      <c r="G327" s="4">
        <v>44471</v>
      </c>
      <c r="H327">
        <v>60</v>
      </c>
      <c r="I327" t="s">
        <v>390</v>
      </c>
      <c r="N327">
        <v>104</v>
      </c>
      <c r="O327" t="s">
        <v>2057</v>
      </c>
      <c r="P327">
        <v>171</v>
      </c>
      <c r="AC327" t="s">
        <v>2058</v>
      </c>
      <c r="AD327">
        <v>157</v>
      </c>
    </row>
    <row r="328" spans="1:31" x14ac:dyDescent="0.25">
      <c r="A328" s="1">
        <v>44471</v>
      </c>
      <c r="B328" s="2" t="s">
        <v>3879</v>
      </c>
      <c r="C328" s="2" t="s">
        <v>25</v>
      </c>
      <c r="D328" s="2" t="s">
        <v>37</v>
      </c>
      <c r="E328" s="2" t="s">
        <v>78</v>
      </c>
      <c r="F328" s="2" t="s">
        <v>71</v>
      </c>
      <c r="G328" s="4">
        <v>44471</v>
      </c>
      <c r="H328">
        <v>61</v>
      </c>
      <c r="I328" t="s">
        <v>390</v>
      </c>
      <c r="N328">
        <v>691</v>
      </c>
      <c r="O328" t="s">
        <v>2020</v>
      </c>
      <c r="P328">
        <v>518</v>
      </c>
      <c r="AC328" t="s">
        <v>2021</v>
      </c>
      <c r="AD328" t="s">
        <v>2022</v>
      </c>
    </row>
    <row r="329" spans="1:31" x14ac:dyDescent="0.25">
      <c r="A329" s="1">
        <v>44471</v>
      </c>
      <c r="B329" s="2" t="s">
        <v>3879</v>
      </c>
      <c r="C329" s="2" t="s">
        <v>56</v>
      </c>
      <c r="D329" s="2" t="s">
        <v>37</v>
      </c>
      <c r="E329" s="2" t="s">
        <v>81</v>
      </c>
      <c r="F329" s="2" t="s">
        <v>71</v>
      </c>
      <c r="G329" s="4">
        <v>44471</v>
      </c>
      <c r="H329">
        <v>62</v>
      </c>
      <c r="I329" t="s">
        <v>391</v>
      </c>
      <c r="J329" s="1">
        <v>44471</v>
      </c>
      <c r="K329" t="s">
        <v>2370</v>
      </c>
      <c r="L329" t="s">
        <v>2371</v>
      </c>
      <c r="M329" t="s">
        <v>2372</v>
      </c>
      <c r="N329">
        <v>1229</v>
      </c>
      <c r="O329" t="s">
        <v>2096</v>
      </c>
      <c r="P329">
        <v>178</v>
      </c>
      <c r="Q329">
        <v>0</v>
      </c>
      <c r="R329">
        <v>0</v>
      </c>
      <c r="S329">
        <v>678</v>
      </c>
      <c r="T329">
        <v>678</v>
      </c>
      <c r="U329">
        <v>678</v>
      </c>
      <c r="W329" t="s">
        <v>2006</v>
      </c>
      <c r="X329" t="s">
        <v>71</v>
      </c>
      <c r="AA329" t="s">
        <v>56</v>
      </c>
      <c r="AC329" t="s">
        <v>2098</v>
      </c>
      <c r="AD329">
        <v>112</v>
      </c>
      <c r="AE329" t="s">
        <v>2373</v>
      </c>
    </row>
    <row r="330" spans="1:31" x14ac:dyDescent="0.25">
      <c r="A330" s="1">
        <v>44471</v>
      </c>
      <c r="B330" s="2" t="s">
        <v>3879</v>
      </c>
      <c r="C330" s="2" t="s">
        <v>56</v>
      </c>
      <c r="D330" s="2" t="s">
        <v>37</v>
      </c>
      <c r="E330" s="2" t="s">
        <v>81</v>
      </c>
      <c r="F330" s="2" t="s">
        <v>71</v>
      </c>
      <c r="G330" s="4">
        <v>44471</v>
      </c>
      <c r="H330">
        <v>63</v>
      </c>
      <c r="I330" t="s">
        <v>391</v>
      </c>
      <c r="N330">
        <v>611</v>
      </c>
      <c r="O330" t="s">
        <v>2374</v>
      </c>
      <c r="P330">
        <v>500</v>
      </c>
      <c r="AC330" t="s">
        <v>2375</v>
      </c>
    </row>
    <row r="331" spans="1:31" x14ac:dyDescent="0.25">
      <c r="A331" s="1">
        <v>44471</v>
      </c>
      <c r="B331" s="2" t="s">
        <v>3879</v>
      </c>
      <c r="C331" s="2" t="s">
        <v>56</v>
      </c>
      <c r="D331" s="2" t="s">
        <v>37</v>
      </c>
      <c r="E331" s="2" t="s">
        <v>81</v>
      </c>
      <c r="F331" s="2" t="s">
        <v>71</v>
      </c>
      <c r="G331" s="4">
        <v>44471</v>
      </c>
      <c r="H331">
        <v>64</v>
      </c>
      <c r="I331" t="s">
        <v>391</v>
      </c>
      <c r="N331">
        <v>105</v>
      </c>
      <c r="O331" t="s">
        <v>2376</v>
      </c>
      <c r="P331">
        <v>0</v>
      </c>
      <c r="AC331" t="s">
        <v>2377</v>
      </c>
      <c r="AD331">
        <v>46</v>
      </c>
    </row>
    <row r="332" spans="1:31" x14ac:dyDescent="0.25">
      <c r="A332" s="1">
        <v>44471</v>
      </c>
      <c r="B332" s="2" t="s">
        <v>3879</v>
      </c>
      <c r="C332" s="2" t="s">
        <v>56</v>
      </c>
      <c r="D332" s="2" t="s">
        <v>37</v>
      </c>
      <c r="E332" s="2" t="s">
        <v>81</v>
      </c>
      <c r="F332" s="2" t="s">
        <v>71</v>
      </c>
      <c r="G332" s="4">
        <v>44471</v>
      </c>
      <c r="H332">
        <v>65</v>
      </c>
      <c r="I332" t="s">
        <v>391</v>
      </c>
      <c r="N332">
        <v>633</v>
      </c>
      <c r="O332" t="s">
        <v>2378</v>
      </c>
      <c r="P332">
        <v>0</v>
      </c>
      <c r="AC332" t="s">
        <v>2379</v>
      </c>
    </row>
    <row r="333" spans="1:31" x14ac:dyDescent="0.25">
      <c r="A333" s="1">
        <v>44471</v>
      </c>
      <c r="B333" s="2" t="s">
        <v>3879</v>
      </c>
      <c r="C333" s="2" t="s">
        <v>25</v>
      </c>
      <c r="D333" s="2" t="s">
        <v>23</v>
      </c>
      <c r="E333" s="2" t="s">
        <v>78</v>
      </c>
      <c r="F333" s="2" t="s">
        <v>71</v>
      </c>
      <c r="G333" s="4">
        <v>44471</v>
      </c>
      <c r="H333">
        <v>66</v>
      </c>
      <c r="I333" t="s">
        <v>392</v>
      </c>
      <c r="J333" s="1">
        <v>44471</v>
      </c>
      <c r="K333" t="s">
        <v>2070</v>
      </c>
      <c r="L333" t="s">
        <v>2071</v>
      </c>
      <c r="M333" t="s">
        <v>2072</v>
      </c>
      <c r="N333">
        <v>102</v>
      </c>
      <c r="O333" t="s">
        <v>2033</v>
      </c>
      <c r="P333">
        <v>1070</v>
      </c>
      <c r="Q333">
        <v>0</v>
      </c>
      <c r="R333">
        <v>0</v>
      </c>
      <c r="S333">
        <v>2140</v>
      </c>
      <c r="T333">
        <v>2140</v>
      </c>
      <c r="U333">
        <v>2140</v>
      </c>
      <c r="W333" t="s">
        <v>2006</v>
      </c>
      <c r="X333" t="s">
        <v>71</v>
      </c>
      <c r="AA333" t="s">
        <v>24</v>
      </c>
      <c r="AC333" t="s">
        <v>2034</v>
      </c>
      <c r="AD333">
        <v>136</v>
      </c>
      <c r="AE333" t="s">
        <v>2380</v>
      </c>
    </row>
    <row r="334" spans="1:31" x14ac:dyDescent="0.25">
      <c r="A334" s="1">
        <v>44471</v>
      </c>
      <c r="B334" s="2" t="s">
        <v>3879</v>
      </c>
      <c r="C334" s="2" t="s">
        <v>25</v>
      </c>
      <c r="D334" s="2" t="s">
        <v>23</v>
      </c>
      <c r="E334" s="2" t="s">
        <v>78</v>
      </c>
      <c r="F334" s="2" t="s">
        <v>71</v>
      </c>
      <c r="G334" s="4">
        <v>44471</v>
      </c>
      <c r="H334">
        <v>67</v>
      </c>
      <c r="I334" t="s">
        <v>392</v>
      </c>
      <c r="N334">
        <v>112</v>
      </c>
      <c r="O334" t="s">
        <v>2357</v>
      </c>
      <c r="P334">
        <v>1070</v>
      </c>
      <c r="AC334" t="s">
        <v>2358</v>
      </c>
    </row>
    <row r="335" spans="1:31" x14ac:dyDescent="0.25">
      <c r="A335" s="1">
        <v>44471</v>
      </c>
      <c r="B335" s="2" t="s">
        <v>3879</v>
      </c>
      <c r="C335" s="2" t="s">
        <v>46</v>
      </c>
      <c r="D335" s="2" t="s">
        <v>23</v>
      </c>
      <c r="E335" s="2" t="s">
        <v>81</v>
      </c>
      <c r="F335" s="2" t="s">
        <v>71</v>
      </c>
      <c r="G335" s="4">
        <v>44471</v>
      </c>
      <c r="H335">
        <v>68</v>
      </c>
      <c r="I335" t="s">
        <v>393</v>
      </c>
      <c r="J335" s="1">
        <v>44471</v>
      </c>
      <c r="K335" t="s">
        <v>2381</v>
      </c>
      <c r="L335" t="s">
        <v>2382</v>
      </c>
      <c r="N335">
        <v>109</v>
      </c>
      <c r="O335" t="s">
        <v>2049</v>
      </c>
      <c r="P335">
        <v>115</v>
      </c>
      <c r="Q335">
        <v>0</v>
      </c>
      <c r="R335">
        <v>0</v>
      </c>
      <c r="S335">
        <v>1177</v>
      </c>
      <c r="T335">
        <v>1177</v>
      </c>
      <c r="U335">
        <v>1177</v>
      </c>
      <c r="W335" t="s">
        <v>2006</v>
      </c>
      <c r="X335" t="s">
        <v>71</v>
      </c>
      <c r="Y335" t="s">
        <v>2383</v>
      </c>
      <c r="AA335" t="s">
        <v>46</v>
      </c>
      <c r="AC335" t="s">
        <v>2050</v>
      </c>
      <c r="AD335" t="s">
        <v>2051</v>
      </c>
      <c r="AE335" t="s">
        <v>2384</v>
      </c>
    </row>
    <row r="336" spans="1:31" x14ac:dyDescent="0.25">
      <c r="A336" s="1">
        <v>44471</v>
      </c>
      <c r="B336" s="2" t="s">
        <v>3879</v>
      </c>
      <c r="C336" s="2" t="s">
        <v>46</v>
      </c>
      <c r="D336" s="2" t="s">
        <v>23</v>
      </c>
      <c r="E336" s="2" t="s">
        <v>81</v>
      </c>
      <c r="F336" s="2" t="s">
        <v>71</v>
      </c>
      <c r="G336" s="4">
        <v>44471</v>
      </c>
      <c r="H336">
        <v>69</v>
      </c>
      <c r="I336" t="s">
        <v>393</v>
      </c>
      <c r="N336">
        <v>121</v>
      </c>
      <c r="O336" t="s">
        <v>2100</v>
      </c>
      <c r="P336">
        <v>374</v>
      </c>
      <c r="AC336" t="s">
        <v>2101</v>
      </c>
      <c r="AD336">
        <v>137</v>
      </c>
    </row>
    <row r="337" spans="1:31" x14ac:dyDescent="0.25">
      <c r="A337" s="1">
        <v>44471</v>
      </c>
      <c r="B337" s="2" t="s">
        <v>3879</v>
      </c>
      <c r="C337" s="2" t="s">
        <v>46</v>
      </c>
      <c r="D337" s="2" t="s">
        <v>23</v>
      </c>
      <c r="E337" s="2" t="s">
        <v>81</v>
      </c>
      <c r="F337" s="2" t="s">
        <v>71</v>
      </c>
      <c r="G337" s="4">
        <v>44471</v>
      </c>
      <c r="H337">
        <v>70</v>
      </c>
      <c r="I337" t="s">
        <v>393</v>
      </c>
      <c r="N337">
        <v>138</v>
      </c>
      <c r="O337" t="s">
        <v>2385</v>
      </c>
      <c r="P337">
        <v>250</v>
      </c>
      <c r="AC337" t="s">
        <v>2386</v>
      </c>
      <c r="AD337">
        <v>146</v>
      </c>
    </row>
    <row r="338" spans="1:31" x14ac:dyDescent="0.25">
      <c r="A338" s="1">
        <v>44471</v>
      </c>
      <c r="B338" s="2" t="s">
        <v>3879</v>
      </c>
      <c r="C338" s="2" t="s">
        <v>46</v>
      </c>
      <c r="D338" s="2" t="s">
        <v>23</v>
      </c>
      <c r="E338" s="2" t="s">
        <v>81</v>
      </c>
      <c r="F338" s="2" t="s">
        <v>71</v>
      </c>
      <c r="G338" s="4">
        <v>44471</v>
      </c>
      <c r="H338">
        <v>71</v>
      </c>
      <c r="I338" t="s">
        <v>393</v>
      </c>
      <c r="N338">
        <v>1371</v>
      </c>
      <c r="O338" t="s">
        <v>2122</v>
      </c>
      <c r="P338">
        <v>300</v>
      </c>
      <c r="AC338" t="s">
        <v>2123</v>
      </c>
      <c r="AD338">
        <v>205</v>
      </c>
    </row>
    <row r="339" spans="1:31" x14ac:dyDescent="0.25">
      <c r="A339" s="1">
        <v>44471</v>
      </c>
      <c r="B339" s="2" t="s">
        <v>3879</v>
      </c>
      <c r="C339" s="2" t="s">
        <v>46</v>
      </c>
      <c r="D339" s="2" t="s">
        <v>23</v>
      </c>
      <c r="E339" s="2" t="s">
        <v>81</v>
      </c>
      <c r="F339" s="2" t="s">
        <v>71</v>
      </c>
      <c r="G339" s="4">
        <v>44471</v>
      </c>
      <c r="H339">
        <v>72</v>
      </c>
      <c r="I339" t="s">
        <v>393</v>
      </c>
      <c r="N339">
        <v>83</v>
      </c>
      <c r="O339" t="s">
        <v>2029</v>
      </c>
      <c r="P339">
        <v>138</v>
      </c>
      <c r="AC339" t="s">
        <v>2030</v>
      </c>
      <c r="AD339">
        <v>127</v>
      </c>
    </row>
    <row r="340" spans="1:31" x14ac:dyDescent="0.25">
      <c r="A340" s="1">
        <v>44471</v>
      </c>
      <c r="B340" s="2" t="s">
        <v>3879</v>
      </c>
      <c r="C340" s="2" t="s">
        <v>46</v>
      </c>
      <c r="D340" s="2" t="s">
        <v>23</v>
      </c>
      <c r="E340" s="2" t="s">
        <v>81</v>
      </c>
      <c r="F340" s="2" t="s">
        <v>71</v>
      </c>
      <c r="G340" s="4">
        <v>44471</v>
      </c>
      <c r="H340">
        <v>73</v>
      </c>
      <c r="I340" t="s">
        <v>394</v>
      </c>
      <c r="J340" s="1">
        <v>44471</v>
      </c>
      <c r="K340" t="s">
        <v>2387</v>
      </c>
      <c r="L340" t="s">
        <v>2388</v>
      </c>
      <c r="M340" t="s">
        <v>2389</v>
      </c>
      <c r="N340">
        <v>692</v>
      </c>
      <c r="O340" t="s">
        <v>2012</v>
      </c>
      <c r="P340">
        <v>184</v>
      </c>
      <c r="Q340">
        <v>0</v>
      </c>
      <c r="R340">
        <v>0</v>
      </c>
      <c r="S340">
        <v>1277</v>
      </c>
      <c r="T340">
        <v>1277</v>
      </c>
      <c r="U340">
        <v>1277</v>
      </c>
      <c r="W340" t="s">
        <v>2006</v>
      </c>
      <c r="X340" t="s">
        <v>71</v>
      </c>
      <c r="Y340" t="s">
        <v>2390</v>
      </c>
      <c r="AA340" t="s">
        <v>46</v>
      </c>
      <c r="AC340" t="s">
        <v>2013</v>
      </c>
      <c r="AD340" t="s">
        <v>2014</v>
      </c>
      <c r="AE340" t="s">
        <v>2144</v>
      </c>
    </row>
    <row r="341" spans="1:31" x14ac:dyDescent="0.25">
      <c r="A341" s="1">
        <v>44471</v>
      </c>
      <c r="B341" s="2" t="s">
        <v>3879</v>
      </c>
      <c r="C341" s="2" t="s">
        <v>46</v>
      </c>
      <c r="D341" s="2" t="s">
        <v>23</v>
      </c>
      <c r="E341" s="2" t="s">
        <v>81</v>
      </c>
      <c r="F341" s="2" t="s">
        <v>71</v>
      </c>
      <c r="G341" s="4">
        <v>44471</v>
      </c>
      <c r="H341">
        <v>74</v>
      </c>
      <c r="I341" t="s">
        <v>394</v>
      </c>
      <c r="N341">
        <v>119</v>
      </c>
      <c r="O341" t="s">
        <v>2145</v>
      </c>
      <c r="P341">
        <v>161</v>
      </c>
      <c r="AC341" t="s">
        <v>2146</v>
      </c>
      <c r="AD341">
        <v>213</v>
      </c>
    </row>
    <row r="342" spans="1:31" x14ac:dyDescent="0.25">
      <c r="A342" s="1">
        <v>44471</v>
      </c>
      <c r="B342" s="2" t="s">
        <v>3879</v>
      </c>
      <c r="C342" s="2" t="s">
        <v>46</v>
      </c>
      <c r="D342" s="2" t="s">
        <v>23</v>
      </c>
      <c r="E342" s="2" t="s">
        <v>81</v>
      </c>
      <c r="F342" s="2" t="s">
        <v>71</v>
      </c>
      <c r="G342" s="4">
        <v>44471</v>
      </c>
      <c r="H342">
        <v>75</v>
      </c>
      <c r="I342" t="s">
        <v>394</v>
      </c>
      <c r="N342">
        <v>100</v>
      </c>
      <c r="O342" t="s">
        <v>2016</v>
      </c>
      <c r="P342">
        <v>414</v>
      </c>
      <c r="AC342" t="s">
        <v>2017</v>
      </c>
      <c r="AD342">
        <v>100</v>
      </c>
    </row>
    <row r="343" spans="1:31" x14ac:dyDescent="0.25">
      <c r="A343" s="1">
        <v>44471</v>
      </c>
      <c r="B343" s="2" t="s">
        <v>3879</v>
      </c>
      <c r="C343" s="2" t="s">
        <v>46</v>
      </c>
      <c r="D343" s="2" t="s">
        <v>23</v>
      </c>
      <c r="E343" s="2" t="s">
        <v>81</v>
      </c>
      <c r="F343" s="2" t="s">
        <v>71</v>
      </c>
      <c r="G343" s="4">
        <v>44471</v>
      </c>
      <c r="H343">
        <v>76</v>
      </c>
      <c r="I343" t="s">
        <v>394</v>
      </c>
      <c r="N343">
        <v>691</v>
      </c>
      <c r="O343" t="s">
        <v>2020</v>
      </c>
      <c r="P343">
        <v>518</v>
      </c>
      <c r="AC343" t="s">
        <v>2021</v>
      </c>
      <c r="AD343" t="s">
        <v>2022</v>
      </c>
    </row>
    <row r="344" spans="1:31" x14ac:dyDescent="0.25">
      <c r="A344" s="1">
        <v>44471</v>
      </c>
      <c r="B344" s="2" t="s">
        <v>3879</v>
      </c>
      <c r="C344" s="2" t="s">
        <v>46</v>
      </c>
      <c r="D344" s="2" t="s">
        <v>23</v>
      </c>
      <c r="E344" s="2" t="s">
        <v>81</v>
      </c>
      <c r="F344" s="2" t="s">
        <v>71</v>
      </c>
      <c r="G344" s="4">
        <v>44471</v>
      </c>
      <c r="H344">
        <v>77</v>
      </c>
      <c r="I344" t="s">
        <v>396</v>
      </c>
      <c r="J344" s="1">
        <v>44471</v>
      </c>
      <c r="K344" t="s">
        <v>2391</v>
      </c>
      <c r="L344" t="s">
        <v>2335</v>
      </c>
      <c r="N344">
        <v>692</v>
      </c>
      <c r="O344" t="s">
        <v>2012</v>
      </c>
      <c r="P344">
        <v>184</v>
      </c>
      <c r="Q344">
        <v>0</v>
      </c>
      <c r="R344">
        <v>0</v>
      </c>
      <c r="S344">
        <v>840</v>
      </c>
      <c r="T344">
        <v>840</v>
      </c>
      <c r="U344">
        <v>840</v>
      </c>
      <c r="W344" t="s">
        <v>2006</v>
      </c>
      <c r="X344" t="s">
        <v>71</v>
      </c>
      <c r="Y344" t="s">
        <v>2392</v>
      </c>
      <c r="AA344" t="s">
        <v>46</v>
      </c>
      <c r="AC344" t="s">
        <v>2013</v>
      </c>
      <c r="AD344" t="s">
        <v>2014</v>
      </c>
      <c r="AE344" t="s">
        <v>2236</v>
      </c>
    </row>
    <row r="345" spans="1:31" x14ac:dyDescent="0.25">
      <c r="A345" s="1">
        <v>44471</v>
      </c>
      <c r="B345" s="2" t="s">
        <v>3879</v>
      </c>
      <c r="C345" s="2" t="s">
        <v>46</v>
      </c>
      <c r="D345" s="2" t="s">
        <v>23</v>
      </c>
      <c r="E345" s="2" t="s">
        <v>81</v>
      </c>
      <c r="F345" s="2" t="s">
        <v>71</v>
      </c>
      <c r="G345" s="4">
        <v>44471</v>
      </c>
      <c r="H345">
        <v>78</v>
      </c>
      <c r="I345" t="s">
        <v>396</v>
      </c>
      <c r="N345">
        <v>691</v>
      </c>
      <c r="O345" t="s">
        <v>2020</v>
      </c>
      <c r="P345">
        <v>518</v>
      </c>
      <c r="AC345" t="s">
        <v>2021</v>
      </c>
      <c r="AD345" t="s">
        <v>2022</v>
      </c>
    </row>
    <row r="346" spans="1:31" x14ac:dyDescent="0.25">
      <c r="A346" s="1">
        <v>44471</v>
      </c>
      <c r="B346" s="2" t="s">
        <v>3879</v>
      </c>
      <c r="C346" s="2" t="s">
        <v>46</v>
      </c>
      <c r="D346" s="2" t="s">
        <v>23</v>
      </c>
      <c r="E346" s="2" t="s">
        <v>81</v>
      </c>
      <c r="F346" s="2" t="s">
        <v>71</v>
      </c>
      <c r="G346" s="4">
        <v>44471</v>
      </c>
      <c r="H346">
        <v>79</v>
      </c>
      <c r="I346" t="s">
        <v>396</v>
      </c>
      <c r="N346">
        <v>83</v>
      </c>
      <c r="O346" t="s">
        <v>2029</v>
      </c>
      <c r="P346">
        <v>138</v>
      </c>
      <c r="AC346" t="s">
        <v>2030</v>
      </c>
      <c r="AD346">
        <v>127</v>
      </c>
    </row>
    <row r="347" spans="1:31" x14ac:dyDescent="0.25">
      <c r="A347" s="1">
        <v>44471</v>
      </c>
      <c r="B347" s="2" t="s">
        <v>3879</v>
      </c>
      <c r="C347" s="2" t="s">
        <v>25</v>
      </c>
      <c r="D347" s="2" t="s">
        <v>37</v>
      </c>
      <c r="E347" s="2" t="s">
        <v>78</v>
      </c>
      <c r="F347" s="2" t="s">
        <v>71</v>
      </c>
      <c r="G347" s="4">
        <v>44471</v>
      </c>
      <c r="H347">
        <v>80</v>
      </c>
      <c r="I347" t="s">
        <v>398</v>
      </c>
      <c r="J347" s="1">
        <v>44471</v>
      </c>
      <c r="K347" t="s">
        <v>2288</v>
      </c>
      <c r="L347" t="s">
        <v>2289</v>
      </c>
      <c r="M347" t="s">
        <v>2290</v>
      </c>
      <c r="N347">
        <v>83</v>
      </c>
      <c r="O347" t="s">
        <v>2029</v>
      </c>
      <c r="P347">
        <v>138</v>
      </c>
      <c r="Q347">
        <v>0</v>
      </c>
      <c r="R347">
        <v>0</v>
      </c>
      <c r="S347">
        <v>588</v>
      </c>
      <c r="T347">
        <v>588</v>
      </c>
      <c r="U347">
        <v>588</v>
      </c>
      <c r="W347" t="s">
        <v>2006</v>
      </c>
      <c r="X347" t="s">
        <v>71</v>
      </c>
      <c r="AA347" t="s">
        <v>24</v>
      </c>
      <c r="AC347" t="s">
        <v>2030</v>
      </c>
      <c r="AD347">
        <v>127</v>
      </c>
      <c r="AE347" t="s">
        <v>2008</v>
      </c>
    </row>
    <row r="348" spans="1:31" x14ac:dyDescent="0.25">
      <c r="A348" s="1">
        <v>44471</v>
      </c>
      <c r="B348" s="2" t="s">
        <v>3879</v>
      </c>
      <c r="C348" s="2" t="s">
        <v>25</v>
      </c>
      <c r="D348" s="2" t="s">
        <v>37</v>
      </c>
      <c r="E348" s="2" t="s">
        <v>78</v>
      </c>
      <c r="F348" s="2" t="s">
        <v>71</v>
      </c>
      <c r="G348" s="4">
        <v>44471</v>
      </c>
      <c r="H348">
        <v>81</v>
      </c>
      <c r="I348" t="s">
        <v>398</v>
      </c>
      <c r="N348">
        <v>367</v>
      </c>
      <c r="O348" t="s">
        <v>2341</v>
      </c>
      <c r="P348">
        <v>450</v>
      </c>
      <c r="AC348" t="s">
        <v>2342</v>
      </c>
      <c r="AD348">
        <v>110</v>
      </c>
    </row>
    <row r="349" spans="1:31" x14ac:dyDescent="0.25">
      <c r="A349" s="1">
        <v>44471</v>
      </c>
      <c r="B349" s="2" t="s">
        <v>3879</v>
      </c>
      <c r="C349" s="2" t="s">
        <v>46</v>
      </c>
      <c r="D349" s="2" t="s">
        <v>23</v>
      </c>
      <c r="E349" s="2" t="s">
        <v>81</v>
      </c>
      <c r="F349" s="2" t="s">
        <v>71</v>
      </c>
      <c r="G349" s="4">
        <v>44471</v>
      </c>
      <c r="H349">
        <v>82</v>
      </c>
      <c r="I349" t="s">
        <v>399</v>
      </c>
      <c r="J349" s="1">
        <v>44471</v>
      </c>
      <c r="K349" t="s">
        <v>2393</v>
      </c>
      <c r="L349" t="s">
        <v>2026</v>
      </c>
      <c r="N349">
        <v>692</v>
      </c>
      <c r="O349" t="s">
        <v>2012</v>
      </c>
      <c r="P349">
        <v>184</v>
      </c>
      <c r="Q349">
        <v>0</v>
      </c>
      <c r="R349">
        <v>0</v>
      </c>
      <c r="S349">
        <v>437</v>
      </c>
      <c r="T349">
        <v>437</v>
      </c>
      <c r="U349">
        <v>437</v>
      </c>
      <c r="W349" t="s">
        <v>2006</v>
      </c>
      <c r="X349" t="s">
        <v>71</v>
      </c>
      <c r="Y349" t="s">
        <v>2394</v>
      </c>
      <c r="AA349" t="s">
        <v>46</v>
      </c>
      <c r="AC349" t="s">
        <v>2013</v>
      </c>
      <c r="AD349" t="s">
        <v>2014</v>
      </c>
      <c r="AE349" t="s">
        <v>2306</v>
      </c>
    </row>
    <row r="350" spans="1:31" x14ac:dyDescent="0.25">
      <c r="A350" s="1">
        <v>44471</v>
      </c>
      <c r="B350" s="2" t="s">
        <v>3879</v>
      </c>
      <c r="C350" s="2" t="s">
        <v>46</v>
      </c>
      <c r="D350" s="2" t="s">
        <v>23</v>
      </c>
      <c r="E350" s="2" t="s">
        <v>81</v>
      </c>
      <c r="F350" s="2" t="s">
        <v>71</v>
      </c>
      <c r="G350" s="4">
        <v>44471</v>
      </c>
      <c r="H350">
        <v>83</v>
      </c>
      <c r="I350" t="s">
        <v>399</v>
      </c>
      <c r="N350">
        <v>109</v>
      </c>
      <c r="O350" t="s">
        <v>2049</v>
      </c>
      <c r="P350">
        <v>115</v>
      </c>
      <c r="AC350" t="s">
        <v>2050</v>
      </c>
      <c r="AD350" t="s">
        <v>2051</v>
      </c>
    </row>
    <row r="351" spans="1:31" x14ac:dyDescent="0.25">
      <c r="A351" s="1">
        <v>44471</v>
      </c>
      <c r="B351" s="2" t="s">
        <v>3879</v>
      </c>
      <c r="C351" s="2" t="s">
        <v>46</v>
      </c>
      <c r="D351" s="2" t="s">
        <v>23</v>
      </c>
      <c r="E351" s="2" t="s">
        <v>81</v>
      </c>
      <c r="F351" s="2" t="s">
        <v>71</v>
      </c>
      <c r="G351" s="4">
        <v>44471</v>
      </c>
      <c r="H351">
        <v>84</v>
      </c>
      <c r="I351" t="s">
        <v>399</v>
      </c>
      <c r="N351">
        <v>83</v>
      </c>
      <c r="O351" t="s">
        <v>2029</v>
      </c>
      <c r="P351">
        <v>138</v>
      </c>
      <c r="AC351" t="s">
        <v>2030</v>
      </c>
      <c r="AD351">
        <v>127</v>
      </c>
    </row>
    <row r="352" spans="1:31" x14ac:dyDescent="0.25">
      <c r="A352" s="1">
        <v>44471</v>
      </c>
      <c r="B352" s="2" t="s">
        <v>3879</v>
      </c>
      <c r="C352" s="2" t="s">
        <v>46</v>
      </c>
      <c r="D352" s="2" t="s">
        <v>23</v>
      </c>
      <c r="E352" s="2" t="s">
        <v>81</v>
      </c>
      <c r="F352" s="2" t="s">
        <v>71</v>
      </c>
      <c r="G352" s="4">
        <v>44471</v>
      </c>
      <c r="H352">
        <v>85</v>
      </c>
      <c r="I352" t="s">
        <v>401</v>
      </c>
      <c r="J352" s="1">
        <v>44471</v>
      </c>
      <c r="K352" t="s">
        <v>2395</v>
      </c>
      <c r="L352" t="s">
        <v>2396</v>
      </c>
      <c r="M352" t="s">
        <v>2397</v>
      </c>
      <c r="N352">
        <v>692</v>
      </c>
      <c r="O352" t="s">
        <v>2012</v>
      </c>
      <c r="P352">
        <v>184</v>
      </c>
      <c r="Q352">
        <v>0</v>
      </c>
      <c r="R352">
        <v>0</v>
      </c>
      <c r="S352">
        <v>857</v>
      </c>
      <c r="T352">
        <v>857</v>
      </c>
      <c r="U352">
        <v>857</v>
      </c>
      <c r="W352" t="s">
        <v>2006</v>
      </c>
      <c r="X352" t="s">
        <v>71</v>
      </c>
      <c r="Y352" t="s">
        <v>2398</v>
      </c>
      <c r="AA352" t="s">
        <v>46</v>
      </c>
      <c r="AC352" t="s">
        <v>2013</v>
      </c>
      <c r="AD352" t="s">
        <v>2014</v>
      </c>
      <c r="AE352" t="s">
        <v>2399</v>
      </c>
    </row>
    <row r="353" spans="1:31" x14ac:dyDescent="0.25">
      <c r="A353" s="1">
        <v>44471</v>
      </c>
      <c r="B353" s="2" t="s">
        <v>3879</v>
      </c>
      <c r="C353" s="2" t="s">
        <v>46</v>
      </c>
      <c r="D353" s="2" t="s">
        <v>23</v>
      </c>
      <c r="E353" s="2" t="s">
        <v>81</v>
      </c>
      <c r="F353" s="2" t="s">
        <v>71</v>
      </c>
      <c r="G353" s="4">
        <v>44471</v>
      </c>
      <c r="H353">
        <v>86</v>
      </c>
      <c r="I353" t="s">
        <v>401</v>
      </c>
      <c r="N353">
        <v>1533</v>
      </c>
      <c r="O353" t="s">
        <v>2119</v>
      </c>
      <c r="P353">
        <v>535</v>
      </c>
      <c r="AC353" t="s">
        <v>2120</v>
      </c>
      <c r="AD353" t="s">
        <v>2121</v>
      </c>
    </row>
    <row r="354" spans="1:31" x14ac:dyDescent="0.25">
      <c r="A354" s="1">
        <v>44471</v>
      </c>
      <c r="B354" s="2" t="s">
        <v>3879</v>
      </c>
      <c r="C354" s="2" t="s">
        <v>46</v>
      </c>
      <c r="D354" s="2" t="s">
        <v>23</v>
      </c>
      <c r="E354" s="2" t="s">
        <v>81</v>
      </c>
      <c r="F354" s="2" t="s">
        <v>71</v>
      </c>
      <c r="G354" s="4">
        <v>44471</v>
      </c>
      <c r="H354">
        <v>87</v>
      </c>
      <c r="I354" t="s">
        <v>401</v>
      </c>
      <c r="N354">
        <v>83</v>
      </c>
      <c r="O354" t="s">
        <v>2029</v>
      </c>
      <c r="P354">
        <v>138</v>
      </c>
      <c r="AC354" t="s">
        <v>2030</v>
      </c>
      <c r="AD354">
        <v>127</v>
      </c>
    </row>
    <row r="355" spans="1:31" x14ac:dyDescent="0.25">
      <c r="A355" s="1">
        <v>44471</v>
      </c>
      <c r="B355" s="2" t="s">
        <v>3879</v>
      </c>
      <c r="C355" s="2" t="s">
        <v>46</v>
      </c>
      <c r="D355" s="2" t="s">
        <v>23</v>
      </c>
      <c r="E355" s="2" t="s">
        <v>81</v>
      </c>
      <c r="F355" s="2" t="s">
        <v>71</v>
      </c>
      <c r="G355" s="4">
        <v>44471</v>
      </c>
      <c r="H355">
        <v>88</v>
      </c>
      <c r="I355" t="s">
        <v>403</v>
      </c>
      <c r="J355" s="1">
        <v>44471</v>
      </c>
      <c r="K355" t="s">
        <v>2400</v>
      </c>
      <c r="L355" t="s">
        <v>2401</v>
      </c>
      <c r="N355">
        <v>692</v>
      </c>
      <c r="O355" t="s">
        <v>2012</v>
      </c>
      <c r="P355">
        <v>184</v>
      </c>
      <c r="Q355">
        <v>0</v>
      </c>
      <c r="R355">
        <v>0</v>
      </c>
      <c r="S355">
        <v>1116</v>
      </c>
      <c r="T355">
        <v>1116</v>
      </c>
      <c r="U355">
        <v>1116</v>
      </c>
      <c r="W355" t="s">
        <v>2006</v>
      </c>
      <c r="X355" t="s">
        <v>71</v>
      </c>
      <c r="Y355" t="s">
        <v>2402</v>
      </c>
      <c r="AA355" t="s">
        <v>46</v>
      </c>
      <c r="AC355" t="s">
        <v>2013</v>
      </c>
      <c r="AD355" t="s">
        <v>2014</v>
      </c>
      <c r="AE355" t="s">
        <v>2099</v>
      </c>
    </row>
    <row r="356" spans="1:31" x14ac:dyDescent="0.25">
      <c r="A356" s="1">
        <v>44471</v>
      </c>
      <c r="B356" s="2" t="s">
        <v>3879</v>
      </c>
      <c r="C356" s="2" t="s">
        <v>46</v>
      </c>
      <c r="D356" s="2" t="s">
        <v>23</v>
      </c>
      <c r="E356" s="2" t="s">
        <v>81</v>
      </c>
      <c r="F356" s="2" t="s">
        <v>71</v>
      </c>
      <c r="G356" s="4">
        <v>44471</v>
      </c>
      <c r="H356">
        <v>89</v>
      </c>
      <c r="I356" t="s">
        <v>403</v>
      </c>
      <c r="N356">
        <v>100</v>
      </c>
      <c r="O356" t="s">
        <v>2016</v>
      </c>
      <c r="P356">
        <v>414</v>
      </c>
      <c r="AC356" t="s">
        <v>2017</v>
      </c>
      <c r="AD356">
        <v>100</v>
      </c>
    </row>
    <row r="357" spans="1:31" x14ac:dyDescent="0.25">
      <c r="A357" s="1">
        <v>44471</v>
      </c>
      <c r="B357" s="2" t="s">
        <v>3879</v>
      </c>
      <c r="C357" s="2" t="s">
        <v>46</v>
      </c>
      <c r="D357" s="2" t="s">
        <v>23</v>
      </c>
      <c r="E357" s="2" t="s">
        <v>81</v>
      </c>
      <c r="F357" s="2" t="s">
        <v>71</v>
      </c>
      <c r="G357" s="4">
        <v>44471</v>
      </c>
      <c r="H357">
        <v>90</v>
      </c>
      <c r="I357" t="s">
        <v>403</v>
      </c>
      <c r="N357">
        <v>691</v>
      </c>
      <c r="O357" t="s">
        <v>2020</v>
      </c>
      <c r="P357">
        <v>518</v>
      </c>
      <c r="AC357" t="s">
        <v>2021</v>
      </c>
      <c r="AD357" t="s">
        <v>2022</v>
      </c>
    </row>
    <row r="358" spans="1:31" x14ac:dyDescent="0.25">
      <c r="A358" s="1">
        <v>44471</v>
      </c>
      <c r="B358" s="2" t="s">
        <v>3879</v>
      </c>
      <c r="C358" s="2" t="s">
        <v>46</v>
      </c>
      <c r="D358" s="2" t="s">
        <v>23</v>
      </c>
      <c r="E358" s="2" t="s">
        <v>81</v>
      </c>
      <c r="F358" s="2" t="s">
        <v>71</v>
      </c>
      <c r="G358" s="4">
        <v>44471</v>
      </c>
      <c r="H358">
        <v>91</v>
      </c>
      <c r="I358" t="s">
        <v>405</v>
      </c>
      <c r="J358" s="1">
        <v>44471</v>
      </c>
      <c r="K358" t="s">
        <v>2403</v>
      </c>
      <c r="L358" t="s">
        <v>2404</v>
      </c>
      <c r="N358">
        <v>692</v>
      </c>
      <c r="O358" t="s">
        <v>2012</v>
      </c>
      <c r="P358">
        <v>184</v>
      </c>
      <c r="Q358">
        <v>0</v>
      </c>
      <c r="R358">
        <v>0</v>
      </c>
      <c r="S358">
        <v>2089</v>
      </c>
      <c r="T358">
        <v>2089</v>
      </c>
      <c r="U358">
        <v>2089</v>
      </c>
      <c r="W358" t="s">
        <v>2006</v>
      </c>
      <c r="X358" t="s">
        <v>71</v>
      </c>
      <c r="Y358" t="s">
        <v>2405</v>
      </c>
      <c r="AA358" t="s">
        <v>46</v>
      </c>
      <c r="AC358" t="s">
        <v>2013</v>
      </c>
      <c r="AD358" t="s">
        <v>2014</v>
      </c>
      <c r="AE358" t="s">
        <v>2406</v>
      </c>
    </row>
    <row r="359" spans="1:31" x14ac:dyDescent="0.25">
      <c r="A359" s="1">
        <v>44471</v>
      </c>
      <c r="B359" s="2" t="s">
        <v>3879</v>
      </c>
      <c r="C359" s="2" t="s">
        <v>46</v>
      </c>
      <c r="D359" s="2" t="s">
        <v>23</v>
      </c>
      <c r="E359" s="2" t="s">
        <v>81</v>
      </c>
      <c r="F359" s="2" t="s">
        <v>71</v>
      </c>
      <c r="G359" s="4">
        <v>44471</v>
      </c>
      <c r="H359">
        <v>92</v>
      </c>
      <c r="I359" t="s">
        <v>405</v>
      </c>
      <c r="N359">
        <v>121</v>
      </c>
      <c r="O359" t="s">
        <v>2100</v>
      </c>
      <c r="P359">
        <v>374</v>
      </c>
      <c r="AC359" t="s">
        <v>2101</v>
      </c>
      <c r="AD359">
        <v>137</v>
      </c>
    </row>
    <row r="360" spans="1:31" x14ac:dyDescent="0.25">
      <c r="A360" s="1">
        <v>44471</v>
      </c>
      <c r="B360" s="2" t="s">
        <v>3879</v>
      </c>
      <c r="C360" s="2" t="s">
        <v>46</v>
      </c>
      <c r="D360" s="2" t="s">
        <v>23</v>
      </c>
      <c r="E360" s="2" t="s">
        <v>81</v>
      </c>
      <c r="F360" s="2" t="s">
        <v>71</v>
      </c>
      <c r="G360" s="4">
        <v>44471</v>
      </c>
      <c r="H360">
        <v>93</v>
      </c>
      <c r="I360" t="s">
        <v>405</v>
      </c>
      <c r="N360">
        <v>1297</v>
      </c>
      <c r="O360" t="s">
        <v>2112</v>
      </c>
      <c r="P360">
        <v>265</v>
      </c>
      <c r="AC360" t="s">
        <v>2113</v>
      </c>
      <c r="AD360" t="s">
        <v>2114</v>
      </c>
    </row>
    <row r="361" spans="1:31" x14ac:dyDescent="0.25">
      <c r="A361" s="1">
        <v>44471</v>
      </c>
      <c r="B361" s="2" t="s">
        <v>3879</v>
      </c>
      <c r="C361" s="2" t="s">
        <v>46</v>
      </c>
      <c r="D361" s="2" t="s">
        <v>23</v>
      </c>
      <c r="E361" s="2" t="s">
        <v>81</v>
      </c>
      <c r="F361" s="2" t="s">
        <v>71</v>
      </c>
      <c r="G361" s="4">
        <v>44471</v>
      </c>
      <c r="H361">
        <v>94</v>
      </c>
      <c r="I361" t="s">
        <v>405</v>
      </c>
      <c r="N361">
        <v>691</v>
      </c>
      <c r="O361" t="s">
        <v>2020</v>
      </c>
      <c r="P361">
        <v>518</v>
      </c>
      <c r="AC361" t="s">
        <v>2021</v>
      </c>
      <c r="AD361" t="s">
        <v>2022</v>
      </c>
    </row>
    <row r="362" spans="1:31" x14ac:dyDescent="0.25">
      <c r="A362" s="1">
        <v>44471</v>
      </c>
      <c r="B362" s="2" t="s">
        <v>3879</v>
      </c>
      <c r="C362" s="2" t="s">
        <v>46</v>
      </c>
      <c r="D362" s="2" t="s">
        <v>23</v>
      </c>
      <c r="E362" s="2" t="s">
        <v>81</v>
      </c>
      <c r="F362" s="2" t="s">
        <v>71</v>
      </c>
      <c r="G362" s="4">
        <v>44471</v>
      </c>
      <c r="H362">
        <v>95</v>
      </c>
      <c r="I362" t="s">
        <v>405</v>
      </c>
      <c r="N362">
        <v>1580</v>
      </c>
      <c r="O362" t="s">
        <v>2092</v>
      </c>
      <c r="P362">
        <v>610</v>
      </c>
      <c r="AC362" t="s">
        <v>2093</v>
      </c>
      <c r="AD362" t="s">
        <v>2094</v>
      </c>
    </row>
    <row r="363" spans="1:31" x14ac:dyDescent="0.25">
      <c r="A363" s="1">
        <v>44471</v>
      </c>
      <c r="B363" s="2" t="s">
        <v>3879</v>
      </c>
      <c r="C363" s="2" t="s">
        <v>46</v>
      </c>
      <c r="D363" s="2" t="s">
        <v>23</v>
      </c>
      <c r="E363" s="2" t="s">
        <v>81</v>
      </c>
      <c r="F363" s="2" t="s">
        <v>71</v>
      </c>
      <c r="G363" s="4">
        <v>44471</v>
      </c>
      <c r="H363">
        <v>96</v>
      </c>
      <c r="I363" t="s">
        <v>405</v>
      </c>
      <c r="N363">
        <v>83</v>
      </c>
      <c r="O363" t="s">
        <v>2029</v>
      </c>
      <c r="P363">
        <v>138</v>
      </c>
      <c r="AC363" t="s">
        <v>2030</v>
      </c>
      <c r="AD363">
        <v>127</v>
      </c>
    </row>
    <row r="364" spans="1:31" x14ac:dyDescent="0.25">
      <c r="A364" s="1">
        <v>44471</v>
      </c>
      <c r="B364" s="2" t="s">
        <v>3879</v>
      </c>
      <c r="C364" s="2" t="s">
        <v>29</v>
      </c>
      <c r="D364" s="2" t="s">
        <v>23</v>
      </c>
      <c r="E364" s="2" t="s">
        <v>81</v>
      </c>
      <c r="F364" s="2" t="s">
        <v>71</v>
      </c>
      <c r="G364" s="4">
        <v>44471</v>
      </c>
      <c r="H364">
        <v>97</v>
      </c>
      <c r="I364" t="s">
        <v>407</v>
      </c>
      <c r="J364" s="1">
        <v>44471</v>
      </c>
      <c r="K364" t="s">
        <v>2407</v>
      </c>
      <c r="L364" t="s">
        <v>2408</v>
      </c>
      <c r="M364" t="s">
        <v>2150</v>
      </c>
      <c r="N364">
        <v>692</v>
      </c>
      <c r="O364" t="s">
        <v>2012</v>
      </c>
      <c r="P364">
        <v>184</v>
      </c>
      <c r="Q364">
        <v>0</v>
      </c>
      <c r="R364">
        <v>0</v>
      </c>
      <c r="S364">
        <v>1172</v>
      </c>
      <c r="T364">
        <v>1172</v>
      </c>
      <c r="U364">
        <v>1172</v>
      </c>
      <c r="W364" t="s">
        <v>2006</v>
      </c>
      <c r="X364" t="s">
        <v>71</v>
      </c>
      <c r="AA364" t="s">
        <v>28</v>
      </c>
      <c r="AC364" t="s">
        <v>2013</v>
      </c>
      <c r="AD364" t="s">
        <v>2014</v>
      </c>
      <c r="AE364" t="s">
        <v>2159</v>
      </c>
    </row>
    <row r="365" spans="1:31" x14ac:dyDescent="0.25">
      <c r="A365" s="1">
        <v>44471</v>
      </c>
      <c r="B365" s="2" t="s">
        <v>3879</v>
      </c>
      <c r="C365" s="2" t="s">
        <v>29</v>
      </c>
      <c r="D365" s="2" t="s">
        <v>23</v>
      </c>
      <c r="E365" s="2" t="s">
        <v>81</v>
      </c>
      <c r="F365" s="2" t="s">
        <v>71</v>
      </c>
      <c r="G365" s="4">
        <v>44471</v>
      </c>
      <c r="H365">
        <v>98</v>
      </c>
      <c r="I365" t="s">
        <v>407</v>
      </c>
      <c r="N365">
        <v>288</v>
      </c>
      <c r="O365" t="s">
        <v>2242</v>
      </c>
      <c r="P365">
        <v>125</v>
      </c>
      <c r="AC365" t="s">
        <v>2243</v>
      </c>
      <c r="AD365">
        <v>221</v>
      </c>
    </row>
    <row r="366" spans="1:31" x14ac:dyDescent="0.25">
      <c r="A366" s="1">
        <v>44471</v>
      </c>
      <c r="B366" s="2" t="s">
        <v>3879</v>
      </c>
      <c r="C366" s="2" t="s">
        <v>29</v>
      </c>
      <c r="D366" s="2" t="s">
        <v>23</v>
      </c>
      <c r="E366" s="2" t="s">
        <v>81</v>
      </c>
      <c r="F366" s="2" t="s">
        <v>71</v>
      </c>
      <c r="G366" s="4">
        <v>44471</v>
      </c>
      <c r="H366">
        <v>99</v>
      </c>
      <c r="I366" t="s">
        <v>407</v>
      </c>
      <c r="N366">
        <v>691</v>
      </c>
      <c r="O366" t="s">
        <v>2020</v>
      </c>
      <c r="P366">
        <v>518</v>
      </c>
      <c r="AC366" t="s">
        <v>2021</v>
      </c>
      <c r="AD366" t="s">
        <v>2022</v>
      </c>
    </row>
    <row r="367" spans="1:31" x14ac:dyDescent="0.25">
      <c r="A367" s="1">
        <v>44471</v>
      </c>
      <c r="B367" s="2" t="s">
        <v>3879</v>
      </c>
      <c r="C367" s="2" t="s">
        <v>29</v>
      </c>
      <c r="D367" s="2" t="s">
        <v>23</v>
      </c>
      <c r="E367" s="2" t="s">
        <v>81</v>
      </c>
      <c r="F367" s="2" t="s">
        <v>71</v>
      </c>
      <c r="G367" s="4">
        <v>44471</v>
      </c>
      <c r="H367">
        <v>100</v>
      </c>
      <c r="I367" t="s">
        <v>407</v>
      </c>
      <c r="N367">
        <v>226</v>
      </c>
      <c r="O367" t="s">
        <v>2018</v>
      </c>
      <c r="P367">
        <v>345</v>
      </c>
      <c r="AC367" t="s">
        <v>2019</v>
      </c>
      <c r="AD367">
        <v>183</v>
      </c>
    </row>
    <row r="368" spans="1:31" x14ac:dyDescent="0.25">
      <c r="A368" s="1">
        <v>44471</v>
      </c>
      <c r="B368" s="2" t="s">
        <v>3879</v>
      </c>
      <c r="C368" s="2" t="s">
        <v>25</v>
      </c>
      <c r="D368" s="2" t="s">
        <v>74</v>
      </c>
      <c r="E368" s="2" t="s">
        <v>78</v>
      </c>
      <c r="F368" s="2" t="s">
        <v>71</v>
      </c>
      <c r="G368" s="4">
        <v>44471</v>
      </c>
      <c r="H368">
        <v>101</v>
      </c>
      <c r="I368" t="s">
        <v>409</v>
      </c>
      <c r="J368" s="1">
        <v>44471</v>
      </c>
      <c r="K368" t="s">
        <v>2334</v>
      </c>
      <c r="L368" t="s">
        <v>2335</v>
      </c>
      <c r="N368">
        <v>2321</v>
      </c>
      <c r="O368" t="s">
        <v>2409</v>
      </c>
      <c r="P368">
        <v>2700</v>
      </c>
      <c r="Q368">
        <v>0</v>
      </c>
      <c r="R368">
        <v>0</v>
      </c>
      <c r="S368">
        <v>2700</v>
      </c>
      <c r="T368">
        <v>2700</v>
      </c>
      <c r="U368">
        <v>2700</v>
      </c>
      <c r="W368" t="s">
        <v>2006</v>
      </c>
      <c r="X368" t="s">
        <v>71</v>
      </c>
      <c r="Y368" t="s">
        <v>2336</v>
      </c>
      <c r="AA368" t="s">
        <v>24</v>
      </c>
      <c r="AC368" t="s">
        <v>2410</v>
      </c>
      <c r="AE368" t="s">
        <v>2411</v>
      </c>
    </row>
    <row r="369" spans="1:31" x14ac:dyDescent="0.25">
      <c r="A369" s="1">
        <v>44471</v>
      </c>
      <c r="B369" s="2" t="s">
        <v>3879</v>
      </c>
      <c r="C369" s="2" t="s">
        <v>46</v>
      </c>
      <c r="D369" s="2" t="s">
        <v>23</v>
      </c>
      <c r="E369" s="2" t="s">
        <v>81</v>
      </c>
      <c r="F369" s="2" t="s">
        <v>71</v>
      </c>
      <c r="G369" s="4">
        <v>44471</v>
      </c>
      <c r="H369">
        <v>102</v>
      </c>
      <c r="I369" t="s">
        <v>410</v>
      </c>
      <c r="J369" s="1">
        <v>44471</v>
      </c>
      <c r="K369" t="s">
        <v>2412</v>
      </c>
      <c r="L369" t="s">
        <v>2413</v>
      </c>
      <c r="N369">
        <v>692</v>
      </c>
      <c r="O369" t="s">
        <v>2012</v>
      </c>
      <c r="P369">
        <v>184</v>
      </c>
      <c r="Q369">
        <v>0</v>
      </c>
      <c r="R369">
        <v>0</v>
      </c>
      <c r="S369">
        <v>1450</v>
      </c>
      <c r="T369">
        <v>1450</v>
      </c>
      <c r="U369">
        <v>1450</v>
      </c>
      <c r="W369" t="s">
        <v>2006</v>
      </c>
      <c r="X369" t="s">
        <v>71</v>
      </c>
      <c r="Y369" t="s">
        <v>2414</v>
      </c>
      <c r="AA369" t="s">
        <v>46</v>
      </c>
      <c r="AC369" t="s">
        <v>2013</v>
      </c>
      <c r="AD369" t="s">
        <v>2014</v>
      </c>
      <c r="AE369" t="s">
        <v>2204</v>
      </c>
    </row>
    <row r="370" spans="1:31" x14ac:dyDescent="0.25">
      <c r="A370" s="1">
        <v>44471</v>
      </c>
      <c r="B370" s="2" t="s">
        <v>3879</v>
      </c>
      <c r="C370" s="2" t="s">
        <v>46</v>
      </c>
      <c r="D370" s="2" t="s">
        <v>23</v>
      </c>
      <c r="E370" s="2" t="s">
        <v>81</v>
      </c>
      <c r="F370" s="2" t="s">
        <v>71</v>
      </c>
      <c r="G370" s="4">
        <v>44471</v>
      </c>
      <c r="H370">
        <v>103</v>
      </c>
      <c r="I370" t="s">
        <v>410</v>
      </c>
      <c r="N370">
        <v>691</v>
      </c>
      <c r="O370" t="s">
        <v>2020</v>
      </c>
      <c r="P370">
        <v>518</v>
      </c>
      <c r="AC370" t="s">
        <v>2021</v>
      </c>
      <c r="AD370" t="s">
        <v>2022</v>
      </c>
    </row>
    <row r="371" spans="1:31" x14ac:dyDescent="0.25">
      <c r="A371" s="1">
        <v>44471</v>
      </c>
      <c r="B371" s="2" t="s">
        <v>3879</v>
      </c>
      <c r="C371" s="2" t="s">
        <v>46</v>
      </c>
      <c r="D371" s="2" t="s">
        <v>23</v>
      </c>
      <c r="E371" s="2" t="s">
        <v>81</v>
      </c>
      <c r="F371" s="2" t="s">
        <v>71</v>
      </c>
      <c r="G371" s="4">
        <v>44471</v>
      </c>
      <c r="H371">
        <v>104</v>
      </c>
      <c r="I371" t="s">
        <v>410</v>
      </c>
      <c r="N371">
        <v>1580</v>
      </c>
      <c r="O371" t="s">
        <v>2092</v>
      </c>
      <c r="P371">
        <v>610</v>
      </c>
      <c r="AC371" t="s">
        <v>2093</v>
      </c>
      <c r="AD371" t="s">
        <v>2094</v>
      </c>
    </row>
    <row r="372" spans="1:31" x14ac:dyDescent="0.25">
      <c r="A372" s="1">
        <v>44471</v>
      </c>
      <c r="B372" s="2" t="s">
        <v>3879</v>
      </c>
      <c r="C372" s="2" t="s">
        <v>46</v>
      </c>
      <c r="D372" s="2" t="s">
        <v>23</v>
      </c>
      <c r="E372" s="2" t="s">
        <v>81</v>
      </c>
      <c r="F372" s="2" t="s">
        <v>71</v>
      </c>
      <c r="G372" s="4">
        <v>44471</v>
      </c>
      <c r="H372">
        <v>105</v>
      </c>
      <c r="I372" t="s">
        <v>410</v>
      </c>
      <c r="N372">
        <v>83</v>
      </c>
      <c r="O372" t="s">
        <v>2029</v>
      </c>
      <c r="P372">
        <v>138</v>
      </c>
      <c r="AC372" t="s">
        <v>2030</v>
      </c>
      <c r="AD372">
        <v>127</v>
      </c>
    </row>
    <row r="373" spans="1:31" x14ac:dyDescent="0.25">
      <c r="A373" s="1">
        <v>44471</v>
      </c>
      <c r="B373" s="2" t="s">
        <v>3879</v>
      </c>
      <c r="C373" s="2" t="s">
        <v>46</v>
      </c>
      <c r="D373" s="2" t="s">
        <v>23</v>
      </c>
      <c r="E373" s="2" t="s">
        <v>81</v>
      </c>
      <c r="F373" s="2" t="s">
        <v>71</v>
      </c>
      <c r="G373" s="4">
        <v>44471</v>
      </c>
      <c r="H373">
        <v>106</v>
      </c>
      <c r="I373" t="s">
        <v>412</v>
      </c>
      <c r="J373" s="1">
        <v>44471</v>
      </c>
      <c r="K373" t="s">
        <v>2415</v>
      </c>
      <c r="L373" t="s">
        <v>2416</v>
      </c>
      <c r="M373" t="s">
        <v>2417</v>
      </c>
      <c r="N373">
        <v>692</v>
      </c>
      <c r="O373" t="s">
        <v>2012</v>
      </c>
      <c r="P373">
        <v>184</v>
      </c>
      <c r="Q373">
        <v>0</v>
      </c>
      <c r="R373">
        <v>0</v>
      </c>
      <c r="S373">
        <v>1479</v>
      </c>
      <c r="T373">
        <v>1479</v>
      </c>
      <c r="U373">
        <v>1479</v>
      </c>
      <c r="W373" t="s">
        <v>2006</v>
      </c>
      <c r="X373" t="s">
        <v>71</v>
      </c>
      <c r="Y373" t="s">
        <v>2418</v>
      </c>
      <c r="AA373" t="s">
        <v>46</v>
      </c>
      <c r="AC373" t="s">
        <v>2013</v>
      </c>
      <c r="AD373" t="s">
        <v>2014</v>
      </c>
      <c r="AE373" t="s">
        <v>2223</v>
      </c>
    </row>
    <row r="374" spans="1:31" x14ac:dyDescent="0.25">
      <c r="A374" s="1">
        <v>44471</v>
      </c>
      <c r="B374" s="2" t="s">
        <v>3879</v>
      </c>
      <c r="C374" s="2" t="s">
        <v>46</v>
      </c>
      <c r="D374" s="2" t="s">
        <v>23</v>
      </c>
      <c r="E374" s="2" t="s">
        <v>81</v>
      </c>
      <c r="F374" s="2" t="s">
        <v>71</v>
      </c>
      <c r="G374" s="4">
        <v>44471</v>
      </c>
      <c r="H374">
        <v>107</v>
      </c>
      <c r="I374" t="s">
        <v>412</v>
      </c>
      <c r="N374">
        <v>121</v>
      </c>
      <c r="O374" t="s">
        <v>2100</v>
      </c>
      <c r="P374">
        <v>374</v>
      </c>
      <c r="AC374" t="s">
        <v>2101</v>
      </c>
      <c r="AD374">
        <v>137</v>
      </c>
    </row>
    <row r="375" spans="1:31" x14ac:dyDescent="0.25">
      <c r="A375" s="1">
        <v>44471</v>
      </c>
      <c r="B375" s="2" t="s">
        <v>3879</v>
      </c>
      <c r="C375" s="2" t="s">
        <v>46</v>
      </c>
      <c r="D375" s="2" t="s">
        <v>23</v>
      </c>
      <c r="E375" s="2" t="s">
        <v>81</v>
      </c>
      <c r="F375" s="2" t="s">
        <v>71</v>
      </c>
      <c r="G375" s="4">
        <v>44471</v>
      </c>
      <c r="H375">
        <v>108</v>
      </c>
      <c r="I375" t="s">
        <v>412</v>
      </c>
      <c r="N375">
        <v>1297</v>
      </c>
      <c r="O375" t="s">
        <v>2112</v>
      </c>
      <c r="P375">
        <v>265</v>
      </c>
      <c r="AC375" t="s">
        <v>2113</v>
      </c>
      <c r="AD375" t="s">
        <v>2114</v>
      </c>
    </row>
    <row r="376" spans="1:31" x14ac:dyDescent="0.25">
      <c r="A376" s="1">
        <v>44471</v>
      </c>
      <c r="B376" s="2" t="s">
        <v>3879</v>
      </c>
      <c r="C376" s="2" t="s">
        <v>46</v>
      </c>
      <c r="D376" s="2" t="s">
        <v>23</v>
      </c>
      <c r="E376" s="2" t="s">
        <v>81</v>
      </c>
      <c r="F376" s="2" t="s">
        <v>71</v>
      </c>
      <c r="G376" s="4">
        <v>44471</v>
      </c>
      <c r="H376">
        <v>109</v>
      </c>
      <c r="I376" t="s">
        <v>412</v>
      </c>
      <c r="N376">
        <v>691</v>
      </c>
      <c r="O376" t="s">
        <v>2020</v>
      </c>
      <c r="P376">
        <v>518</v>
      </c>
      <c r="AC376" t="s">
        <v>2021</v>
      </c>
      <c r="AD376" t="s">
        <v>2022</v>
      </c>
    </row>
    <row r="377" spans="1:31" x14ac:dyDescent="0.25">
      <c r="A377" s="1">
        <v>44471</v>
      </c>
      <c r="B377" s="2" t="s">
        <v>3879</v>
      </c>
      <c r="C377" s="2" t="s">
        <v>46</v>
      </c>
      <c r="D377" s="2" t="s">
        <v>23</v>
      </c>
      <c r="E377" s="2" t="s">
        <v>81</v>
      </c>
      <c r="F377" s="2" t="s">
        <v>71</v>
      </c>
      <c r="G377" s="4">
        <v>44471</v>
      </c>
      <c r="H377">
        <v>110</v>
      </c>
      <c r="I377" t="s">
        <v>412</v>
      </c>
      <c r="N377">
        <v>83</v>
      </c>
      <c r="O377" t="s">
        <v>2029</v>
      </c>
      <c r="P377">
        <v>138</v>
      </c>
      <c r="AC377" t="s">
        <v>2030</v>
      </c>
      <c r="AD377">
        <v>127</v>
      </c>
    </row>
    <row r="378" spans="1:31" x14ac:dyDescent="0.25">
      <c r="A378" s="1">
        <v>44471</v>
      </c>
      <c r="B378" s="2" t="s">
        <v>3879</v>
      </c>
      <c r="C378" s="2" t="s">
        <v>46</v>
      </c>
      <c r="D378" s="2" t="s">
        <v>23</v>
      </c>
      <c r="E378" s="2" t="s">
        <v>81</v>
      </c>
      <c r="F378" s="2" t="s">
        <v>71</v>
      </c>
      <c r="G378" s="4">
        <v>44471</v>
      </c>
      <c r="H378">
        <v>111</v>
      </c>
      <c r="I378" t="s">
        <v>414</v>
      </c>
      <c r="J378" s="1">
        <v>44471</v>
      </c>
      <c r="K378" t="s">
        <v>2419</v>
      </c>
      <c r="L378" t="s">
        <v>2420</v>
      </c>
      <c r="M378" t="s">
        <v>2421</v>
      </c>
      <c r="N378">
        <v>692</v>
      </c>
      <c r="O378" t="s">
        <v>2012</v>
      </c>
      <c r="P378">
        <v>184</v>
      </c>
      <c r="Q378">
        <v>0</v>
      </c>
      <c r="R378">
        <v>0</v>
      </c>
      <c r="S378">
        <v>2505</v>
      </c>
      <c r="T378">
        <v>2505</v>
      </c>
      <c r="U378">
        <v>2505</v>
      </c>
      <c r="W378" t="s">
        <v>2006</v>
      </c>
      <c r="X378" t="s">
        <v>71</v>
      </c>
      <c r="Y378" t="s">
        <v>2422</v>
      </c>
      <c r="AA378" t="s">
        <v>46</v>
      </c>
      <c r="AC378" t="s">
        <v>2013</v>
      </c>
      <c r="AD378" t="s">
        <v>2014</v>
      </c>
      <c r="AE378" t="s">
        <v>2423</v>
      </c>
    </row>
    <row r="379" spans="1:31" x14ac:dyDescent="0.25">
      <c r="A379" s="1">
        <v>44471</v>
      </c>
      <c r="B379" s="2" t="s">
        <v>3879</v>
      </c>
      <c r="C379" s="2" t="s">
        <v>46</v>
      </c>
      <c r="D379" s="2" t="s">
        <v>23</v>
      </c>
      <c r="E379" s="2" t="s">
        <v>81</v>
      </c>
      <c r="F379" s="2" t="s">
        <v>71</v>
      </c>
      <c r="G379" s="4">
        <v>44471</v>
      </c>
      <c r="H379">
        <v>112</v>
      </c>
      <c r="I379" t="s">
        <v>414</v>
      </c>
      <c r="N379">
        <v>1297</v>
      </c>
      <c r="O379" t="s">
        <v>2112</v>
      </c>
      <c r="P379">
        <v>265</v>
      </c>
      <c r="AC379" t="s">
        <v>2113</v>
      </c>
      <c r="AD379" t="s">
        <v>2114</v>
      </c>
    </row>
    <row r="380" spans="1:31" x14ac:dyDescent="0.25">
      <c r="A380" s="1">
        <v>44471</v>
      </c>
      <c r="B380" s="2" t="s">
        <v>3879</v>
      </c>
      <c r="C380" s="2" t="s">
        <v>46</v>
      </c>
      <c r="D380" s="2" t="s">
        <v>23</v>
      </c>
      <c r="E380" s="2" t="s">
        <v>81</v>
      </c>
      <c r="F380" s="2" t="s">
        <v>71</v>
      </c>
      <c r="G380" s="4">
        <v>44471</v>
      </c>
      <c r="H380">
        <v>113</v>
      </c>
      <c r="I380" t="s">
        <v>414</v>
      </c>
      <c r="N380">
        <v>691</v>
      </c>
      <c r="O380" t="s">
        <v>2020</v>
      </c>
      <c r="P380">
        <v>518</v>
      </c>
      <c r="AC380" t="s">
        <v>2021</v>
      </c>
      <c r="AD380" t="s">
        <v>2022</v>
      </c>
    </row>
    <row r="381" spans="1:31" x14ac:dyDescent="0.25">
      <c r="A381" s="1">
        <v>44471</v>
      </c>
      <c r="B381" s="2" t="s">
        <v>3879</v>
      </c>
      <c r="C381" s="2" t="s">
        <v>46</v>
      </c>
      <c r="D381" s="2" t="s">
        <v>23</v>
      </c>
      <c r="E381" s="2" t="s">
        <v>81</v>
      </c>
      <c r="F381" s="2" t="s">
        <v>71</v>
      </c>
      <c r="G381" s="4">
        <v>44471</v>
      </c>
      <c r="H381">
        <v>114</v>
      </c>
      <c r="I381" t="s">
        <v>414</v>
      </c>
      <c r="N381">
        <v>1441</v>
      </c>
      <c r="O381" t="s">
        <v>2176</v>
      </c>
      <c r="P381">
        <v>1400</v>
      </c>
      <c r="AC381" t="s">
        <v>2177</v>
      </c>
    </row>
    <row r="382" spans="1:31" x14ac:dyDescent="0.25">
      <c r="A382" s="1">
        <v>44471</v>
      </c>
      <c r="B382" s="2" t="s">
        <v>3879</v>
      </c>
      <c r="C382" s="2" t="s">
        <v>46</v>
      </c>
      <c r="D382" s="2" t="s">
        <v>23</v>
      </c>
      <c r="E382" s="2" t="s">
        <v>81</v>
      </c>
      <c r="F382" s="2" t="s">
        <v>71</v>
      </c>
      <c r="G382" s="4">
        <v>44471</v>
      </c>
      <c r="H382">
        <v>115</v>
      </c>
      <c r="I382" t="s">
        <v>414</v>
      </c>
      <c r="N382">
        <v>83</v>
      </c>
      <c r="O382" t="s">
        <v>2029</v>
      </c>
      <c r="P382">
        <v>138</v>
      </c>
      <c r="AC382" t="s">
        <v>2030</v>
      </c>
      <c r="AD382">
        <v>127</v>
      </c>
    </row>
    <row r="383" spans="1:31" x14ac:dyDescent="0.25">
      <c r="A383" s="1">
        <v>44471</v>
      </c>
      <c r="B383" s="2" t="s">
        <v>3879</v>
      </c>
      <c r="C383" s="2" t="s">
        <v>46</v>
      </c>
      <c r="D383" s="2" t="s">
        <v>23</v>
      </c>
      <c r="E383" s="2" t="s">
        <v>81</v>
      </c>
      <c r="F383" s="2" t="s">
        <v>71</v>
      </c>
      <c r="G383" s="4">
        <v>44471</v>
      </c>
      <c r="H383">
        <v>116</v>
      </c>
      <c r="I383" t="s">
        <v>416</v>
      </c>
      <c r="J383" s="1">
        <v>44471</v>
      </c>
      <c r="K383" t="s">
        <v>2424</v>
      </c>
      <c r="L383" t="s">
        <v>2425</v>
      </c>
      <c r="M383" t="s">
        <v>2426</v>
      </c>
      <c r="N383">
        <v>692</v>
      </c>
      <c r="O383" t="s">
        <v>2012</v>
      </c>
      <c r="P383">
        <v>184</v>
      </c>
      <c r="Q383">
        <v>0</v>
      </c>
      <c r="R383">
        <v>0</v>
      </c>
      <c r="S383">
        <v>2636</v>
      </c>
      <c r="T383">
        <v>2636</v>
      </c>
      <c r="U383">
        <v>2636</v>
      </c>
      <c r="W383" t="s">
        <v>2006</v>
      </c>
      <c r="X383" t="s">
        <v>71</v>
      </c>
      <c r="Y383" t="s">
        <v>2427</v>
      </c>
      <c r="AA383" t="s">
        <v>46</v>
      </c>
      <c r="AC383" t="s">
        <v>2013</v>
      </c>
      <c r="AD383" t="s">
        <v>2014</v>
      </c>
      <c r="AE383" t="s">
        <v>2118</v>
      </c>
    </row>
    <row r="384" spans="1:31" x14ac:dyDescent="0.25">
      <c r="A384" s="1">
        <v>44471</v>
      </c>
      <c r="B384" s="2" t="s">
        <v>3879</v>
      </c>
      <c r="C384" s="2" t="s">
        <v>46</v>
      </c>
      <c r="D384" s="2" t="s">
        <v>23</v>
      </c>
      <c r="E384" s="2" t="s">
        <v>81</v>
      </c>
      <c r="F384" s="2" t="s">
        <v>71</v>
      </c>
      <c r="G384" s="4">
        <v>44471</v>
      </c>
      <c r="H384">
        <v>117</v>
      </c>
      <c r="I384" t="s">
        <v>416</v>
      </c>
      <c r="N384">
        <v>121</v>
      </c>
      <c r="O384" t="s">
        <v>2100</v>
      </c>
      <c r="P384">
        <v>374</v>
      </c>
      <c r="AC384" t="s">
        <v>2101</v>
      </c>
      <c r="AD384">
        <v>137</v>
      </c>
    </row>
    <row r="385" spans="1:31" x14ac:dyDescent="0.25">
      <c r="A385" s="1">
        <v>44471</v>
      </c>
      <c r="B385" s="2" t="s">
        <v>3879</v>
      </c>
      <c r="C385" s="2" t="s">
        <v>46</v>
      </c>
      <c r="D385" s="2" t="s">
        <v>23</v>
      </c>
      <c r="E385" s="2" t="s">
        <v>81</v>
      </c>
      <c r="F385" s="2" t="s">
        <v>71</v>
      </c>
      <c r="G385" s="4">
        <v>44471</v>
      </c>
      <c r="H385">
        <v>118</v>
      </c>
      <c r="I385" t="s">
        <v>416</v>
      </c>
      <c r="N385">
        <v>1533</v>
      </c>
      <c r="O385" t="s">
        <v>2119</v>
      </c>
      <c r="P385">
        <v>535</v>
      </c>
      <c r="AC385" t="s">
        <v>2120</v>
      </c>
      <c r="AD385" t="s">
        <v>2121</v>
      </c>
    </row>
    <row r="386" spans="1:31" x14ac:dyDescent="0.25">
      <c r="A386" s="1">
        <v>44471</v>
      </c>
      <c r="B386" s="2" t="s">
        <v>3879</v>
      </c>
      <c r="C386" s="2" t="s">
        <v>46</v>
      </c>
      <c r="D386" s="2" t="s">
        <v>23</v>
      </c>
      <c r="E386" s="2" t="s">
        <v>81</v>
      </c>
      <c r="F386" s="2" t="s">
        <v>71</v>
      </c>
      <c r="G386" s="4">
        <v>44471</v>
      </c>
      <c r="H386">
        <v>119</v>
      </c>
      <c r="I386" t="s">
        <v>416</v>
      </c>
      <c r="N386">
        <v>612</v>
      </c>
      <c r="O386" t="s">
        <v>2102</v>
      </c>
      <c r="P386">
        <v>495</v>
      </c>
      <c r="AC386" t="s">
        <v>2103</v>
      </c>
      <c r="AD386">
        <v>58</v>
      </c>
    </row>
    <row r="387" spans="1:31" x14ac:dyDescent="0.25">
      <c r="A387" s="1">
        <v>44471</v>
      </c>
      <c r="B387" s="2" t="s">
        <v>3879</v>
      </c>
      <c r="C387" s="2" t="s">
        <v>46</v>
      </c>
      <c r="D387" s="2" t="s">
        <v>23</v>
      </c>
      <c r="E387" s="2" t="s">
        <v>81</v>
      </c>
      <c r="F387" s="2" t="s">
        <v>71</v>
      </c>
      <c r="G387" s="4">
        <v>44471</v>
      </c>
      <c r="H387">
        <v>120</v>
      </c>
      <c r="I387" t="s">
        <v>416</v>
      </c>
      <c r="N387">
        <v>1580</v>
      </c>
      <c r="O387" t="s">
        <v>2092</v>
      </c>
      <c r="P387">
        <v>610</v>
      </c>
      <c r="AC387" t="s">
        <v>2093</v>
      </c>
      <c r="AD387" t="s">
        <v>2094</v>
      </c>
    </row>
    <row r="388" spans="1:31" x14ac:dyDescent="0.25">
      <c r="A388" s="1">
        <v>44471</v>
      </c>
      <c r="B388" s="2" t="s">
        <v>3879</v>
      </c>
      <c r="C388" s="2" t="s">
        <v>46</v>
      </c>
      <c r="D388" s="2" t="s">
        <v>23</v>
      </c>
      <c r="E388" s="2" t="s">
        <v>81</v>
      </c>
      <c r="F388" s="2" t="s">
        <v>71</v>
      </c>
      <c r="G388" s="4">
        <v>44471</v>
      </c>
      <c r="H388">
        <v>121</v>
      </c>
      <c r="I388" t="s">
        <v>416</v>
      </c>
      <c r="N388">
        <v>1371</v>
      </c>
      <c r="O388" t="s">
        <v>2122</v>
      </c>
      <c r="P388">
        <v>300</v>
      </c>
      <c r="AC388" t="s">
        <v>2123</v>
      </c>
      <c r="AD388">
        <v>205</v>
      </c>
    </row>
    <row r="389" spans="1:31" x14ac:dyDescent="0.25">
      <c r="A389" s="1">
        <v>44471</v>
      </c>
      <c r="B389" s="2" t="s">
        <v>3879</v>
      </c>
      <c r="C389" s="2" t="s">
        <v>46</v>
      </c>
      <c r="D389" s="2" t="s">
        <v>23</v>
      </c>
      <c r="E389" s="2" t="s">
        <v>81</v>
      </c>
      <c r="F389" s="2" t="s">
        <v>71</v>
      </c>
      <c r="G389" s="4">
        <v>44471</v>
      </c>
      <c r="H389">
        <v>122</v>
      </c>
      <c r="I389" t="s">
        <v>416</v>
      </c>
      <c r="N389">
        <v>83</v>
      </c>
      <c r="O389" t="s">
        <v>2029</v>
      </c>
      <c r="P389">
        <v>138</v>
      </c>
      <c r="AC389" t="s">
        <v>2030</v>
      </c>
      <c r="AD389">
        <v>127</v>
      </c>
    </row>
    <row r="390" spans="1:31" x14ac:dyDescent="0.25">
      <c r="A390" s="1">
        <v>44471</v>
      </c>
      <c r="B390" s="2" t="s">
        <v>3879</v>
      </c>
      <c r="C390" s="2" t="s">
        <v>56</v>
      </c>
      <c r="D390" s="2" t="s">
        <v>23</v>
      </c>
      <c r="E390" s="2" t="s">
        <v>81</v>
      </c>
      <c r="F390" s="2" t="s">
        <v>71</v>
      </c>
      <c r="G390" s="4">
        <v>44471</v>
      </c>
      <c r="H390">
        <v>123</v>
      </c>
      <c r="I390" t="s">
        <v>418</v>
      </c>
      <c r="J390" s="1">
        <v>44471</v>
      </c>
      <c r="K390" t="s">
        <v>2428</v>
      </c>
      <c r="L390" t="s">
        <v>2071</v>
      </c>
      <c r="M390" t="s">
        <v>2429</v>
      </c>
      <c r="N390">
        <v>2059</v>
      </c>
      <c r="O390" t="s">
        <v>2430</v>
      </c>
      <c r="P390">
        <v>880</v>
      </c>
      <c r="Q390">
        <v>0</v>
      </c>
      <c r="R390">
        <v>0</v>
      </c>
      <c r="S390">
        <v>880</v>
      </c>
      <c r="T390">
        <v>880</v>
      </c>
      <c r="U390">
        <v>880</v>
      </c>
      <c r="W390" t="s">
        <v>2006</v>
      </c>
      <c r="X390" t="s">
        <v>71</v>
      </c>
      <c r="AA390" t="s">
        <v>56</v>
      </c>
      <c r="AC390" t="s">
        <v>2430</v>
      </c>
      <c r="AD390" t="s">
        <v>2431</v>
      </c>
      <c r="AE390" t="s">
        <v>2373</v>
      </c>
    </row>
    <row r="391" spans="1:31" x14ac:dyDescent="0.25">
      <c r="A391" s="1">
        <v>44471</v>
      </c>
      <c r="B391" s="2" t="s">
        <v>3879</v>
      </c>
      <c r="C391" s="2" t="s">
        <v>46</v>
      </c>
      <c r="D391" s="2" t="s">
        <v>23</v>
      </c>
      <c r="E391" s="2" t="s">
        <v>81</v>
      </c>
      <c r="F391" s="2" t="s">
        <v>71</v>
      </c>
      <c r="G391" s="4">
        <v>44471</v>
      </c>
      <c r="H391">
        <v>124</v>
      </c>
      <c r="I391" t="s">
        <v>420</v>
      </c>
      <c r="J391" s="1">
        <v>44471</v>
      </c>
      <c r="K391" t="s">
        <v>2432</v>
      </c>
      <c r="L391" t="s">
        <v>2071</v>
      </c>
      <c r="N391">
        <v>50</v>
      </c>
      <c r="O391" t="s">
        <v>2043</v>
      </c>
      <c r="P391">
        <v>64</v>
      </c>
      <c r="Q391">
        <v>0</v>
      </c>
      <c r="R391">
        <v>0</v>
      </c>
      <c r="S391">
        <v>64</v>
      </c>
      <c r="T391">
        <v>64</v>
      </c>
      <c r="U391">
        <v>64</v>
      </c>
      <c r="W391" t="s">
        <v>2006</v>
      </c>
      <c r="X391" t="s">
        <v>71</v>
      </c>
      <c r="Y391" t="s">
        <v>2433</v>
      </c>
      <c r="AA391" t="s">
        <v>46</v>
      </c>
      <c r="AC391" t="s">
        <v>2044</v>
      </c>
      <c r="AE391" t="s">
        <v>2434</v>
      </c>
    </row>
    <row r="392" spans="1:31" x14ac:dyDescent="0.25">
      <c r="A392" s="1">
        <v>44471</v>
      </c>
      <c r="B392" s="2" t="s">
        <v>3879</v>
      </c>
      <c r="C392" s="2" t="s">
        <v>46</v>
      </c>
      <c r="D392" s="2" t="s">
        <v>23</v>
      </c>
      <c r="E392" s="2" t="s">
        <v>81</v>
      </c>
      <c r="F392" s="2" t="s">
        <v>71</v>
      </c>
      <c r="G392" s="4">
        <v>44471</v>
      </c>
      <c r="H392">
        <v>125</v>
      </c>
      <c r="I392" t="s">
        <v>422</v>
      </c>
      <c r="J392" s="1">
        <v>44471</v>
      </c>
      <c r="K392" t="s">
        <v>2435</v>
      </c>
      <c r="L392" t="s">
        <v>2089</v>
      </c>
      <c r="N392">
        <v>692</v>
      </c>
      <c r="O392" t="s">
        <v>2012</v>
      </c>
      <c r="P392">
        <v>184</v>
      </c>
      <c r="Q392">
        <v>0</v>
      </c>
      <c r="R392">
        <v>0</v>
      </c>
      <c r="S392">
        <v>840</v>
      </c>
      <c r="T392">
        <v>840</v>
      </c>
      <c r="U392">
        <v>840</v>
      </c>
      <c r="W392" t="s">
        <v>2006</v>
      </c>
      <c r="X392" t="s">
        <v>71</v>
      </c>
      <c r="Y392" t="s">
        <v>2436</v>
      </c>
      <c r="AA392" t="s">
        <v>46</v>
      </c>
      <c r="AC392" t="s">
        <v>2013</v>
      </c>
      <c r="AD392" t="s">
        <v>2014</v>
      </c>
      <c r="AE392" t="s">
        <v>2300</v>
      </c>
    </row>
    <row r="393" spans="1:31" x14ac:dyDescent="0.25">
      <c r="A393" s="1">
        <v>44471</v>
      </c>
      <c r="B393" s="2" t="s">
        <v>3879</v>
      </c>
      <c r="C393" s="2" t="s">
        <v>46</v>
      </c>
      <c r="D393" s="2" t="s">
        <v>23</v>
      </c>
      <c r="E393" s="2" t="s">
        <v>81</v>
      </c>
      <c r="F393" s="2" t="s">
        <v>71</v>
      </c>
      <c r="G393" s="4">
        <v>44471</v>
      </c>
      <c r="H393">
        <v>126</v>
      </c>
      <c r="I393" t="s">
        <v>422</v>
      </c>
      <c r="N393">
        <v>691</v>
      </c>
      <c r="O393" t="s">
        <v>2020</v>
      </c>
      <c r="P393">
        <v>518</v>
      </c>
      <c r="AC393" t="s">
        <v>2021</v>
      </c>
      <c r="AD393" t="s">
        <v>2022</v>
      </c>
    </row>
    <row r="394" spans="1:31" x14ac:dyDescent="0.25">
      <c r="A394" s="1">
        <v>44471</v>
      </c>
      <c r="B394" s="2" t="s">
        <v>3879</v>
      </c>
      <c r="C394" s="2" t="s">
        <v>46</v>
      </c>
      <c r="D394" s="2" t="s">
        <v>23</v>
      </c>
      <c r="E394" s="2" t="s">
        <v>81</v>
      </c>
      <c r="F394" s="2" t="s">
        <v>71</v>
      </c>
      <c r="G394" s="4">
        <v>44471</v>
      </c>
      <c r="H394">
        <v>127</v>
      </c>
      <c r="I394" t="s">
        <v>422</v>
      </c>
      <c r="N394">
        <v>83</v>
      </c>
      <c r="O394" t="s">
        <v>2029</v>
      </c>
      <c r="P394">
        <v>138</v>
      </c>
      <c r="AC394" t="s">
        <v>2030</v>
      </c>
      <c r="AD394">
        <v>127</v>
      </c>
    </row>
    <row r="395" spans="1:31" x14ac:dyDescent="0.25">
      <c r="A395" s="1">
        <v>44471</v>
      </c>
      <c r="B395" s="2" t="s">
        <v>3879</v>
      </c>
      <c r="C395" s="2" t="s">
        <v>21</v>
      </c>
      <c r="D395" s="2" t="s">
        <v>23</v>
      </c>
      <c r="E395" s="2" t="s">
        <v>81</v>
      </c>
      <c r="F395" s="2" t="s">
        <v>71</v>
      </c>
      <c r="G395" s="4">
        <v>44471</v>
      </c>
      <c r="H395">
        <v>128</v>
      </c>
      <c r="I395" t="s">
        <v>424</v>
      </c>
      <c r="J395" s="1">
        <v>44471</v>
      </c>
      <c r="K395" t="s">
        <v>2437</v>
      </c>
      <c r="L395" t="s">
        <v>2438</v>
      </c>
      <c r="N395">
        <v>121</v>
      </c>
      <c r="O395" t="s">
        <v>2100</v>
      </c>
      <c r="P395">
        <v>335</v>
      </c>
      <c r="Q395">
        <v>0</v>
      </c>
      <c r="R395">
        <v>0</v>
      </c>
      <c r="S395">
        <v>1195</v>
      </c>
      <c r="T395">
        <v>1195</v>
      </c>
      <c r="U395">
        <v>1195</v>
      </c>
      <c r="W395" t="s">
        <v>2006</v>
      </c>
      <c r="X395" t="s">
        <v>71</v>
      </c>
      <c r="AA395" t="s">
        <v>61</v>
      </c>
      <c r="AC395" t="s">
        <v>2101</v>
      </c>
      <c r="AD395">
        <v>137</v>
      </c>
      <c r="AE395" t="s">
        <v>2266</v>
      </c>
    </row>
    <row r="396" spans="1:31" x14ac:dyDescent="0.25">
      <c r="A396" s="1">
        <v>44471</v>
      </c>
      <c r="B396" s="2" t="s">
        <v>3879</v>
      </c>
      <c r="C396" s="2" t="s">
        <v>21</v>
      </c>
      <c r="D396" s="2" t="s">
        <v>23</v>
      </c>
      <c r="E396" s="2" t="s">
        <v>81</v>
      </c>
      <c r="F396" s="2" t="s">
        <v>71</v>
      </c>
      <c r="G396" s="4">
        <v>44471</v>
      </c>
      <c r="H396">
        <v>129</v>
      </c>
      <c r="I396" t="s">
        <v>424</v>
      </c>
      <c r="N396">
        <v>1297</v>
      </c>
      <c r="O396" t="s">
        <v>2112</v>
      </c>
      <c r="P396">
        <v>240</v>
      </c>
      <c r="AC396" t="s">
        <v>2113</v>
      </c>
      <c r="AD396" t="s">
        <v>2114</v>
      </c>
    </row>
    <row r="397" spans="1:31" x14ac:dyDescent="0.25">
      <c r="A397" s="1">
        <v>44471</v>
      </c>
      <c r="B397" s="2" t="s">
        <v>3879</v>
      </c>
      <c r="C397" s="2" t="s">
        <v>21</v>
      </c>
      <c r="D397" s="2" t="s">
        <v>23</v>
      </c>
      <c r="E397" s="2" t="s">
        <v>81</v>
      </c>
      <c r="F397" s="2" t="s">
        <v>71</v>
      </c>
      <c r="G397" s="4">
        <v>44471</v>
      </c>
      <c r="H397">
        <v>130</v>
      </c>
      <c r="I397" t="s">
        <v>424</v>
      </c>
      <c r="N397">
        <v>138</v>
      </c>
      <c r="O397" t="s">
        <v>2385</v>
      </c>
      <c r="P397">
        <v>225</v>
      </c>
      <c r="AC397" t="s">
        <v>2386</v>
      </c>
      <c r="AD397">
        <v>146</v>
      </c>
    </row>
    <row r="398" spans="1:31" x14ac:dyDescent="0.25">
      <c r="A398" s="1">
        <v>44471</v>
      </c>
      <c r="B398" s="2" t="s">
        <v>3879</v>
      </c>
      <c r="C398" s="2" t="s">
        <v>21</v>
      </c>
      <c r="D398" s="2" t="s">
        <v>23</v>
      </c>
      <c r="E398" s="2" t="s">
        <v>81</v>
      </c>
      <c r="F398" s="2" t="s">
        <v>71</v>
      </c>
      <c r="G398" s="4">
        <v>44471</v>
      </c>
      <c r="H398">
        <v>131</v>
      </c>
      <c r="I398" t="s">
        <v>424</v>
      </c>
      <c r="N398">
        <v>1371</v>
      </c>
      <c r="O398" t="s">
        <v>2122</v>
      </c>
      <c r="P398">
        <v>270</v>
      </c>
      <c r="AC398" t="s">
        <v>2123</v>
      </c>
      <c r="AD398">
        <v>205</v>
      </c>
    </row>
    <row r="399" spans="1:31" x14ac:dyDescent="0.25">
      <c r="A399" s="1">
        <v>44471</v>
      </c>
      <c r="B399" s="2" t="s">
        <v>3879</v>
      </c>
      <c r="C399" s="2" t="s">
        <v>21</v>
      </c>
      <c r="D399" s="2" t="s">
        <v>23</v>
      </c>
      <c r="E399" s="2" t="s">
        <v>81</v>
      </c>
      <c r="F399" s="2" t="s">
        <v>71</v>
      </c>
      <c r="G399" s="4">
        <v>44471</v>
      </c>
      <c r="H399">
        <v>132</v>
      </c>
      <c r="I399" t="s">
        <v>424</v>
      </c>
      <c r="N399">
        <v>83</v>
      </c>
      <c r="O399" t="s">
        <v>2029</v>
      </c>
      <c r="P399">
        <v>125</v>
      </c>
      <c r="AC399" t="s">
        <v>2030</v>
      </c>
      <c r="AD399">
        <v>127</v>
      </c>
    </row>
    <row r="400" spans="1:31" x14ac:dyDescent="0.25">
      <c r="A400" s="1">
        <v>44471</v>
      </c>
      <c r="B400" s="2" t="s">
        <v>3879</v>
      </c>
      <c r="C400" s="2" t="s">
        <v>48</v>
      </c>
      <c r="D400" s="2" t="s">
        <v>23</v>
      </c>
      <c r="E400" s="2" t="s">
        <v>81</v>
      </c>
      <c r="F400" s="2" t="s">
        <v>71</v>
      </c>
      <c r="G400" s="4">
        <v>44471</v>
      </c>
      <c r="H400">
        <v>133</v>
      </c>
      <c r="I400" t="s">
        <v>425</v>
      </c>
      <c r="J400" s="1">
        <v>44471</v>
      </c>
      <c r="K400" t="s">
        <v>2437</v>
      </c>
      <c r="L400" t="s">
        <v>2438</v>
      </c>
      <c r="N400">
        <v>109</v>
      </c>
      <c r="O400" t="s">
        <v>2049</v>
      </c>
      <c r="P400">
        <v>115</v>
      </c>
      <c r="Q400">
        <v>0</v>
      </c>
      <c r="R400">
        <v>0</v>
      </c>
      <c r="S400">
        <v>225</v>
      </c>
      <c r="T400">
        <v>225</v>
      </c>
      <c r="U400">
        <v>225</v>
      </c>
      <c r="W400" t="s">
        <v>2006</v>
      </c>
      <c r="X400" t="s">
        <v>71</v>
      </c>
      <c r="AA400" t="s">
        <v>48</v>
      </c>
      <c r="AC400" t="s">
        <v>2050</v>
      </c>
      <c r="AD400" t="s">
        <v>2051</v>
      </c>
      <c r="AE400" t="s">
        <v>2266</v>
      </c>
    </row>
    <row r="401" spans="1:31" x14ac:dyDescent="0.25">
      <c r="A401" s="1">
        <v>44471</v>
      </c>
      <c r="B401" s="2" t="s">
        <v>3879</v>
      </c>
      <c r="C401" s="2" t="s">
        <v>48</v>
      </c>
      <c r="D401" s="2" t="s">
        <v>23</v>
      </c>
      <c r="E401" s="2" t="s">
        <v>81</v>
      </c>
      <c r="F401" s="2" t="s">
        <v>71</v>
      </c>
      <c r="G401" s="4">
        <v>44471</v>
      </c>
      <c r="H401">
        <v>134</v>
      </c>
      <c r="I401" t="s">
        <v>425</v>
      </c>
      <c r="N401">
        <v>286</v>
      </c>
      <c r="O401" t="s">
        <v>2182</v>
      </c>
      <c r="P401">
        <v>110</v>
      </c>
      <c r="AC401" t="s">
        <v>2183</v>
      </c>
      <c r="AD401">
        <v>220</v>
      </c>
    </row>
    <row r="402" spans="1:31" x14ac:dyDescent="0.25">
      <c r="A402" s="1">
        <v>44471</v>
      </c>
      <c r="B402" s="2" t="s">
        <v>3879</v>
      </c>
      <c r="C402" s="2" t="s">
        <v>46</v>
      </c>
      <c r="D402" s="2" t="s">
        <v>23</v>
      </c>
      <c r="E402" s="2" t="s">
        <v>81</v>
      </c>
      <c r="F402" s="2" t="s">
        <v>71</v>
      </c>
      <c r="G402" s="4">
        <v>44471</v>
      </c>
      <c r="H402">
        <v>135</v>
      </c>
      <c r="I402" t="s">
        <v>426</v>
      </c>
      <c r="J402" s="1">
        <v>44471</v>
      </c>
      <c r="K402" t="s">
        <v>2439</v>
      </c>
      <c r="L402" t="s">
        <v>2440</v>
      </c>
      <c r="N402">
        <v>83</v>
      </c>
      <c r="O402" t="s">
        <v>2029</v>
      </c>
      <c r="P402">
        <v>138</v>
      </c>
      <c r="Q402">
        <v>0</v>
      </c>
      <c r="R402">
        <v>0</v>
      </c>
      <c r="S402">
        <v>138</v>
      </c>
      <c r="T402">
        <v>138</v>
      </c>
      <c r="U402">
        <v>138</v>
      </c>
      <c r="W402" t="s">
        <v>2006</v>
      </c>
      <c r="X402" t="s">
        <v>71</v>
      </c>
      <c r="Y402" t="s">
        <v>2441</v>
      </c>
      <c r="AA402" t="s">
        <v>46</v>
      </c>
      <c r="AC402" t="s">
        <v>2030</v>
      </c>
      <c r="AD402">
        <v>127</v>
      </c>
      <c r="AE402" t="s">
        <v>2118</v>
      </c>
    </row>
    <row r="403" spans="1:31" x14ac:dyDescent="0.25">
      <c r="A403" s="1">
        <v>44471</v>
      </c>
      <c r="B403" s="2" t="s">
        <v>3879</v>
      </c>
      <c r="C403" s="2" t="s">
        <v>29</v>
      </c>
      <c r="D403" s="2" t="s">
        <v>23</v>
      </c>
      <c r="E403" s="2" t="s">
        <v>81</v>
      </c>
      <c r="F403" s="2" t="s">
        <v>71</v>
      </c>
      <c r="G403" s="4">
        <v>44471</v>
      </c>
      <c r="H403">
        <v>136</v>
      </c>
      <c r="I403" t="s">
        <v>427</v>
      </c>
      <c r="J403" s="1">
        <v>44471</v>
      </c>
      <c r="K403" t="s">
        <v>2442</v>
      </c>
      <c r="L403" t="s">
        <v>2443</v>
      </c>
      <c r="M403" t="s">
        <v>2444</v>
      </c>
      <c r="N403">
        <v>692</v>
      </c>
      <c r="O403" t="s">
        <v>2012</v>
      </c>
      <c r="P403">
        <v>184</v>
      </c>
      <c r="Q403">
        <v>0</v>
      </c>
      <c r="R403">
        <v>0</v>
      </c>
      <c r="S403">
        <v>1845</v>
      </c>
      <c r="T403">
        <v>1845</v>
      </c>
      <c r="U403">
        <v>1845</v>
      </c>
      <c r="W403" t="s">
        <v>2006</v>
      </c>
      <c r="X403" t="s">
        <v>71</v>
      </c>
      <c r="AA403" t="s">
        <v>28</v>
      </c>
      <c r="AC403" t="s">
        <v>2013</v>
      </c>
      <c r="AD403" t="s">
        <v>2014</v>
      </c>
      <c r="AE403" t="s">
        <v>2159</v>
      </c>
    </row>
    <row r="404" spans="1:31" x14ac:dyDescent="0.25">
      <c r="A404" s="1">
        <v>44471</v>
      </c>
      <c r="B404" s="2" t="s">
        <v>3879</v>
      </c>
      <c r="C404" s="2" t="s">
        <v>29</v>
      </c>
      <c r="D404" s="2" t="s">
        <v>23</v>
      </c>
      <c r="E404" s="2" t="s">
        <v>81</v>
      </c>
      <c r="F404" s="2" t="s">
        <v>71</v>
      </c>
      <c r="G404" s="4">
        <v>44471</v>
      </c>
      <c r="H404">
        <v>137</v>
      </c>
      <c r="I404" t="s">
        <v>427</v>
      </c>
      <c r="N404">
        <v>288</v>
      </c>
      <c r="O404" t="s">
        <v>2242</v>
      </c>
      <c r="P404">
        <v>125</v>
      </c>
      <c r="AC404" t="s">
        <v>2243</v>
      </c>
      <c r="AD404">
        <v>221</v>
      </c>
    </row>
    <row r="405" spans="1:31" x14ac:dyDescent="0.25">
      <c r="A405" s="1">
        <v>44471</v>
      </c>
      <c r="B405" s="2" t="s">
        <v>3879</v>
      </c>
      <c r="C405" s="2" t="s">
        <v>29</v>
      </c>
      <c r="D405" s="2" t="s">
        <v>23</v>
      </c>
      <c r="E405" s="2" t="s">
        <v>81</v>
      </c>
      <c r="F405" s="2" t="s">
        <v>71</v>
      </c>
      <c r="G405" s="4">
        <v>44471</v>
      </c>
      <c r="H405">
        <v>138</v>
      </c>
      <c r="I405" t="s">
        <v>427</v>
      </c>
      <c r="N405">
        <v>691</v>
      </c>
      <c r="O405" t="s">
        <v>2020</v>
      </c>
      <c r="P405">
        <v>518</v>
      </c>
      <c r="AC405" t="s">
        <v>2021</v>
      </c>
      <c r="AD405" t="s">
        <v>2022</v>
      </c>
    </row>
    <row r="406" spans="1:31" x14ac:dyDescent="0.25">
      <c r="A406" s="1">
        <v>44471</v>
      </c>
      <c r="B406" s="2" t="s">
        <v>3879</v>
      </c>
      <c r="C406" s="2" t="s">
        <v>29</v>
      </c>
      <c r="D406" s="2" t="s">
        <v>23</v>
      </c>
      <c r="E406" s="2" t="s">
        <v>81</v>
      </c>
      <c r="F406" s="2" t="s">
        <v>71</v>
      </c>
      <c r="G406" s="4">
        <v>44471</v>
      </c>
      <c r="H406">
        <v>139</v>
      </c>
      <c r="I406" t="s">
        <v>427</v>
      </c>
      <c r="N406">
        <v>226</v>
      </c>
      <c r="O406" t="s">
        <v>2018</v>
      </c>
      <c r="P406">
        <v>345</v>
      </c>
      <c r="AC406" t="s">
        <v>2019</v>
      </c>
      <c r="AD406">
        <v>183</v>
      </c>
    </row>
    <row r="407" spans="1:31" x14ac:dyDescent="0.25">
      <c r="A407" s="1">
        <v>44471</v>
      </c>
      <c r="B407" s="2" t="s">
        <v>3879</v>
      </c>
      <c r="C407" s="2" t="s">
        <v>29</v>
      </c>
      <c r="D407" s="2" t="s">
        <v>23</v>
      </c>
      <c r="E407" s="2" t="s">
        <v>81</v>
      </c>
      <c r="F407" s="2" t="s">
        <v>71</v>
      </c>
      <c r="G407" s="4">
        <v>44471</v>
      </c>
      <c r="H407">
        <v>140</v>
      </c>
      <c r="I407" t="s">
        <v>427</v>
      </c>
      <c r="N407">
        <v>131</v>
      </c>
      <c r="O407" t="s">
        <v>2445</v>
      </c>
      <c r="P407">
        <v>500</v>
      </c>
      <c r="AC407" t="s">
        <v>2446</v>
      </c>
      <c r="AD407" t="s">
        <v>2447</v>
      </c>
    </row>
    <row r="408" spans="1:31" x14ac:dyDescent="0.25">
      <c r="A408" s="1">
        <v>44471</v>
      </c>
      <c r="B408" s="2" t="s">
        <v>3879</v>
      </c>
      <c r="C408" s="2" t="s">
        <v>29</v>
      </c>
      <c r="D408" s="2" t="s">
        <v>23</v>
      </c>
      <c r="E408" s="2" t="s">
        <v>81</v>
      </c>
      <c r="F408" s="2" t="s">
        <v>71</v>
      </c>
      <c r="G408" s="4">
        <v>44471</v>
      </c>
      <c r="H408">
        <v>141</v>
      </c>
      <c r="I408" t="s">
        <v>427</v>
      </c>
      <c r="N408">
        <v>1329</v>
      </c>
      <c r="O408" t="s">
        <v>2295</v>
      </c>
      <c r="P408">
        <v>173</v>
      </c>
      <c r="AC408" t="s">
        <v>2296</v>
      </c>
      <c r="AD408">
        <v>187</v>
      </c>
    </row>
    <row r="409" spans="1:31" x14ac:dyDescent="0.25">
      <c r="A409" s="1">
        <v>44471</v>
      </c>
      <c r="B409" s="2" t="s">
        <v>3879</v>
      </c>
      <c r="C409" s="2" t="s">
        <v>29</v>
      </c>
      <c r="D409" s="2" t="s">
        <v>23</v>
      </c>
      <c r="E409" s="2" t="s">
        <v>81</v>
      </c>
      <c r="F409" s="2" t="s">
        <v>71</v>
      </c>
      <c r="G409" s="4">
        <v>44471</v>
      </c>
      <c r="H409">
        <v>142</v>
      </c>
      <c r="I409" t="s">
        <v>429</v>
      </c>
      <c r="J409" s="1">
        <v>44471</v>
      </c>
      <c r="K409" t="s">
        <v>2448</v>
      </c>
      <c r="L409" t="s">
        <v>2449</v>
      </c>
      <c r="M409" t="s">
        <v>2450</v>
      </c>
      <c r="N409">
        <v>692</v>
      </c>
      <c r="O409" t="s">
        <v>2012</v>
      </c>
      <c r="P409">
        <v>184</v>
      </c>
      <c r="Q409">
        <v>0</v>
      </c>
      <c r="R409">
        <v>0</v>
      </c>
      <c r="S409">
        <v>1345</v>
      </c>
      <c r="T409">
        <v>1345</v>
      </c>
      <c r="U409">
        <v>1345</v>
      </c>
      <c r="W409" t="s">
        <v>2006</v>
      </c>
      <c r="X409" t="s">
        <v>71</v>
      </c>
      <c r="AA409" t="s">
        <v>28</v>
      </c>
      <c r="AC409" t="s">
        <v>2013</v>
      </c>
      <c r="AD409" t="s">
        <v>2014</v>
      </c>
      <c r="AE409" t="s">
        <v>2159</v>
      </c>
    </row>
    <row r="410" spans="1:31" x14ac:dyDescent="0.25">
      <c r="A410" s="1">
        <v>44471</v>
      </c>
      <c r="B410" s="2" t="s">
        <v>3879</v>
      </c>
      <c r="C410" s="2" t="s">
        <v>29</v>
      </c>
      <c r="D410" s="2" t="s">
        <v>23</v>
      </c>
      <c r="E410" s="2" t="s">
        <v>81</v>
      </c>
      <c r="F410" s="2" t="s">
        <v>71</v>
      </c>
      <c r="G410" s="4">
        <v>44471</v>
      </c>
      <c r="H410">
        <v>143</v>
      </c>
      <c r="I410" t="s">
        <v>429</v>
      </c>
      <c r="N410">
        <v>288</v>
      </c>
      <c r="O410" t="s">
        <v>2242</v>
      </c>
      <c r="P410">
        <v>125</v>
      </c>
      <c r="AC410" t="s">
        <v>2243</v>
      </c>
      <c r="AD410">
        <v>221</v>
      </c>
    </row>
    <row r="411" spans="1:31" x14ac:dyDescent="0.25">
      <c r="A411" s="1">
        <v>44471</v>
      </c>
      <c r="B411" s="2" t="s">
        <v>3879</v>
      </c>
      <c r="C411" s="2" t="s">
        <v>29</v>
      </c>
      <c r="D411" s="2" t="s">
        <v>23</v>
      </c>
      <c r="E411" s="2" t="s">
        <v>81</v>
      </c>
      <c r="F411" s="2" t="s">
        <v>71</v>
      </c>
      <c r="G411" s="4">
        <v>44471</v>
      </c>
      <c r="H411">
        <v>144</v>
      </c>
      <c r="I411" t="s">
        <v>429</v>
      </c>
      <c r="N411">
        <v>691</v>
      </c>
      <c r="O411" t="s">
        <v>2020</v>
      </c>
      <c r="P411">
        <v>518</v>
      </c>
      <c r="AC411" t="s">
        <v>2021</v>
      </c>
      <c r="AD411" t="s">
        <v>2022</v>
      </c>
    </row>
    <row r="412" spans="1:31" x14ac:dyDescent="0.25">
      <c r="A412" s="1">
        <v>44471</v>
      </c>
      <c r="B412" s="2" t="s">
        <v>3879</v>
      </c>
      <c r="C412" s="2" t="s">
        <v>29</v>
      </c>
      <c r="D412" s="2" t="s">
        <v>23</v>
      </c>
      <c r="E412" s="2" t="s">
        <v>81</v>
      </c>
      <c r="F412" s="2" t="s">
        <v>71</v>
      </c>
      <c r="G412" s="4">
        <v>44471</v>
      </c>
      <c r="H412">
        <v>145</v>
      </c>
      <c r="I412" t="s">
        <v>429</v>
      </c>
      <c r="N412">
        <v>226</v>
      </c>
      <c r="O412" t="s">
        <v>2018</v>
      </c>
      <c r="P412">
        <v>345</v>
      </c>
      <c r="AC412" t="s">
        <v>2019</v>
      </c>
      <c r="AD412">
        <v>183</v>
      </c>
    </row>
    <row r="413" spans="1:31" x14ac:dyDescent="0.25">
      <c r="A413" s="1">
        <v>44471</v>
      </c>
      <c r="B413" s="2" t="s">
        <v>3879</v>
      </c>
      <c r="C413" s="2" t="s">
        <v>29</v>
      </c>
      <c r="D413" s="2" t="s">
        <v>23</v>
      </c>
      <c r="E413" s="2" t="s">
        <v>81</v>
      </c>
      <c r="F413" s="2" t="s">
        <v>71</v>
      </c>
      <c r="G413" s="4">
        <v>44471</v>
      </c>
      <c r="H413">
        <v>146</v>
      </c>
      <c r="I413" t="s">
        <v>429</v>
      </c>
      <c r="N413">
        <v>1329</v>
      </c>
      <c r="O413" t="s">
        <v>2295</v>
      </c>
      <c r="P413">
        <v>173</v>
      </c>
      <c r="AC413" t="s">
        <v>2296</v>
      </c>
      <c r="AD413">
        <v>187</v>
      </c>
    </row>
    <row r="414" spans="1:31" x14ac:dyDescent="0.25">
      <c r="A414" s="1">
        <v>44471</v>
      </c>
      <c r="B414" s="2" t="s">
        <v>3879</v>
      </c>
      <c r="C414" s="2" t="s">
        <v>46</v>
      </c>
      <c r="D414" s="2" t="s">
        <v>23</v>
      </c>
      <c r="E414" s="2" t="s">
        <v>81</v>
      </c>
      <c r="F414" s="2" t="s">
        <v>71</v>
      </c>
      <c r="G414" s="4">
        <v>44471</v>
      </c>
      <c r="H414">
        <v>147</v>
      </c>
      <c r="I414" t="s">
        <v>431</v>
      </c>
      <c r="J414" s="1">
        <v>44471</v>
      </c>
      <c r="K414" t="s">
        <v>2451</v>
      </c>
      <c r="L414" t="s">
        <v>2452</v>
      </c>
      <c r="N414">
        <v>692</v>
      </c>
      <c r="O414" t="s">
        <v>2012</v>
      </c>
      <c r="P414">
        <v>184</v>
      </c>
      <c r="Q414">
        <v>0</v>
      </c>
      <c r="R414">
        <v>0</v>
      </c>
      <c r="S414">
        <v>1116</v>
      </c>
      <c r="T414">
        <v>1116</v>
      </c>
      <c r="U414">
        <v>1116</v>
      </c>
      <c r="W414" t="s">
        <v>2006</v>
      </c>
      <c r="X414" t="s">
        <v>71</v>
      </c>
      <c r="Y414" t="s">
        <v>2453</v>
      </c>
      <c r="AA414" t="s">
        <v>46</v>
      </c>
      <c r="AC414" t="s">
        <v>2013</v>
      </c>
      <c r="AD414" t="s">
        <v>2014</v>
      </c>
      <c r="AE414" t="s">
        <v>2454</v>
      </c>
    </row>
    <row r="415" spans="1:31" x14ac:dyDescent="0.25">
      <c r="A415" s="1">
        <v>44471</v>
      </c>
      <c r="B415" s="2" t="s">
        <v>3879</v>
      </c>
      <c r="C415" s="2" t="s">
        <v>46</v>
      </c>
      <c r="D415" s="2" t="s">
        <v>23</v>
      </c>
      <c r="E415" s="2" t="s">
        <v>81</v>
      </c>
      <c r="F415" s="2" t="s">
        <v>71</v>
      </c>
      <c r="G415" s="4">
        <v>44471</v>
      </c>
      <c r="H415">
        <v>148</v>
      </c>
      <c r="I415" t="s">
        <v>431</v>
      </c>
      <c r="N415">
        <v>100</v>
      </c>
      <c r="O415" t="s">
        <v>2016</v>
      </c>
      <c r="P415">
        <v>414</v>
      </c>
      <c r="AC415" t="s">
        <v>2017</v>
      </c>
      <c r="AD415">
        <v>100</v>
      </c>
    </row>
    <row r="416" spans="1:31" x14ac:dyDescent="0.25">
      <c r="A416" s="1">
        <v>44471</v>
      </c>
      <c r="B416" s="2" t="s">
        <v>3879</v>
      </c>
      <c r="C416" s="2" t="s">
        <v>46</v>
      </c>
      <c r="D416" s="2" t="s">
        <v>23</v>
      </c>
      <c r="E416" s="2" t="s">
        <v>81</v>
      </c>
      <c r="F416" s="2" t="s">
        <v>71</v>
      </c>
      <c r="G416" s="4">
        <v>44471</v>
      </c>
      <c r="H416">
        <v>149</v>
      </c>
      <c r="I416" t="s">
        <v>431</v>
      </c>
      <c r="N416">
        <v>691</v>
      </c>
      <c r="O416" t="s">
        <v>2020</v>
      </c>
      <c r="P416">
        <v>518</v>
      </c>
      <c r="AC416" t="s">
        <v>2021</v>
      </c>
      <c r="AD416" t="s">
        <v>2022</v>
      </c>
    </row>
    <row r="417" spans="1:31" x14ac:dyDescent="0.25">
      <c r="A417" s="1">
        <v>44471</v>
      </c>
      <c r="B417" s="2" t="s">
        <v>3879</v>
      </c>
      <c r="C417" s="2" t="s">
        <v>46</v>
      </c>
      <c r="D417" s="2" t="s">
        <v>23</v>
      </c>
      <c r="E417" s="2" t="s">
        <v>81</v>
      </c>
      <c r="F417" s="2" t="s">
        <v>71</v>
      </c>
      <c r="G417" s="4">
        <v>44471</v>
      </c>
      <c r="H417">
        <v>150</v>
      </c>
      <c r="I417" t="s">
        <v>433</v>
      </c>
      <c r="J417" s="1">
        <v>44471</v>
      </c>
      <c r="K417" t="s">
        <v>2455</v>
      </c>
      <c r="L417" t="s">
        <v>2456</v>
      </c>
      <c r="N417">
        <v>692</v>
      </c>
      <c r="O417" t="s">
        <v>2012</v>
      </c>
      <c r="P417">
        <v>184</v>
      </c>
      <c r="Q417">
        <v>0</v>
      </c>
      <c r="R417">
        <v>0</v>
      </c>
      <c r="S417">
        <v>840</v>
      </c>
      <c r="T417">
        <v>840</v>
      </c>
      <c r="U417">
        <v>840</v>
      </c>
      <c r="W417" t="s">
        <v>2006</v>
      </c>
      <c r="X417" t="s">
        <v>71</v>
      </c>
      <c r="AA417" t="s">
        <v>46</v>
      </c>
      <c r="AC417" t="s">
        <v>2013</v>
      </c>
      <c r="AD417" t="s">
        <v>2014</v>
      </c>
      <c r="AE417" t="s">
        <v>2457</v>
      </c>
    </row>
    <row r="418" spans="1:31" x14ac:dyDescent="0.25">
      <c r="A418" s="1">
        <v>44471</v>
      </c>
      <c r="B418" s="2" t="s">
        <v>3879</v>
      </c>
      <c r="C418" s="2" t="s">
        <v>46</v>
      </c>
      <c r="D418" s="2" t="s">
        <v>23</v>
      </c>
      <c r="E418" s="2" t="s">
        <v>81</v>
      </c>
      <c r="F418" s="2" t="s">
        <v>71</v>
      </c>
      <c r="G418" s="4">
        <v>44471</v>
      </c>
      <c r="H418">
        <v>151</v>
      </c>
      <c r="I418" t="s">
        <v>433</v>
      </c>
      <c r="N418">
        <v>691</v>
      </c>
      <c r="O418" t="s">
        <v>2020</v>
      </c>
      <c r="P418">
        <v>518</v>
      </c>
      <c r="AC418" t="s">
        <v>2021</v>
      </c>
      <c r="AD418" t="s">
        <v>2022</v>
      </c>
    </row>
    <row r="419" spans="1:31" x14ac:dyDescent="0.25">
      <c r="A419" s="1">
        <v>44471</v>
      </c>
      <c r="B419" s="2" t="s">
        <v>3879</v>
      </c>
      <c r="C419" s="2" t="s">
        <v>46</v>
      </c>
      <c r="D419" s="2" t="s">
        <v>23</v>
      </c>
      <c r="E419" s="2" t="s">
        <v>81</v>
      </c>
      <c r="F419" s="2" t="s">
        <v>71</v>
      </c>
      <c r="G419" s="4">
        <v>44471</v>
      </c>
      <c r="H419">
        <v>152</v>
      </c>
      <c r="I419" t="s">
        <v>433</v>
      </c>
      <c r="N419">
        <v>83</v>
      </c>
      <c r="O419" t="s">
        <v>2029</v>
      </c>
      <c r="P419">
        <v>138</v>
      </c>
      <c r="AC419" t="s">
        <v>2030</v>
      </c>
      <c r="AD419">
        <v>127</v>
      </c>
    </row>
    <row r="420" spans="1:31" x14ac:dyDescent="0.25">
      <c r="A420" s="1">
        <v>44471</v>
      </c>
      <c r="B420" s="2" t="s">
        <v>3879</v>
      </c>
      <c r="C420" s="2" t="s">
        <v>46</v>
      </c>
      <c r="D420" s="2" t="s">
        <v>23</v>
      </c>
      <c r="E420" s="2" t="s">
        <v>81</v>
      </c>
      <c r="F420" s="2" t="s">
        <v>71</v>
      </c>
      <c r="G420" s="4">
        <v>44471</v>
      </c>
      <c r="H420">
        <v>153</v>
      </c>
      <c r="I420" t="s">
        <v>435</v>
      </c>
      <c r="J420" s="1">
        <v>44471</v>
      </c>
      <c r="K420" t="s">
        <v>2458</v>
      </c>
      <c r="L420" t="s">
        <v>2459</v>
      </c>
      <c r="N420">
        <v>1533</v>
      </c>
      <c r="O420" t="s">
        <v>2119</v>
      </c>
      <c r="P420">
        <v>535</v>
      </c>
      <c r="Q420">
        <v>0</v>
      </c>
      <c r="R420">
        <v>0</v>
      </c>
      <c r="S420">
        <v>673</v>
      </c>
      <c r="T420">
        <v>673</v>
      </c>
      <c r="U420">
        <v>673</v>
      </c>
      <c r="W420" t="s">
        <v>2006</v>
      </c>
      <c r="X420" t="s">
        <v>71</v>
      </c>
      <c r="Y420" t="s">
        <v>2460</v>
      </c>
      <c r="AA420" t="s">
        <v>46</v>
      </c>
      <c r="AC420" t="s">
        <v>2120</v>
      </c>
      <c r="AD420" t="s">
        <v>2121</v>
      </c>
      <c r="AE420" t="s">
        <v>2461</v>
      </c>
    </row>
    <row r="421" spans="1:31" x14ac:dyDescent="0.25">
      <c r="A421" s="1">
        <v>44471</v>
      </c>
      <c r="B421" s="2" t="s">
        <v>3879</v>
      </c>
      <c r="C421" s="2" t="s">
        <v>46</v>
      </c>
      <c r="D421" s="2" t="s">
        <v>23</v>
      </c>
      <c r="E421" s="2" t="s">
        <v>81</v>
      </c>
      <c r="F421" s="2" t="s">
        <v>71</v>
      </c>
      <c r="G421" s="4">
        <v>44471</v>
      </c>
      <c r="H421">
        <v>154</v>
      </c>
      <c r="I421" t="s">
        <v>435</v>
      </c>
      <c r="N421">
        <v>83</v>
      </c>
      <c r="O421" t="s">
        <v>2029</v>
      </c>
      <c r="P421">
        <v>138</v>
      </c>
      <c r="AC421" t="s">
        <v>2030</v>
      </c>
      <c r="AD421">
        <v>127</v>
      </c>
    </row>
    <row r="422" spans="1:31" x14ac:dyDescent="0.25">
      <c r="A422" s="1">
        <v>44471</v>
      </c>
      <c r="B422" s="2" t="s">
        <v>3879</v>
      </c>
      <c r="C422" s="2" t="s">
        <v>46</v>
      </c>
      <c r="D422" s="2" t="s">
        <v>23</v>
      </c>
      <c r="E422" s="2" t="s">
        <v>81</v>
      </c>
      <c r="F422" s="2" t="s">
        <v>71</v>
      </c>
      <c r="G422" s="4">
        <v>44471</v>
      </c>
      <c r="H422">
        <v>155</v>
      </c>
      <c r="I422" t="s">
        <v>437</v>
      </c>
      <c r="J422" s="1">
        <v>44471</v>
      </c>
      <c r="K422" t="s">
        <v>2462</v>
      </c>
      <c r="L422" t="s">
        <v>2463</v>
      </c>
      <c r="N422">
        <v>692</v>
      </c>
      <c r="O422" t="s">
        <v>2012</v>
      </c>
      <c r="P422">
        <v>184</v>
      </c>
      <c r="Q422">
        <v>0</v>
      </c>
      <c r="R422">
        <v>0</v>
      </c>
      <c r="S422">
        <v>840</v>
      </c>
      <c r="T422">
        <v>840</v>
      </c>
      <c r="U422">
        <v>840</v>
      </c>
      <c r="W422" t="s">
        <v>2006</v>
      </c>
      <c r="X422" t="s">
        <v>71</v>
      </c>
      <c r="Y422" t="s">
        <v>2464</v>
      </c>
      <c r="AA422" t="s">
        <v>46</v>
      </c>
      <c r="AC422" t="s">
        <v>2013</v>
      </c>
      <c r="AD422" t="s">
        <v>2014</v>
      </c>
      <c r="AE422" t="s">
        <v>2204</v>
      </c>
    </row>
    <row r="423" spans="1:31" x14ac:dyDescent="0.25">
      <c r="A423" s="1">
        <v>44471</v>
      </c>
      <c r="B423" s="2" t="s">
        <v>3879</v>
      </c>
      <c r="C423" s="2" t="s">
        <v>46</v>
      </c>
      <c r="D423" s="2" t="s">
        <v>23</v>
      </c>
      <c r="E423" s="2" t="s">
        <v>81</v>
      </c>
      <c r="F423" s="2" t="s">
        <v>71</v>
      </c>
      <c r="G423" s="4">
        <v>44471</v>
      </c>
      <c r="H423">
        <v>156</v>
      </c>
      <c r="I423" t="s">
        <v>437</v>
      </c>
      <c r="N423">
        <v>691</v>
      </c>
      <c r="O423" t="s">
        <v>2020</v>
      </c>
      <c r="P423">
        <v>518</v>
      </c>
      <c r="AC423" t="s">
        <v>2021</v>
      </c>
      <c r="AD423" t="s">
        <v>2022</v>
      </c>
    </row>
    <row r="424" spans="1:31" x14ac:dyDescent="0.25">
      <c r="A424" s="1">
        <v>44471</v>
      </c>
      <c r="B424" s="2" t="s">
        <v>3879</v>
      </c>
      <c r="C424" s="2" t="s">
        <v>46</v>
      </c>
      <c r="D424" s="2" t="s">
        <v>23</v>
      </c>
      <c r="E424" s="2" t="s">
        <v>81</v>
      </c>
      <c r="F424" s="2" t="s">
        <v>71</v>
      </c>
      <c r="G424" s="4">
        <v>44471</v>
      </c>
      <c r="H424">
        <v>157</v>
      </c>
      <c r="I424" t="s">
        <v>437</v>
      </c>
      <c r="N424">
        <v>83</v>
      </c>
      <c r="O424" t="s">
        <v>2029</v>
      </c>
      <c r="P424">
        <v>138</v>
      </c>
      <c r="AC424" t="s">
        <v>2030</v>
      </c>
      <c r="AD424">
        <v>127</v>
      </c>
    </row>
    <row r="425" spans="1:31" x14ac:dyDescent="0.25">
      <c r="A425" s="1">
        <v>44471</v>
      </c>
      <c r="B425" s="2" t="s">
        <v>3879</v>
      </c>
      <c r="C425" s="2" t="s">
        <v>46</v>
      </c>
      <c r="D425" s="2" t="s">
        <v>23</v>
      </c>
      <c r="E425" s="2" t="s">
        <v>81</v>
      </c>
      <c r="F425" s="2" t="s">
        <v>71</v>
      </c>
      <c r="G425" s="4">
        <v>44471</v>
      </c>
      <c r="H425">
        <v>158</v>
      </c>
      <c r="I425" t="s">
        <v>439</v>
      </c>
      <c r="J425" s="1">
        <v>44471</v>
      </c>
      <c r="K425" t="s">
        <v>2465</v>
      </c>
      <c r="L425" t="s">
        <v>2466</v>
      </c>
      <c r="M425" t="s">
        <v>2082</v>
      </c>
      <c r="N425">
        <v>692</v>
      </c>
      <c r="O425" t="s">
        <v>2012</v>
      </c>
      <c r="P425">
        <v>184</v>
      </c>
      <c r="Q425">
        <v>0</v>
      </c>
      <c r="R425">
        <v>0</v>
      </c>
      <c r="S425">
        <v>294</v>
      </c>
      <c r="T425">
        <v>294</v>
      </c>
      <c r="U425">
        <v>294</v>
      </c>
      <c r="W425" t="s">
        <v>2006</v>
      </c>
      <c r="X425" t="s">
        <v>71</v>
      </c>
      <c r="Y425" t="s">
        <v>2467</v>
      </c>
      <c r="Z425">
        <v>5</v>
      </c>
      <c r="AA425" t="s">
        <v>46</v>
      </c>
      <c r="AC425" t="s">
        <v>2013</v>
      </c>
      <c r="AD425" t="s">
        <v>2014</v>
      </c>
      <c r="AE425" t="s">
        <v>2300</v>
      </c>
    </row>
    <row r="426" spans="1:31" x14ac:dyDescent="0.25">
      <c r="A426" s="1">
        <v>44471</v>
      </c>
      <c r="B426" s="2" t="s">
        <v>3879</v>
      </c>
      <c r="C426" s="2" t="s">
        <v>46</v>
      </c>
      <c r="D426" s="2" t="s">
        <v>23</v>
      </c>
      <c r="E426" s="2" t="s">
        <v>81</v>
      </c>
      <c r="F426" s="2" t="s">
        <v>71</v>
      </c>
      <c r="G426" s="4">
        <v>44471</v>
      </c>
      <c r="H426">
        <v>159</v>
      </c>
      <c r="I426" t="s">
        <v>439</v>
      </c>
      <c r="N426">
        <v>1</v>
      </c>
      <c r="O426" t="s">
        <v>2468</v>
      </c>
      <c r="P426">
        <v>110</v>
      </c>
      <c r="AC426" t="s">
        <v>2469</v>
      </c>
      <c r="AD426">
        <v>194</v>
      </c>
    </row>
    <row r="427" spans="1:31" x14ac:dyDescent="0.25">
      <c r="A427" s="1">
        <v>44471</v>
      </c>
      <c r="B427" s="2" t="s">
        <v>3879</v>
      </c>
      <c r="C427" s="2" t="s">
        <v>46</v>
      </c>
      <c r="D427" s="2" t="s">
        <v>23</v>
      </c>
      <c r="E427" s="2" t="s">
        <v>81</v>
      </c>
      <c r="F427" s="2" t="s">
        <v>71</v>
      </c>
      <c r="G427" s="4">
        <v>44471</v>
      </c>
      <c r="H427">
        <v>160</v>
      </c>
      <c r="I427" t="s">
        <v>440</v>
      </c>
      <c r="J427" s="1">
        <v>44471</v>
      </c>
      <c r="K427" t="s">
        <v>2470</v>
      </c>
      <c r="L427" t="s">
        <v>2471</v>
      </c>
      <c r="N427">
        <v>121</v>
      </c>
      <c r="O427" t="s">
        <v>2100</v>
      </c>
      <c r="P427">
        <v>374</v>
      </c>
      <c r="Q427">
        <v>0</v>
      </c>
      <c r="R427">
        <v>0</v>
      </c>
      <c r="S427">
        <v>1542</v>
      </c>
      <c r="T427">
        <v>1542</v>
      </c>
      <c r="U427">
        <v>1542</v>
      </c>
      <c r="W427" t="s">
        <v>2006</v>
      </c>
      <c r="X427" t="s">
        <v>71</v>
      </c>
      <c r="Y427" t="s">
        <v>2472</v>
      </c>
      <c r="AA427" t="s">
        <v>46</v>
      </c>
      <c r="AC427" t="s">
        <v>2101</v>
      </c>
      <c r="AD427">
        <v>137</v>
      </c>
      <c r="AE427" t="s">
        <v>2226</v>
      </c>
    </row>
    <row r="428" spans="1:31" x14ac:dyDescent="0.25">
      <c r="A428" s="1">
        <v>44471</v>
      </c>
      <c r="B428" s="2" t="s">
        <v>3879</v>
      </c>
      <c r="C428" s="2" t="s">
        <v>46</v>
      </c>
      <c r="D428" s="2" t="s">
        <v>23</v>
      </c>
      <c r="E428" s="2" t="s">
        <v>81</v>
      </c>
      <c r="F428" s="2" t="s">
        <v>71</v>
      </c>
      <c r="G428" s="4">
        <v>44471</v>
      </c>
      <c r="H428">
        <v>161</v>
      </c>
      <c r="I428" t="s">
        <v>440</v>
      </c>
      <c r="N428">
        <v>1533</v>
      </c>
      <c r="O428" t="s">
        <v>2119</v>
      </c>
      <c r="P428">
        <v>535</v>
      </c>
      <c r="AC428" t="s">
        <v>2120</v>
      </c>
      <c r="AD428" t="s">
        <v>2121</v>
      </c>
    </row>
    <row r="429" spans="1:31" x14ac:dyDescent="0.25">
      <c r="A429" s="1">
        <v>44471</v>
      </c>
      <c r="B429" s="2" t="s">
        <v>3879</v>
      </c>
      <c r="C429" s="2" t="s">
        <v>46</v>
      </c>
      <c r="D429" s="2" t="s">
        <v>23</v>
      </c>
      <c r="E429" s="2" t="s">
        <v>81</v>
      </c>
      <c r="F429" s="2" t="s">
        <v>71</v>
      </c>
      <c r="G429" s="4">
        <v>44471</v>
      </c>
      <c r="H429">
        <v>162</v>
      </c>
      <c r="I429" t="s">
        <v>440</v>
      </c>
      <c r="N429">
        <v>612</v>
      </c>
      <c r="O429" t="s">
        <v>2102</v>
      </c>
      <c r="P429">
        <v>495</v>
      </c>
      <c r="AC429" t="s">
        <v>2103</v>
      </c>
      <c r="AD429">
        <v>58</v>
      </c>
    </row>
    <row r="430" spans="1:31" x14ac:dyDescent="0.25">
      <c r="A430" s="1">
        <v>44471</v>
      </c>
      <c r="B430" s="2" t="s">
        <v>3879</v>
      </c>
      <c r="C430" s="2" t="s">
        <v>46</v>
      </c>
      <c r="D430" s="2" t="s">
        <v>23</v>
      </c>
      <c r="E430" s="2" t="s">
        <v>81</v>
      </c>
      <c r="F430" s="2" t="s">
        <v>71</v>
      </c>
      <c r="G430" s="4">
        <v>44471</v>
      </c>
      <c r="H430">
        <v>163</v>
      </c>
      <c r="I430" t="s">
        <v>440</v>
      </c>
      <c r="N430">
        <v>83</v>
      </c>
      <c r="O430" t="s">
        <v>2029</v>
      </c>
      <c r="P430">
        <v>138</v>
      </c>
      <c r="AC430" t="s">
        <v>2030</v>
      </c>
      <c r="AD430">
        <v>127</v>
      </c>
    </row>
    <row r="431" spans="1:31" x14ac:dyDescent="0.25">
      <c r="A431" s="1">
        <v>44471</v>
      </c>
      <c r="B431" s="2" t="s">
        <v>3879</v>
      </c>
      <c r="C431" s="2" t="s">
        <v>46</v>
      </c>
      <c r="D431" s="2" t="s">
        <v>23</v>
      </c>
      <c r="E431" s="2" t="s">
        <v>81</v>
      </c>
      <c r="F431" s="2" t="s">
        <v>71</v>
      </c>
      <c r="G431" s="4">
        <v>44471</v>
      </c>
      <c r="H431">
        <v>164</v>
      </c>
      <c r="I431" t="s">
        <v>441</v>
      </c>
      <c r="J431" s="1">
        <v>44471</v>
      </c>
      <c r="K431" t="s">
        <v>2473</v>
      </c>
      <c r="L431" t="s">
        <v>2474</v>
      </c>
      <c r="N431">
        <v>692</v>
      </c>
      <c r="O431" t="s">
        <v>2012</v>
      </c>
      <c r="P431">
        <v>184</v>
      </c>
      <c r="Q431">
        <v>0</v>
      </c>
      <c r="R431">
        <v>0</v>
      </c>
      <c r="S431">
        <v>1001</v>
      </c>
      <c r="T431">
        <v>1001</v>
      </c>
      <c r="U431">
        <v>1001</v>
      </c>
      <c r="W431" t="s">
        <v>2006</v>
      </c>
      <c r="X431" t="s">
        <v>71</v>
      </c>
      <c r="Y431" t="s">
        <v>2475</v>
      </c>
      <c r="AA431" t="s">
        <v>46</v>
      </c>
      <c r="AC431" t="s">
        <v>2013</v>
      </c>
      <c r="AD431" t="s">
        <v>2014</v>
      </c>
      <c r="AE431" t="s">
        <v>2111</v>
      </c>
    </row>
    <row r="432" spans="1:31" x14ac:dyDescent="0.25">
      <c r="A432" s="1">
        <v>44471</v>
      </c>
      <c r="B432" s="2" t="s">
        <v>3879</v>
      </c>
      <c r="C432" s="2" t="s">
        <v>46</v>
      </c>
      <c r="D432" s="2" t="s">
        <v>23</v>
      </c>
      <c r="E432" s="2" t="s">
        <v>81</v>
      </c>
      <c r="F432" s="2" t="s">
        <v>71</v>
      </c>
      <c r="G432" s="4">
        <v>44471</v>
      </c>
      <c r="H432">
        <v>165</v>
      </c>
      <c r="I432" t="s">
        <v>441</v>
      </c>
      <c r="N432">
        <v>119</v>
      </c>
      <c r="O432" t="s">
        <v>2145</v>
      </c>
      <c r="P432">
        <v>161</v>
      </c>
      <c r="AC432" t="s">
        <v>2146</v>
      </c>
      <c r="AD432">
        <v>213</v>
      </c>
    </row>
    <row r="433" spans="1:31" x14ac:dyDescent="0.25">
      <c r="A433" s="1">
        <v>44471</v>
      </c>
      <c r="B433" s="2" t="s">
        <v>3879</v>
      </c>
      <c r="C433" s="2" t="s">
        <v>46</v>
      </c>
      <c r="D433" s="2" t="s">
        <v>23</v>
      </c>
      <c r="E433" s="2" t="s">
        <v>81</v>
      </c>
      <c r="F433" s="2" t="s">
        <v>71</v>
      </c>
      <c r="G433" s="4">
        <v>44471</v>
      </c>
      <c r="H433">
        <v>166</v>
      </c>
      <c r="I433" t="s">
        <v>441</v>
      </c>
      <c r="N433">
        <v>691</v>
      </c>
      <c r="O433" t="s">
        <v>2020</v>
      </c>
      <c r="P433">
        <v>518</v>
      </c>
      <c r="AC433" t="s">
        <v>2021</v>
      </c>
      <c r="AD433" t="s">
        <v>2022</v>
      </c>
    </row>
    <row r="434" spans="1:31" x14ac:dyDescent="0.25">
      <c r="A434" s="1">
        <v>44471</v>
      </c>
      <c r="B434" s="2" t="s">
        <v>3879</v>
      </c>
      <c r="C434" s="2" t="s">
        <v>46</v>
      </c>
      <c r="D434" s="2" t="s">
        <v>23</v>
      </c>
      <c r="E434" s="2" t="s">
        <v>81</v>
      </c>
      <c r="F434" s="2" t="s">
        <v>71</v>
      </c>
      <c r="G434" s="4">
        <v>44471</v>
      </c>
      <c r="H434">
        <v>167</v>
      </c>
      <c r="I434" t="s">
        <v>441</v>
      </c>
      <c r="N434">
        <v>83</v>
      </c>
      <c r="O434" t="s">
        <v>2029</v>
      </c>
      <c r="P434">
        <v>138</v>
      </c>
      <c r="AC434" t="s">
        <v>2030</v>
      </c>
      <c r="AD434">
        <v>127</v>
      </c>
    </row>
    <row r="435" spans="1:31" x14ac:dyDescent="0.25">
      <c r="A435" s="1">
        <v>44471</v>
      </c>
      <c r="B435" s="2" t="s">
        <v>3879</v>
      </c>
      <c r="C435" s="2" t="s">
        <v>46</v>
      </c>
      <c r="D435" s="2" t="s">
        <v>23</v>
      </c>
      <c r="E435" s="2" t="s">
        <v>81</v>
      </c>
      <c r="F435" s="2" t="s">
        <v>71</v>
      </c>
      <c r="G435" s="4">
        <v>44471</v>
      </c>
      <c r="H435">
        <v>168</v>
      </c>
      <c r="I435" t="s">
        <v>443</v>
      </c>
      <c r="J435" s="1">
        <v>44471</v>
      </c>
      <c r="K435" t="s">
        <v>2476</v>
      </c>
      <c r="L435" t="s">
        <v>2155</v>
      </c>
      <c r="M435" t="s">
        <v>2397</v>
      </c>
      <c r="N435">
        <v>100</v>
      </c>
      <c r="O435" t="s">
        <v>2016</v>
      </c>
      <c r="P435">
        <v>414</v>
      </c>
      <c r="Q435">
        <v>0</v>
      </c>
      <c r="R435">
        <v>0</v>
      </c>
      <c r="S435">
        <v>2332</v>
      </c>
      <c r="T435">
        <v>2332</v>
      </c>
      <c r="U435">
        <v>2332</v>
      </c>
      <c r="W435" t="s">
        <v>2006</v>
      </c>
      <c r="X435" t="s">
        <v>71</v>
      </c>
      <c r="Y435" t="s">
        <v>2477</v>
      </c>
      <c r="AA435" t="s">
        <v>46</v>
      </c>
      <c r="AC435" t="s">
        <v>2017</v>
      </c>
      <c r="AD435">
        <v>100</v>
      </c>
      <c r="AE435" t="s">
        <v>2217</v>
      </c>
    </row>
    <row r="436" spans="1:31" x14ac:dyDescent="0.25">
      <c r="A436" s="1">
        <v>44471</v>
      </c>
      <c r="B436" s="2" t="s">
        <v>3879</v>
      </c>
      <c r="C436" s="2" t="s">
        <v>46</v>
      </c>
      <c r="D436" s="2" t="s">
        <v>23</v>
      </c>
      <c r="E436" s="2" t="s">
        <v>81</v>
      </c>
      <c r="F436" s="2" t="s">
        <v>71</v>
      </c>
      <c r="G436" s="4">
        <v>44471</v>
      </c>
      <c r="H436">
        <v>169</v>
      </c>
      <c r="I436" t="s">
        <v>443</v>
      </c>
      <c r="N436">
        <v>691</v>
      </c>
      <c r="O436" t="s">
        <v>2020</v>
      </c>
      <c r="P436">
        <v>518</v>
      </c>
      <c r="AC436" t="s">
        <v>2021</v>
      </c>
      <c r="AD436" t="s">
        <v>2022</v>
      </c>
    </row>
    <row r="437" spans="1:31" x14ac:dyDescent="0.25">
      <c r="A437" s="1">
        <v>44471</v>
      </c>
      <c r="B437" s="2" t="s">
        <v>3879</v>
      </c>
      <c r="C437" s="2" t="s">
        <v>46</v>
      </c>
      <c r="D437" s="2" t="s">
        <v>23</v>
      </c>
      <c r="E437" s="2" t="s">
        <v>81</v>
      </c>
      <c r="F437" s="2" t="s">
        <v>71</v>
      </c>
      <c r="G437" s="4">
        <v>44471</v>
      </c>
      <c r="H437">
        <v>170</v>
      </c>
      <c r="I437" t="s">
        <v>443</v>
      </c>
      <c r="N437">
        <v>1441</v>
      </c>
      <c r="O437" t="s">
        <v>2176</v>
      </c>
      <c r="P437">
        <v>1400</v>
      </c>
      <c r="AC437" t="s">
        <v>2177</v>
      </c>
    </row>
    <row r="438" spans="1:31" x14ac:dyDescent="0.25">
      <c r="A438" s="1">
        <v>44471</v>
      </c>
      <c r="B438" s="2" t="s">
        <v>3879</v>
      </c>
      <c r="C438" s="2" t="s">
        <v>46</v>
      </c>
      <c r="D438" s="2" t="s">
        <v>23</v>
      </c>
      <c r="E438" s="2" t="s">
        <v>81</v>
      </c>
      <c r="F438" s="2" t="s">
        <v>71</v>
      </c>
      <c r="G438" s="4">
        <v>44471</v>
      </c>
      <c r="H438">
        <v>171</v>
      </c>
      <c r="I438" t="s">
        <v>445</v>
      </c>
      <c r="J438" s="1">
        <v>44471</v>
      </c>
      <c r="K438" t="s">
        <v>2478</v>
      </c>
      <c r="L438" t="s">
        <v>2479</v>
      </c>
      <c r="N438">
        <v>1329</v>
      </c>
      <c r="O438" t="s">
        <v>2295</v>
      </c>
      <c r="P438">
        <v>173</v>
      </c>
      <c r="Q438">
        <v>0</v>
      </c>
      <c r="R438">
        <v>0</v>
      </c>
      <c r="S438">
        <v>173</v>
      </c>
      <c r="T438">
        <v>173</v>
      </c>
      <c r="U438">
        <v>173</v>
      </c>
      <c r="W438" t="s">
        <v>2006</v>
      </c>
      <c r="X438" t="s">
        <v>71</v>
      </c>
      <c r="Y438" t="s">
        <v>2480</v>
      </c>
      <c r="AA438" t="s">
        <v>46</v>
      </c>
      <c r="AC438" t="s">
        <v>2296</v>
      </c>
      <c r="AD438">
        <v>187</v>
      </c>
      <c r="AE438" t="s">
        <v>2204</v>
      </c>
    </row>
    <row r="439" spans="1:31" x14ac:dyDescent="0.25">
      <c r="A439" s="1">
        <v>44471</v>
      </c>
      <c r="B439" s="2" t="s">
        <v>3879</v>
      </c>
      <c r="C439" s="2" t="s">
        <v>46</v>
      </c>
      <c r="D439" s="2" t="s">
        <v>23</v>
      </c>
      <c r="E439" s="2" t="s">
        <v>81</v>
      </c>
      <c r="F439" s="2" t="s">
        <v>71</v>
      </c>
      <c r="G439" s="4">
        <v>44471</v>
      </c>
      <c r="H439">
        <v>172</v>
      </c>
      <c r="I439" t="s">
        <v>447</v>
      </c>
      <c r="J439" s="1">
        <v>44471</v>
      </c>
      <c r="K439" t="s">
        <v>2481</v>
      </c>
      <c r="L439" t="s">
        <v>2482</v>
      </c>
      <c r="N439">
        <v>692</v>
      </c>
      <c r="O439" t="s">
        <v>2012</v>
      </c>
      <c r="P439">
        <v>184</v>
      </c>
      <c r="Q439">
        <v>0</v>
      </c>
      <c r="R439">
        <v>0</v>
      </c>
      <c r="S439">
        <v>1001</v>
      </c>
      <c r="T439">
        <v>1001</v>
      </c>
      <c r="U439">
        <v>1001</v>
      </c>
      <c r="W439" t="s">
        <v>2006</v>
      </c>
      <c r="X439" t="s">
        <v>71</v>
      </c>
      <c r="Y439" t="s">
        <v>2483</v>
      </c>
      <c r="AA439" t="s">
        <v>46</v>
      </c>
      <c r="AC439" t="s">
        <v>2013</v>
      </c>
      <c r="AD439" t="s">
        <v>2014</v>
      </c>
      <c r="AE439" t="s">
        <v>2423</v>
      </c>
    </row>
    <row r="440" spans="1:31" x14ac:dyDescent="0.25">
      <c r="A440" s="1">
        <v>44471</v>
      </c>
      <c r="B440" s="2" t="s">
        <v>3879</v>
      </c>
      <c r="C440" s="2" t="s">
        <v>46</v>
      </c>
      <c r="D440" s="2" t="s">
        <v>23</v>
      </c>
      <c r="E440" s="2" t="s">
        <v>81</v>
      </c>
      <c r="F440" s="2" t="s">
        <v>71</v>
      </c>
      <c r="G440" s="4">
        <v>44471</v>
      </c>
      <c r="H440">
        <v>173</v>
      </c>
      <c r="I440" t="s">
        <v>447</v>
      </c>
      <c r="N440">
        <v>119</v>
      </c>
      <c r="O440" t="s">
        <v>2145</v>
      </c>
      <c r="P440">
        <v>161</v>
      </c>
      <c r="AC440" t="s">
        <v>2146</v>
      </c>
      <c r="AD440">
        <v>213</v>
      </c>
    </row>
    <row r="441" spans="1:31" x14ac:dyDescent="0.25">
      <c r="A441" s="1">
        <v>44471</v>
      </c>
      <c r="B441" s="2" t="s">
        <v>3879</v>
      </c>
      <c r="C441" s="2" t="s">
        <v>46</v>
      </c>
      <c r="D441" s="2" t="s">
        <v>23</v>
      </c>
      <c r="E441" s="2" t="s">
        <v>81</v>
      </c>
      <c r="F441" s="2" t="s">
        <v>71</v>
      </c>
      <c r="G441" s="4">
        <v>44471</v>
      </c>
      <c r="H441">
        <v>174</v>
      </c>
      <c r="I441" t="s">
        <v>447</v>
      </c>
      <c r="N441">
        <v>691</v>
      </c>
      <c r="O441" t="s">
        <v>2020</v>
      </c>
      <c r="P441">
        <v>518</v>
      </c>
      <c r="AC441" t="s">
        <v>2021</v>
      </c>
      <c r="AD441" t="s">
        <v>2022</v>
      </c>
    </row>
    <row r="442" spans="1:31" x14ac:dyDescent="0.25">
      <c r="A442" s="1">
        <v>44471</v>
      </c>
      <c r="B442" s="2" t="s">
        <v>3879</v>
      </c>
      <c r="C442" s="2" t="s">
        <v>46</v>
      </c>
      <c r="D442" s="2" t="s">
        <v>23</v>
      </c>
      <c r="E442" s="2" t="s">
        <v>81</v>
      </c>
      <c r="F442" s="2" t="s">
        <v>71</v>
      </c>
      <c r="G442" s="4">
        <v>44471</v>
      </c>
      <c r="H442">
        <v>175</v>
      </c>
      <c r="I442" t="s">
        <v>447</v>
      </c>
      <c r="N442">
        <v>83</v>
      </c>
      <c r="O442" t="s">
        <v>2029</v>
      </c>
      <c r="P442">
        <v>138</v>
      </c>
      <c r="AC442" t="s">
        <v>2030</v>
      </c>
      <c r="AD442">
        <v>127</v>
      </c>
    </row>
    <row r="443" spans="1:31" x14ac:dyDescent="0.25">
      <c r="A443" s="1">
        <v>44471</v>
      </c>
      <c r="B443" s="2" t="s">
        <v>3879</v>
      </c>
      <c r="C443" s="2" t="s">
        <v>46</v>
      </c>
      <c r="D443" s="2" t="s">
        <v>23</v>
      </c>
      <c r="E443" s="2" t="s">
        <v>81</v>
      </c>
      <c r="F443" s="2" t="s">
        <v>71</v>
      </c>
      <c r="G443" s="4">
        <v>44471</v>
      </c>
      <c r="H443">
        <v>176</v>
      </c>
      <c r="I443" t="s">
        <v>449</v>
      </c>
      <c r="J443" s="1">
        <v>44471</v>
      </c>
      <c r="K443" t="s">
        <v>2484</v>
      </c>
      <c r="L443" t="s">
        <v>2485</v>
      </c>
      <c r="N443">
        <v>1533</v>
      </c>
      <c r="O443" t="s">
        <v>2119</v>
      </c>
      <c r="P443">
        <v>535</v>
      </c>
      <c r="Q443">
        <v>0</v>
      </c>
      <c r="R443">
        <v>0</v>
      </c>
      <c r="S443">
        <v>1283</v>
      </c>
      <c r="T443">
        <v>1283</v>
      </c>
      <c r="U443">
        <v>1283</v>
      </c>
      <c r="W443" t="s">
        <v>2006</v>
      </c>
      <c r="X443" t="s">
        <v>71</v>
      </c>
      <c r="Y443" t="s">
        <v>2486</v>
      </c>
      <c r="AA443" t="s">
        <v>46</v>
      </c>
      <c r="AC443" t="s">
        <v>2120</v>
      </c>
      <c r="AD443" t="s">
        <v>2121</v>
      </c>
      <c r="AE443" t="s">
        <v>2226</v>
      </c>
    </row>
    <row r="444" spans="1:31" x14ac:dyDescent="0.25">
      <c r="A444" s="1">
        <v>44471</v>
      </c>
      <c r="B444" s="2" t="s">
        <v>3879</v>
      </c>
      <c r="C444" s="2" t="s">
        <v>46</v>
      </c>
      <c r="D444" s="2" t="s">
        <v>23</v>
      </c>
      <c r="E444" s="2" t="s">
        <v>81</v>
      </c>
      <c r="F444" s="2" t="s">
        <v>71</v>
      </c>
      <c r="G444" s="4">
        <v>44471</v>
      </c>
      <c r="H444">
        <v>177</v>
      </c>
      <c r="I444" t="s">
        <v>449</v>
      </c>
      <c r="N444">
        <v>1580</v>
      </c>
      <c r="O444" t="s">
        <v>2092</v>
      </c>
      <c r="P444">
        <v>610</v>
      </c>
      <c r="AC444" t="s">
        <v>2093</v>
      </c>
      <c r="AD444" t="s">
        <v>2094</v>
      </c>
    </row>
    <row r="445" spans="1:31" x14ac:dyDescent="0.25">
      <c r="A445" s="1">
        <v>44471</v>
      </c>
      <c r="B445" s="2" t="s">
        <v>3879</v>
      </c>
      <c r="C445" s="2" t="s">
        <v>46</v>
      </c>
      <c r="D445" s="2" t="s">
        <v>23</v>
      </c>
      <c r="E445" s="2" t="s">
        <v>81</v>
      </c>
      <c r="F445" s="2" t="s">
        <v>71</v>
      </c>
      <c r="G445" s="4">
        <v>44471</v>
      </c>
      <c r="H445">
        <v>178</v>
      </c>
      <c r="I445" t="s">
        <v>449</v>
      </c>
      <c r="N445">
        <v>83</v>
      </c>
      <c r="O445" t="s">
        <v>2029</v>
      </c>
      <c r="P445">
        <v>138</v>
      </c>
      <c r="AC445" t="s">
        <v>2030</v>
      </c>
      <c r="AD445">
        <v>127</v>
      </c>
    </row>
    <row r="446" spans="1:31" x14ac:dyDescent="0.25">
      <c r="A446" s="1">
        <v>44471</v>
      </c>
      <c r="B446" s="2" t="s">
        <v>3879</v>
      </c>
      <c r="C446" s="2" t="s">
        <v>21</v>
      </c>
      <c r="D446" s="2" t="s">
        <v>23</v>
      </c>
      <c r="E446" s="2" t="s">
        <v>81</v>
      </c>
      <c r="F446" s="2" t="s">
        <v>71</v>
      </c>
      <c r="G446" s="4">
        <v>44471</v>
      </c>
      <c r="H446">
        <v>179</v>
      </c>
      <c r="I446" t="s">
        <v>458</v>
      </c>
      <c r="J446" s="1">
        <v>44471</v>
      </c>
      <c r="K446" t="s">
        <v>2487</v>
      </c>
      <c r="L446" t="s">
        <v>2368</v>
      </c>
      <c r="N446">
        <v>692</v>
      </c>
      <c r="O446" t="s">
        <v>2012</v>
      </c>
      <c r="P446">
        <v>165</v>
      </c>
      <c r="Q446">
        <v>0</v>
      </c>
      <c r="R446">
        <v>0</v>
      </c>
      <c r="S446">
        <v>1080</v>
      </c>
      <c r="T446">
        <v>1080</v>
      </c>
      <c r="U446">
        <v>1080</v>
      </c>
      <c r="W446" t="s">
        <v>2006</v>
      </c>
      <c r="X446" t="s">
        <v>71</v>
      </c>
      <c r="AA446" t="s">
        <v>61</v>
      </c>
      <c r="AC446" t="s">
        <v>2013</v>
      </c>
      <c r="AD446" t="s">
        <v>2014</v>
      </c>
      <c r="AE446" t="s">
        <v>2111</v>
      </c>
    </row>
    <row r="447" spans="1:31" x14ac:dyDescent="0.25">
      <c r="A447" s="1">
        <v>44471</v>
      </c>
      <c r="B447" s="2" t="s">
        <v>3879</v>
      </c>
      <c r="C447" s="2" t="s">
        <v>21</v>
      </c>
      <c r="D447" s="2" t="s">
        <v>23</v>
      </c>
      <c r="E447" s="2" t="s">
        <v>81</v>
      </c>
      <c r="F447" s="2" t="s">
        <v>71</v>
      </c>
      <c r="G447" s="4">
        <v>44471</v>
      </c>
      <c r="H447">
        <v>180</v>
      </c>
      <c r="I447" t="s">
        <v>458</v>
      </c>
      <c r="N447">
        <v>691</v>
      </c>
      <c r="O447" t="s">
        <v>2020</v>
      </c>
      <c r="P447">
        <v>465</v>
      </c>
      <c r="AC447" t="s">
        <v>2021</v>
      </c>
      <c r="AD447" t="s">
        <v>2022</v>
      </c>
    </row>
    <row r="448" spans="1:31" x14ac:dyDescent="0.25">
      <c r="A448" s="1">
        <v>44471</v>
      </c>
      <c r="B448" s="2" t="s">
        <v>3879</v>
      </c>
      <c r="C448" s="2" t="s">
        <v>21</v>
      </c>
      <c r="D448" s="2" t="s">
        <v>23</v>
      </c>
      <c r="E448" s="2" t="s">
        <v>81</v>
      </c>
      <c r="F448" s="2" t="s">
        <v>71</v>
      </c>
      <c r="G448" s="4">
        <v>44471</v>
      </c>
      <c r="H448">
        <v>181</v>
      </c>
      <c r="I448" t="s">
        <v>458</v>
      </c>
      <c r="N448">
        <v>416</v>
      </c>
      <c r="O448" t="s">
        <v>2172</v>
      </c>
      <c r="P448">
        <v>325</v>
      </c>
      <c r="AC448" t="s">
        <v>2173</v>
      </c>
      <c r="AD448">
        <v>22</v>
      </c>
    </row>
    <row r="449" spans="1:31" x14ac:dyDescent="0.25">
      <c r="A449" s="1">
        <v>44471</v>
      </c>
      <c r="B449" s="2" t="s">
        <v>3879</v>
      </c>
      <c r="C449" s="2" t="s">
        <v>21</v>
      </c>
      <c r="D449" s="2" t="s">
        <v>23</v>
      </c>
      <c r="E449" s="2" t="s">
        <v>81</v>
      </c>
      <c r="F449" s="2" t="s">
        <v>71</v>
      </c>
      <c r="G449" s="4">
        <v>44471</v>
      </c>
      <c r="H449">
        <v>182</v>
      </c>
      <c r="I449" t="s">
        <v>458</v>
      </c>
      <c r="N449">
        <v>83</v>
      </c>
      <c r="O449" t="s">
        <v>2029</v>
      </c>
      <c r="P449">
        <v>125</v>
      </c>
      <c r="AC449" t="s">
        <v>2030</v>
      </c>
      <c r="AD449">
        <v>127</v>
      </c>
    </row>
    <row r="450" spans="1:31" x14ac:dyDescent="0.25">
      <c r="A450" s="1">
        <v>44471</v>
      </c>
      <c r="B450" s="2" t="s">
        <v>3879</v>
      </c>
      <c r="C450" s="2" t="s">
        <v>48</v>
      </c>
      <c r="D450" s="2" t="s">
        <v>23</v>
      </c>
      <c r="E450" s="2" t="s">
        <v>81</v>
      </c>
      <c r="F450" s="2" t="s">
        <v>71</v>
      </c>
      <c r="G450" s="4">
        <v>44471</v>
      </c>
      <c r="H450">
        <v>183</v>
      </c>
      <c r="I450" t="s">
        <v>460</v>
      </c>
      <c r="J450" s="1">
        <v>44471</v>
      </c>
      <c r="K450" t="s">
        <v>2487</v>
      </c>
      <c r="L450" t="s">
        <v>2368</v>
      </c>
      <c r="N450">
        <v>286</v>
      </c>
      <c r="O450" t="s">
        <v>2182</v>
      </c>
      <c r="P450">
        <v>110</v>
      </c>
      <c r="Q450">
        <v>0</v>
      </c>
      <c r="R450">
        <v>0</v>
      </c>
      <c r="S450">
        <v>110</v>
      </c>
      <c r="T450">
        <v>110</v>
      </c>
      <c r="U450">
        <v>110</v>
      </c>
      <c r="W450" t="s">
        <v>2006</v>
      </c>
      <c r="X450" t="s">
        <v>71</v>
      </c>
      <c r="AA450" t="s">
        <v>48</v>
      </c>
      <c r="AC450" t="s">
        <v>2183</v>
      </c>
      <c r="AD450">
        <v>220</v>
      </c>
      <c r="AE450" t="s">
        <v>2111</v>
      </c>
    </row>
    <row r="451" spans="1:31" x14ac:dyDescent="0.25">
      <c r="A451" s="1">
        <v>44471</v>
      </c>
      <c r="B451" s="2" t="s">
        <v>3879</v>
      </c>
      <c r="C451" s="2" t="s">
        <v>46</v>
      </c>
      <c r="D451" s="2" t="s">
        <v>37</v>
      </c>
      <c r="E451" s="2" t="s">
        <v>81</v>
      </c>
      <c r="F451" s="2" t="s">
        <v>71</v>
      </c>
      <c r="G451" s="4">
        <v>44471</v>
      </c>
      <c r="H451">
        <v>184</v>
      </c>
      <c r="I451" t="s">
        <v>462</v>
      </c>
      <c r="J451" s="1">
        <v>44471</v>
      </c>
      <c r="K451" t="s">
        <v>2488</v>
      </c>
      <c r="L451" t="s">
        <v>2087</v>
      </c>
      <c r="M451" t="s">
        <v>2489</v>
      </c>
      <c r="N451">
        <v>1036</v>
      </c>
      <c r="O451" t="s">
        <v>2490</v>
      </c>
      <c r="P451">
        <v>700</v>
      </c>
      <c r="Q451">
        <v>0</v>
      </c>
      <c r="R451">
        <v>0</v>
      </c>
      <c r="S451">
        <v>700</v>
      </c>
      <c r="T451">
        <v>700</v>
      </c>
      <c r="U451">
        <v>700</v>
      </c>
      <c r="W451" t="s">
        <v>2006</v>
      </c>
      <c r="X451" t="s">
        <v>71</v>
      </c>
      <c r="Y451" t="s">
        <v>2491</v>
      </c>
      <c r="AA451" t="s">
        <v>46</v>
      </c>
      <c r="AE451" t="s">
        <v>2306</v>
      </c>
    </row>
    <row r="452" spans="1:31" x14ac:dyDescent="0.25">
      <c r="A452" s="1">
        <v>44471</v>
      </c>
      <c r="B452" s="2" t="s">
        <v>3879</v>
      </c>
      <c r="C452" s="2" t="s">
        <v>29</v>
      </c>
      <c r="D452" s="2" t="s">
        <v>23</v>
      </c>
      <c r="E452" s="2" t="s">
        <v>81</v>
      </c>
      <c r="F452" s="2" t="s">
        <v>71</v>
      </c>
      <c r="G452" s="4">
        <v>44471</v>
      </c>
      <c r="H452">
        <v>185</v>
      </c>
      <c r="I452" t="s">
        <v>464</v>
      </c>
      <c r="J452" s="1">
        <v>44471</v>
      </c>
      <c r="K452" t="s">
        <v>2492</v>
      </c>
      <c r="L452" t="s">
        <v>2493</v>
      </c>
      <c r="M452" t="s">
        <v>2338</v>
      </c>
      <c r="N452">
        <v>692</v>
      </c>
      <c r="O452" t="s">
        <v>2012</v>
      </c>
      <c r="P452">
        <v>184</v>
      </c>
      <c r="Q452">
        <v>0</v>
      </c>
      <c r="R452">
        <v>0</v>
      </c>
      <c r="S452">
        <v>1345</v>
      </c>
      <c r="T452">
        <v>1345</v>
      </c>
      <c r="U452">
        <v>1345</v>
      </c>
      <c r="W452" t="s">
        <v>2006</v>
      </c>
      <c r="X452" t="s">
        <v>71</v>
      </c>
      <c r="AA452" t="s">
        <v>28</v>
      </c>
      <c r="AC452" t="s">
        <v>2013</v>
      </c>
      <c r="AD452" t="s">
        <v>2014</v>
      </c>
      <c r="AE452" t="s">
        <v>2159</v>
      </c>
    </row>
    <row r="453" spans="1:31" x14ac:dyDescent="0.25">
      <c r="A453" s="1">
        <v>44471</v>
      </c>
      <c r="B453" s="2" t="s">
        <v>3879</v>
      </c>
      <c r="C453" s="2" t="s">
        <v>29</v>
      </c>
      <c r="D453" s="2" t="s">
        <v>23</v>
      </c>
      <c r="E453" s="2" t="s">
        <v>81</v>
      </c>
      <c r="F453" s="2" t="s">
        <v>71</v>
      </c>
      <c r="G453" s="4">
        <v>44471</v>
      </c>
      <c r="H453">
        <v>186</v>
      </c>
      <c r="I453" t="s">
        <v>464</v>
      </c>
      <c r="N453">
        <v>288</v>
      </c>
      <c r="O453" t="s">
        <v>2242</v>
      </c>
      <c r="P453">
        <v>125</v>
      </c>
      <c r="AC453" t="s">
        <v>2243</v>
      </c>
      <c r="AD453">
        <v>221</v>
      </c>
    </row>
    <row r="454" spans="1:31" x14ac:dyDescent="0.25">
      <c r="A454" s="1">
        <v>44471</v>
      </c>
      <c r="B454" s="2" t="s">
        <v>3879</v>
      </c>
      <c r="C454" s="2" t="s">
        <v>29</v>
      </c>
      <c r="D454" s="2" t="s">
        <v>23</v>
      </c>
      <c r="E454" s="2" t="s">
        <v>81</v>
      </c>
      <c r="F454" s="2" t="s">
        <v>71</v>
      </c>
      <c r="G454" s="4">
        <v>44471</v>
      </c>
      <c r="H454">
        <v>187</v>
      </c>
      <c r="I454" t="s">
        <v>464</v>
      </c>
      <c r="N454">
        <v>691</v>
      </c>
      <c r="O454" t="s">
        <v>2020</v>
      </c>
      <c r="P454">
        <v>518</v>
      </c>
      <c r="AC454" t="s">
        <v>2021</v>
      </c>
      <c r="AD454" t="s">
        <v>2022</v>
      </c>
    </row>
    <row r="455" spans="1:31" x14ac:dyDescent="0.25">
      <c r="A455" s="1">
        <v>44471</v>
      </c>
      <c r="B455" s="2" t="s">
        <v>3879</v>
      </c>
      <c r="C455" s="2" t="s">
        <v>29</v>
      </c>
      <c r="D455" s="2" t="s">
        <v>23</v>
      </c>
      <c r="E455" s="2" t="s">
        <v>81</v>
      </c>
      <c r="F455" s="2" t="s">
        <v>71</v>
      </c>
      <c r="G455" s="4">
        <v>44471</v>
      </c>
      <c r="H455">
        <v>188</v>
      </c>
      <c r="I455" t="s">
        <v>464</v>
      </c>
      <c r="N455">
        <v>226</v>
      </c>
      <c r="O455" t="s">
        <v>2018</v>
      </c>
      <c r="P455">
        <v>345</v>
      </c>
      <c r="AC455" t="s">
        <v>2019</v>
      </c>
      <c r="AD455">
        <v>183</v>
      </c>
    </row>
    <row r="456" spans="1:31" x14ac:dyDescent="0.25">
      <c r="A456" s="1">
        <v>44471</v>
      </c>
      <c r="B456" s="2" t="s">
        <v>3879</v>
      </c>
      <c r="C456" s="2" t="s">
        <v>29</v>
      </c>
      <c r="D456" s="2" t="s">
        <v>23</v>
      </c>
      <c r="E456" s="2" t="s">
        <v>81</v>
      </c>
      <c r="F456" s="2" t="s">
        <v>71</v>
      </c>
      <c r="G456" s="4">
        <v>44471</v>
      </c>
      <c r="H456">
        <v>189</v>
      </c>
      <c r="I456" t="s">
        <v>464</v>
      </c>
      <c r="N456">
        <v>1329</v>
      </c>
      <c r="O456" t="s">
        <v>2295</v>
      </c>
      <c r="P456">
        <v>173</v>
      </c>
      <c r="AC456" t="s">
        <v>2296</v>
      </c>
      <c r="AD456">
        <v>187</v>
      </c>
    </row>
    <row r="457" spans="1:31" x14ac:dyDescent="0.25">
      <c r="A457" s="1">
        <v>44471</v>
      </c>
      <c r="B457" s="2" t="s">
        <v>3879</v>
      </c>
      <c r="C457" s="2" t="s">
        <v>46</v>
      </c>
      <c r="D457" s="2" t="s">
        <v>23</v>
      </c>
      <c r="E457" s="2" t="s">
        <v>81</v>
      </c>
      <c r="F457" s="2" t="s">
        <v>71</v>
      </c>
      <c r="G457" s="4">
        <v>44471</v>
      </c>
      <c r="H457">
        <v>190</v>
      </c>
      <c r="I457" t="s">
        <v>466</v>
      </c>
      <c r="J457" s="1">
        <v>44471</v>
      </c>
      <c r="K457" t="s">
        <v>2494</v>
      </c>
      <c r="L457" t="s">
        <v>2338</v>
      </c>
      <c r="N457">
        <v>692</v>
      </c>
      <c r="O457" t="s">
        <v>2012</v>
      </c>
      <c r="P457">
        <v>184</v>
      </c>
      <c r="Q457">
        <v>0</v>
      </c>
      <c r="R457">
        <v>0</v>
      </c>
      <c r="S457">
        <v>1140</v>
      </c>
      <c r="T457">
        <v>1140</v>
      </c>
      <c r="U457">
        <v>1140</v>
      </c>
      <c r="W457" t="s">
        <v>2006</v>
      </c>
      <c r="X457" t="s">
        <v>71</v>
      </c>
      <c r="Y457" t="s">
        <v>2495</v>
      </c>
      <c r="AA457" t="s">
        <v>46</v>
      </c>
      <c r="AC457" t="s">
        <v>2013</v>
      </c>
      <c r="AD457" t="s">
        <v>2014</v>
      </c>
      <c r="AE457" t="s">
        <v>2133</v>
      </c>
    </row>
    <row r="458" spans="1:31" x14ac:dyDescent="0.25">
      <c r="A458" s="1">
        <v>44471</v>
      </c>
      <c r="B458" s="2" t="s">
        <v>3879</v>
      </c>
      <c r="C458" s="2" t="s">
        <v>46</v>
      </c>
      <c r="D458" s="2" t="s">
        <v>23</v>
      </c>
      <c r="E458" s="2" t="s">
        <v>81</v>
      </c>
      <c r="F458" s="2" t="s">
        <v>71</v>
      </c>
      <c r="G458" s="4">
        <v>44471</v>
      </c>
      <c r="H458">
        <v>191</v>
      </c>
      <c r="I458" t="s">
        <v>466</v>
      </c>
      <c r="N458">
        <v>1229</v>
      </c>
      <c r="O458" t="s">
        <v>2096</v>
      </c>
      <c r="P458">
        <v>300</v>
      </c>
      <c r="AC458" t="s">
        <v>2098</v>
      </c>
      <c r="AD458">
        <v>112</v>
      </c>
    </row>
    <row r="459" spans="1:31" x14ac:dyDescent="0.25">
      <c r="A459" s="1">
        <v>44471</v>
      </c>
      <c r="B459" s="2" t="s">
        <v>3879</v>
      </c>
      <c r="C459" s="2" t="s">
        <v>46</v>
      </c>
      <c r="D459" s="2" t="s">
        <v>23</v>
      </c>
      <c r="E459" s="2" t="s">
        <v>81</v>
      </c>
      <c r="F459" s="2" t="s">
        <v>71</v>
      </c>
      <c r="G459" s="4">
        <v>44471</v>
      </c>
      <c r="H459">
        <v>192</v>
      </c>
      <c r="I459" t="s">
        <v>466</v>
      </c>
      <c r="N459">
        <v>691</v>
      </c>
      <c r="O459" t="s">
        <v>2020</v>
      </c>
      <c r="P459">
        <v>518</v>
      </c>
      <c r="AC459" t="s">
        <v>2021</v>
      </c>
      <c r="AD459" t="s">
        <v>2022</v>
      </c>
    </row>
    <row r="460" spans="1:31" x14ac:dyDescent="0.25">
      <c r="A460" s="1">
        <v>44471</v>
      </c>
      <c r="B460" s="2" t="s">
        <v>3879</v>
      </c>
      <c r="C460" s="2" t="s">
        <v>46</v>
      </c>
      <c r="D460" s="2" t="s">
        <v>23</v>
      </c>
      <c r="E460" s="2" t="s">
        <v>81</v>
      </c>
      <c r="F460" s="2" t="s">
        <v>71</v>
      </c>
      <c r="G460" s="4">
        <v>44471</v>
      </c>
      <c r="H460">
        <v>193</v>
      </c>
      <c r="I460" t="s">
        <v>466</v>
      </c>
      <c r="N460">
        <v>83</v>
      </c>
      <c r="O460" t="s">
        <v>2029</v>
      </c>
      <c r="P460">
        <v>138</v>
      </c>
      <c r="AC460" t="s">
        <v>2030</v>
      </c>
      <c r="AD460">
        <v>127</v>
      </c>
    </row>
    <row r="461" spans="1:31" x14ac:dyDescent="0.25">
      <c r="A461" s="1">
        <v>44471</v>
      </c>
      <c r="B461" s="2" t="s">
        <v>3879</v>
      </c>
      <c r="C461" s="2" t="s">
        <v>46</v>
      </c>
      <c r="D461" s="2" t="s">
        <v>23</v>
      </c>
      <c r="E461" s="2" t="s">
        <v>81</v>
      </c>
      <c r="F461" s="2" t="s">
        <v>71</v>
      </c>
      <c r="G461" s="4">
        <v>44471</v>
      </c>
      <c r="H461">
        <v>194</v>
      </c>
      <c r="I461" t="s">
        <v>468</v>
      </c>
      <c r="J461" s="1">
        <v>44471</v>
      </c>
      <c r="K461" t="s">
        <v>2496</v>
      </c>
      <c r="L461" t="s">
        <v>2497</v>
      </c>
      <c r="N461">
        <v>121</v>
      </c>
      <c r="O461" t="s">
        <v>2100</v>
      </c>
      <c r="P461">
        <v>374</v>
      </c>
      <c r="Q461">
        <v>0</v>
      </c>
      <c r="R461">
        <v>0</v>
      </c>
      <c r="S461">
        <v>694</v>
      </c>
      <c r="T461">
        <v>694</v>
      </c>
      <c r="U461">
        <v>694</v>
      </c>
      <c r="W461" t="s">
        <v>2006</v>
      </c>
      <c r="X461" t="s">
        <v>71</v>
      </c>
      <c r="Y461" t="s">
        <v>2498</v>
      </c>
      <c r="AA461" t="s">
        <v>46</v>
      </c>
      <c r="AC461" t="s">
        <v>2101</v>
      </c>
      <c r="AD461">
        <v>137</v>
      </c>
      <c r="AE461" t="s">
        <v>2499</v>
      </c>
    </row>
    <row r="462" spans="1:31" x14ac:dyDescent="0.25">
      <c r="A462" s="1">
        <v>44471</v>
      </c>
      <c r="B462" s="2" t="s">
        <v>3879</v>
      </c>
      <c r="C462" s="2" t="s">
        <v>46</v>
      </c>
      <c r="D462" s="2" t="s">
        <v>23</v>
      </c>
      <c r="E462" s="2" t="s">
        <v>81</v>
      </c>
      <c r="F462" s="2" t="s">
        <v>71</v>
      </c>
      <c r="G462" s="4">
        <v>44471</v>
      </c>
      <c r="H462">
        <v>195</v>
      </c>
      <c r="I462" t="s">
        <v>468</v>
      </c>
      <c r="N462">
        <v>1659</v>
      </c>
      <c r="O462" t="s">
        <v>2500</v>
      </c>
      <c r="P462">
        <v>320</v>
      </c>
      <c r="AC462" t="s">
        <v>2501</v>
      </c>
    </row>
    <row r="463" spans="1:31" x14ac:dyDescent="0.25">
      <c r="A463" s="1">
        <v>44471</v>
      </c>
      <c r="B463" s="2" t="s">
        <v>3879</v>
      </c>
      <c r="C463" s="2" t="s">
        <v>46</v>
      </c>
      <c r="D463" s="2" t="s">
        <v>23</v>
      </c>
      <c r="E463" s="2" t="s">
        <v>81</v>
      </c>
      <c r="F463" s="2" t="s">
        <v>71</v>
      </c>
      <c r="G463" s="4">
        <v>44471</v>
      </c>
      <c r="H463">
        <v>196</v>
      </c>
      <c r="I463" t="s">
        <v>470</v>
      </c>
      <c r="J463" s="1">
        <v>44471</v>
      </c>
      <c r="K463" t="s">
        <v>2502</v>
      </c>
      <c r="L463" t="s">
        <v>2257</v>
      </c>
      <c r="M463" t="s">
        <v>2503</v>
      </c>
      <c r="N463">
        <v>692</v>
      </c>
      <c r="O463" t="s">
        <v>2012</v>
      </c>
      <c r="P463">
        <v>184</v>
      </c>
      <c r="Q463">
        <v>0</v>
      </c>
      <c r="R463">
        <v>0</v>
      </c>
      <c r="S463">
        <v>840</v>
      </c>
      <c r="T463">
        <v>840</v>
      </c>
      <c r="U463">
        <v>840</v>
      </c>
      <c r="W463" t="s">
        <v>2006</v>
      </c>
      <c r="X463" t="s">
        <v>71</v>
      </c>
      <c r="Y463" t="s">
        <v>2504</v>
      </c>
      <c r="AA463" t="s">
        <v>46</v>
      </c>
      <c r="AC463" t="s">
        <v>2013</v>
      </c>
      <c r="AD463" t="s">
        <v>2014</v>
      </c>
      <c r="AE463" t="s">
        <v>2204</v>
      </c>
    </row>
    <row r="464" spans="1:31" x14ac:dyDescent="0.25">
      <c r="A464" s="1">
        <v>44471</v>
      </c>
      <c r="B464" s="2" t="s">
        <v>3879</v>
      </c>
      <c r="C464" s="2" t="s">
        <v>46</v>
      </c>
      <c r="D464" s="2" t="s">
        <v>23</v>
      </c>
      <c r="E464" s="2" t="s">
        <v>81</v>
      </c>
      <c r="F464" s="2" t="s">
        <v>71</v>
      </c>
      <c r="G464" s="4">
        <v>44471</v>
      </c>
      <c r="H464">
        <v>197</v>
      </c>
      <c r="I464" t="s">
        <v>470</v>
      </c>
      <c r="N464">
        <v>691</v>
      </c>
      <c r="O464" t="s">
        <v>2020</v>
      </c>
      <c r="P464">
        <v>518</v>
      </c>
      <c r="AC464" t="s">
        <v>2021</v>
      </c>
      <c r="AD464" t="s">
        <v>2022</v>
      </c>
    </row>
    <row r="465" spans="1:31" x14ac:dyDescent="0.25">
      <c r="A465" s="1">
        <v>44471</v>
      </c>
      <c r="B465" s="2" t="s">
        <v>3879</v>
      </c>
      <c r="C465" s="2" t="s">
        <v>46</v>
      </c>
      <c r="D465" s="2" t="s">
        <v>23</v>
      </c>
      <c r="E465" s="2" t="s">
        <v>81</v>
      </c>
      <c r="F465" s="2" t="s">
        <v>71</v>
      </c>
      <c r="G465" s="4">
        <v>44471</v>
      </c>
      <c r="H465">
        <v>198</v>
      </c>
      <c r="I465" t="s">
        <v>470</v>
      </c>
      <c r="N465">
        <v>83</v>
      </c>
      <c r="O465" t="s">
        <v>2029</v>
      </c>
      <c r="P465">
        <v>138</v>
      </c>
      <c r="AC465" t="s">
        <v>2030</v>
      </c>
      <c r="AD465">
        <v>127</v>
      </c>
    </row>
    <row r="466" spans="1:31" x14ac:dyDescent="0.25">
      <c r="A466" s="1">
        <v>44471</v>
      </c>
      <c r="B466" s="2" t="s">
        <v>3879</v>
      </c>
      <c r="C466" s="2" t="s">
        <v>46</v>
      </c>
      <c r="D466" s="2" t="s">
        <v>23</v>
      </c>
      <c r="E466" s="2" t="s">
        <v>81</v>
      </c>
      <c r="F466" s="2" t="s">
        <v>71</v>
      </c>
      <c r="G466" s="4">
        <v>44471</v>
      </c>
      <c r="H466">
        <v>199</v>
      </c>
      <c r="I466" t="s">
        <v>472</v>
      </c>
      <c r="J466" s="1">
        <v>44471</v>
      </c>
      <c r="K466" t="s">
        <v>2505</v>
      </c>
      <c r="L466" t="s">
        <v>2072</v>
      </c>
      <c r="N466">
        <v>692</v>
      </c>
      <c r="O466" t="s">
        <v>2012</v>
      </c>
      <c r="P466">
        <v>184</v>
      </c>
      <c r="Q466">
        <v>0</v>
      </c>
      <c r="R466">
        <v>0</v>
      </c>
      <c r="S466">
        <v>857</v>
      </c>
      <c r="T466">
        <v>857</v>
      </c>
      <c r="U466">
        <v>857</v>
      </c>
      <c r="W466" t="s">
        <v>2006</v>
      </c>
      <c r="X466" t="s">
        <v>71</v>
      </c>
      <c r="Y466" t="s">
        <v>2506</v>
      </c>
      <c r="AA466" t="s">
        <v>46</v>
      </c>
      <c r="AC466" t="s">
        <v>2013</v>
      </c>
      <c r="AD466" t="s">
        <v>2014</v>
      </c>
      <c r="AE466" t="s">
        <v>2461</v>
      </c>
    </row>
    <row r="467" spans="1:31" x14ac:dyDescent="0.25">
      <c r="A467" s="1">
        <v>44471</v>
      </c>
      <c r="B467" s="2" t="s">
        <v>3879</v>
      </c>
      <c r="C467" s="2" t="s">
        <v>46</v>
      </c>
      <c r="D467" s="2" t="s">
        <v>23</v>
      </c>
      <c r="E467" s="2" t="s">
        <v>81</v>
      </c>
      <c r="F467" s="2" t="s">
        <v>71</v>
      </c>
      <c r="G467" s="4">
        <v>44471</v>
      </c>
      <c r="H467">
        <v>200</v>
      </c>
      <c r="I467" t="s">
        <v>472</v>
      </c>
      <c r="N467">
        <v>1533</v>
      </c>
      <c r="O467" t="s">
        <v>2119</v>
      </c>
      <c r="P467">
        <v>535</v>
      </c>
      <c r="AC467" t="s">
        <v>2120</v>
      </c>
      <c r="AD467" t="s">
        <v>2121</v>
      </c>
    </row>
    <row r="468" spans="1:31" x14ac:dyDescent="0.25">
      <c r="A468" s="1">
        <v>44471</v>
      </c>
      <c r="B468" s="2" t="s">
        <v>3879</v>
      </c>
      <c r="C468" s="2" t="s">
        <v>46</v>
      </c>
      <c r="D468" s="2" t="s">
        <v>23</v>
      </c>
      <c r="E468" s="2" t="s">
        <v>81</v>
      </c>
      <c r="F468" s="2" t="s">
        <v>71</v>
      </c>
      <c r="G468" s="4">
        <v>44471</v>
      </c>
      <c r="H468">
        <v>201</v>
      </c>
      <c r="I468" t="s">
        <v>472</v>
      </c>
      <c r="N468">
        <v>83</v>
      </c>
      <c r="O468" t="s">
        <v>2029</v>
      </c>
      <c r="P468">
        <v>138</v>
      </c>
      <c r="AC468" t="s">
        <v>2030</v>
      </c>
      <c r="AD468">
        <v>127</v>
      </c>
    </row>
    <row r="469" spans="1:31" x14ac:dyDescent="0.25">
      <c r="A469" s="1">
        <v>44471</v>
      </c>
      <c r="B469" s="2" t="s">
        <v>3879</v>
      </c>
      <c r="C469" s="2" t="s">
        <v>46</v>
      </c>
      <c r="D469" s="2" t="s">
        <v>23</v>
      </c>
      <c r="E469" s="2" t="s">
        <v>81</v>
      </c>
      <c r="F469" s="2" t="s">
        <v>71</v>
      </c>
      <c r="G469" s="4">
        <v>44471</v>
      </c>
      <c r="H469">
        <v>202</v>
      </c>
      <c r="I469" t="s">
        <v>474</v>
      </c>
      <c r="J469" s="1">
        <v>44471</v>
      </c>
      <c r="K469" t="s">
        <v>2507</v>
      </c>
      <c r="L469" t="s">
        <v>2072</v>
      </c>
      <c r="N469">
        <v>121</v>
      </c>
      <c r="O469" t="s">
        <v>2100</v>
      </c>
      <c r="P469">
        <v>374</v>
      </c>
      <c r="Q469">
        <v>0</v>
      </c>
      <c r="R469">
        <v>0</v>
      </c>
      <c r="S469">
        <v>1007</v>
      </c>
      <c r="T469">
        <v>1007</v>
      </c>
      <c r="U469">
        <v>1007</v>
      </c>
      <c r="W469" t="s">
        <v>2006</v>
      </c>
      <c r="X469" t="s">
        <v>71</v>
      </c>
      <c r="AA469" t="s">
        <v>46</v>
      </c>
      <c r="AC469" t="s">
        <v>2101</v>
      </c>
      <c r="AD469">
        <v>137</v>
      </c>
      <c r="AE469" t="s">
        <v>2406</v>
      </c>
    </row>
    <row r="470" spans="1:31" x14ac:dyDescent="0.25">
      <c r="A470" s="1">
        <v>44471</v>
      </c>
      <c r="B470" s="2" t="s">
        <v>3879</v>
      </c>
      <c r="C470" s="2" t="s">
        <v>46</v>
      </c>
      <c r="D470" s="2" t="s">
        <v>23</v>
      </c>
      <c r="E470" s="2" t="s">
        <v>81</v>
      </c>
      <c r="F470" s="2" t="s">
        <v>71</v>
      </c>
      <c r="G470" s="4">
        <v>44471</v>
      </c>
      <c r="H470">
        <v>203</v>
      </c>
      <c r="I470" t="s">
        <v>474</v>
      </c>
      <c r="N470">
        <v>1297</v>
      </c>
      <c r="O470" t="s">
        <v>2112</v>
      </c>
      <c r="P470">
        <v>265</v>
      </c>
      <c r="AC470" t="s">
        <v>2113</v>
      </c>
      <c r="AD470" t="s">
        <v>2114</v>
      </c>
    </row>
    <row r="471" spans="1:31" x14ac:dyDescent="0.25">
      <c r="A471" s="1">
        <v>44471</v>
      </c>
      <c r="B471" s="2" t="s">
        <v>3879</v>
      </c>
      <c r="C471" s="2" t="s">
        <v>46</v>
      </c>
      <c r="D471" s="2" t="s">
        <v>23</v>
      </c>
      <c r="E471" s="2" t="s">
        <v>81</v>
      </c>
      <c r="F471" s="2" t="s">
        <v>71</v>
      </c>
      <c r="G471" s="4">
        <v>44471</v>
      </c>
      <c r="H471">
        <v>204</v>
      </c>
      <c r="I471" t="s">
        <v>474</v>
      </c>
      <c r="N471">
        <v>1319</v>
      </c>
      <c r="O471" t="s">
        <v>2127</v>
      </c>
      <c r="P471">
        <v>230</v>
      </c>
      <c r="AC471" t="s">
        <v>2128</v>
      </c>
      <c r="AD471">
        <v>192</v>
      </c>
    </row>
    <row r="472" spans="1:31" x14ac:dyDescent="0.25">
      <c r="A472" s="1">
        <v>44471</v>
      </c>
      <c r="B472" s="2" t="s">
        <v>3879</v>
      </c>
      <c r="C472" s="2" t="s">
        <v>46</v>
      </c>
      <c r="D472" s="2" t="s">
        <v>23</v>
      </c>
      <c r="E472" s="2" t="s">
        <v>81</v>
      </c>
      <c r="F472" s="2" t="s">
        <v>71</v>
      </c>
      <c r="G472" s="4">
        <v>44471</v>
      </c>
      <c r="H472">
        <v>205</v>
      </c>
      <c r="I472" t="s">
        <v>474</v>
      </c>
      <c r="N472">
        <v>83</v>
      </c>
      <c r="O472" t="s">
        <v>2029</v>
      </c>
      <c r="P472">
        <v>138</v>
      </c>
      <c r="AC472" t="s">
        <v>2030</v>
      </c>
      <c r="AD472">
        <v>127</v>
      </c>
    </row>
    <row r="473" spans="1:31" x14ac:dyDescent="0.25">
      <c r="A473" s="1">
        <v>44471</v>
      </c>
      <c r="B473" s="2" t="s">
        <v>3879</v>
      </c>
      <c r="C473" s="2" t="s">
        <v>46</v>
      </c>
      <c r="D473" s="2" t="s">
        <v>23</v>
      </c>
      <c r="E473" s="2" t="s">
        <v>81</v>
      </c>
      <c r="F473" s="2" t="s">
        <v>71</v>
      </c>
      <c r="G473" s="4">
        <v>44471</v>
      </c>
      <c r="H473">
        <v>206</v>
      </c>
      <c r="I473" t="s">
        <v>476</v>
      </c>
      <c r="J473" s="1">
        <v>44471</v>
      </c>
      <c r="K473" t="s">
        <v>2508</v>
      </c>
      <c r="L473" t="s">
        <v>2509</v>
      </c>
      <c r="M473" t="s">
        <v>2510</v>
      </c>
      <c r="N473">
        <v>692</v>
      </c>
      <c r="O473" t="s">
        <v>2012</v>
      </c>
      <c r="P473">
        <v>184</v>
      </c>
      <c r="Q473">
        <v>0</v>
      </c>
      <c r="R473">
        <v>0</v>
      </c>
      <c r="S473">
        <v>840</v>
      </c>
      <c r="T473">
        <v>840</v>
      </c>
      <c r="U473">
        <v>840</v>
      </c>
      <c r="W473" t="s">
        <v>2006</v>
      </c>
      <c r="X473" t="s">
        <v>71</v>
      </c>
      <c r="Y473" t="s">
        <v>2511</v>
      </c>
      <c r="AA473" t="s">
        <v>46</v>
      </c>
      <c r="AC473" t="s">
        <v>2013</v>
      </c>
      <c r="AD473" t="s">
        <v>2014</v>
      </c>
      <c r="AE473" t="s">
        <v>2423</v>
      </c>
    </row>
    <row r="474" spans="1:31" x14ac:dyDescent="0.25">
      <c r="A474" s="1">
        <v>44471</v>
      </c>
      <c r="B474" s="2" t="s">
        <v>3879</v>
      </c>
      <c r="C474" s="2" t="s">
        <v>46</v>
      </c>
      <c r="D474" s="2" t="s">
        <v>23</v>
      </c>
      <c r="E474" s="2" t="s">
        <v>81</v>
      </c>
      <c r="F474" s="2" t="s">
        <v>71</v>
      </c>
      <c r="G474" s="4">
        <v>44471</v>
      </c>
      <c r="H474">
        <v>207</v>
      </c>
      <c r="I474" t="s">
        <v>476</v>
      </c>
      <c r="N474">
        <v>691</v>
      </c>
      <c r="O474" t="s">
        <v>2020</v>
      </c>
      <c r="P474">
        <v>518</v>
      </c>
      <c r="AC474" t="s">
        <v>2021</v>
      </c>
      <c r="AD474" t="s">
        <v>2022</v>
      </c>
    </row>
    <row r="475" spans="1:31" x14ac:dyDescent="0.25">
      <c r="A475" s="1">
        <v>44471</v>
      </c>
      <c r="B475" s="2" t="s">
        <v>3879</v>
      </c>
      <c r="C475" s="2" t="s">
        <v>46</v>
      </c>
      <c r="D475" s="2" t="s">
        <v>23</v>
      </c>
      <c r="E475" s="2" t="s">
        <v>81</v>
      </c>
      <c r="F475" s="2" t="s">
        <v>71</v>
      </c>
      <c r="G475" s="4">
        <v>44471</v>
      </c>
      <c r="H475">
        <v>208</v>
      </c>
      <c r="I475" t="s">
        <v>476</v>
      </c>
      <c r="N475">
        <v>83</v>
      </c>
      <c r="O475" t="s">
        <v>2029</v>
      </c>
      <c r="P475">
        <v>138</v>
      </c>
      <c r="AC475" t="s">
        <v>2030</v>
      </c>
      <c r="AD475">
        <v>127</v>
      </c>
    </row>
    <row r="476" spans="1:31" x14ac:dyDescent="0.25">
      <c r="A476" s="1">
        <v>44471</v>
      </c>
      <c r="B476" s="2" t="s">
        <v>3879</v>
      </c>
      <c r="C476" s="2" t="s">
        <v>21</v>
      </c>
      <c r="D476" s="2" t="s">
        <v>23</v>
      </c>
      <c r="E476" s="2" t="s">
        <v>81</v>
      </c>
      <c r="F476" s="2" t="s">
        <v>71</v>
      </c>
      <c r="G476" s="4">
        <v>44471</v>
      </c>
      <c r="H476">
        <v>209</v>
      </c>
      <c r="I476" t="s">
        <v>478</v>
      </c>
      <c r="J476" s="1">
        <v>44471</v>
      </c>
      <c r="K476" t="s">
        <v>2512</v>
      </c>
      <c r="L476" t="s">
        <v>2471</v>
      </c>
      <c r="N476">
        <v>692</v>
      </c>
      <c r="O476" t="s">
        <v>2012</v>
      </c>
      <c r="P476">
        <v>165</v>
      </c>
      <c r="Q476">
        <v>0</v>
      </c>
      <c r="R476">
        <v>0</v>
      </c>
      <c r="S476">
        <v>995</v>
      </c>
      <c r="T476">
        <v>995</v>
      </c>
      <c r="U476">
        <v>995</v>
      </c>
      <c r="W476" t="s">
        <v>2006</v>
      </c>
      <c r="X476" t="s">
        <v>71</v>
      </c>
      <c r="AA476" t="s">
        <v>61</v>
      </c>
      <c r="AC476" t="s">
        <v>2013</v>
      </c>
      <c r="AD476" t="s">
        <v>2014</v>
      </c>
      <c r="AE476" t="s">
        <v>2226</v>
      </c>
    </row>
    <row r="477" spans="1:31" x14ac:dyDescent="0.25">
      <c r="A477" s="1">
        <v>44471</v>
      </c>
      <c r="B477" s="2" t="s">
        <v>3879</v>
      </c>
      <c r="C477" s="2" t="s">
        <v>21</v>
      </c>
      <c r="D477" s="2" t="s">
        <v>23</v>
      </c>
      <c r="E477" s="2" t="s">
        <v>81</v>
      </c>
      <c r="F477" s="2" t="s">
        <v>71</v>
      </c>
      <c r="G477" s="4">
        <v>44471</v>
      </c>
      <c r="H477">
        <v>210</v>
      </c>
      <c r="I477" t="s">
        <v>478</v>
      </c>
      <c r="N477">
        <v>1297</v>
      </c>
      <c r="O477" t="s">
        <v>2112</v>
      </c>
      <c r="P477">
        <v>240</v>
      </c>
      <c r="AC477" t="s">
        <v>2113</v>
      </c>
      <c r="AD477" t="s">
        <v>2114</v>
      </c>
    </row>
    <row r="478" spans="1:31" x14ac:dyDescent="0.25">
      <c r="A478" s="1">
        <v>44471</v>
      </c>
      <c r="B478" s="2" t="s">
        <v>3879</v>
      </c>
      <c r="C478" s="2" t="s">
        <v>21</v>
      </c>
      <c r="D478" s="2" t="s">
        <v>23</v>
      </c>
      <c r="E478" s="2" t="s">
        <v>81</v>
      </c>
      <c r="F478" s="2" t="s">
        <v>71</v>
      </c>
      <c r="G478" s="4">
        <v>44471</v>
      </c>
      <c r="H478">
        <v>211</v>
      </c>
      <c r="I478" t="s">
        <v>478</v>
      </c>
      <c r="N478">
        <v>691</v>
      </c>
      <c r="O478" t="s">
        <v>2020</v>
      </c>
      <c r="P478">
        <v>465</v>
      </c>
      <c r="AC478" t="s">
        <v>2021</v>
      </c>
      <c r="AD478" t="s">
        <v>2022</v>
      </c>
    </row>
    <row r="479" spans="1:31" x14ac:dyDescent="0.25">
      <c r="A479" s="1">
        <v>44471</v>
      </c>
      <c r="B479" s="2" t="s">
        <v>3879</v>
      </c>
      <c r="C479" s="2" t="s">
        <v>21</v>
      </c>
      <c r="D479" s="2" t="s">
        <v>23</v>
      </c>
      <c r="E479" s="2" t="s">
        <v>81</v>
      </c>
      <c r="F479" s="2" t="s">
        <v>71</v>
      </c>
      <c r="G479" s="4">
        <v>44471</v>
      </c>
      <c r="H479">
        <v>212</v>
      </c>
      <c r="I479" t="s">
        <v>478</v>
      </c>
      <c r="N479">
        <v>83</v>
      </c>
      <c r="O479" t="s">
        <v>2029</v>
      </c>
      <c r="P479">
        <v>125</v>
      </c>
      <c r="AC479" t="s">
        <v>2030</v>
      </c>
      <c r="AD479">
        <v>127</v>
      </c>
    </row>
    <row r="480" spans="1:31" x14ac:dyDescent="0.25">
      <c r="A480" s="1">
        <v>44471</v>
      </c>
      <c r="B480" s="2" t="s">
        <v>3879</v>
      </c>
      <c r="C480" s="2" t="s">
        <v>46</v>
      </c>
      <c r="D480" s="2" t="s">
        <v>74</v>
      </c>
      <c r="E480" s="2" t="s">
        <v>81</v>
      </c>
      <c r="F480" s="2" t="s">
        <v>71</v>
      </c>
      <c r="G480" s="4">
        <v>44471</v>
      </c>
      <c r="H480">
        <v>213</v>
      </c>
      <c r="I480" t="s">
        <v>480</v>
      </c>
      <c r="J480" s="1">
        <v>44471</v>
      </c>
      <c r="K480" t="s">
        <v>2513</v>
      </c>
      <c r="L480" t="s">
        <v>2155</v>
      </c>
      <c r="M480" t="s">
        <v>2155</v>
      </c>
      <c r="N480">
        <v>42</v>
      </c>
      <c r="O480" t="s">
        <v>2514</v>
      </c>
      <c r="P480">
        <v>250</v>
      </c>
      <c r="Q480">
        <v>0</v>
      </c>
      <c r="R480">
        <v>0</v>
      </c>
      <c r="S480">
        <v>250</v>
      </c>
      <c r="T480">
        <v>250</v>
      </c>
      <c r="U480">
        <v>250</v>
      </c>
      <c r="W480" t="s">
        <v>2006</v>
      </c>
      <c r="X480" t="s">
        <v>71</v>
      </c>
      <c r="Y480" t="s">
        <v>2515</v>
      </c>
      <c r="AA480" t="s">
        <v>46</v>
      </c>
      <c r="AC480" t="s">
        <v>2516</v>
      </c>
      <c r="AD480">
        <v>91</v>
      </c>
      <c r="AE480" t="s">
        <v>2306</v>
      </c>
    </row>
    <row r="481" spans="1:31" x14ac:dyDescent="0.25">
      <c r="A481" s="1">
        <v>44471</v>
      </c>
      <c r="B481" s="2" t="s">
        <v>3879</v>
      </c>
      <c r="C481" s="2" t="s">
        <v>46</v>
      </c>
      <c r="D481" s="2" t="s">
        <v>23</v>
      </c>
      <c r="E481" s="2" t="s">
        <v>81</v>
      </c>
      <c r="F481" s="2" t="s">
        <v>71</v>
      </c>
      <c r="G481" s="4">
        <v>44471</v>
      </c>
      <c r="H481">
        <v>214</v>
      </c>
      <c r="I481" t="s">
        <v>482</v>
      </c>
      <c r="J481" s="1">
        <v>44471</v>
      </c>
      <c r="K481" t="s">
        <v>2517</v>
      </c>
      <c r="L481" t="s">
        <v>2518</v>
      </c>
      <c r="M481" t="s">
        <v>2071</v>
      </c>
      <c r="N481">
        <v>692</v>
      </c>
      <c r="O481" t="s">
        <v>2012</v>
      </c>
      <c r="P481">
        <v>184</v>
      </c>
      <c r="Q481">
        <v>0</v>
      </c>
      <c r="R481">
        <v>0</v>
      </c>
      <c r="S481">
        <v>840</v>
      </c>
      <c r="T481">
        <v>840</v>
      </c>
      <c r="U481">
        <v>840</v>
      </c>
      <c r="W481" t="s">
        <v>2006</v>
      </c>
      <c r="X481" t="s">
        <v>71</v>
      </c>
      <c r="Y481" t="s">
        <v>2519</v>
      </c>
      <c r="AA481" t="s">
        <v>46</v>
      </c>
      <c r="AC481" t="s">
        <v>2013</v>
      </c>
      <c r="AD481" t="s">
        <v>2014</v>
      </c>
      <c r="AE481" t="s">
        <v>2099</v>
      </c>
    </row>
    <row r="482" spans="1:31" x14ac:dyDescent="0.25">
      <c r="A482" s="1">
        <v>44471</v>
      </c>
      <c r="B482" s="2" t="s">
        <v>3879</v>
      </c>
      <c r="C482" s="2" t="s">
        <v>46</v>
      </c>
      <c r="D482" s="2" t="s">
        <v>23</v>
      </c>
      <c r="E482" s="2" t="s">
        <v>81</v>
      </c>
      <c r="F482" s="2" t="s">
        <v>71</v>
      </c>
      <c r="G482" s="4">
        <v>44471</v>
      </c>
      <c r="H482">
        <v>215</v>
      </c>
      <c r="I482" t="s">
        <v>482</v>
      </c>
      <c r="N482">
        <v>691</v>
      </c>
      <c r="O482" t="s">
        <v>2020</v>
      </c>
      <c r="P482">
        <v>518</v>
      </c>
      <c r="AC482" t="s">
        <v>2021</v>
      </c>
      <c r="AD482" t="s">
        <v>2022</v>
      </c>
    </row>
    <row r="483" spans="1:31" x14ac:dyDescent="0.25">
      <c r="A483" s="1">
        <v>44471</v>
      </c>
      <c r="B483" s="2" t="s">
        <v>3879</v>
      </c>
      <c r="C483" s="2" t="s">
        <v>46</v>
      </c>
      <c r="D483" s="2" t="s">
        <v>23</v>
      </c>
      <c r="E483" s="2" t="s">
        <v>81</v>
      </c>
      <c r="F483" s="2" t="s">
        <v>71</v>
      </c>
      <c r="G483" s="4">
        <v>44471</v>
      </c>
      <c r="H483">
        <v>216</v>
      </c>
      <c r="I483" t="s">
        <v>482</v>
      </c>
      <c r="N483">
        <v>83</v>
      </c>
      <c r="O483" t="s">
        <v>2029</v>
      </c>
      <c r="P483">
        <v>138</v>
      </c>
      <c r="AC483" t="s">
        <v>2030</v>
      </c>
      <c r="AD483">
        <v>127</v>
      </c>
    </row>
    <row r="484" spans="1:31" x14ac:dyDescent="0.25">
      <c r="A484" s="1">
        <v>44471</v>
      </c>
      <c r="B484" s="2" t="s">
        <v>3879</v>
      </c>
      <c r="C484" s="2" t="s">
        <v>46</v>
      </c>
      <c r="D484" s="2" t="s">
        <v>23</v>
      </c>
      <c r="E484" s="2" t="s">
        <v>81</v>
      </c>
      <c r="F484" s="2" t="s">
        <v>71</v>
      </c>
      <c r="G484" s="4">
        <v>44471</v>
      </c>
      <c r="H484">
        <v>217</v>
      </c>
      <c r="I484" t="s">
        <v>484</v>
      </c>
      <c r="J484" s="1">
        <v>44471</v>
      </c>
      <c r="K484" t="s">
        <v>2520</v>
      </c>
      <c r="L484" t="s">
        <v>2010</v>
      </c>
      <c r="M484" t="s">
        <v>2521</v>
      </c>
      <c r="N484">
        <v>692</v>
      </c>
      <c r="O484" t="s">
        <v>2012</v>
      </c>
      <c r="P484">
        <v>184</v>
      </c>
      <c r="Q484">
        <v>0</v>
      </c>
      <c r="R484">
        <v>0</v>
      </c>
      <c r="S484">
        <v>2936</v>
      </c>
      <c r="T484">
        <v>2936</v>
      </c>
      <c r="U484">
        <v>2936</v>
      </c>
      <c r="W484" t="s">
        <v>2006</v>
      </c>
      <c r="X484" t="s">
        <v>71</v>
      </c>
      <c r="Y484" t="s">
        <v>2522</v>
      </c>
      <c r="AA484" t="s">
        <v>46</v>
      </c>
      <c r="AC484" t="s">
        <v>2013</v>
      </c>
      <c r="AD484" t="s">
        <v>2014</v>
      </c>
      <c r="AE484" t="s">
        <v>2118</v>
      </c>
    </row>
    <row r="485" spans="1:31" x14ac:dyDescent="0.25">
      <c r="A485" s="1">
        <v>44471</v>
      </c>
      <c r="B485" s="2" t="s">
        <v>3879</v>
      </c>
      <c r="C485" s="2" t="s">
        <v>46</v>
      </c>
      <c r="D485" s="2" t="s">
        <v>23</v>
      </c>
      <c r="E485" s="2" t="s">
        <v>81</v>
      </c>
      <c r="F485" s="2" t="s">
        <v>71</v>
      </c>
      <c r="G485" s="4">
        <v>44471</v>
      </c>
      <c r="H485">
        <v>218</v>
      </c>
      <c r="I485" t="s">
        <v>484</v>
      </c>
      <c r="N485">
        <v>121</v>
      </c>
      <c r="O485" t="s">
        <v>2100</v>
      </c>
      <c r="P485">
        <v>374</v>
      </c>
      <c r="AC485" t="s">
        <v>2101</v>
      </c>
      <c r="AD485">
        <v>137</v>
      </c>
    </row>
    <row r="486" spans="1:31" x14ac:dyDescent="0.25">
      <c r="A486" s="1">
        <v>44471</v>
      </c>
      <c r="B486" s="2" t="s">
        <v>3879</v>
      </c>
      <c r="C486" s="2" t="s">
        <v>46</v>
      </c>
      <c r="D486" s="2" t="s">
        <v>23</v>
      </c>
      <c r="E486" s="2" t="s">
        <v>81</v>
      </c>
      <c r="F486" s="2" t="s">
        <v>71</v>
      </c>
      <c r="G486" s="4">
        <v>44471</v>
      </c>
      <c r="H486">
        <v>219</v>
      </c>
      <c r="I486" t="s">
        <v>484</v>
      </c>
      <c r="N486">
        <v>1533</v>
      </c>
      <c r="O486" t="s">
        <v>2119</v>
      </c>
      <c r="P486">
        <v>535</v>
      </c>
      <c r="AC486" t="s">
        <v>2120</v>
      </c>
      <c r="AD486" t="s">
        <v>2121</v>
      </c>
    </row>
    <row r="487" spans="1:31" x14ac:dyDescent="0.25">
      <c r="A487" s="1">
        <v>44471</v>
      </c>
      <c r="B487" s="2" t="s">
        <v>3879</v>
      </c>
      <c r="C487" s="2" t="s">
        <v>46</v>
      </c>
      <c r="D487" s="2" t="s">
        <v>23</v>
      </c>
      <c r="E487" s="2" t="s">
        <v>81</v>
      </c>
      <c r="F487" s="2" t="s">
        <v>71</v>
      </c>
      <c r="G487" s="4">
        <v>44471</v>
      </c>
      <c r="H487">
        <v>220</v>
      </c>
      <c r="I487" t="s">
        <v>484</v>
      </c>
      <c r="N487">
        <v>1580</v>
      </c>
      <c r="O487" t="s">
        <v>2092</v>
      </c>
      <c r="P487">
        <v>610</v>
      </c>
      <c r="AC487" t="s">
        <v>2093</v>
      </c>
      <c r="AD487" t="s">
        <v>2094</v>
      </c>
    </row>
    <row r="488" spans="1:31" x14ac:dyDescent="0.25">
      <c r="A488" s="1">
        <v>44471</v>
      </c>
      <c r="B488" s="2" t="s">
        <v>3879</v>
      </c>
      <c r="C488" s="2" t="s">
        <v>46</v>
      </c>
      <c r="D488" s="2" t="s">
        <v>23</v>
      </c>
      <c r="E488" s="2" t="s">
        <v>81</v>
      </c>
      <c r="F488" s="2" t="s">
        <v>71</v>
      </c>
      <c r="G488" s="4">
        <v>44471</v>
      </c>
      <c r="H488">
        <v>221</v>
      </c>
      <c r="I488" t="s">
        <v>484</v>
      </c>
      <c r="N488">
        <v>314</v>
      </c>
      <c r="O488" t="s">
        <v>2523</v>
      </c>
      <c r="P488">
        <v>300</v>
      </c>
      <c r="AC488" t="s">
        <v>2524</v>
      </c>
      <c r="AD488">
        <v>203</v>
      </c>
    </row>
    <row r="489" spans="1:31" x14ac:dyDescent="0.25">
      <c r="A489" s="1">
        <v>44471</v>
      </c>
      <c r="B489" s="2" t="s">
        <v>3879</v>
      </c>
      <c r="C489" s="2" t="s">
        <v>46</v>
      </c>
      <c r="D489" s="2" t="s">
        <v>23</v>
      </c>
      <c r="E489" s="2" t="s">
        <v>81</v>
      </c>
      <c r="F489" s="2" t="s">
        <v>71</v>
      </c>
      <c r="G489" s="4">
        <v>44471</v>
      </c>
      <c r="H489">
        <v>222</v>
      </c>
      <c r="I489" t="s">
        <v>484</v>
      </c>
      <c r="N489">
        <v>1371</v>
      </c>
      <c r="O489" t="s">
        <v>2122</v>
      </c>
      <c r="P489">
        <v>300</v>
      </c>
      <c r="AC489" t="s">
        <v>2123</v>
      </c>
      <c r="AD489">
        <v>205</v>
      </c>
    </row>
    <row r="490" spans="1:31" x14ac:dyDescent="0.25">
      <c r="A490" s="1">
        <v>44471</v>
      </c>
      <c r="B490" s="2" t="s">
        <v>3879</v>
      </c>
      <c r="C490" s="2" t="s">
        <v>46</v>
      </c>
      <c r="D490" s="2" t="s">
        <v>23</v>
      </c>
      <c r="E490" s="2" t="s">
        <v>81</v>
      </c>
      <c r="F490" s="2" t="s">
        <v>71</v>
      </c>
      <c r="G490" s="4">
        <v>44471</v>
      </c>
      <c r="H490">
        <v>223</v>
      </c>
      <c r="I490" t="s">
        <v>484</v>
      </c>
      <c r="N490">
        <v>612</v>
      </c>
      <c r="O490" t="s">
        <v>2102</v>
      </c>
      <c r="P490">
        <v>495</v>
      </c>
      <c r="AC490" t="s">
        <v>2103</v>
      </c>
      <c r="AD490">
        <v>58</v>
      </c>
    </row>
    <row r="491" spans="1:31" x14ac:dyDescent="0.25">
      <c r="A491" s="1">
        <v>44471</v>
      </c>
      <c r="B491" s="2" t="s">
        <v>3879</v>
      </c>
      <c r="C491" s="2" t="s">
        <v>46</v>
      </c>
      <c r="D491" s="2" t="s">
        <v>23</v>
      </c>
      <c r="E491" s="2" t="s">
        <v>81</v>
      </c>
      <c r="F491" s="2" t="s">
        <v>71</v>
      </c>
      <c r="G491" s="4">
        <v>44471</v>
      </c>
      <c r="H491">
        <v>224</v>
      </c>
      <c r="I491" t="s">
        <v>484</v>
      </c>
      <c r="N491">
        <v>83</v>
      </c>
      <c r="O491" t="s">
        <v>2029</v>
      </c>
      <c r="P491">
        <v>138</v>
      </c>
      <c r="AC491" t="s">
        <v>2030</v>
      </c>
      <c r="AD491">
        <v>127</v>
      </c>
    </row>
    <row r="492" spans="1:31" x14ac:dyDescent="0.25">
      <c r="A492" s="1">
        <v>44471</v>
      </c>
      <c r="B492" s="2" t="s">
        <v>3879</v>
      </c>
      <c r="C492" s="2" t="s">
        <v>21</v>
      </c>
      <c r="D492" s="2" t="s">
        <v>23</v>
      </c>
      <c r="E492" s="2" t="s">
        <v>81</v>
      </c>
      <c r="F492" s="2" t="s">
        <v>71</v>
      </c>
      <c r="G492" s="4">
        <v>44471</v>
      </c>
      <c r="H492">
        <v>225</v>
      </c>
      <c r="I492" t="s">
        <v>486</v>
      </c>
      <c r="J492" s="1">
        <v>44471</v>
      </c>
      <c r="K492" t="s">
        <v>2525</v>
      </c>
      <c r="L492" t="s">
        <v>2526</v>
      </c>
      <c r="M492" t="s">
        <v>2527</v>
      </c>
      <c r="N492">
        <v>1533</v>
      </c>
      <c r="O492" t="s">
        <v>2119</v>
      </c>
      <c r="P492">
        <v>480</v>
      </c>
      <c r="Q492">
        <v>0</v>
      </c>
      <c r="R492">
        <v>0</v>
      </c>
      <c r="S492">
        <v>815</v>
      </c>
      <c r="T492">
        <v>815</v>
      </c>
      <c r="U492">
        <v>815</v>
      </c>
      <c r="W492" t="s">
        <v>2006</v>
      </c>
      <c r="X492" t="s">
        <v>71</v>
      </c>
      <c r="AA492" t="s">
        <v>61</v>
      </c>
      <c r="AC492" t="s">
        <v>2120</v>
      </c>
      <c r="AD492" t="s">
        <v>2121</v>
      </c>
      <c r="AE492" t="s">
        <v>2528</v>
      </c>
    </row>
    <row r="493" spans="1:31" x14ac:dyDescent="0.25">
      <c r="A493" s="1">
        <v>44471</v>
      </c>
      <c r="B493" s="2" t="s">
        <v>3879</v>
      </c>
      <c r="C493" s="2" t="s">
        <v>21</v>
      </c>
      <c r="D493" s="2" t="s">
        <v>23</v>
      </c>
      <c r="E493" s="2" t="s">
        <v>81</v>
      </c>
      <c r="F493" s="2" t="s">
        <v>71</v>
      </c>
      <c r="G493" s="4">
        <v>44471</v>
      </c>
      <c r="H493">
        <v>226</v>
      </c>
      <c r="I493" t="s">
        <v>486</v>
      </c>
      <c r="N493">
        <v>121</v>
      </c>
      <c r="O493" t="s">
        <v>2100</v>
      </c>
      <c r="P493">
        <v>335</v>
      </c>
      <c r="AC493" t="s">
        <v>2101</v>
      </c>
      <c r="AD493">
        <v>137</v>
      </c>
    </row>
    <row r="494" spans="1:31" x14ac:dyDescent="0.25">
      <c r="A494" s="1">
        <v>44471</v>
      </c>
      <c r="B494" s="2" t="s">
        <v>3879</v>
      </c>
      <c r="C494" s="2" t="s">
        <v>46</v>
      </c>
      <c r="D494" s="2" t="s">
        <v>74</v>
      </c>
      <c r="E494" s="2" t="s">
        <v>81</v>
      </c>
      <c r="F494" s="2" t="s">
        <v>71</v>
      </c>
      <c r="G494" s="4">
        <v>44471</v>
      </c>
      <c r="H494">
        <v>227</v>
      </c>
      <c r="I494" t="s">
        <v>488</v>
      </c>
      <c r="J494" s="1">
        <v>44471</v>
      </c>
      <c r="K494" t="s">
        <v>2529</v>
      </c>
      <c r="L494" t="s">
        <v>2155</v>
      </c>
      <c r="M494" t="s">
        <v>2530</v>
      </c>
      <c r="N494">
        <v>838</v>
      </c>
      <c r="O494" t="s">
        <v>2531</v>
      </c>
      <c r="P494">
        <v>400</v>
      </c>
      <c r="Q494">
        <v>0</v>
      </c>
      <c r="R494">
        <v>0</v>
      </c>
      <c r="S494">
        <v>1551</v>
      </c>
      <c r="T494">
        <v>1551</v>
      </c>
      <c r="U494">
        <v>1551</v>
      </c>
      <c r="W494" t="s">
        <v>2006</v>
      </c>
      <c r="X494" t="s">
        <v>71</v>
      </c>
      <c r="Y494" t="s">
        <v>2532</v>
      </c>
      <c r="AA494" t="s">
        <v>46</v>
      </c>
      <c r="AC494" t="s">
        <v>2533</v>
      </c>
      <c r="AD494">
        <v>838</v>
      </c>
      <c r="AE494" t="s">
        <v>2201</v>
      </c>
    </row>
    <row r="495" spans="1:31" x14ac:dyDescent="0.25">
      <c r="A495" s="1">
        <v>44471</v>
      </c>
      <c r="B495" s="2" t="s">
        <v>3879</v>
      </c>
      <c r="C495" s="2" t="s">
        <v>46</v>
      </c>
      <c r="D495" s="2" t="s">
        <v>74</v>
      </c>
      <c r="E495" s="2" t="s">
        <v>81</v>
      </c>
      <c r="F495" s="2" t="s">
        <v>71</v>
      </c>
      <c r="G495" s="4">
        <v>44471</v>
      </c>
      <c r="H495">
        <v>228</v>
      </c>
      <c r="I495" t="s">
        <v>488</v>
      </c>
      <c r="N495">
        <v>392</v>
      </c>
      <c r="O495" t="s">
        <v>2534</v>
      </c>
      <c r="P495">
        <v>396</v>
      </c>
      <c r="AC495" t="s">
        <v>2535</v>
      </c>
    </row>
    <row r="496" spans="1:31" x14ac:dyDescent="0.25">
      <c r="A496" s="1">
        <v>44471</v>
      </c>
      <c r="B496" s="2" t="s">
        <v>3879</v>
      </c>
      <c r="C496" s="2" t="s">
        <v>46</v>
      </c>
      <c r="D496" s="2" t="s">
        <v>74</v>
      </c>
      <c r="E496" s="2" t="s">
        <v>81</v>
      </c>
      <c r="F496" s="2" t="s">
        <v>71</v>
      </c>
      <c r="G496" s="4">
        <v>44471</v>
      </c>
      <c r="H496">
        <v>229</v>
      </c>
      <c r="I496" t="s">
        <v>488</v>
      </c>
      <c r="N496">
        <v>257</v>
      </c>
      <c r="O496" t="s">
        <v>2536</v>
      </c>
      <c r="P496">
        <v>340</v>
      </c>
      <c r="AC496" t="s">
        <v>2537</v>
      </c>
      <c r="AD496">
        <v>208</v>
      </c>
    </row>
    <row r="497" spans="1:31" x14ac:dyDescent="0.25">
      <c r="A497" s="1">
        <v>44471</v>
      </c>
      <c r="B497" s="2" t="s">
        <v>3879</v>
      </c>
      <c r="C497" s="2" t="s">
        <v>46</v>
      </c>
      <c r="D497" s="2" t="s">
        <v>74</v>
      </c>
      <c r="E497" s="2" t="s">
        <v>81</v>
      </c>
      <c r="F497" s="2" t="s">
        <v>71</v>
      </c>
      <c r="G497" s="4">
        <v>44471</v>
      </c>
      <c r="H497">
        <v>230</v>
      </c>
      <c r="I497" t="s">
        <v>488</v>
      </c>
      <c r="N497">
        <v>163</v>
      </c>
      <c r="O497" t="s">
        <v>2538</v>
      </c>
      <c r="P497">
        <v>415</v>
      </c>
      <c r="AC497" t="s">
        <v>2539</v>
      </c>
    </row>
    <row r="498" spans="1:31" x14ac:dyDescent="0.25">
      <c r="A498" s="1">
        <v>44471</v>
      </c>
      <c r="B498" s="2" t="s">
        <v>3879</v>
      </c>
      <c r="C498" s="2" t="s">
        <v>46</v>
      </c>
      <c r="D498" s="2" t="s">
        <v>23</v>
      </c>
      <c r="E498" s="2" t="s">
        <v>81</v>
      </c>
      <c r="F498" s="2" t="s">
        <v>71</v>
      </c>
      <c r="G498" s="4">
        <v>44471</v>
      </c>
      <c r="H498">
        <v>231</v>
      </c>
      <c r="I498" t="s">
        <v>490</v>
      </c>
      <c r="J498" s="1">
        <v>44471</v>
      </c>
      <c r="K498" t="s">
        <v>2540</v>
      </c>
      <c r="L498" t="s">
        <v>2541</v>
      </c>
      <c r="M498" t="s">
        <v>2542</v>
      </c>
      <c r="N498">
        <v>121</v>
      </c>
      <c r="O498" t="s">
        <v>2100</v>
      </c>
      <c r="P498">
        <v>374</v>
      </c>
      <c r="Q498">
        <v>0</v>
      </c>
      <c r="R498">
        <v>0</v>
      </c>
      <c r="S498">
        <v>1047</v>
      </c>
      <c r="T498">
        <v>1047</v>
      </c>
      <c r="U498">
        <v>1047</v>
      </c>
      <c r="W498" t="s">
        <v>2006</v>
      </c>
      <c r="X498" t="s">
        <v>71</v>
      </c>
      <c r="Y498" t="s">
        <v>2543</v>
      </c>
      <c r="AA498" t="s">
        <v>46</v>
      </c>
      <c r="AC498" t="s">
        <v>2101</v>
      </c>
      <c r="AD498">
        <v>137</v>
      </c>
      <c r="AE498" t="s">
        <v>2111</v>
      </c>
    </row>
    <row r="499" spans="1:31" x14ac:dyDescent="0.25">
      <c r="A499" s="1">
        <v>44471</v>
      </c>
      <c r="B499" s="2" t="s">
        <v>3879</v>
      </c>
      <c r="C499" s="2" t="s">
        <v>46</v>
      </c>
      <c r="D499" s="2" t="s">
        <v>23</v>
      </c>
      <c r="E499" s="2" t="s">
        <v>81</v>
      </c>
      <c r="F499" s="2" t="s">
        <v>71</v>
      </c>
      <c r="G499" s="4">
        <v>44471</v>
      </c>
      <c r="H499">
        <v>232</v>
      </c>
      <c r="I499" t="s">
        <v>490</v>
      </c>
      <c r="N499">
        <v>1533</v>
      </c>
      <c r="O499" t="s">
        <v>2119</v>
      </c>
      <c r="P499">
        <v>535</v>
      </c>
      <c r="AC499" t="s">
        <v>2120</v>
      </c>
      <c r="AD499" t="s">
        <v>2121</v>
      </c>
    </row>
    <row r="500" spans="1:31" x14ac:dyDescent="0.25">
      <c r="A500" s="1">
        <v>44471</v>
      </c>
      <c r="B500" s="2" t="s">
        <v>3879</v>
      </c>
      <c r="C500" s="2" t="s">
        <v>46</v>
      </c>
      <c r="D500" s="2" t="s">
        <v>23</v>
      </c>
      <c r="E500" s="2" t="s">
        <v>81</v>
      </c>
      <c r="F500" s="2" t="s">
        <v>71</v>
      </c>
      <c r="G500" s="4">
        <v>44471</v>
      </c>
      <c r="H500">
        <v>233</v>
      </c>
      <c r="I500" t="s">
        <v>490</v>
      </c>
      <c r="N500">
        <v>83</v>
      </c>
      <c r="O500" t="s">
        <v>2029</v>
      </c>
      <c r="P500">
        <v>138</v>
      </c>
      <c r="AC500" t="s">
        <v>2030</v>
      </c>
      <c r="AD500">
        <v>127</v>
      </c>
    </row>
    <row r="501" spans="1:31" x14ac:dyDescent="0.25">
      <c r="A501" s="1">
        <v>44471</v>
      </c>
      <c r="B501" s="2" t="s">
        <v>3879</v>
      </c>
      <c r="C501" s="2" t="s">
        <v>21</v>
      </c>
      <c r="D501" s="2" t="s">
        <v>23</v>
      </c>
      <c r="E501" s="2" t="s">
        <v>81</v>
      </c>
      <c r="F501" s="2" t="s">
        <v>71</v>
      </c>
      <c r="G501" s="4">
        <v>44471</v>
      </c>
      <c r="H501">
        <v>234</v>
      </c>
      <c r="I501" t="s">
        <v>492</v>
      </c>
      <c r="J501" s="1">
        <v>44471</v>
      </c>
      <c r="K501" t="s">
        <v>2544</v>
      </c>
      <c r="L501" t="s">
        <v>2545</v>
      </c>
      <c r="M501" t="s">
        <v>2546</v>
      </c>
      <c r="N501">
        <v>692</v>
      </c>
      <c r="O501" t="s">
        <v>2012</v>
      </c>
      <c r="P501">
        <v>184</v>
      </c>
      <c r="Q501">
        <v>0</v>
      </c>
      <c r="R501">
        <v>0</v>
      </c>
      <c r="S501">
        <v>840</v>
      </c>
      <c r="T501">
        <v>840</v>
      </c>
      <c r="U501">
        <v>840</v>
      </c>
      <c r="W501" t="s">
        <v>2006</v>
      </c>
      <c r="X501" t="s">
        <v>71</v>
      </c>
      <c r="AA501" t="s">
        <v>31</v>
      </c>
      <c r="AC501" t="s">
        <v>2013</v>
      </c>
      <c r="AD501" t="s">
        <v>2014</v>
      </c>
      <c r="AE501" t="s">
        <v>2159</v>
      </c>
    </row>
    <row r="502" spans="1:31" x14ac:dyDescent="0.25">
      <c r="A502" s="1">
        <v>44471</v>
      </c>
      <c r="B502" s="2" t="s">
        <v>3879</v>
      </c>
      <c r="C502" s="2" t="s">
        <v>21</v>
      </c>
      <c r="D502" s="2" t="s">
        <v>23</v>
      </c>
      <c r="E502" s="2" t="s">
        <v>81</v>
      </c>
      <c r="F502" s="2" t="s">
        <v>71</v>
      </c>
      <c r="G502" s="4">
        <v>44471</v>
      </c>
      <c r="H502">
        <v>235</v>
      </c>
      <c r="I502" t="s">
        <v>492</v>
      </c>
      <c r="N502">
        <v>691</v>
      </c>
      <c r="O502" t="s">
        <v>2020</v>
      </c>
      <c r="P502">
        <v>518</v>
      </c>
      <c r="AC502" t="s">
        <v>2021</v>
      </c>
      <c r="AD502" t="s">
        <v>2022</v>
      </c>
    </row>
    <row r="503" spans="1:31" x14ac:dyDescent="0.25">
      <c r="A503" s="1">
        <v>44471</v>
      </c>
      <c r="B503" s="2" t="s">
        <v>3879</v>
      </c>
      <c r="C503" s="2" t="s">
        <v>21</v>
      </c>
      <c r="D503" s="2" t="s">
        <v>23</v>
      </c>
      <c r="E503" s="2" t="s">
        <v>81</v>
      </c>
      <c r="F503" s="2" t="s">
        <v>71</v>
      </c>
      <c r="G503" s="4">
        <v>44471</v>
      </c>
      <c r="H503">
        <v>236</v>
      </c>
      <c r="I503" t="s">
        <v>492</v>
      </c>
      <c r="N503">
        <v>83</v>
      </c>
      <c r="O503" t="s">
        <v>2029</v>
      </c>
      <c r="P503">
        <v>138</v>
      </c>
      <c r="AC503" t="s">
        <v>2030</v>
      </c>
      <c r="AD503">
        <v>127</v>
      </c>
    </row>
    <row r="504" spans="1:31" x14ac:dyDescent="0.25">
      <c r="A504" s="1">
        <v>44471</v>
      </c>
      <c r="B504" s="2" t="s">
        <v>3879</v>
      </c>
      <c r="C504" s="2" t="s">
        <v>52</v>
      </c>
      <c r="D504" s="2" t="s">
        <v>23</v>
      </c>
      <c r="E504" s="2" t="s">
        <v>81</v>
      </c>
      <c r="F504" s="2" t="s">
        <v>71</v>
      </c>
      <c r="G504" s="4">
        <v>44471</v>
      </c>
      <c r="H504">
        <v>237</v>
      </c>
      <c r="I504" t="s">
        <v>494</v>
      </c>
      <c r="J504" s="1">
        <v>44471</v>
      </c>
      <c r="K504" t="s">
        <v>2547</v>
      </c>
      <c r="L504" t="s">
        <v>2548</v>
      </c>
      <c r="N504">
        <v>2477</v>
      </c>
      <c r="O504" t="s">
        <v>2240</v>
      </c>
      <c r="P504">
        <v>750</v>
      </c>
      <c r="Q504">
        <v>0</v>
      </c>
      <c r="R504">
        <v>0</v>
      </c>
      <c r="S504">
        <v>750</v>
      </c>
      <c r="T504">
        <v>750</v>
      </c>
      <c r="U504">
        <v>750</v>
      </c>
      <c r="W504" t="s">
        <v>2006</v>
      </c>
      <c r="X504" t="s">
        <v>71</v>
      </c>
      <c r="AA504" t="s">
        <v>50</v>
      </c>
      <c r="AC504" t="s">
        <v>2241</v>
      </c>
      <c r="AE504" t="s">
        <v>2159</v>
      </c>
    </row>
    <row r="505" spans="1:31" x14ac:dyDescent="0.25">
      <c r="A505" s="1">
        <v>44471</v>
      </c>
      <c r="B505" s="2" t="s">
        <v>3879</v>
      </c>
      <c r="C505" s="2" t="s">
        <v>46</v>
      </c>
      <c r="D505" s="2" t="s">
        <v>23</v>
      </c>
      <c r="E505" s="2" t="s">
        <v>81</v>
      </c>
      <c r="F505" s="2" t="s">
        <v>71</v>
      </c>
      <c r="G505" s="4">
        <v>44471</v>
      </c>
      <c r="H505">
        <v>238</v>
      </c>
      <c r="I505" t="s">
        <v>496</v>
      </c>
      <c r="J505" s="1">
        <v>44471</v>
      </c>
      <c r="K505" t="s">
        <v>2549</v>
      </c>
      <c r="L505" t="s">
        <v>2550</v>
      </c>
      <c r="N505">
        <v>692</v>
      </c>
      <c r="O505" t="s">
        <v>2012</v>
      </c>
      <c r="P505">
        <v>184</v>
      </c>
      <c r="Q505">
        <v>0</v>
      </c>
      <c r="R505">
        <v>0</v>
      </c>
      <c r="S505">
        <v>1105</v>
      </c>
      <c r="T505">
        <v>1105</v>
      </c>
      <c r="U505">
        <v>1105</v>
      </c>
      <c r="W505" t="s">
        <v>2006</v>
      </c>
      <c r="X505" t="s">
        <v>71</v>
      </c>
      <c r="Y505" t="s">
        <v>2551</v>
      </c>
      <c r="AA505" t="s">
        <v>46</v>
      </c>
      <c r="AC505" t="s">
        <v>2013</v>
      </c>
      <c r="AD505" t="s">
        <v>2014</v>
      </c>
      <c r="AE505" t="s">
        <v>2423</v>
      </c>
    </row>
    <row r="506" spans="1:31" x14ac:dyDescent="0.25">
      <c r="A506" s="1">
        <v>44471</v>
      </c>
      <c r="B506" s="2" t="s">
        <v>3879</v>
      </c>
      <c r="C506" s="2" t="s">
        <v>46</v>
      </c>
      <c r="D506" s="2" t="s">
        <v>23</v>
      </c>
      <c r="E506" s="2" t="s">
        <v>81</v>
      </c>
      <c r="F506" s="2" t="s">
        <v>71</v>
      </c>
      <c r="G506" s="4">
        <v>44471</v>
      </c>
      <c r="H506">
        <v>239</v>
      </c>
      <c r="I506" t="s">
        <v>496</v>
      </c>
      <c r="N506">
        <v>1297</v>
      </c>
      <c r="O506" t="s">
        <v>2112</v>
      </c>
      <c r="P506">
        <v>265</v>
      </c>
      <c r="AC506" t="s">
        <v>2113</v>
      </c>
      <c r="AD506" t="s">
        <v>2114</v>
      </c>
    </row>
    <row r="507" spans="1:31" x14ac:dyDescent="0.25">
      <c r="A507" s="1">
        <v>44471</v>
      </c>
      <c r="B507" s="2" t="s">
        <v>3879</v>
      </c>
      <c r="C507" s="2" t="s">
        <v>46</v>
      </c>
      <c r="D507" s="2" t="s">
        <v>23</v>
      </c>
      <c r="E507" s="2" t="s">
        <v>81</v>
      </c>
      <c r="F507" s="2" t="s">
        <v>71</v>
      </c>
      <c r="G507" s="4">
        <v>44471</v>
      </c>
      <c r="H507">
        <v>240</v>
      </c>
      <c r="I507" t="s">
        <v>496</v>
      </c>
      <c r="N507">
        <v>691</v>
      </c>
      <c r="O507" t="s">
        <v>2020</v>
      </c>
      <c r="P507">
        <v>518</v>
      </c>
      <c r="AC507" t="s">
        <v>2021</v>
      </c>
      <c r="AD507" t="s">
        <v>2022</v>
      </c>
    </row>
    <row r="508" spans="1:31" x14ac:dyDescent="0.25">
      <c r="A508" s="1">
        <v>44471</v>
      </c>
      <c r="B508" s="2" t="s">
        <v>3879</v>
      </c>
      <c r="C508" s="2" t="s">
        <v>46</v>
      </c>
      <c r="D508" s="2" t="s">
        <v>23</v>
      </c>
      <c r="E508" s="2" t="s">
        <v>81</v>
      </c>
      <c r="F508" s="2" t="s">
        <v>71</v>
      </c>
      <c r="G508" s="4">
        <v>44471</v>
      </c>
      <c r="H508">
        <v>241</v>
      </c>
      <c r="I508" t="s">
        <v>496</v>
      </c>
      <c r="N508">
        <v>83</v>
      </c>
      <c r="O508" t="s">
        <v>2029</v>
      </c>
      <c r="P508">
        <v>138</v>
      </c>
      <c r="AC508" t="s">
        <v>2030</v>
      </c>
      <c r="AD508">
        <v>127</v>
      </c>
    </row>
    <row r="509" spans="1:31" x14ac:dyDescent="0.25">
      <c r="A509" s="1">
        <v>44471</v>
      </c>
      <c r="B509" s="2" t="s">
        <v>3879</v>
      </c>
      <c r="C509" s="2" t="s">
        <v>46</v>
      </c>
      <c r="D509" s="2" t="s">
        <v>23</v>
      </c>
      <c r="E509" s="2" t="s">
        <v>81</v>
      </c>
      <c r="F509" s="2" t="s">
        <v>71</v>
      </c>
      <c r="G509" s="4">
        <v>44471</v>
      </c>
      <c r="H509">
        <v>242</v>
      </c>
      <c r="I509" t="s">
        <v>498</v>
      </c>
      <c r="J509" s="1">
        <v>44471</v>
      </c>
      <c r="K509" t="s">
        <v>2552</v>
      </c>
      <c r="L509" t="s">
        <v>2155</v>
      </c>
      <c r="M509" t="s">
        <v>2553</v>
      </c>
      <c r="N509">
        <v>692</v>
      </c>
      <c r="O509" t="s">
        <v>2012</v>
      </c>
      <c r="P509">
        <v>184</v>
      </c>
      <c r="Q509">
        <v>0</v>
      </c>
      <c r="R509">
        <v>0</v>
      </c>
      <c r="S509">
        <v>1231</v>
      </c>
      <c r="T509">
        <v>1231</v>
      </c>
      <c r="U509">
        <v>1231</v>
      </c>
      <c r="W509" t="s">
        <v>2006</v>
      </c>
      <c r="X509" t="s">
        <v>71</v>
      </c>
      <c r="Y509" t="s">
        <v>2554</v>
      </c>
      <c r="AA509" t="s">
        <v>46</v>
      </c>
      <c r="AC509" t="s">
        <v>2013</v>
      </c>
      <c r="AD509" t="s">
        <v>2014</v>
      </c>
      <c r="AE509" t="s">
        <v>2461</v>
      </c>
    </row>
    <row r="510" spans="1:31" x14ac:dyDescent="0.25">
      <c r="A510" s="1">
        <v>44471</v>
      </c>
      <c r="B510" s="2" t="s">
        <v>3879</v>
      </c>
      <c r="C510" s="2" t="s">
        <v>46</v>
      </c>
      <c r="D510" s="2" t="s">
        <v>23</v>
      </c>
      <c r="E510" s="2" t="s">
        <v>81</v>
      </c>
      <c r="F510" s="2" t="s">
        <v>71</v>
      </c>
      <c r="G510" s="4">
        <v>44471</v>
      </c>
      <c r="H510">
        <v>243</v>
      </c>
      <c r="I510" t="s">
        <v>498</v>
      </c>
      <c r="N510">
        <v>121</v>
      </c>
      <c r="O510" t="s">
        <v>2100</v>
      </c>
      <c r="P510">
        <v>374</v>
      </c>
      <c r="AC510" t="s">
        <v>2101</v>
      </c>
      <c r="AD510">
        <v>137</v>
      </c>
    </row>
    <row r="511" spans="1:31" x14ac:dyDescent="0.25">
      <c r="A511" s="1">
        <v>44471</v>
      </c>
      <c r="B511" s="2" t="s">
        <v>3879</v>
      </c>
      <c r="C511" s="2" t="s">
        <v>46</v>
      </c>
      <c r="D511" s="2" t="s">
        <v>23</v>
      </c>
      <c r="E511" s="2" t="s">
        <v>81</v>
      </c>
      <c r="F511" s="2" t="s">
        <v>71</v>
      </c>
      <c r="G511" s="4">
        <v>44471</v>
      </c>
      <c r="H511">
        <v>244</v>
      </c>
      <c r="I511" t="s">
        <v>498</v>
      </c>
      <c r="N511">
        <v>1533</v>
      </c>
      <c r="O511" t="s">
        <v>2119</v>
      </c>
      <c r="P511">
        <v>535</v>
      </c>
      <c r="AC511" t="s">
        <v>2120</v>
      </c>
      <c r="AD511" t="s">
        <v>2121</v>
      </c>
    </row>
    <row r="512" spans="1:31" x14ac:dyDescent="0.25">
      <c r="A512" s="1">
        <v>44471</v>
      </c>
      <c r="B512" s="2" t="s">
        <v>3879</v>
      </c>
      <c r="C512" s="2" t="s">
        <v>46</v>
      </c>
      <c r="D512" s="2" t="s">
        <v>23</v>
      </c>
      <c r="E512" s="2" t="s">
        <v>81</v>
      </c>
      <c r="F512" s="2" t="s">
        <v>71</v>
      </c>
      <c r="G512" s="4">
        <v>44471</v>
      </c>
      <c r="H512">
        <v>245</v>
      </c>
      <c r="I512" t="s">
        <v>498</v>
      </c>
      <c r="N512">
        <v>83</v>
      </c>
      <c r="O512" t="s">
        <v>2029</v>
      </c>
      <c r="P512">
        <v>138</v>
      </c>
      <c r="AC512" t="s">
        <v>2030</v>
      </c>
      <c r="AD512">
        <v>127</v>
      </c>
    </row>
    <row r="513" spans="1:31" x14ac:dyDescent="0.25">
      <c r="A513" s="1">
        <v>44471</v>
      </c>
      <c r="B513" s="2" t="s">
        <v>3879</v>
      </c>
      <c r="C513" s="2" t="s">
        <v>46</v>
      </c>
      <c r="D513" s="2" t="s">
        <v>23</v>
      </c>
      <c r="E513" s="2" t="s">
        <v>81</v>
      </c>
      <c r="F513" s="2" t="s">
        <v>71</v>
      </c>
      <c r="G513" s="4">
        <v>44471</v>
      </c>
      <c r="H513">
        <v>246</v>
      </c>
      <c r="I513" t="s">
        <v>500</v>
      </c>
      <c r="J513" s="1">
        <v>44471</v>
      </c>
      <c r="K513" t="s">
        <v>2555</v>
      </c>
      <c r="L513" t="s">
        <v>2556</v>
      </c>
      <c r="M513" t="s">
        <v>2557</v>
      </c>
      <c r="N513">
        <v>1794</v>
      </c>
      <c r="O513" t="s">
        <v>2558</v>
      </c>
      <c r="P513">
        <v>1500</v>
      </c>
      <c r="Q513">
        <v>0</v>
      </c>
      <c r="R513">
        <v>0</v>
      </c>
      <c r="S513">
        <v>1500</v>
      </c>
      <c r="T513">
        <v>1500</v>
      </c>
      <c r="U513">
        <v>1500</v>
      </c>
      <c r="W513" t="s">
        <v>2006</v>
      </c>
      <c r="X513" t="s">
        <v>71</v>
      </c>
      <c r="Y513" t="s">
        <v>2559</v>
      </c>
      <c r="AA513" t="s">
        <v>46</v>
      </c>
      <c r="AC513" t="s">
        <v>2560</v>
      </c>
      <c r="AD513">
        <v>171</v>
      </c>
      <c r="AE513" t="s">
        <v>2561</v>
      </c>
    </row>
    <row r="514" spans="1:31" x14ac:dyDescent="0.25">
      <c r="A514" s="1">
        <v>44471</v>
      </c>
      <c r="B514" s="2" t="s">
        <v>3879</v>
      </c>
      <c r="C514" s="2" t="s">
        <v>46</v>
      </c>
      <c r="D514" s="2" t="s">
        <v>23</v>
      </c>
      <c r="E514" s="2" t="s">
        <v>81</v>
      </c>
      <c r="F514" s="2" t="s">
        <v>71</v>
      </c>
      <c r="G514" s="4">
        <v>44471</v>
      </c>
      <c r="H514">
        <v>247</v>
      </c>
      <c r="I514" t="s">
        <v>502</v>
      </c>
      <c r="J514" s="1">
        <v>44471</v>
      </c>
      <c r="K514" t="s">
        <v>2562</v>
      </c>
      <c r="L514" t="s">
        <v>2563</v>
      </c>
      <c r="N514">
        <v>692</v>
      </c>
      <c r="O514" t="s">
        <v>2012</v>
      </c>
      <c r="P514">
        <v>184</v>
      </c>
      <c r="Q514">
        <v>0</v>
      </c>
      <c r="R514">
        <v>0</v>
      </c>
      <c r="S514">
        <v>1335</v>
      </c>
      <c r="T514">
        <v>1335</v>
      </c>
      <c r="U514">
        <v>1335</v>
      </c>
      <c r="W514" t="s">
        <v>2006</v>
      </c>
      <c r="X514" t="s">
        <v>71</v>
      </c>
      <c r="AA514" t="s">
        <v>46</v>
      </c>
      <c r="AC514" t="s">
        <v>2013</v>
      </c>
      <c r="AD514" t="s">
        <v>2014</v>
      </c>
      <c r="AE514" t="s">
        <v>2204</v>
      </c>
    </row>
    <row r="515" spans="1:31" x14ac:dyDescent="0.25">
      <c r="A515" s="1">
        <v>44471</v>
      </c>
      <c r="B515" s="2" t="s">
        <v>3879</v>
      </c>
      <c r="C515" s="2" t="s">
        <v>46</v>
      </c>
      <c r="D515" s="2" t="s">
        <v>23</v>
      </c>
      <c r="E515" s="2" t="s">
        <v>81</v>
      </c>
      <c r="F515" s="2" t="s">
        <v>71</v>
      </c>
      <c r="G515" s="4">
        <v>44471</v>
      </c>
      <c r="H515">
        <v>248</v>
      </c>
      <c r="I515" t="s">
        <v>502</v>
      </c>
      <c r="N515">
        <v>691</v>
      </c>
      <c r="O515" t="s">
        <v>2020</v>
      </c>
      <c r="P515">
        <v>518</v>
      </c>
      <c r="AC515" t="s">
        <v>2021</v>
      </c>
      <c r="AD515" t="s">
        <v>2022</v>
      </c>
    </row>
    <row r="516" spans="1:31" x14ac:dyDescent="0.25">
      <c r="A516" s="1">
        <v>44471</v>
      </c>
      <c r="B516" s="2" t="s">
        <v>3879</v>
      </c>
      <c r="C516" s="2" t="s">
        <v>46</v>
      </c>
      <c r="D516" s="2" t="s">
        <v>23</v>
      </c>
      <c r="E516" s="2" t="s">
        <v>81</v>
      </c>
      <c r="F516" s="2" t="s">
        <v>71</v>
      </c>
      <c r="G516" s="4">
        <v>44471</v>
      </c>
      <c r="H516">
        <v>249</v>
      </c>
      <c r="I516" t="s">
        <v>502</v>
      </c>
      <c r="N516">
        <v>612</v>
      </c>
      <c r="O516" t="s">
        <v>2102</v>
      </c>
      <c r="P516">
        <v>495</v>
      </c>
      <c r="AC516" t="s">
        <v>2103</v>
      </c>
      <c r="AD516">
        <v>58</v>
      </c>
    </row>
    <row r="517" spans="1:31" x14ac:dyDescent="0.25">
      <c r="A517" s="1">
        <v>44471</v>
      </c>
      <c r="B517" s="2" t="s">
        <v>3879</v>
      </c>
      <c r="C517" s="2" t="s">
        <v>46</v>
      </c>
      <c r="D517" s="2" t="s">
        <v>23</v>
      </c>
      <c r="E517" s="2" t="s">
        <v>81</v>
      </c>
      <c r="F517" s="2" t="s">
        <v>71</v>
      </c>
      <c r="G517" s="4">
        <v>44471</v>
      </c>
      <c r="H517">
        <v>250</v>
      </c>
      <c r="I517" t="s">
        <v>502</v>
      </c>
      <c r="N517">
        <v>83</v>
      </c>
      <c r="O517" t="s">
        <v>2029</v>
      </c>
      <c r="P517">
        <v>138</v>
      </c>
      <c r="AC517" t="s">
        <v>2030</v>
      </c>
      <c r="AD517">
        <v>127</v>
      </c>
    </row>
    <row r="518" spans="1:31" x14ac:dyDescent="0.25">
      <c r="A518" s="1">
        <v>44471</v>
      </c>
      <c r="B518" s="2" t="s">
        <v>3879</v>
      </c>
      <c r="C518" s="2" t="s">
        <v>48</v>
      </c>
      <c r="D518" s="2" t="s">
        <v>23</v>
      </c>
      <c r="E518" s="2" t="s">
        <v>81</v>
      </c>
      <c r="F518" s="2" t="s">
        <v>71</v>
      </c>
      <c r="G518" s="4">
        <v>44471</v>
      </c>
      <c r="H518">
        <v>251</v>
      </c>
      <c r="I518" t="s">
        <v>504</v>
      </c>
      <c r="J518" s="1">
        <v>44471</v>
      </c>
      <c r="K518" t="s">
        <v>2555</v>
      </c>
      <c r="L518" t="s">
        <v>2556</v>
      </c>
      <c r="M518" t="s">
        <v>2557</v>
      </c>
      <c r="N518">
        <v>1329</v>
      </c>
      <c r="O518" t="s">
        <v>2295</v>
      </c>
      <c r="P518">
        <v>173</v>
      </c>
      <c r="Q518">
        <v>0</v>
      </c>
      <c r="R518">
        <v>0</v>
      </c>
      <c r="S518">
        <v>173</v>
      </c>
      <c r="T518">
        <v>173</v>
      </c>
      <c r="U518">
        <v>173</v>
      </c>
      <c r="W518" t="s">
        <v>2006</v>
      </c>
      <c r="X518" t="s">
        <v>71</v>
      </c>
      <c r="Y518" t="s">
        <v>2559</v>
      </c>
      <c r="AA518" t="s">
        <v>48</v>
      </c>
      <c r="AC518" t="s">
        <v>2296</v>
      </c>
      <c r="AD518">
        <v>187</v>
      </c>
      <c r="AE518" t="s">
        <v>2159</v>
      </c>
    </row>
    <row r="519" spans="1:31" x14ac:dyDescent="0.25">
      <c r="A519" s="1">
        <v>44471</v>
      </c>
      <c r="B519" s="2" t="s">
        <v>3879</v>
      </c>
      <c r="C519" s="2" t="s">
        <v>34</v>
      </c>
      <c r="D519" s="2" t="s">
        <v>23</v>
      </c>
      <c r="E519" s="2" t="s">
        <v>80</v>
      </c>
      <c r="F519" s="2" t="s">
        <v>71</v>
      </c>
      <c r="G519" s="4">
        <v>44471</v>
      </c>
      <c r="H519">
        <v>252</v>
      </c>
      <c r="I519" t="s">
        <v>505</v>
      </c>
      <c r="J519" s="1">
        <v>44471</v>
      </c>
      <c r="K519" t="s">
        <v>2564</v>
      </c>
      <c r="L519" t="s">
        <v>2138</v>
      </c>
      <c r="M519" t="s">
        <v>2565</v>
      </c>
      <c r="N519">
        <v>692</v>
      </c>
      <c r="O519" t="s">
        <v>2012</v>
      </c>
      <c r="P519">
        <v>184</v>
      </c>
      <c r="Q519">
        <v>0</v>
      </c>
      <c r="R519">
        <v>0</v>
      </c>
      <c r="S519">
        <v>1279</v>
      </c>
      <c r="T519">
        <v>1279</v>
      </c>
      <c r="U519">
        <v>1279</v>
      </c>
      <c r="W519" t="s">
        <v>2006</v>
      </c>
      <c r="X519" t="s">
        <v>71</v>
      </c>
      <c r="AA519" t="s">
        <v>33</v>
      </c>
      <c r="AC519" t="s">
        <v>2013</v>
      </c>
      <c r="AD519" t="s">
        <v>2014</v>
      </c>
      <c r="AE519" t="s">
        <v>2015</v>
      </c>
    </row>
    <row r="520" spans="1:31" x14ac:dyDescent="0.25">
      <c r="A520" s="1">
        <v>44471</v>
      </c>
      <c r="B520" s="2" t="s">
        <v>3879</v>
      </c>
      <c r="C520" s="2" t="s">
        <v>34</v>
      </c>
      <c r="D520" s="2" t="s">
        <v>23</v>
      </c>
      <c r="E520" s="2" t="s">
        <v>80</v>
      </c>
      <c r="F520" s="2" t="s">
        <v>71</v>
      </c>
      <c r="G520" s="4">
        <v>44471</v>
      </c>
      <c r="H520">
        <v>253</v>
      </c>
      <c r="I520" t="s">
        <v>505</v>
      </c>
      <c r="N520">
        <v>226</v>
      </c>
      <c r="O520" t="s">
        <v>2018</v>
      </c>
      <c r="P520">
        <v>345</v>
      </c>
      <c r="AC520" t="s">
        <v>2019</v>
      </c>
      <c r="AD520">
        <v>183</v>
      </c>
    </row>
    <row r="521" spans="1:31" x14ac:dyDescent="0.25">
      <c r="A521" s="1">
        <v>44471</v>
      </c>
      <c r="B521" s="2" t="s">
        <v>3879</v>
      </c>
      <c r="C521" s="2" t="s">
        <v>34</v>
      </c>
      <c r="D521" s="2" t="s">
        <v>23</v>
      </c>
      <c r="E521" s="2" t="s">
        <v>80</v>
      </c>
      <c r="F521" s="2" t="s">
        <v>71</v>
      </c>
      <c r="G521" s="4">
        <v>44471</v>
      </c>
      <c r="H521">
        <v>254</v>
      </c>
      <c r="I521" t="s">
        <v>505</v>
      </c>
      <c r="N521">
        <v>2477</v>
      </c>
      <c r="O521" t="s">
        <v>2240</v>
      </c>
      <c r="P521">
        <v>750</v>
      </c>
      <c r="AC521" t="s">
        <v>2241</v>
      </c>
    </row>
    <row r="522" spans="1:31" x14ac:dyDescent="0.25">
      <c r="A522" s="1">
        <v>44471</v>
      </c>
      <c r="B522" s="2" t="s">
        <v>3879</v>
      </c>
      <c r="C522" s="2" t="s">
        <v>46</v>
      </c>
      <c r="D522" s="2" t="s">
        <v>37</v>
      </c>
      <c r="E522" s="2" t="s">
        <v>81</v>
      </c>
      <c r="F522" s="2" t="s">
        <v>71</v>
      </c>
      <c r="G522" s="4">
        <v>44471</v>
      </c>
      <c r="H522">
        <v>255</v>
      </c>
      <c r="I522" t="s">
        <v>507</v>
      </c>
      <c r="J522" s="1">
        <v>44471</v>
      </c>
      <c r="K522" t="s">
        <v>2566</v>
      </c>
      <c r="L522" t="s">
        <v>2567</v>
      </c>
      <c r="N522">
        <v>43</v>
      </c>
      <c r="O522" t="s">
        <v>2568</v>
      </c>
      <c r="P522">
        <v>55</v>
      </c>
      <c r="Q522">
        <v>0</v>
      </c>
      <c r="R522">
        <v>0</v>
      </c>
      <c r="S522">
        <v>455</v>
      </c>
      <c r="T522">
        <v>455</v>
      </c>
      <c r="U522">
        <v>455</v>
      </c>
      <c r="W522" t="s">
        <v>2006</v>
      </c>
      <c r="X522" t="s">
        <v>71</v>
      </c>
      <c r="Y522" t="s">
        <v>2569</v>
      </c>
      <c r="AA522" t="s">
        <v>46</v>
      </c>
      <c r="AC522" t="s">
        <v>2570</v>
      </c>
      <c r="AD522">
        <v>93</v>
      </c>
      <c r="AE522" t="s">
        <v>2423</v>
      </c>
    </row>
    <row r="523" spans="1:31" x14ac:dyDescent="0.25">
      <c r="A523" s="1">
        <v>44471</v>
      </c>
      <c r="B523" s="2" t="s">
        <v>3879</v>
      </c>
      <c r="C523" s="2" t="s">
        <v>46</v>
      </c>
      <c r="D523" s="2" t="s">
        <v>37</v>
      </c>
      <c r="E523" s="2" t="s">
        <v>81</v>
      </c>
      <c r="F523" s="2" t="s">
        <v>71</v>
      </c>
      <c r="G523" s="4">
        <v>44471</v>
      </c>
      <c r="H523">
        <v>256</v>
      </c>
      <c r="I523" t="s">
        <v>507</v>
      </c>
      <c r="N523">
        <v>356</v>
      </c>
      <c r="O523" t="s">
        <v>2571</v>
      </c>
      <c r="P523">
        <v>400</v>
      </c>
      <c r="AC523" t="s">
        <v>2572</v>
      </c>
    </row>
    <row r="524" spans="1:31" x14ac:dyDescent="0.25">
      <c r="A524" s="1">
        <v>44471</v>
      </c>
      <c r="B524" s="2" t="s">
        <v>3879</v>
      </c>
      <c r="C524" s="2" t="s">
        <v>46</v>
      </c>
      <c r="D524" s="2" t="s">
        <v>23</v>
      </c>
      <c r="E524" s="2" t="s">
        <v>81</v>
      </c>
      <c r="F524" s="2" t="s">
        <v>71</v>
      </c>
      <c r="G524" s="4">
        <v>44471</v>
      </c>
      <c r="H524">
        <v>257</v>
      </c>
      <c r="I524" t="s">
        <v>509</v>
      </c>
      <c r="J524" s="1">
        <v>44471</v>
      </c>
      <c r="K524" t="s">
        <v>2573</v>
      </c>
      <c r="L524" t="s">
        <v>2574</v>
      </c>
      <c r="N524">
        <v>100</v>
      </c>
      <c r="O524" t="s">
        <v>2016</v>
      </c>
      <c r="P524">
        <v>414</v>
      </c>
      <c r="Q524">
        <v>0</v>
      </c>
      <c r="R524">
        <v>0</v>
      </c>
      <c r="S524">
        <v>414</v>
      </c>
      <c r="T524">
        <v>414</v>
      </c>
      <c r="U524">
        <v>414</v>
      </c>
      <c r="W524" t="s">
        <v>2006</v>
      </c>
      <c r="X524" t="s">
        <v>71</v>
      </c>
      <c r="Y524" t="s">
        <v>2575</v>
      </c>
      <c r="AA524" t="s">
        <v>46</v>
      </c>
      <c r="AC524" t="s">
        <v>2017</v>
      </c>
      <c r="AD524">
        <v>100</v>
      </c>
      <c r="AE524" t="s">
        <v>2236</v>
      </c>
    </row>
    <row r="525" spans="1:31" x14ac:dyDescent="0.25">
      <c r="A525" s="1">
        <v>44471</v>
      </c>
      <c r="B525" s="2" t="s">
        <v>3879</v>
      </c>
      <c r="C525" s="2" t="s">
        <v>48</v>
      </c>
      <c r="D525" s="2" t="s">
        <v>23</v>
      </c>
      <c r="E525" s="2" t="s">
        <v>81</v>
      </c>
      <c r="F525" s="2" t="s">
        <v>71</v>
      </c>
      <c r="G525" s="4">
        <v>44471</v>
      </c>
      <c r="H525">
        <v>258</v>
      </c>
      <c r="I525" t="s">
        <v>511</v>
      </c>
      <c r="J525" s="1">
        <v>44471</v>
      </c>
      <c r="K525" t="s">
        <v>2576</v>
      </c>
      <c r="L525" t="s">
        <v>2071</v>
      </c>
      <c r="M525" t="s">
        <v>2577</v>
      </c>
      <c r="N525">
        <v>2477</v>
      </c>
      <c r="O525" t="s">
        <v>2240</v>
      </c>
      <c r="P525">
        <v>750</v>
      </c>
      <c r="Q525">
        <v>0</v>
      </c>
      <c r="R525">
        <v>0</v>
      </c>
      <c r="S525">
        <v>750</v>
      </c>
      <c r="T525">
        <v>750</v>
      </c>
      <c r="U525">
        <v>750</v>
      </c>
      <c r="W525" t="s">
        <v>2006</v>
      </c>
      <c r="X525" t="s">
        <v>71</v>
      </c>
      <c r="AA525" t="s">
        <v>48</v>
      </c>
      <c r="AC525" t="s">
        <v>2241</v>
      </c>
      <c r="AE525" t="s">
        <v>2159</v>
      </c>
    </row>
    <row r="526" spans="1:31" x14ac:dyDescent="0.25">
      <c r="A526" s="1">
        <v>44471</v>
      </c>
      <c r="B526" s="2" t="s">
        <v>3879</v>
      </c>
      <c r="C526" s="2" t="s">
        <v>48</v>
      </c>
      <c r="D526" s="2" t="s">
        <v>23</v>
      </c>
      <c r="E526" s="2" t="s">
        <v>81</v>
      </c>
      <c r="F526" s="2" t="s">
        <v>71</v>
      </c>
      <c r="G526" s="4">
        <v>44471</v>
      </c>
      <c r="H526">
        <v>259</v>
      </c>
      <c r="I526" t="s">
        <v>513</v>
      </c>
      <c r="J526" s="1">
        <v>44471</v>
      </c>
      <c r="K526" t="s">
        <v>2578</v>
      </c>
      <c r="L526" t="s">
        <v>2579</v>
      </c>
      <c r="M526" t="s">
        <v>2335</v>
      </c>
      <c r="N526">
        <v>692</v>
      </c>
      <c r="O526" t="s">
        <v>2012</v>
      </c>
      <c r="P526">
        <v>184</v>
      </c>
      <c r="Q526">
        <v>0</v>
      </c>
      <c r="R526">
        <v>0</v>
      </c>
      <c r="S526">
        <v>1013</v>
      </c>
      <c r="T526">
        <v>1013</v>
      </c>
      <c r="U526">
        <v>1013</v>
      </c>
      <c r="W526" t="s">
        <v>2006</v>
      </c>
      <c r="X526" t="s">
        <v>71</v>
      </c>
      <c r="AA526" t="s">
        <v>48</v>
      </c>
      <c r="AC526" t="s">
        <v>2013</v>
      </c>
      <c r="AD526" t="s">
        <v>2014</v>
      </c>
      <c r="AE526" t="s">
        <v>2384</v>
      </c>
    </row>
    <row r="527" spans="1:31" x14ac:dyDescent="0.25">
      <c r="A527" s="1">
        <v>44471</v>
      </c>
      <c r="B527" s="2" t="s">
        <v>3879</v>
      </c>
      <c r="C527" s="2" t="s">
        <v>48</v>
      </c>
      <c r="D527" s="2" t="s">
        <v>23</v>
      </c>
      <c r="E527" s="2" t="s">
        <v>81</v>
      </c>
      <c r="F527" s="2" t="s">
        <v>71</v>
      </c>
      <c r="G527" s="4">
        <v>44471</v>
      </c>
      <c r="H527">
        <v>260</v>
      </c>
      <c r="I527" t="s">
        <v>513</v>
      </c>
      <c r="N527">
        <v>691</v>
      </c>
      <c r="O527" t="s">
        <v>2020</v>
      </c>
      <c r="P527">
        <v>518</v>
      </c>
      <c r="AC527" t="s">
        <v>2021</v>
      </c>
      <c r="AD527" t="s">
        <v>2022</v>
      </c>
    </row>
    <row r="528" spans="1:31" x14ac:dyDescent="0.25">
      <c r="A528" s="1">
        <v>44471</v>
      </c>
      <c r="B528" s="2" t="s">
        <v>3879</v>
      </c>
      <c r="C528" s="2" t="s">
        <v>48</v>
      </c>
      <c r="D528" s="2" t="s">
        <v>23</v>
      </c>
      <c r="E528" s="2" t="s">
        <v>81</v>
      </c>
      <c r="F528" s="2" t="s">
        <v>71</v>
      </c>
      <c r="G528" s="4">
        <v>44471</v>
      </c>
      <c r="H528">
        <v>261</v>
      </c>
      <c r="I528" t="s">
        <v>513</v>
      </c>
      <c r="N528">
        <v>1329</v>
      </c>
      <c r="O528" t="s">
        <v>2295</v>
      </c>
      <c r="P528">
        <v>173</v>
      </c>
      <c r="AC528" t="s">
        <v>2296</v>
      </c>
      <c r="AD528">
        <v>187</v>
      </c>
    </row>
    <row r="529" spans="1:31" x14ac:dyDescent="0.25">
      <c r="A529" s="1">
        <v>44471</v>
      </c>
      <c r="B529" s="2" t="s">
        <v>3879</v>
      </c>
      <c r="C529" s="2" t="s">
        <v>48</v>
      </c>
      <c r="D529" s="2" t="s">
        <v>23</v>
      </c>
      <c r="E529" s="2" t="s">
        <v>81</v>
      </c>
      <c r="F529" s="2" t="s">
        <v>71</v>
      </c>
      <c r="G529" s="4">
        <v>44471</v>
      </c>
      <c r="H529">
        <v>262</v>
      </c>
      <c r="I529" t="s">
        <v>513</v>
      </c>
      <c r="N529">
        <v>83</v>
      </c>
      <c r="O529" t="s">
        <v>2029</v>
      </c>
      <c r="P529">
        <v>138</v>
      </c>
      <c r="AC529" t="s">
        <v>2030</v>
      </c>
      <c r="AD529">
        <v>127</v>
      </c>
    </row>
    <row r="530" spans="1:31" x14ac:dyDescent="0.25">
      <c r="A530" s="1">
        <v>44471</v>
      </c>
      <c r="B530" s="2" t="s">
        <v>3879</v>
      </c>
      <c r="C530" s="2" t="s">
        <v>46</v>
      </c>
      <c r="D530" s="2" t="s">
        <v>23</v>
      </c>
      <c r="E530" s="2" t="s">
        <v>81</v>
      </c>
      <c r="F530" s="2" t="s">
        <v>71</v>
      </c>
      <c r="G530" s="4">
        <v>44471</v>
      </c>
      <c r="H530">
        <v>263</v>
      </c>
      <c r="I530" t="s">
        <v>515</v>
      </c>
      <c r="J530" s="1">
        <v>44471</v>
      </c>
      <c r="K530" t="s">
        <v>2580</v>
      </c>
      <c r="L530" t="s">
        <v>2581</v>
      </c>
      <c r="N530">
        <v>692</v>
      </c>
      <c r="O530" t="s">
        <v>2012</v>
      </c>
      <c r="P530">
        <v>184</v>
      </c>
      <c r="Q530">
        <v>0</v>
      </c>
      <c r="R530">
        <v>0</v>
      </c>
      <c r="S530">
        <v>1467</v>
      </c>
      <c r="T530">
        <v>1467</v>
      </c>
      <c r="U530">
        <v>1467</v>
      </c>
      <c r="W530" t="s">
        <v>2006</v>
      </c>
      <c r="X530" t="s">
        <v>71</v>
      </c>
      <c r="Y530" t="s">
        <v>2582</v>
      </c>
      <c r="AA530" t="s">
        <v>46</v>
      </c>
      <c r="AC530" t="s">
        <v>2013</v>
      </c>
      <c r="AD530" t="s">
        <v>2014</v>
      </c>
      <c r="AE530" t="s">
        <v>2266</v>
      </c>
    </row>
    <row r="531" spans="1:31" x14ac:dyDescent="0.25">
      <c r="A531" s="1">
        <v>44471</v>
      </c>
      <c r="B531" s="2" t="s">
        <v>3879</v>
      </c>
      <c r="C531" s="2" t="s">
        <v>46</v>
      </c>
      <c r="D531" s="2" t="s">
        <v>23</v>
      </c>
      <c r="E531" s="2" t="s">
        <v>81</v>
      </c>
      <c r="F531" s="2" t="s">
        <v>71</v>
      </c>
      <c r="G531" s="4">
        <v>44471</v>
      </c>
      <c r="H531">
        <v>264</v>
      </c>
      <c r="I531" t="s">
        <v>515</v>
      </c>
      <c r="N531">
        <v>1533</v>
      </c>
      <c r="O531" t="s">
        <v>2119</v>
      </c>
      <c r="P531">
        <v>535</v>
      </c>
      <c r="AC531" t="s">
        <v>2120</v>
      </c>
      <c r="AD531" t="s">
        <v>2121</v>
      </c>
    </row>
    <row r="532" spans="1:31" x14ac:dyDescent="0.25">
      <c r="A532" s="1">
        <v>44471</v>
      </c>
      <c r="B532" s="2" t="s">
        <v>3879</v>
      </c>
      <c r="C532" s="2" t="s">
        <v>46</v>
      </c>
      <c r="D532" s="2" t="s">
        <v>23</v>
      </c>
      <c r="E532" s="2" t="s">
        <v>81</v>
      </c>
      <c r="F532" s="2" t="s">
        <v>71</v>
      </c>
      <c r="G532" s="4">
        <v>44471</v>
      </c>
      <c r="H532">
        <v>265</v>
      </c>
      <c r="I532" t="s">
        <v>515</v>
      </c>
      <c r="N532">
        <v>1580</v>
      </c>
      <c r="O532" t="s">
        <v>2092</v>
      </c>
      <c r="P532">
        <v>610</v>
      </c>
      <c r="AC532" t="s">
        <v>2093</v>
      </c>
      <c r="AD532" t="s">
        <v>2094</v>
      </c>
    </row>
    <row r="533" spans="1:31" x14ac:dyDescent="0.25">
      <c r="A533" s="1">
        <v>44471</v>
      </c>
      <c r="B533" s="2" t="s">
        <v>3879</v>
      </c>
      <c r="C533" s="2" t="s">
        <v>46</v>
      </c>
      <c r="D533" s="2" t="s">
        <v>23</v>
      </c>
      <c r="E533" s="2" t="s">
        <v>81</v>
      </c>
      <c r="F533" s="2" t="s">
        <v>71</v>
      </c>
      <c r="G533" s="4">
        <v>44471</v>
      </c>
      <c r="H533">
        <v>266</v>
      </c>
      <c r="I533" t="s">
        <v>515</v>
      </c>
      <c r="N533">
        <v>83</v>
      </c>
      <c r="O533" t="s">
        <v>2029</v>
      </c>
      <c r="P533">
        <v>138</v>
      </c>
      <c r="AC533" t="s">
        <v>2030</v>
      </c>
      <c r="AD533">
        <v>127</v>
      </c>
    </row>
    <row r="534" spans="1:31" x14ac:dyDescent="0.25">
      <c r="A534" s="1">
        <v>44471</v>
      </c>
      <c r="B534" s="2" t="s">
        <v>3879</v>
      </c>
      <c r="C534" s="2" t="s">
        <v>52</v>
      </c>
      <c r="D534" s="2" t="s">
        <v>23</v>
      </c>
      <c r="E534" s="2" t="s">
        <v>81</v>
      </c>
      <c r="F534" s="2" t="s">
        <v>71</v>
      </c>
      <c r="G534" s="4">
        <v>44471</v>
      </c>
      <c r="H534">
        <v>267</v>
      </c>
      <c r="I534" t="s">
        <v>517</v>
      </c>
      <c r="J534" s="1">
        <v>44471</v>
      </c>
      <c r="K534" t="s">
        <v>2583</v>
      </c>
      <c r="L534" t="s">
        <v>2335</v>
      </c>
      <c r="M534" t="s">
        <v>2584</v>
      </c>
      <c r="N534">
        <v>2477</v>
      </c>
      <c r="O534" t="s">
        <v>2240</v>
      </c>
      <c r="P534">
        <v>750</v>
      </c>
      <c r="Q534">
        <v>0</v>
      </c>
      <c r="R534">
        <v>0</v>
      </c>
      <c r="S534">
        <v>750</v>
      </c>
      <c r="T534">
        <v>750</v>
      </c>
      <c r="U534">
        <v>750</v>
      </c>
      <c r="W534" t="s">
        <v>2006</v>
      </c>
      <c r="X534" t="s">
        <v>71</v>
      </c>
      <c r="AA534" t="s">
        <v>50</v>
      </c>
      <c r="AC534" t="s">
        <v>2241</v>
      </c>
      <c r="AE534" t="s">
        <v>2236</v>
      </c>
    </row>
    <row r="535" spans="1:31" x14ac:dyDescent="0.25">
      <c r="A535" s="1">
        <v>44471</v>
      </c>
      <c r="B535" s="2" t="s">
        <v>3879</v>
      </c>
      <c r="C535" s="2" t="s">
        <v>46</v>
      </c>
      <c r="D535" s="2" t="s">
        <v>23</v>
      </c>
      <c r="E535" s="2" t="s">
        <v>81</v>
      </c>
      <c r="F535" s="2" t="s">
        <v>71</v>
      </c>
      <c r="G535" s="4">
        <v>44471</v>
      </c>
      <c r="H535">
        <v>268</v>
      </c>
      <c r="I535" t="s">
        <v>519</v>
      </c>
      <c r="J535" s="1">
        <v>44471</v>
      </c>
      <c r="K535" t="s">
        <v>2585</v>
      </c>
      <c r="L535" t="s">
        <v>2276</v>
      </c>
      <c r="N535">
        <v>692</v>
      </c>
      <c r="O535" t="s">
        <v>2012</v>
      </c>
      <c r="P535">
        <v>184</v>
      </c>
      <c r="Q535">
        <v>0</v>
      </c>
      <c r="R535">
        <v>0</v>
      </c>
      <c r="S535">
        <v>184</v>
      </c>
      <c r="T535">
        <v>184</v>
      </c>
      <c r="U535">
        <v>184</v>
      </c>
      <c r="W535" t="s">
        <v>2006</v>
      </c>
      <c r="X535" t="s">
        <v>71</v>
      </c>
      <c r="Y535" t="s">
        <v>2586</v>
      </c>
      <c r="AA535" t="s">
        <v>46</v>
      </c>
      <c r="AC535" t="s">
        <v>2013</v>
      </c>
      <c r="AD535" t="s">
        <v>2014</v>
      </c>
      <c r="AE535" t="s">
        <v>2587</v>
      </c>
    </row>
    <row r="536" spans="1:31" x14ac:dyDescent="0.25">
      <c r="A536" s="1">
        <v>44471</v>
      </c>
      <c r="B536" s="2" t="s">
        <v>3879</v>
      </c>
      <c r="C536" s="2" t="s">
        <v>46</v>
      </c>
      <c r="D536" s="2" t="s">
        <v>23</v>
      </c>
      <c r="E536" s="2" t="s">
        <v>81</v>
      </c>
      <c r="F536" s="2" t="s">
        <v>71</v>
      </c>
      <c r="G536" s="4">
        <v>44471</v>
      </c>
      <c r="H536">
        <v>269</v>
      </c>
      <c r="I536" t="s">
        <v>521</v>
      </c>
      <c r="J536" s="1">
        <v>44471</v>
      </c>
      <c r="K536" t="s">
        <v>2588</v>
      </c>
      <c r="L536" t="s">
        <v>2589</v>
      </c>
      <c r="N536">
        <v>692</v>
      </c>
      <c r="O536" t="s">
        <v>2012</v>
      </c>
      <c r="P536">
        <v>184</v>
      </c>
      <c r="Q536">
        <v>0</v>
      </c>
      <c r="R536">
        <v>0</v>
      </c>
      <c r="S536">
        <v>2441</v>
      </c>
      <c r="T536">
        <v>2441</v>
      </c>
      <c r="U536">
        <v>2441</v>
      </c>
      <c r="W536" t="s">
        <v>2006</v>
      </c>
      <c r="X536" t="s">
        <v>71</v>
      </c>
      <c r="Y536" t="s">
        <v>2590</v>
      </c>
      <c r="AA536" t="s">
        <v>46</v>
      </c>
      <c r="AC536" t="s">
        <v>2013</v>
      </c>
      <c r="AD536" t="s">
        <v>2014</v>
      </c>
      <c r="AE536" t="s">
        <v>2194</v>
      </c>
    </row>
    <row r="537" spans="1:31" x14ac:dyDescent="0.25">
      <c r="A537" s="1">
        <v>44471</v>
      </c>
      <c r="B537" s="2" t="s">
        <v>3879</v>
      </c>
      <c r="C537" s="2" t="s">
        <v>46</v>
      </c>
      <c r="D537" s="2" t="s">
        <v>23</v>
      </c>
      <c r="E537" s="2" t="s">
        <v>81</v>
      </c>
      <c r="F537" s="2" t="s">
        <v>71</v>
      </c>
      <c r="G537" s="4">
        <v>44471</v>
      </c>
      <c r="H537">
        <v>270</v>
      </c>
      <c r="I537" t="s">
        <v>521</v>
      </c>
      <c r="N537">
        <v>121</v>
      </c>
      <c r="O537" t="s">
        <v>2100</v>
      </c>
      <c r="P537">
        <v>374</v>
      </c>
      <c r="AC537" t="s">
        <v>2101</v>
      </c>
      <c r="AD537">
        <v>137</v>
      </c>
    </row>
    <row r="538" spans="1:31" x14ac:dyDescent="0.25">
      <c r="A538" s="1">
        <v>44471</v>
      </c>
      <c r="B538" s="2" t="s">
        <v>3879</v>
      </c>
      <c r="C538" s="2" t="s">
        <v>46</v>
      </c>
      <c r="D538" s="2" t="s">
        <v>23</v>
      </c>
      <c r="E538" s="2" t="s">
        <v>81</v>
      </c>
      <c r="F538" s="2" t="s">
        <v>71</v>
      </c>
      <c r="G538" s="4">
        <v>44471</v>
      </c>
      <c r="H538">
        <v>271</v>
      </c>
      <c r="I538" t="s">
        <v>521</v>
      </c>
      <c r="N538">
        <v>1533</v>
      </c>
      <c r="O538" t="s">
        <v>2119</v>
      </c>
      <c r="P538">
        <v>535</v>
      </c>
      <c r="AC538" t="s">
        <v>2120</v>
      </c>
      <c r="AD538" t="s">
        <v>2121</v>
      </c>
    </row>
    <row r="539" spans="1:31" x14ac:dyDescent="0.25">
      <c r="A539" s="1">
        <v>44471</v>
      </c>
      <c r="B539" s="2" t="s">
        <v>3879</v>
      </c>
      <c r="C539" s="2" t="s">
        <v>46</v>
      </c>
      <c r="D539" s="2" t="s">
        <v>23</v>
      </c>
      <c r="E539" s="2" t="s">
        <v>81</v>
      </c>
      <c r="F539" s="2" t="s">
        <v>71</v>
      </c>
      <c r="G539" s="4">
        <v>44471</v>
      </c>
      <c r="H539">
        <v>272</v>
      </c>
      <c r="I539" t="s">
        <v>521</v>
      </c>
      <c r="N539">
        <v>1580</v>
      </c>
      <c r="O539" t="s">
        <v>2092</v>
      </c>
      <c r="P539">
        <v>610</v>
      </c>
      <c r="AC539" t="s">
        <v>2093</v>
      </c>
      <c r="AD539" t="s">
        <v>2094</v>
      </c>
    </row>
    <row r="540" spans="1:31" x14ac:dyDescent="0.25">
      <c r="A540" s="1">
        <v>44471</v>
      </c>
      <c r="B540" s="2" t="s">
        <v>3879</v>
      </c>
      <c r="C540" s="2" t="s">
        <v>46</v>
      </c>
      <c r="D540" s="2" t="s">
        <v>23</v>
      </c>
      <c r="E540" s="2" t="s">
        <v>81</v>
      </c>
      <c r="F540" s="2" t="s">
        <v>71</v>
      </c>
      <c r="G540" s="4">
        <v>44471</v>
      </c>
      <c r="H540">
        <v>273</v>
      </c>
      <c r="I540" t="s">
        <v>521</v>
      </c>
      <c r="N540">
        <v>314</v>
      </c>
      <c r="O540" t="s">
        <v>2523</v>
      </c>
      <c r="P540">
        <v>300</v>
      </c>
      <c r="AC540" t="s">
        <v>2524</v>
      </c>
      <c r="AD540">
        <v>203</v>
      </c>
    </row>
    <row r="541" spans="1:31" x14ac:dyDescent="0.25">
      <c r="A541" s="1">
        <v>44471</v>
      </c>
      <c r="B541" s="2" t="s">
        <v>3879</v>
      </c>
      <c r="C541" s="2" t="s">
        <v>46</v>
      </c>
      <c r="D541" s="2" t="s">
        <v>23</v>
      </c>
      <c r="E541" s="2" t="s">
        <v>81</v>
      </c>
      <c r="F541" s="2" t="s">
        <v>71</v>
      </c>
      <c r="G541" s="4">
        <v>44471</v>
      </c>
      <c r="H541">
        <v>274</v>
      </c>
      <c r="I541" t="s">
        <v>521</v>
      </c>
      <c r="N541">
        <v>1371</v>
      </c>
      <c r="O541" t="s">
        <v>2122</v>
      </c>
      <c r="P541">
        <v>300</v>
      </c>
      <c r="AC541" t="s">
        <v>2123</v>
      </c>
      <c r="AD541">
        <v>205</v>
      </c>
    </row>
    <row r="542" spans="1:31" x14ac:dyDescent="0.25">
      <c r="A542" s="1">
        <v>44471</v>
      </c>
      <c r="B542" s="2" t="s">
        <v>3879</v>
      </c>
      <c r="C542" s="2" t="s">
        <v>46</v>
      </c>
      <c r="D542" s="2" t="s">
        <v>23</v>
      </c>
      <c r="E542" s="2" t="s">
        <v>81</v>
      </c>
      <c r="F542" s="2" t="s">
        <v>71</v>
      </c>
      <c r="G542" s="4">
        <v>44471</v>
      </c>
      <c r="H542">
        <v>275</v>
      </c>
      <c r="I542" t="s">
        <v>521</v>
      </c>
      <c r="N542">
        <v>83</v>
      </c>
      <c r="O542" t="s">
        <v>2029</v>
      </c>
      <c r="P542">
        <v>138</v>
      </c>
      <c r="AC542" t="s">
        <v>2030</v>
      </c>
      <c r="AD542">
        <v>127</v>
      </c>
    </row>
    <row r="543" spans="1:31" x14ac:dyDescent="0.25">
      <c r="A543" s="1">
        <v>44471</v>
      </c>
      <c r="B543" s="2" t="s">
        <v>3879</v>
      </c>
      <c r="C543" s="2" t="s">
        <v>48</v>
      </c>
      <c r="D543" s="2" t="s">
        <v>23</v>
      </c>
      <c r="E543" s="2" t="s">
        <v>81</v>
      </c>
      <c r="F543" s="2" t="s">
        <v>71</v>
      </c>
      <c r="G543" s="4">
        <v>44471</v>
      </c>
      <c r="H543">
        <v>276</v>
      </c>
      <c r="I543" t="s">
        <v>523</v>
      </c>
      <c r="J543" s="1">
        <v>44471</v>
      </c>
      <c r="K543" t="s">
        <v>2591</v>
      </c>
      <c r="L543" t="s">
        <v>2072</v>
      </c>
      <c r="M543" t="s">
        <v>2592</v>
      </c>
      <c r="N543">
        <v>2477</v>
      </c>
      <c r="O543" t="s">
        <v>2240</v>
      </c>
      <c r="P543">
        <v>750</v>
      </c>
      <c r="Q543">
        <v>0</v>
      </c>
      <c r="R543">
        <v>0</v>
      </c>
      <c r="S543">
        <v>750</v>
      </c>
      <c r="T543">
        <v>750</v>
      </c>
      <c r="U543">
        <v>750</v>
      </c>
      <c r="W543" t="s">
        <v>2006</v>
      </c>
      <c r="X543" t="s">
        <v>71</v>
      </c>
      <c r="AA543" t="s">
        <v>48</v>
      </c>
      <c r="AC543" t="s">
        <v>2241</v>
      </c>
      <c r="AE543" t="s">
        <v>2159</v>
      </c>
    </row>
    <row r="544" spans="1:31" x14ac:dyDescent="0.25">
      <c r="A544" s="1">
        <v>44471</v>
      </c>
      <c r="B544" s="2" t="s">
        <v>3879</v>
      </c>
      <c r="C544" s="2" t="s">
        <v>34</v>
      </c>
      <c r="D544" s="2" t="s">
        <v>37</v>
      </c>
      <c r="E544" s="2" t="s">
        <v>80</v>
      </c>
      <c r="F544" s="2" t="s">
        <v>71</v>
      </c>
      <c r="G544" s="4">
        <v>44471</v>
      </c>
      <c r="H544">
        <v>277</v>
      </c>
      <c r="I544" t="s">
        <v>525</v>
      </c>
      <c r="J544" s="1">
        <v>44471</v>
      </c>
      <c r="K544" t="s">
        <v>2593</v>
      </c>
      <c r="L544" t="s">
        <v>2510</v>
      </c>
      <c r="M544" t="s">
        <v>2594</v>
      </c>
      <c r="N544">
        <v>2477</v>
      </c>
      <c r="O544" t="s">
        <v>2240</v>
      </c>
      <c r="P544">
        <v>750</v>
      </c>
      <c r="Q544">
        <v>0</v>
      </c>
      <c r="R544">
        <v>0</v>
      </c>
      <c r="S544">
        <v>888</v>
      </c>
      <c r="T544">
        <v>888</v>
      </c>
      <c r="U544">
        <v>888</v>
      </c>
      <c r="W544" t="s">
        <v>2006</v>
      </c>
      <c r="X544" t="s">
        <v>71</v>
      </c>
      <c r="AA544" t="s">
        <v>33</v>
      </c>
      <c r="AC544" t="s">
        <v>2241</v>
      </c>
      <c r="AE544" t="s">
        <v>2274</v>
      </c>
    </row>
    <row r="545" spans="1:31" x14ac:dyDescent="0.25">
      <c r="A545" s="1">
        <v>44471</v>
      </c>
      <c r="B545" s="2" t="s">
        <v>3879</v>
      </c>
      <c r="C545" s="2" t="s">
        <v>34</v>
      </c>
      <c r="D545" s="2" t="s">
        <v>37</v>
      </c>
      <c r="E545" s="2" t="s">
        <v>80</v>
      </c>
      <c r="F545" s="2" t="s">
        <v>71</v>
      </c>
      <c r="G545" s="4">
        <v>44471</v>
      </c>
      <c r="H545">
        <v>278</v>
      </c>
      <c r="I545" t="s">
        <v>525</v>
      </c>
      <c r="N545">
        <v>83</v>
      </c>
      <c r="O545" t="s">
        <v>2029</v>
      </c>
      <c r="P545">
        <v>138</v>
      </c>
      <c r="AC545" t="s">
        <v>2030</v>
      </c>
      <c r="AD545">
        <v>127</v>
      </c>
    </row>
    <row r="546" spans="1:31" x14ac:dyDescent="0.25">
      <c r="A546" s="1">
        <v>44471</v>
      </c>
      <c r="B546" s="2" t="s">
        <v>3879</v>
      </c>
      <c r="C546" s="2" t="s">
        <v>25</v>
      </c>
      <c r="D546" s="2" t="s">
        <v>74</v>
      </c>
      <c r="E546" s="2" t="s">
        <v>78</v>
      </c>
      <c r="F546" s="2" t="s">
        <v>529</v>
      </c>
      <c r="G546" s="4">
        <v>44471</v>
      </c>
      <c r="H546">
        <v>279</v>
      </c>
      <c r="I546" t="s">
        <v>528</v>
      </c>
      <c r="J546" s="1">
        <v>44471</v>
      </c>
      <c r="K546" t="s">
        <v>2337</v>
      </c>
      <c r="L546" t="s">
        <v>2338</v>
      </c>
      <c r="M546" t="s">
        <v>2339</v>
      </c>
      <c r="N546">
        <v>692</v>
      </c>
      <c r="O546" t="s">
        <v>2012</v>
      </c>
      <c r="P546">
        <v>184</v>
      </c>
      <c r="Q546">
        <v>0</v>
      </c>
      <c r="R546">
        <v>0</v>
      </c>
      <c r="S546">
        <v>3223</v>
      </c>
      <c r="T546">
        <v>3223</v>
      </c>
      <c r="U546">
        <v>3223</v>
      </c>
      <c r="W546" t="s">
        <v>2006</v>
      </c>
      <c r="X546" t="s">
        <v>529</v>
      </c>
      <c r="AA546" t="s">
        <v>24</v>
      </c>
      <c r="AC546" t="s">
        <v>2013</v>
      </c>
      <c r="AD546" t="s">
        <v>2014</v>
      </c>
      <c r="AE546" t="s">
        <v>2354</v>
      </c>
    </row>
    <row r="547" spans="1:31" x14ac:dyDescent="0.25">
      <c r="A547" s="1">
        <v>44471</v>
      </c>
      <c r="B547" s="2" t="s">
        <v>3879</v>
      </c>
      <c r="C547" s="2" t="s">
        <v>25</v>
      </c>
      <c r="D547" s="2" t="s">
        <v>74</v>
      </c>
      <c r="E547" s="2" t="s">
        <v>78</v>
      </c>
      <c r="F547" s="2" t="s">
        <v>529</v>
      </c>
      <c r="G547" s="4">
        <v>44471</v>
      </c>
      <c r="H547">
        <v>280</v>
      </c>
      <c r="I547" t="s">
        <v>528</v>
      </c>
      <c r="N547">
        <v>112</v>
      </c>
      <c r="O547" t="s">
        <v>2357</v>
      </c>
      <c r="P547">
        <v>1070</v>
      </c>
      <c r="AC547" t="s">
        <v>2358</v>
      </c>
    </row>
    <row r="548" spans="1:31" x14ac:dyDescent="0.25">
      <c r="A548" s="1">
        <v>44471</v>
      </c>
      <c r="B548" s="2" t="s">
        <v>3879</v>
      </c>
      <c r="C548" s="2" t="s">
        <v>25</v>
      </c>
      <c r="D548" s="2" t="s">
        <v>74</v>
      </c>
      <c r="E548" s="2" t="s">
        <v>78</v>
      </c>
      <c r="F548" s="2" t="s">
        <v>529</v>
      </c>
      <c r="G548" s="4">
        <v>44471</v>
      </c>
      <c r="H548">
        <v>281</v>
      </c>
      <c r="I548" t="s">
        <v>528</v>
      </c>
      <c r="N548">
        <v>100</v>
      </c>
      <c r="O548" t="s">
        <v>2016</v>
      </c>
      <c r="P548">
        <v>414</v>
      </c>
      <c r="AC548" t="s">
        <v>2017</v>
      </c>
      <c r="AD548">
        <v>100</v>
      </c>
    </row>
    <row r="549" spans="1:31" x14ac:dyDescent="0.25">
      <c r="A549" s="1">
        <v>44471</v>
      </c>
      <c r="B549" s="2" t="s">
        <v>3879</v>
      </c>
      <c r="C549" s="2" t="s">
        <v>25</v>
      </c>
      <c r="D549" s="2" t="s">
        <v>74</v>
      </c>
      <c r="E549" s="2" t="s">
        <v>78</v>
      </c>
      <c r="F549" s="2" t="s">
        <v>529</v>
      </c>
      <c r="G549" s="4">
        <v>44471</v>
      </c>
      <c r="H549">
        <v>282</v>
      </c>
      <c r="I549" t="s">
        <v>528</v>
      </c>
      <c r="N549">
        <v>691</v>
      </c>
      <c r="O549" t="s">
        <v>2020</v>
      </c>
      <c r="P549">
        <v>518</v>
      </c>
      <c r="AC549" t="s">
        <v>2021</v>
      </c>
      <c r="AD549" t="s">
        <v>2022</v>
      </c>
    </row>
    <row r="550" spans="1:31" x14ac:dyDescent="0.25">
      <c r="A550" s="1">
        <v>44471</v>
      </c>
      <c r="B550" s="2" t="s">
        <v>3879</v>
      </c>
      <c r="C550" s="2" t="s">
        <v>25</v>
      </c>
      <c r="D550" s="2" t="s">
        <v>74</v>
      </c>
      <c r="E550" s="2" t="s">
        <v>78</v>
      </c>
      <c r="F550" s="2" t="s">
        <v>529</v>
      </c>
      <c r="G550" s="4">
        <v>44471</v>
      </c>
      <c r="H550">
        <v>283</v>
      </c>
      <c r="I550" t="s">
        <v>528</v>
      </c>
      <c r="N550">
        <v>129</v>
      </c>
      <c r="O550" t="s">
        <v>2315</v>
      </c>
      <c r="P550">
        <v>250</v>
      </c>
      <c r="AC550" t="s">
        <v>2316</v>
      </c>
      <c r="AD550">
        <v>48</v>
      </c>
    </row>
    <row r="551" spans="1:31" x14ac:dyDescent="0.25">
      <c r="A551" s="1">
        <v>44471</v>
      </c>
      <c r="B551" s="2" t="s">
        <v>3879</v>
      </c>
      <c r="C551" s="2" t="s">
        <v>25</v>
      </c>
      <c r="D551" s="2" t="s">
        <v>74</v>
      </c>
      <c r="E551" s="2" t="s">
        <v>78</v>
      </c>
      <c r="F551" s="2" t="s">
        <v>529</v>
      </c>
      <c r="G551" s="4">
        <v>44471</v>
      </c>
      <c r="H551">
        <v>284</v>
      </c>
      <c r="I551" t="s">
        <v>528</v>
      </c>
      <c r="N551">
        <v>121</v>
      </c>
      <c r="O551" t="s">
        <v>2100</v>
      </c>
      <c r="P551">
        <v>374</v>
      </c>
      <c r="AC551" t="s">
        <v>2101</v>
      </c>
      <c r="AD551">
        <v>137</v>
      </c>
    </row>
    <row r="552" spans="1:31" x14ac:dyDescent="0.25">
      <c r="A552" s="1">
        <v>44471</v>
      </c>
      <c r="B552" s="2" t="s">
        <v>3879</v>
      </c>
      <c r="C552" s="2" t="s">
        <v>25</v>
      </c>
      <c r="D552" s="2" t="s">
        <v>74</v>
      </c>
      <c r="E552" s="2" t="s">
        <v>78</v>
      </c>
      <c r="F552" s="2" t="s">
        <v>529</v>
      </c>
      <c r="G552" s="4">
        <v>44471</v>
      </c>
      <c r="H552">
        <v>285</v>
      </c>
      <c r="I552" t="s">
        <v>528</v>
      </c>
      <c r="N552">
        <v>160</v>
      </c>
      <c r="O552" t="s">
        <v>2317</v>
      </c>
      <c r="P552">
        <v>275</v>
      </c>
      <c r="AC552" t="s">
        <v>2318</v>
      </c>
      <c r="AD552">
        <v>156</v>
      </c>
    </row>
    <row r="553" spans="1:31" x14ac:dyDescent="0.25">
      <c r="A553" s="1">
        <v>44471</v>
      </c>
      <c r="B553" s="2" t="s">
        <v>3879</v>
      </c>
      <c r="C553" s="2" t="s">
        <v>25</v>
      </c>
      <c r="D553" s="2" t="s">
        <v>74</v>
      </c>
      <c r="E553" s="2" t="s">
        <v>78</v>
      </c>
      <c r="F553" s="2" t="s">
        <v>529</v>
      </c>
      <c r="G553" s="4">
        <v>44471</v>
      </c>
      <c r="H553">
        <v>286</v>
      </c>
      <c r="I553" t="s">
        <v>528</v>
      </c>
      <c r="N553">
        <v>83</v>
      </c>
      <c r="O553" t="s">
        <v>2029</v>
      </c>
      <c r="P553">
        <v>138</v>
      </c>
      <c r="AC553" t="s">
        <v>2030</v>
      </c>
      <c r="AD553">
        <v>127</v>
      </c>
    </row>
    <row r="554" spans="1:31" x14ac:dyDescent="0.25">
      <c r="A554" s="1">
        <v>44471</v>
      </c>
      <c r="B554" s="2" t="s">
        <v>3879</v>
      </c>
      <c r="C554" s="2" t="s">
        <v>46</v>
      </c>
      <c r="D554" s="2" t="s">
        <v>74</v>
      </c>
      <c r="E554" s="2" t="s">
        <v>81</v>
      </c>
      <c r="F554" s="2" t="s">
        <v>71</v>
      </c>
      <c r="G554" s="4">
        <v>44471</v>
      </c>
      <c r="H554">
        <v>287</v>
      </c>
      <c r="I554" t="s">
        <v>530</v>
      </c>
      <c r="J554" s="1">
        <v>44471</v>
      </c>
      <c r="K554" t="s">
        <v>2595</v>
      </c>
      <c r="L554" t="s">
        <v>2577</v>
      </c>
      <c r="M554" t="s">
        <v>2596</v>
      </c>
      <c r="N554">
        <v>2163</v>
      </c>
      <c r="O554" t="s">
        <v>2597</v>
      </c>
      <c r="P554">
        <v>2500</v>
      </c>
      <c r="Q554">
        <v>0</v>
      </c>
      <c r="R554">
        <v>0</v>
      </c>
      <c r="S554">
        <v>2500</v>
      </c>
      <c r="T554">
        <v>2500</v>
      </c>
      <c r="U554">
        <v>2500</v>
      </c>
      <c r="W554" t="s">
        <v>2006</v>
      </c>
      <c r="X554" t="s">
        <v>71</v>
      </c>
      <c r="Y554" t="s">
        <v>2598</v>
      </c>
      <c r="AA554" t="s">
        <v>46</v>
      </c>
      <c r="AC554" t="s">
        <v>2599</v>
      </c>
      <c r="AD554">
        <v>70</v>
      </c>
      <c r="AE554" t="s">
        <v>2600</v>
      </c>
    </row>
    <row r="555" spans="1:31" x14ac:dyDescent="0.25">
      <c r="A555" s="1">
        <v>44471</v>
      </c>
      <c r="B555" s="2" t="s">
        <v>3880</v>
      </c>
      <c r="C555" s="2" t="s">
        <v>34</v>
      </c>
      <c r="D555" s="2" t="s">
        <v>23</v>
      </c>
      <c r="E555" s="2" t="s">
        <v>80</v>
      </c>
      <c r="F555" s="2" t="s">
        <v>71</v>
      </c>
      <c r="G555" s="4">
        <v>44471</v>
      </c>
      <c r="H555">
        <v>288</v>
      </c>
      <c r="I555" t="s">
        <v>532</v>
      </c>
      <c r="J555" s="1">
        <v>44471</v>
      </c>
      <c r="K555" t="s">
        <v>2601</v>
      </c>
      <c r="L555" t="s">
        <v>2289</v>
      </c>
      <c r="M555" t="s">
        <v>2290</v>
      </c>
      <c r="N555">
        <v>87</v>
      </c>
      <c r="O555" t="s">
        <v>2602</v>
      </c>
      <c r="P555">
        <v>345</v>
      </c>
      <c r="Q555">
        <v>0</v>
      </c>
      <c r="R555">
        <v>0</v>
      </c>
      <c r="S555">
        <v>345</v>
      </c>
      <c r="T555">
        <v>345</v>
      </c>
      <c r="U555">
        <v>345</v>
      </c>
      <c r="W555" t="s">
        <v>2006</v>
      </c>
      <c r="X555" t="s">
        <v>71</v>
      </c>
      <c r="AA555" t="s">
        <v>33</v>
      </c>
      <c r="AC555" t="s">
        <v>2602</v>
      </c>
      <c r="AD555">
        <v>129</v>
      </c>
      <c r="AE555" t="s">
        <v>2008</v>
      </c>
    </row>
    <row r="556" spans="1:31" x14ac:dyDescent="0.25">
      <c r="A556" s="1">
        <v>44471</v>
      </c>
      <c r="B556" s="2" t="s">
        <v>3880</v>
      </c>
      <c r="C556" s="2" t="s">
        <v>25</v>
      </c>
      <c r="D556" s="2" t="s">
        <v>23</v>
      </c>
      <c r="E556" s="2" t="s">
        <v>78</v>
      </c>
      <c r="F556" s="2" t="s">
        <v>71</v>
      </c>
      <c r="G556" s="4">
        <v>44471</v>
      </c>
      <c r="H556">
        <v>289</v>
      </c>
      <c r="I556" t="s">
        <v>534</v>
      </c>
      <c r="J556" s="1">
        <v>44471</v>
      </c>
      <c r="K556" t="s">
        <v>2337</v>
      </c>
      <c r="L556" t="s">
        <v>2338</v>
      </c>
      <c r="M556" t="s">
        <v>2339</v>
      </c>
      <c r="N556">
        <v>100</v>
      </c>
      <c r="O556" t="s">
        <v>2016</v>
      </c>
      <c r="P556">
        <v>414</v>
      </c>
      <c r="Q556">
        <v>0</v>
      </c>
      <c r="R556">
        <v>0</v>
      </c>
      <c r="S556">
        <v>1313</v>
      </c>
      <c r="T556">
        <v>1313</v>
      </c>
      <c r="U556">
        <v>1313</v>
      </c>
      <c r="W556" t="s">
        <v>2006</v>
      </c>
      <c r="X556" t="s">
        <v>71</v>
      </c>
      <c r="AA556" t="s">
        <v>24</v>
      </c>
      <c r="AC556" t="s">
        <v>2017</v>
      </c>
      <c r="AD556">
        <v>100</v>
      </c>
      <c r="AE556" t="s">
        <v>2354</v>
      </c>
    </row>
    <row r="557" spans="1:31" x14ac:dyDescent="0.25">
      <c r="A557" s="1">
        <v>44471</v>
      </c>
      <c r="B557" s="2" t="s">
        <v>3880</v>
      </c>
      <c r="C557" s="2" t="s">
        <v>25</v>
      </c>
      <c r="D557" s="2" t="s">
        <v>23</v>
      </c>
      <c r="E557" s="2" t="s">
        <v>78</v>
      </c>
      <c r="F557" s="2" t="s">
        <v>71</v>
      </c>
      <c r="G557" s="4">
        <v>44471</v>
      </c>
      <c r="H557">
        <v>290</v>
      </c>
      <c r="I557" t="s">
        <v>534</v>
      </c>
      <c r="N557">
        <v>129</v>
      </c>
      <c r="O557" t="s">
        <v>2315</v>
      </c>
      <c r="P557">
        <v>250</v>
      </c>
      <c r="AC557" t="s">
        <v>2316</v>
      </c>
      <c r="AD557">
        <v>48</v>
      </c>
    </row>
    <row r="558" spans="1:31" x14ac:dyDescent="0.25">
      <c r="A558" s="1">
        <v>44471</v>
      </c>
      <c r="B558" s="2" t="s">
        <v>3880</v>
      </c>
      <c r="C558" s="2" t="s">
        <v>25</v>
      </c>
      <c r="D558" s="2" t="s">
        <v>23</v>
      </c>
      <c r="E558" s="2" t="s">
        <v>78</v>
      </c>
      <c r="F558" s="2" t="s">
        <v>71</v>
      </c>
      <c r="G558" s="4">
        <v>44471</v>
      </c>
      <c r="H558">
        <v>291</v>
      </c>
      <c r="I558" t="s">
        <v>534</v>
      </c>
      <c r="N558">
        <v>160</v>
      </c>
      <c r="O558" t="s">
        <v>2317</v>
      </c>
      <c r="P558">
        <v>275</v>
      </c>
      <c r="AC558" t="s">
        <v>2318</v>
      </c>
      <c r="AD558">
        <v>156</v>
      </c>
    </row>
    <row r="559" spans="1:31" x14ac:dyDescent="0.25">
      <c r="A559" s="1">
        <v>44471</v>
      </c>
      <c r="B559" s="2" t="s">
        <v>3880</v>
      </c>
      <c r="C559" s="2" t="s">
        <v>25</v>
      </c>
      <c r="D559" s="2" t="s">
        <v>23</v>
      </c>
      <c r="E559" s="2" t="s">
        <v>78</v>
      </c>
      <c r="F559" s="2" t="s">
        <v>71</v>
      </c>
      <c r="G559" s="4">
        <v>44471</v>
      </c>
      <c r="H559">
        <v>292</v>
      </c>
      <c r="I559" t="s">
        <v>534</v>
      </c>
      <c r="N559">
        <v>121</v>
      </c>
      <c r="O559" t="s">
        <v>2100</v>
      </c>
      <c r="P559">
        <v>374</v>
      </c>
      <c r="AC559" t="s">
        <v>2101</v>
      </c>
      <c r="AD559">
        <v>137</v>
      </c>
    </row>
    <row r="560" spans="1:31" x14ac:dyDescent="0.25">
      <c r="A560" s="1">
        <v>44471</v>
      </c>
      <c r="B560" s="2" t="s">
        <v>3880</v>
      </c>
      <c r="C560" s="2" t="s">
        <v>34</v>
      </c>
      <c r="D560" s="2" t="s">
        <v>74</v>
      </c>
      <c r="E560" s="2" t="s">
        <v>80</v>
      </c>
      <c r="F560" s="2" t="s">
        <v>71</v>
      </c>
      <c r="G560" s="4">
        <v>44471</v>
      </c>
      <c r="H560">
        <v>293</v>
      </c>
      <c r="I560" t="s">
        <v>535</v>
      </c>
      <c r="J560" s="1">
        <v>44471</v>
      </c>
      <c r="K560" t="s">
        <v>2601</v>
      </c>
      <c r="L560" t="s">
        <v>2289</v>
      </c>
      <c r="M560" t="s">
        <v>2290</v>
      </c>
      <c r="N560">
        <v>2452</v>
      </c>
      <c r="O560" t="s">
        <v>2157</v>
      </c>
      <c r="P560">
        <v>3500</v>
      </c>
      <c r="Q560">
        <v>0</v>
      </c>
      <c r="R560">
        <v>0</v>
      </c>
      <c r="S560">
        <v>3500</v>
      </c>
      <c r="T560">
        <v>3500</v>
      </c>
      <c r="U560">
        <v>3500</v>
      </c>
      <c r="W560" t="s">
        <v>2006</v>
      </c>
      <c r="X560" t="s">
        <v>71</v>
      </c>
      <c r="AA560" t="s">
        <v>33</v>
      </c>
      <c r="AC560" t="s">
        <v>2158</v>
      </c>
      <c r="AE560" t="s">
        <v>2008</v>
      </c>
    </row>
    <row r="561" spans="1:31" x14ac:dyDescent="0.25">
      <c r="A561" s="1">
        <v>44471</v>
      </c>
      <c r="B561" s="2" t="s">
        <v>3880</v>
      </c>
      <c r="C561" s="2" t="s">
        <v>46</v>
      </c>
      <c r="D561" s="2" t="s">
        <v>74</v>
      </c>
      <c r="E561" s="2" t="s">
        <v>81</v>
      </c>
      <c r="F561" s="2" t="s">
        <v>71</v>
      </c>
      <c r="G561" s="4">
        <v>44471</v>
      </c>
      <c r="H561">
        <v>294</v>
      </c>
      <c r="I561" t="s">
        <v>536</v>
      </c>
      <c r="J561" s="1">
        <v>44471</v>
      </c>
      <c r="K561" t="s">
        <v>2603</v>
      </c>
      <c r="L561" t="s">
        <v>2604</v>
      </c>
      <c r="M561" t="s">
        <v>2605</v>
      </c>
      <c r="N561">
        <v>182</v>
      </c>
      <c r="O561" t="s">
        <v>2189</v>
      </c>
      <c r="P561">
        <v>360</v>
      </c>
      <c r="Q561">
        <v>0</v>
      </c>
      <c r="R561">
        <v>0</v>
      </c>
      <c r="S561">
        <v>360</v>
      </c>
      <c r="T561">
        <v>360</v>
      </c>
      <c r="U561">
        <v>360</v>
      </c>
      <c r="W561" t="s">
        <v>2006</v>
      </c>
      <c r="X561" t="s">
        <v>71</v>
      </c>
      <c r="Y561" t="s">
        <v>2606</v>
      </c>
      <c r="AA561" t="s">
        <v>46</v>
      </c>
      <c r="AC561" t="s">
        <v>2190</v>
      </c>
      <c r="AD561">
        <v>163</v>
      </c>
      <c r="AE561" t="s">
        <v>2561</v>
      </c>
    </row>
    <row r="562" spans="1:31" x14ac:dyDescent="0.25">
      <c r="A562" s="1">
        <v>44471</v>
      </c>
      <c r="B562" s="2" t="s">
        <v>3880</v>
      </c>
      <c r="C562" s="2" t="s">
        <v>46</v>
      </c>
      <c r="D562" s="2" t="s">
        <v>74</v>
      </c>
      <c r="E562" s="2" t="s">
        <v>81</v>
      </c>
      <c r="F562" s="2" t="s">
        <v>71</v>
      </c>
      <c r="G562" s="4">
        <v>44471</v>
      </c>
      <c r="H562">
        <v>295</v>
      </c>
      <c r="I562" t="s">
        <v>538</v>
      </c>
      <c r="J562" s="1">
        <v>44471</v>
      </c>
      <c r="K562" t="s">
        <v>2607</v>
      </c>
      <c r="L562" t="s">
        <v>2066</v>
      </c>
      <c r="N562">
        <v>182</v>
      </c>
      <c r="O562" t="s">
        <v>2189</v>
      </c>
      <c r="P562">
        <v>360</v>
      </c>
      <c r="Q562">
        <v>0</v>
      </c>
      <c r="R562">
        <v>0</v>
      </c>
      <c r="S562">
        <v>360</v>
      </c>
      <c r="T562">
        <v>360</v>
      </c>
      <c r="U562">
        <v>360</v>
      </c>
      <c r="W562" t="s">
        <v>2006</v>
      </c>
      <c r="X562" t="s">
        <v>71</v>
      </c>
      <c r="Y562" t="s">
        <v>2608</v>
      </c>
      <c r="AA562" t="s">
        <v>46</v>
      </c>
      <c r="AC562" t="s">
        <v>2190</v>
      </c>
      <c r="AD562">
        <v>163</v>
      </c>
      <c r="AE562" t="s">
        <v>2285</v>
      </c>
    </row>
    <row r="563" spans="1:31" x14ac:dyDescent="0.25">
      <c r="A563" s="1">
        <v>44471</v>
      </c>
      <c r="B563" s="2" t="s">
        <v>3880</v>
      </c>
      <c r="C563" s="2" t="s">
        <v>46</v>
      </c>
      <c r="D563" s="2" t="s">
        <v>74</v>
      </c>
      <c r="E563" s="2" t="s">
        <v>81</v>
      </c>
      <c r="F563" s="2" t="s">
        <v>71</v>
      </c>
      <c r="G563" s="4">
        <v>44471</v>
      </c>
      <c r="H563">
        <v>296</v>
      </c>
      <c r="I563" t="s">
        <v>540</v>
      </c>
      <c r="J563" s="1">
        <v>44471</v>
      </c>
      <c r="K563" t="s">
        <v>2609</v>
      </c>
      <c r="L563" t="s">
        <v>2610</v>
      </c>
      <c r="N563">
        <v>182</v>
      </c>
      <c r="O563" t="s">
        <v>2189</v>
      </c>
      <c r="P563">
        <v>360</v>
      </c>
      <c r="Q563">
        <v>0</v>
      </c>
      <c r="R563">
        <v>0</v>
      </c>
      <c r="S563">
        <v>360</v>
      </c>
      <c r="T563">
        <v>360</v>
      </c>
      <c r="U563">
        <v>360</v>
      </c>
      <c r="W563" t="s">
        <v>2006</v>
      </c>
      <c r="X563" t="s">
        <v>71</v>
      </c>
      <c r="Y563" t="s">
        <v>2611</v>
      </c>
      <c r="AA563" t="s">
        <v>46</v>
      </c>
      <c r="AC563" t="s">
        <v>2190</v>
      </c>
      <c r="AD563">
        <v>163</v>
      </c>
      <c r="AE563" t="s">
        <v>2191</v>
      </c>
    </row>
    <row r="564" spans="1:31" x14ac:dyDescent="0.25">
      <c r="A564" s="1">
        <v>44471</v>
      </c>
      <c r="B564" s="2" t="s">
        <v>3880</v>
      </c>
      <c r="C564" s="2" t="s">
        <v>46</v>
      </c>
      <c r="D564" s="2" t="s">
        <v>74</v>
      </c>
      <c r="E564" s="2" t="s">
        <v>81</v>
      </c>
      <c r="F564" s="2" t="s">
        <v>71</v>
      </c>
      <c r="G564" s="4">
        <v>44471</v>
      </c>
      <c r="H564">
        <v>297</v>
      </c>
      <c r="I564" t="s">
        <v>542</v>
      </c>
      <c r="J564" s="1">
        <v>44471</v>
      </c>
      <c r="K564" t="s">
        <v>2612</v>
      </c>
      <c r="L564" t="s">
        <v>2613</v>
      </c>
      <c r="N564">
        <v>182</v>
      </c>
      <c r="O564" t="s">
        <v>2189</v>
      </c>
      <c r="P564">
        <v>360</v>
      </c>
      <c r="Q564">
        <v>0</v>
      </c>
      <c r="R564">
        <v>0</v>
      </c>
      <c r="S564">
        <v>360</v>
      </c>
      <c r="T564">
        <v>360</v>
      </c>
      <c r="U564">
        <v>360</v>
      </c>
      <c r="W564" t="s">
        <v>2006</v>
      </c>
      <c r="X564" t="s">
        <v>71</v>
      </c>
      <c r="AA564" t="s">
        <v>46</v>
      </c>
      <c r="AC564" t="s">
        <v>2190</v>
      </c>
      <c r="AD564">
        <v>163</v>
      </c>
      <c r="AE564" t="s">
        <v>2306</v>
      </c>
    </row>
    <row r="565" spans="1:31" x14ac:dyDescent="0.25">
      <c r="A565" s="1">
        <v>44471</v>
      </c>
      <c r="B565" s="2" t="s">
        <v>3880</v>
      </c>
      <c r="C565" s="2" t="s">
        <v>21</v>
      </c>
      <c r="D565" s="2" t="s">
        <v>74</v>
      </c>
      <c r="E565" s="2" t="s">
        <v>81</v>
      </c>
      <c r="F565" s="2" t="s">
        <v>71</v>
      </c>
      <c r="G565" s="4">
        <v>44471</v>
      </c>
      <c r="H565">
        <v>298</v>
      </c>
      <c r="I565" t="s">
        <v>544</v>
      </c>
      <c r="J565" s="1">
        <v>44471</v>
      </c>
      <c r="K565" t="s">
        <v>2614</v>
      </c>
      <c r="L565" t="s">
        <v>2615</v>
      </c>
      <c r="N565">
        <v>182</v>
      </c>
      <c r="O565" t="s">
        <v>2189</v>
      </c>
      <c r="P565">
        <v>360</v>
      </c>
      <c r="Q565">
        <v>0</v>
      </c>
      <c r="R565">
        <v>0</v>
      </c>
      <c r="S565">
        <v>360</v>
      </c>
      <c r="T565">
        <v>360</v>
      </c>
      <c r="U565">
        <v>360</v>
      </c>
      <c r="W565" t="s">
        <v>2006</v>
      </c>
      <c r="X565" t="s">
        <v>71</v>
      </c>
      <c r="AA565" t="s">
        <v>31</v>
      </c>
      <c r="AC565" t="s">
        <v>2190</v>
      </c>
      <c r="AD565">
        <v>163</v>
      </c>
      <c r="AE565" t="s">
        <v>2191</v>
      </c>
    </row>
    <row r="566" spans="1:31" x14ac:dyDescent="0.25">
      <c r="A566" s="1">
        <v>44471</v>
      </c>
      <c r="B566" s="2" t="s">
        <v>3880</v>
      </c>
      <c r="C566" s="2" t="s">
        <v>20</v>
      </c>
      <c r="D566" s="2" t="s">
        <v>23</v>
      </c>
      <c r="E566" s="2" t="s">
        <v>79</v>
      </c>
      <c r="F566" s="2" t="s">
        <v>71</v>
      </c>
      <c r="G566" s="4">
        <v>44471</v>
      </c>
      <c r="H566">
        <v>299</v>
      </c>
      <c r="I566" t="s">
        <v>546</v>
      </c>
      <c r="J566" s="1">
        <v>44471</v>
      </c>
      <c r="K566" t="s">
        <v>2616</v>
      </c>
      <c r="L566" t="s">
        <v>2617</v>
      </c>
      <c r="M566" t="s">
        <v>2618</v>
      </c>
      <c r="N566">
        <v>692</v>
      </c>
      <c r="O566" t="s">
        <v>2012</v>
      </c>
      <c r="P566">
        <v>184</v>
      </c>
      <c r="Q566">
        <v>0</v>
      </c>
      <c r="R566">
        <v>0</v>
      </c>
      <c r="S566">
        <v>5435</v>
      </c>
      <c r="T566">
        <v>5435</v>
      </c>
      <c r="U566">
        <v>5435</v>
      </c>
      <c r="W566" t="s">
        <v>2006</v>
      </c>
      <c r="X566" t="s">
        <v>71</v>
      </c>
      <c r="AA566" t="s">
        <v>18</v>
      </c>
      <c r="AC566" t="s">
        <v>2013</v>
      </c>
      <c r="AD566" t="s">
        <v>2014</v>
      </c>
      <c r="AE566" t="s">
        <v>2619</v>
      </c>
    </row>
    <row r="567" spans="1:31" x14ac:dyDescent="0.25">
      <c r="A567" s="1">
        <v>44471</v>
      </c>
      <c r="B567" s="2" t="s">
        <v>3880</v>
      </c>
      <c r="C567" s="2" t="s">
        <v>20</v>
      </c>
      <c r="D567" s="2" t="s">
        <v>23</v>
      </c>
      <c r="E567" s="2" t="s">
        <v>79</v>
      </c>
      <c r="F567" s="2" t="s">
        <v>71</v>
      </c>
      <c r="G567" s="4">
        <v>44471</v>
      </c>
      <c r="H567">
        <v>300</v>
      </c>
      <c r="I567" t="s">
        <v>546</v>
      </c>
      <c r="N567">
        <v>48</v>
      </c>
      <c r="O567" t="s">
        <v>2075</v>
      </c>
      <c r="P567">
        <v>165</v>
      </c>
      <c r="AC567" t="s">
        <v>2076</v>
      </c>
      <c r="AD567">
        <v>99</v>
      </c>
    </row>
    <row r="568" spans="1:31" x14ac:dyDescent="0.25">
      <c r="A568" s="1">
        <v>44471</v>
      </c>
      <c r="B568" s="2" t="s">
        <v>3880</v>
      </c>
      <c r="C568" s="2" t="s">
        <v>20</v>
      </c>
      <c r="D568" s="2" t="s">
        <v>23</v>
      </c>
      <c r="E568" s="2" t="s">
        <v>79</v>
      </c>
      <c r="F568" s="2" t="s">
        <v>71</v>
      </c>
      <c r="G568" s="4">
        <v>44471</v>
      </c>
      <c r="H568">
        <v>301</v>
      </c>
      <c r="I568" t="s">
        <v>546</v>
      </c>
      <c r="N568">
        <v>49</v>
      </c>
      <c r="O568" t="s">
        <v>2073</v>
      </c>
      <c r="P568">
        <v>380</v>
      </c>
      <c r="AC568" t="s">
        <v>2074</v>
      </c>
      <c r="AD568">
        <v>97</v>
      </c>
    </row>
    <row r="569" spans="1:31" x14ac:dyDescent="0.25">
      <c r="A569" s="1">
        <v>44471</v>
      </c>
      <c r="B569" s="2" t="s">
        <v>3880</v>
      </c>
      <c r="C569" s="2" t="s">
        <v>20</v>
      </c>
      <c r="D569" s="2" t="s">
        <v>23</v>
      </c>
      <c r="E569" s="2" t="s">
        <v>79</v>
      </c>
      <c r="F569" s="2" t="s">
        <v>71</v>
      </c>
      <c r="G569" s="4">
        <v>44471</v>
      </c>
      <c r="H569">
        <v>302</v>
      </c>
      <c r="I569" t="s">
        <v>546</v>
      </c>
      <c r="N569">
        <v>691</v>
      </c>
      <c r="O569" t="s">
        <v>2020</v>
      </c>
      <c r="P569">
        <v>518</v>
      </c>
      <c r="AC569" t="s">
        <v>2021</v>
      </c>
      <c r="AD569" t="s">
        <v>2022</v>
      </c>
    </row>
    <row r="570" spans="1:31" x14ac:dyDescent="0.25">
      <c r="A570" s="1">
        <v>44471</v>
      </c>
      <c r="B570" s="2" t="s">
        <v>3880</v>
      </c>
      <c r="C570" s="2" t="s">
        <v>20</v>
      </c>
      <c r="D570" s="2" t="s">
        <v>23</v>
      </c>
      <c r="E570" s="2" t="s">
        <v>79</v>
      </c>
      <c r="F570" s="2" t="s">
        <v>71</v>
      </c>
      <c r="G570" s="4">
        <v>44471</v>
      </c>
      <c r="H570">
        <v>303</v>
      </c>
      <c r="I570" t="s">
        <v>546</v>
      </c>
      <c r="N570">
        <v>69</v>
      </c>
      <c r="O570" t="s">
        <v>2046</v>
      </c>
      <c r="P570">
        <v>288</v>
      </c>
      <c r="AC570" t="s">
        <v>2047</v>
      </c>
      <c r="AD570" t="s">
        <v>2048</v>
      </c>
    </row>
    <row r="571" spans="1:31" x14ac:dyDescent="0.25">
      <c r="A571" s="1">
        <v>44471</v>
      </c>
      <c r="B571" s="2" t="s">
        <v>3880</v>
      </c>
      <c r="C571" s="2" t="s">
        <v>20</v>
      </c>
      <c r="D571" s="2" t="s">
        <v>23</v>
      </c>
      <c r="E571" s="2" t="s">
        <v>79</v>
      </c>
      <c r="F571" s="2" t="s">
        <v>71</v>
      </c>
      <c r="G571" s="4">
        <v>44471</v>
      </c>
      <c r="H571">
        <v>304</v>
      </c>
      <c r="I571" t="s">
        <v>546</v>
      </c>
      <c r="N571">
        <v>539</v>
      </c>
      <c r="O571" t="s">
        <v>2059</v>
      </c>
      <c r="P571">
        <v>400</v>
      </c>
      <c r="AC571" t="s">
        <v>2060</v>
      </c>
    </row>
    <row r="572" spans="1:31" x14ac:dyDescent="0.25">
      <c r="A572" s="1">
        <v>44471</v>
      </c>
      <c r="B572" s="2" t="s">
        <v>3880</v>
      </c>
      <c r="C572" s="2" t="s">
        <v>20</v>
      </c>
      <c r="D572" s="2" t="s">
        <v>23</v>
      </c>
      <c r="E572" s="2" t="s">
        <v>79</v>
      </c>
      <c r="F572" s="2" t="s">
        <v>71</v>
      </c>
      <c r="G572" s="4">
        <v>44471</v>
      </c>
      <c r="H572">
        <v>305</v>
      </c>
      <c r="I572" t="s">
        <v>546</v>
      </c>
      <c r="N572">
        <v>2452</v>
      </c>
      <c r="O572" t="s">
        <v>2157</v>
      </c>
      <c r="P572">
        <v>3500</v>
      </c>
      <c r="AC572" t="s">
        <v>2158</v>
      </c>
    </row>
    <row r="573" spans="1:31" x14ac:dyDescent="0.25">
      <c r="A573" s="1">
        <v>44471</v>
      </c>
      <c r="B573" s="2" t="s">
        <v>3880</v>
      </c>
      <c r="C573" s="2" t="s">
        <v>20</v>
      </c>
      <c r="D573" s="2" t="s">
        <v>23</v>
      </c>
      <c r="E573" s="2" t="s">
        <v>79</v>
      </c>
      <c r="F573" s="2" t="s">
        <v>71</v>
      </c>
      <c r="G573" s="4">
        <v>44471</v>
      </c>
      <c r="H573">
        <v>306</v>
      </c>
      <c r="I573" t="s">
        <v>549</v>
      </c>
      <c r="J573" s="1">
        <v>44471</v>
      </c>
      <c r="K573" t="s">
        <v>2620</v>
      </c>
      <c r="L573" t="s">
        <v>2156</v>
      </c>
      <c r="N573">
        <v>83</v>
      </c>
      <c r="O573" t="s">
        <v>2029</v>
      </c>
      <c r="P573">
        <v>138</v>
      </c>
      <c r="Q573">
        <v>0</v>
      </c>
      <c r="R573">
        <v>0</v>
      </c>
      <c r="S573">
        <v>138</v>
      </c>
      <c r="T573">
        <v>138</v>
      </c>
      <c r="U573">
        <v>138</v>
      </c>
      <c r="W573" t="s">
        <v>2006</v>
      </c>
      <c r="X573" t="s">
        <v>71</v>
      </c>
      <c r="AA573" t="s">
        <v>18</v>
      </c>
      <c r="AC573" t="s">
        <v>2030</v>
      </c>
      <c r="AD573">
        <v>127</v>
      </c>
      <c r="AE573" t="s">
        <v>2619</v>
      </c>
    </row>
    <row r="574" spans="1:31" x14ac:dyDescent="0.25">
      <c r="A574" s="1">
        <v>44471</v>
      </c>
      <c r="B574" s="2" t="s">
        <v>3880</v>
      </c>
      <c r="C574" s="2" t="s">
        <v>25</v>
      </c>
      <c r="D574" s="2" t="s">
        <v>37</v>
      </c>
      <c r="E574" s="2" t="s">
        <v>78</v>
      </c>
      <c r="F574" s="2" t="s">
        <v>71</v>
      </c>
      <c r="G574" s="4">
        <v>44471</v>
      </c>
      <c r="H574">
        <v>307</v>
      </c>
      <c r="I574" t="s">
        <v>551</v>
      </c>
      <c r="J574" s="1">
        <v>44471</v>
      </c>
      <c r="K574" t="s">
        <v>2031</v>
      </c>
      <c r="L574" t="s">
        <v>2032</v>
      </c>
      <c r="N574">
        <v>368</v>
      </c>
      <c r="O574" t="s">
        <v>2254</v>
      </c>
      <c r="P574">
        <v>450</v>
      </c>
      <c r="Q574">
        <v>0</v>
      </c>
      <c r="R574">
        <v>0</v>
      </c>
      <c r="S574">
        <v>450</v>
      </c>
      <c r="T574">
        <v>450</v>
      </c>
      <c r="U574">
        <v>450</v>
      </c>
      <c r="W574" t="s">
        <v>2006</v>
      </c>
      <c r="X574" t="s">
        <v>71</v>
      </c>
      <c r="AA574" t="s">
        <v>24</v>
      </c>
      <c r="AC574" t="s">
        <v>2255</v>
      </c>
      <c r="AE574" t="s">
        <v>2039</v>
      </c>
    </row>
    <row r="575" spans="1:31" x14ac:dyDescent="0.25">
      <c r="A575" s="1">
        <v>44471</v>
      </c>
      <c r="B575" s="2" t="s">
        <v>3880</v>
      </c>
      <c r="C575" s="2" t="s">
        <v>46</v>
      </c>
      <c r="D575" s="2" t="s">
        <v>74</v>
      </c>
      <c r="E575" s="2" t="s">
        <v>81</v>
      </c>
      <c r="F575" s="2" t="s">
        <v>71</v>
      </c>
      <c r="G575" s="4">
        <v>44471</v>
      </c>
      <c r="H575">
        <v>308</v>
      </c>
      <c r="I575" t="s">
        <v>552</v>
      </c>
      <c r="J575" s="1">
        <v>44471</v>
      </c>
      <c r="K575" t="s">
        <v>2621</v>
      </c>
      <c r="L575" t="s">
        <v>2622</v>
      </c>
      <c r="M575" t="s">
        <v>2623</v>
      </c>
      <c r="N575">
        <v>182</v>
      </c>
      <c r="O575" t="s">
        <v>2189</v>
      </c>
      <c r="P575">
        <v>360</v>
      </c>
      <c r="Q575">
        <v>0</v>
      </c>
      <c r="R575">
        <v>0</v>
      </c>
      <c r="S575">
        <v>360</v>
      </c>
      <c r="T575">
        <v>360</v>
      </c>
      <c r="U575">
        <v>360</v>
      </c>
      <c r="W575" t="s">
        <v>2006</v>
      </c>
      <c r="X575" t="s">
        <v>71</v>
      </c>
      <c r="Y575" t="s">
        <v>2624</v>
      </c>
      <c r="AA575" t="s">
        <v>46</v>
      </c>
      <c r="AC575" t="s">
        <v>2190</v>
      </c>
      <c r="AD575">
        <v>163</v>
      </c>
      <c r="AE575" t="s">
        <v>2306</v>
      </c>
    </row>
    <row r="576" spans="1:31" x14ac:dyDescent="0.25">
      <c r="A576" s="1">
        <v>44471</v>
      </c>
      <c r="B576" s="2" t="s">
        <v>3880</v>
      </c>
      <c r="C576" s="2" t="s">
        <v>34</v>
      </c>
      <c r="D576" s="2" t="s">
        <v>23</v>
      </c>
      <c r="E576" s="2" t="s">
        <v>80</v>
      </c>
      <c r="F576" s="2" t="s">
        <v>71</v>
      </c>
      <c r="G576" s="4">
        <v>44471</v>
      </c>
      <c r="H576">
        <v>309</v>
      </c>
      <c r="I576" t="s">
        <v>554</v>
      </c>
      <c r="J576" s="1">
        <v>44471</v>
      </c>
      <c r="K576" t="s">
        <v>2625</v>
      </c>
      <c r="L576" t="s">
        <v>2150</v>
      </c>
      <c r="M576" t="s">
        <v>2071</v>
      </c>
      <c r="N576">
        <v>692</v>
      </c>
      <c r="O576" t="s">
        <v>2012</v>
      </c>
      <c r="P576">
        <v>184</v>
      </c>
      <c r="Q576">
        <v>0</v>
      </c>
      <c r="R576">
        <v>0</v>
      </c>
      <c r="S576">
        <v>1279</v>
      </c>
      <c r="T576">
        <v>1279</v>
      </c>
      <c r="U576">
        <v>1279</v>
      </c>
      <c r="W576" t="s">
        <v>2006</v>
      </c>
      <c r="X576" t="s">
        <v>71</v>
      </c>
      <c r="AA576" t="s">
        <v>33</v>
      </c>
      <c r="AC576" t="s">
        <v>2013</v>
      </c>
      <c r="AD576" t="s">
        <v>2014</v>
      </c>
      <c r="AE576" t="s">
        <v>2015</v>
      </c>
    </row>
    <row r="577" spans="1:31" x14ac:dyDescent="0.25">
      <c r="A577" s="1">
        <v>44471</v>
      </c>
      <c r="B577" s="2" t="s">
        <v>3880</v>
      </c>
      <c r="C577" s="2" t="s">
        <v>34</v>
      </c>
      <c r="D577" s="2" t="s">
        <v>23</v>
      </c>
      <c r="E577" s="2" t="s">
        <v>80</v>
      </c>
      <c r="F577" s="2" t="s">
        <v>71</v>
      </c>
      <c r="G577" s="4">
        <v>44471</v>
      </c>
      <c r="H577">
        <v>310</v>
      </c>
      <c r="I577" t="s">
        <v>554</v>
      </c>
      <c r="N577">
        <v>226</v>
      </c>
      <c r="O577" t="s">
        <v>2018</v>
      </c>
      <c r="P577">
        <v>345</v>
      </c>
      <c r="AC577" t="s">
        <v>2019</v>
      </c>
      <c r="AD577">
        <v>183</v>
      </c>
    </row>
    <row r="578" spans="1:31" x14ac:dyDescent="0.25">
      <c r="A578" s="1">
        <v>44471</v>
      </c>
      <c r="B578" s="2" t="s">
        <v>3880</v>
      </c>
      <c r="C578" s="2" t="s">
        <v>34</v>
      </c>
      <c r="D578" s="2" t="s">
        <v>23</v>
      </c>
      <c r="E578" s="2" t="s">
        <v>80</v>
      </c>
      <c r="F578" s="2" t="s">
        <v>71</v>
      </c>
      <c r="G578" s="4">
        <v>44471</v>
      </c>
      <c r="H578">
        <v>311</v>
      </c>
      <c r="I578" t="s">
        <v>554</v>
      </c>
      <c r="N578">
        <v>2477</v>
      </c>
      <c r="O578" t="s">
        <v>2240</v>
      </c>
      <c r="P578">
        <v>750</v>
      </c>
      <c r="AC578" t="s">
        <v>2241</v>
      </c>
    </row>
    <row r="579" spans="1:31" x14ac:dyDescent="0.25">
      <c r="A579" s="1">
        <v>44471</v>
      </c>
      <c r="B579" s="2" t="s">
        <v>3880</v>
      </c>
      <c r="C579" s="2" t="s">
        <v>34</v>
      </c>
      <c r="D579" s="2" t="s">
        <v>23</v>
      </c>
      <c r="E579" s="2" t="s">
        <v>80</v>
      </c>
      <c r="F579" s="2" t="s">
        <v>71</v>
      </c>
      <c r="G579" s="4">
        <v>44471</v>
      </c>
      <c r="H579">
        <v>312</v>
      </c>
      <c r="I579" t="s">
        <v>556</v>
      </c>
      <c r="J579" s="1">
        <v>44471</v>
      </c>
      <c r="K579" t="s">
        <v>2626</v>
      </c>
      <c r="L579" t="s">
        <v>2627</v>
      </c>
      <c r="M579" t="s">
        <v>2627</v>
      </c>
      <c r="N579">
        <v>692</v>
      </c>
      <c r="O579" t="s">
        <v>2012</v>
      </c>
      <c r="P579">
        <v>184</v>
      </c>
      <c r="Q579">
        <v>0</v>
      </c>
      <c r="R579">
        <v>0</v>
      </c>
      <c r="S579">
        <v>1279</v>
      </c>
      <c r="T579">
        <v>1279</v>
      </c>
      <c r="U579">
        <v>1279</v>
      </c>
      <c r="W579" t="s">
        <v>2006</v>
      </c>
      <c r="X579" t="s">
        <v>71</v>
      </c>
      <c r="AA579" t="s">
        <v>33</v>
      </c>
      <c r="AC579" t="s">
        <v>2013</v>
      </c>
      <c r="AD579" t="s">
        <v>2014</v>
      </c>
      <c r="AE579" t="s">
        <v>2015</v>
      </c>
    </row>
    <row r="580" spans="1:31" x14ac:dyDescent="0.25">
      <c r="A580" s="1">
        <v>44471</v>
      </c>
      <c r="B580" s="2" t="s">
        <v>3880</v>
      </c>
      <c r="C580" s="2" t="s">
        <v>34</v>
      </c>
      <c r="D580" s="2" t="s">
        <v>23</v>
      </c>
      <c r="E580" s="2" t="s">
        <v>80</v>
      </c>
      <c r="F580" s="2" t="s">
        <v>71</v>
      </c>
      <c r="G580" s="4">
        <v>44471</v>
      </c>
      <c r="H580">
        <v>313</v>
      </c>
      <c r="I580" t="s">
        <v>556</v>
      </c>
      <c r="N580">
        <v>226</v>
      </c>
      <c r="O580" t="s">
        <v>2018</v>
      </c>
      <c r="P580">
        <v>345</v>
      </c>
      <c r="AC580" t="s">
        <v>2019</v>
      </c>
      <c r="AD580">
        <v>183</v>
      </c>
    </row>
    <row r="581" spans="1:31" x14ac:dyDescent="0.25">
      <c r="A581" s="1">
        <v>44471</v>
      </c>
      <c r="B581" s="2" t="s">
        <v>3880</v>
      </c>
      <c r="C581" s="2" t="s">
        <v>34</v>
      </c>
      <c r="D581" s="2" t="s">
        <v>23</v>
      </c>
      <c r="E581" s="2" t="s">
        <v>80</v>
      </c>
      <c r="F581" s="2" t="s">
        <v>71</v>
      </c>
      <c r="G581" s="4">
        <v>44471</v>
      </c>
      <c r="H581">
        <v>314</v>
      </c>
      <c r="I581" t="s">
        <v>556</v>
      </c>
      <c r="N581">
        <v>2477</v>
      </c>
      <c r="O581" t="s">
        <v>2240</v>
      </c>
      <c r="P581">
        <v>750</v>
      </c>
      <c r="AC581" t="s">
        <v>2241</v>
      </c>
    </row>
    <row r="582" spans="1:31" x14ac:dyDescent="0.25">
      <c r="A582" s="1">
        <v>44471</v>
      </c>
      <c r="B582" s="2" t="s">
        <v>3880</v>
      </c>
      <c r="C582" s="2" t="s">
        <v>46</v>
      </c>
      <c r="D582" s="2" t="s">
        <v>23</v>
      </c>
      <c r="E582" s="2" t="s">
        <v>81</v>
      </c>
      <c r="F582" s="2" t="s">
        <v>71</v>
      </c>
      <c r="G582" s="4">
        <v>44471</v>
      </c>
      <c r="H582">
        <v>315</v>
      </c>
      <c r="I582" t="s">
        <v>558</v>
      </c>
      <c r="J582" s="1">
        <v>44471</v>
      </c>
      <c r="K582" t="s">
        <v>2628</v>
      </c>
      <c r="L582" t="s">
        <v>2618</v>
      </c>
      <c r="N582">
        <v>83</v>
      </c>
      <c r="O582" t="s">
        <v>2029</v>
      </c>
      <c r="P582">
        <v>138</v>
      </c>
      <c r="Q582">
        <v>0</v>
      </c>
      <c r="R582">
        <v>0</v>
      </c>
      <c r="S582">
        <v>138</v>
      </c>
      <c r="T582">
        <v>138</v>
      </c>
      <c r="U582">
        <v>138</v>
      </c>
      <c r="W582" t="s">
        <v>2006</v>
      </c>
      <c r="X582" t="s">
        <v>71</v>
      </c>
      <c r="Y582" t="s">
        <v>2629</v>
      </c>
      <c r="AA582" t="s">
        <v>46</v>
      </c>
      <c r="AC582" t="s">
        <v>2030</v>
      </c>
      <c r="AD582">
        <v>127</v>
      </c>
      <c r="AE582" t="s">
        <v>2461</v>
      </c>
    </row>
    <row r="583" spans="1:31" x14ac:dyDescent="0.25">
      <c r="A583" s="1">
        <v>44471</v>
      </c>
      <c r="B583" s="2" t="s">
        <v>3880</v>
      </c>
      <c r="C583" s="2" t="s">
        <v>34</v>
      </c>
      <c r="D583" s="2" t="s">
        <v>37</v>
      </c>
      <c r="E583" s="2" t="s">
        <v>80</v>
      </c>
      <c r="F583" s="2" t="s">
        <v>71</v>
      </c>
      <c r="G583" s="4">
        <v>44471</v>
      </c>
      <c r="H583">
        <v>316</v>
      </c>
      <c r="I583" t="s">
        <v>560</v>
      </c>
      <c r="J583" s="1">
        <v>44471</v>
      </c>
      <c r="K583" t="s">
        <v>2630</v>
      </c>
      <c r="L583" t="s">
        <v>2631</v>
      </c>
      <c r="N583">
        <v>2477</v>
      </c>
      <c r="O583" t="s">
        <v>2240</v>
      </c>
      <c r="P583">
        <v>750</v>
      </c>
      <c r="Q583">
        <v>0</v>
      </c>
      <c r="R583">
        <v>0</v>
      </c>
      <c r="S583">
        <v>750</v>
      </c>
      <c r="T583">
        <v>750</v>
      </c>
      <c r="U583">
        <v>750</v>
      </c>
      <c r="W583" t="s">
        <v>2006</v>
      </c>
      <c r="X583" t="s">
        <v>71</v>
      </c>
      <c r="AA583" t="s">
        <v>33</v>
      </c>
      <c r="AC583" t="s">
        <v>2241</v>
      </c>
      <c r="AE583" t="s">
        <v>2015</v>
      </c>
    </row>
    <row r="584" spans="1:31" x14ac:dyDescent="0.25">
      <c r="A584" s="1">
        <v>44471</v>
      </c>
      <c r="B584" s="2" t="s">
        <v>3880</v>
      </c>
      <c r="C584" s="2" t="s">
        <v>46</v>
      </c>
      <c r="D584" s="2" t="s">
        <v>23</v>
      </c>
      <c r="E584" s="2" t="s">
        <v>81</v>
      </c>
      <c r="F584" s="2" t="s">
        <v>71</v>
      </c>
      <c r="G584" s="4">
        <v>44471</v>
      </c>
      <c r="H584">
        <v>317</v>
      </c>
      <c r="I584" t="s">
        <v>561</v>
      </c>
      <c r="J584" s="1">
        <v>44471</v>
      </c>
      <c r="K584" t="s">
        <v>2632</v>
      </c>
      <c r="L584" t="s">
        <v>2151</v>
      </c>
      <c r="N584">
        <v>692</v>
      </c>
      <c r="O584" t="s">
        <v>2012</v>
      </c>
      <c r="P584">
        <v>184</v>
      </c>
      <c r="Q584">
        <v>0</v>
      </c>
      <c r="R584">
        <v>0</v>
      </c>
      <c r="S584">
        <v>840</v>
      </c>
      <c r="T584">
        <v>840</v>
      </c>
      <c r="U584">
        <v>840</v>
      </c>
      <c r="W584" t="s">
        <v>2006</v>
      </c>
      <c r="X584" t="s">
        <v>71</v>
      </c>
      <c r="AA584" t="s">
        <v>46</v>
      </c>
      <c r="AC584" t="s">
        <v>2013</v>
      </c>
      <c r="AD584" t="s">
        <v>2014</v>
      </c>
      <c r="AE584" t="s">
        <v>2204</v>
      </c>
    </row>
    <row r="585" spans="1:31" x14ac:dyDescent="0.25">
      <c r="A585" s="1">
        <v>44471</v>
      </c>
      <c r="B585" s="2" t="s">
        <v>3880</v>
      </c>
      <c r="C585" s="2" t="s">
        <v>46</v>
      </c>
      <c r="D585" s="2" t="s">
        <v>23</v>
      </c>
      <c r="E585" s="2" t="s">
        <v>81</v>
      </c>
      <c r="F585" s="2" t="s">
        <v>71</v>
      </c>
      <c r="G585" s="4">
        <v>44471</v>
      </c>
      <c r="H585">
        <v>318</v>
      </c>
      <c r="I585" t="s">
        <v>561</v>
      </c>
      <c r="N585">
        <v>691</v>
      </c>
      <c r="O585" t="s">
        <v>2020</v>
      </c>
      <c r="P585">
        <v>518</v>
      </c>
      <c r="AC585" t="s">
        <v>2021</v>
      </c>
      <c r="AD585" t="s">
        <v>2022</v>
      </c>
    </row>
    <row r="586" spans="1:31" x14ac:dyDescent="0.25">
      <c r="A586" s="1">
        <v>44471</v>
      </c>
      <c r="B586" s="2" t="s">
        <v>3880</v>
      </c>
      <c r="C586" s="2" t="s">
        <v>46</v>
      </c>
      <c r="D586" s="2" t="s">
        <v>23</v>
      </c>
      <c r="E586" s="2" t="s">
        <v>81</v>
      </c>
      <c r="F586" s="2" t="s">
        <v>71</v>
      </c>
      <c r="G586" s="4">
        <v>44471</v>
      </c>
      <c r="H586">
        <v>319</v>
      </c>
      <c r="I586" t="s">
        <v>561</v>
      </c>
      <c r="N586">
        <v>83</v>
      </c>
      <c r="O586" t="s">
        <v>2029</v>
      </c>
      <c r="P586">
        <v>138</v>
      </c>
      <c r="AC586" t="s">
        <v>2030</v>
      </c>
      <c r="AD586">
        <v>127</v>
      </c>
    </row>
    <row r="587" spans="1:31" x14ac:dyDescent="0.25">
      <c r="A587" s="1">
        <v>44471</v>
      </c>
      <c r="B587" s="2" t="s">
        <v>3880</v>
      </c>
      <c r="C587" s="2" t="s">
        <v>20</v>
      </c>
      <c r="D587" s="2" t="s">
        <v>23</v>
      </c>
      <c r="E587" s="2" t="s">
        <v>79</v>
      </c>
      <c r="F587" s="2" t="s">
        <v>71</v>
      </c>
      <c r="G587" s="4">
        <v>44471</v>
      </c>
      <c r="H587">
        <v>320</v>
      </c>
      <c r="I587" t="s">
        <v>563</v>
      </c>
      <c r="J587" s="1">
        <v>44471</v>
      </c>
      <c r="K587" t="s">
        <v>2633</v>
      </c>
      <c r="L587" t="s">
        <v>2634</v>
      </c>
      <c r="M587" t="s">
        <v>2635</v>
      </c>
      <c r="N587">
        <v>692</v>
      </c>
      <c r="O587" t="s">
        <v>2012</v>
      </c>
      <c r="P587">
        <v>184</v>
      </c>
      <c r="Q587">
        <v>0</v>
      </c>
      <c r="R587">
        <v>0</v>
      </c>
      <c r="S587">
        <v>1946</v>
      </c>
      <c r="T587">
        <v>1946</v>
      </c>
      <c r="U587">
        <v>1946</v>
      </c>
      <c r="W587" t="s">
        <v>2006</v>
      </c>
      <c r="X587" t="s">
        <v>71</v>
      </c>
      <c r="AA587" t="s">
        <v>18</v>
      </c>
      <c r="AC587" t="s">
        <v>2013</v>
      </c>
      <c r="AD587" t="s">
        <v>2014</v>
      </c>
      <c r="AE587" t="s">
        <v>2619</v>
      </c>
    </row>
    <row r="588" spans="1:31" x14ac:dyDescent="0.25">
      <c r="A588" s="1">
        <v>44471</v>
      </c>
      <c r="B588" s="2" t="s">
        <v>3880</v>
      </c>
      <c r="C588" s="2" t="s">
        <v>20</v>
      </c>
      <c r="D588" s="2" t="s">
        <v>23</v>
      </c>
      <c r="E588" s="2" t="s">
        <v>79</v>
      </c>
      <c r="F588" s="2" t="s">
        <v>71</v>
      </c>
      <c r="G588" s="4">
        <v>44471</v>
      </c>
      <c r="H588">
        <v>321</v>
      </c>
      <c r="I588" t="s">
        <v>563</v>
      </c>
      <c r="N588">
        <v>100</v>
      </c>
      <c r="O588" t="s">
        <v>2016</v>
      </c>
      <c r="P588">
        <v>414</v>
      </c>
      <c r="AC588" t="s">
        <v>2017</v>
      </c>
      <c r="AD588">
        <v>100</v>
      </c>
    </row>
    <row r="589" spans="1:31" x14ac:dyDescent="0.25">
      <c r="A589" s="1">
        <v>44471</v>
      </c>
      <c r="B589" s="2" t="s">
        <v>3880</v>
      </c>
      <c r="C589" s="2" t="s">
        <v>20</v>
      </c>
      <c r="D589" s="2" t="s">
        <v>23</v>
      </c>
      <c r="E589" s="2" t="s">
        <v>79</v>
      </c>
      <c r="F589" s="2" t="s">
        <v>71</v>
      </c>
      <c r="G589" s="4">
        <v>44471</v>
      </c>
      <c r="H589">
        <v>322</v>
      </c>
      <c r="I589" t="s">
        <v>563</v>
      </c>
      <c r="N589">
        <v>48</v>
      </c>
      <c r="O589" t="s">
        <v>2075</v>
      </c>
      <c r="P589">
        <v>165</v>
      </c>
      <c r="AC589" t="s">
        <v>2076</v>
      </c>
      <c r="AD589">
        <v>99</v>
      </c>
    </row>
    <row r="590" spans="1:31" x14ac:dyDescent="0.25">
      <c r="A590" s="1">
        <v>44471</v>
      </c>
      <c r="B590" s="2" t="s">
        <v>3880</v>
      </c>
      <c r="C590" s="2" t="s">
        <v>20</v>
      </c>
      <c r="D590" s="2" t="s">
        <v>23</v>
      </c>
      <c r="E590" s="2" t="s">
        <v>79</v>
      </c>
      <c r="F590" s="2" t="s">
        <v>71</v>
      </c>
      <c r="G590" s="4">
        <v>44471</v>
      </c>
      <c r="H590">
        <v>323</v>
      </c>
      <c r="I590" t="s">
        <v>563</v>
      </c>
      <c r="N590">
        <v>49</v>
      </c>
      <c r="O590" t="s">
        <v>2073</v>
      </c>
      <c r="P590">
        <v>380</v>
      </c>
      <c r="AC590" t="s">
        <v>2074</v>
      </c>
      <c r="AD590">
        <v>97</v>
      </c>
    </row>
    <row r="591" spans="1:31" x14ac:dyDescent="0.25">
      <c r="A591" s="1">
        <v>44471</v>
      </c>
      <c r="B591" s="2" t="s">
        <v>3880</v>
      </c>
      <c r="C591" s="2" t="s">
        <v>20</v>
      </c>
      <c r="D591" s="2" t="s">
        <v>23</v>
      </c>
      <c r="E591" s="2" t="s">
        <v>79</v>
      </c>
      <c r="F591" s="2" t="s">
        <v>71</v>
      </c>
      <c r="G591" s="4">
        <v>44471</v>
      </c>
      <c r="H591">
        <v>324</v>
      </c>
      <c r="I591" t="s">
        <v>563</v>
      </c>
      <c r="N591">
        <v>69</v>
      </c>
      <c r="O591" t="s">
        <v>2046</v>
      </c>
      <c r="P591">
        <v>288</v>
      </c>
      <c r="AC591" t="s">
        <v>2047</v>
      </c>
      <c r="AD591" t="s">
        <v>2048</v>
      </c>
    </row>
    <row r="592" spans="1:31" x14ac:dyDescent="0.25">
      <c r="A592" s="1">
        <v>44471</v>
      </c>
      <c r="B592" s="2" t="s">
        <v>3880</v>
      </c>
      <c r="C592" s="2" t="s">
        <v>20</v>
      </c>
      <c r="D592" s="2" t="s">
        <v>23</v>
      </c>
      <c r="E592" s="2" t="s">
        <v>79</v>
      </c>
      <c r="F592" s="2" t="s">
        <v>71</v>
      </c>
      <c r="G592" s="4">
        <v>44471</v>
      </c>
      <c r="H592">
        <v>325</v>
      </c>
      <c r="I592" t="s">
        <v>563</v>
      </c>
      <c r="N592">
        <v>109</v>
      </c>
      <c r="O592" t="s">
        <v>2049</v>
      </c>
      <c r="P592">
        <v>115</v>
      </c>
      <c r="AC592" t="s">
        <v>2050</v>
      </c>
      <c r="AD592" t="s">
        <v>2051</v>
      </c>
    </row>
    <row r="593" spans="1:31" x14ac:dyDescent="0.25">
      <c r="A593" s="1">
        <v>44471</v>
      </c>
      <c r="B593" s="2" t="s">
        <v>3880</v>
      </c>
      <c r="C593" s="2" t="s">
        <v>20</v>
      </c>
      <c r="D593" s="2" t="s">
        <v>23</v>
      </c>
      <c r="E593" s="2" t="s">
        <v>79</v>
      </c>
      <c r="F593" s="2" t="s">
        <v>71</v>
      </c>
      <c r="G593" s="4">
        <v>44471</v>
      </c>
      <c r="H593">
        <v>326</v>
      </c>
      <c r="I593" t="s">
        <v>563</v>
      </c>
      <c r="N593">
        <v>539</v>
      </c>
      <c r="O593" t="s">
        <v>2059</v>
      </c>
      <c r="P593">
        <v>400</v>
      </c>
      <c r="AC593" t="s">
        <v>2060</v>
      </c>
    </row>
    <row r="594" spans="1:31" x14ac:dyDescent="0.25">
      <c r="A594" s="1">
        <v>44471</v>
      </c>
      <c r="B594" s="2" t="s">
        <v>3880</v>
      </c>
      <c r="C594" s="2" t="s">
        <v>20</v>
      </c>
      <c r="D594" s="2" t="s">
        <v>23</v>
      </c>
      <c r="E594" s="2" t="s">
        <v>79</v>
      </c>
      <c r="F594" s="2" t="s">
        <v>71</v>
      </c>
      <c r="G594" s="4">
        <v>44471</v>
      </c>
      <c r="H594">
        <v>327</v>
      </c>
      <c r="I594" t="s">
        <v>615</v>
      </c>
      <c r="J594" s="1">
        <v>44471</v>
      </c>
      <c r="K594" t="s">
        <v>2616</v>
      </c>
      <c r="L594" t="s">
        <v>2617</v>
      </c>
      <c r="M594" t="s">
        <v>2618</v>
      </c>
      <c r="N594">
        <v>2477</v>
      </c>
      <c r="O594" t="s">
        <v>2240</v>
      </c>
      <c r="P594">
        <v>750</v>
      </c>
      <c r="Q594">
        <v>0</v>
      </c>
      <c r="R594">
        <v>0</v>
      </c>
      <c r="S594">
        <v>750</v>
      </c>
      <c r="T594">
        <v>750</v>
      </c>
      <c r="U594">
        <v>750</v>
      </c>
      <c r="W594" t="s">
        <v>2006</v>
      </c>
      <c r="X594" t="s">
        <v>71</v>
      </c>
      <c r="AA594" t="s">
        <v>18</v>
      </c>
      <c r="AC594" t="s">
        <v>2241</v>
      </c>
      <c r="AE594" t="s">
        <v>2028</v>
      </c>
    </row>
    <row r="595" spans="1:31" x14ac:dyDescent="0.25">
      <c r="A595" s="1">
        <v>44471</v>
      </c>
      <c r="B595" s="2" t="s">
        <v>3880</v>
      </c>
      <c r="C595" s="2" t="s">
        <v>73</v>
      </c>
      <c r="D595" s="2" t="s">
        <v>23</v>
      </c>
      <c r="E595" s="2" t="s">
        <v>77</v>
      </c>
      <c r="F595" s="2" t="s">
        <v>71</v>
      </c>
      <c r="G595" s="4">
        <v>44471</v>
      </c>
      <c r="H595">
        <v>328</v>
      </c>
      <c r="I595" t="s">
        <v>616</v>
      </c>
      <c r="J595" s="1">
        <v>44471</v>
      </c>
      <c r="K595" t="s">
        <v>2070</v>
      </c>
      <c r="L595" t="s">
        <v>2071</v>
      </c>
      <c r="M595" t="s">
        <v>2072</v>
      </c>
      <c r="N595">
        <v>112</v>
      </c>
      <c r="O595" t="s">
        <v>2357</v>
      </c>
      <c r="P595">
        <v>1070</v>
      </c>
      <c r="Q595">
        <v>0</v>
      </c>
      <c r="R595">
        <v>0</v>
      </c>
      <c r="S595">
        <v>1070</v>
      </c>
      <c r="T595">
        <v>1070</v>
      </c>
      <c r="U595">
        <v>1070</v>
      </c>
      <c r="W595" t="s">
        <v>2006</v>
      </c>
      <c r="X595" t="s">
        <v>71</v>
      </c>
      <c r="AA595" t="s">
        <v>24</v>
      </c>
      <c r="AC595" t="s">
        <v>2358</v>
      </c>
      <c r="AE595" t="s">
        <v>2039</v>
      </c>
    </row>
    <row r="596" spans="1:31" x14ac:dyDescent="0.25">
      <c r="A596" s="1">
        <v>44471</v>
      </c>
      <c r="B596" s="2" t="s">
        <v>3880</v>
      </c>
      <c r="C596" s="2" t="s">
        <v>35</v>
      </c>
      <c r="D596" s="2" t="s">
        <v>82</v>
      </c>
      <c r="E596" s="2" t="s">
        <v>35</v>
      </c>
      <c r="F596" s="2" t="s">
        <v>71</v>
      </c>
      <c r="G596" s="4">
        <v>44471</v>
      </c>
      <c r="H596">
        <v>329</v>
      </c>
      <c r="I596" t="s">
        <v>617</v>
      </c>
      <c r="J596" s="1">
        <v>44471</v>
      </c>
      <c r="K596" t="s">
        <v>2636</v>
      </c>
      <c r="L596" t="s">
        <v>2637</v>
      </c>
      <c r="M596" t="s">
        <v>2638</v>
      </c>
      <c r="N596">
        <v>549</v>
      </c>
      <c r="O596" t="s">
        <v>2639</v>
      </c>
      <c r="P596">
        <v>380</v>
      </c>
      <c r="Q596">
        <v>0</v>
      </c>
      <c r="R596">
        <v>0</v>
      </c>
      <c r="S596">
        <v>380</v>
      </c>
      <c r="T596">
        <v>380</v>
      </c>
      <c r="U596">
        <v>380</v>
      </c>
      <c r="W596" t="s">
        <v>2006</v>
      </c>
      <c r="X596" t="s">
        <v>71</v>
      </c>
      <c r="AA596" t="s">
        <v>38</v>
      </c>
      <c r="AC596" t="s">
        <v>2640</v>
      </c>
      <c r="AE596" t="s">
        <v>2641</v>
      </c>
    </row>
    <row r="597" spans="1:31" x14ac:dyDescent="0.25">
      <c r="A597" s="1">
        <v>44471</v>
      </c>
      <c r="B597" s="2" t="s">
        <v>3883</v>
      </c>
      <c r="C597" s="2" t="s">
        <v>34</v>
      </c>
      <c r="D597" s="2" t="s">
        <v>23</v>
      </c>
      <c r="E597" s="2" t="s">
        <v>80</v>
      </c>
      <c r="F597" s="2" t="s">
        <v>71</v>
      </c>
      <c r="G597" s="4">
        <v>44471</v>
      </c>
      <c r="H597">
        <v>330</v>
      </c>
      <c r="I597" t="s">
        <v>619</v>
      </c>
      <c r="J597" s="1">
        <v>44471</v>
      </c>
      <c r="K597" t="s">
        <v>2642</v>
      </c>
      <c r="L597" t="s">
        <v>2643</v>
      </c>
      <c r="N597">
        <v>692</v>
      </c>
      <c r="O597" t="s">
        <v>2012</v>
      </c>
      <c r="P597">
        <v>184</v>
      </c>
      <c r="Q597">
        <v>0</v>
      </c>
      <c r="R597">
        <v>0</v>
      </c>
      <c r="S597">
        <v>2297</v>
      </c>
      <c r="T597">
        <v>2297</v>
      </c>
      <c r="U597">
        <v>2297</v>
      </c>
      <c r="W597" t="s">
        <v>2006</v>
      </c>
      <c r="X597" t="s">
        <v>71</v>
      </c>
      <c r="AA597" t="s">
        <v>33</v>
      </c>
      <c r="AC597" t="s">
        <v>2013</v>
      </c>
      <c r="AD597" t="s">
        <v>2014</v>
      </c>
      <c r="AE597" t="s">
        <v>2587</v>
      </c>
    </row>
    <row r="598" spans="1:31" x14ac:dyDescent="0.25">
      <c r="A598" s="1">
        <v>44471</v>
      </c>
      <c r="B598" s="2" t="s">
        <v>3883</v>
      </c>
      <c r="C598" s="2" t="s">
        <v>34</v>
      </c>
      <c r="D598" s="2" t="s">
        <v>23</v>
      </c>
      <c r="E598" s="2" t="s">
        <v>80</v>
      </c>
      <c r="F598" s="2" t="s">
        <v>71</v>
      </c>
      <c r="G598" s="4">
        <v>44471</v>
      </c>
      <c r="H598">
        <v>331</v>
      </c>
      <c r="I598" t="s">
        <v>619</v>
      </c>
      <c r="N598">
        <v>691</v>
      </c>
      <c r="O598" t="s">
        <v>2020</v>
      </c>
      <c r="P598">
        <v>518</v>
      </c>
      <c r="AC598" t="s">
        <v>2021</v>
      </c>
      <c r="AD598" t="s">
        <v>2022</v>
      </c>
    </row>
    <row r="599" spans="1:31" x14ac:dyDescent="0.25">
      <c r="A599" s="1">
        <v>44471</v>
      </c>
      <c r="B599" s="2" t="s">
        <v>3883</v>
      </c>
      <c r="C599" s="2" t="s">
        <v>34</v>
      </c>
      <c r="D599" s="2" t="s">
        <v>23</v>
      </c>
      <c r="E599" s="2" t="s">
        <v>80</v>
      </c>
      <c r="F599" s="2" t="s">
        <v>71</v>
      </c>
      <c r="G599" s="4">
        <v>44471</v>
      </c>
      <c r="H599">
        <v>332</v>
      </c>
      <c r="I599" t="s">
        <v>619</v>
      </c>
      <c r="N599">
        <v>226</v>
      </c>
      <c r="O599" t="s">
        <v>2018</v>
      </c>
      <c r="P599">
        <v>345</v>
      </c>
      <c r="AC599" t="s">
        <v>2019</v>
      </c>
      <c r="AD599">
        <v>183</v>
      </c>
    </row>
    <row r="600" spans="1:31" x14ac:dyDescent="0.25">
      <c r="A600" s="1">
        <v>44471</v>
      </c>
      <c r="B600" s="2" t="s">
        <v>3883</v>
      </c>
      <c r="C600" s="2" t="s">
        <v>34</v>
      </c>
      <c r="D600" s="2" t="s">
        <v>23</v>
      </c>
      <c r="E600" s="2" t="s">
        <v>80</v>
      </c>
      <c r="F600" s="2" t="s">
        <v>71</v>
      </c>
      <c r="G600" s="4">
        <v>44471</v>
      </c>
      <c r="H600">
        <v>333</v>
      </c>
      <c r="I600" t="s">
        <v>619</v>
      </c>
      <c r="N600">
        <v>2477</v>
      </c>
      <c r="O600" t="s">
        <v>2240</v>
      </c>
      <c r="P600">
        <v>750</v>
      </c>
      <c r="AC600" t="s">
        <v>2241</v>
      </c>
    </row>
    <row r="601" spans="1:31" x14ac:dyDescent="0.25">
      <c r="A601" s="1">
        <v>44471</v>
      </c>
      <c r="B601" s="2" t="s">
        <v>3883</v>
      </c>
      <c r="C601" s="2" t="s">
        <v>34</v>
      </c>
      <c r="D601" s="2" t="s">
        <v>23</v>
      </c>
      <c r="E601" s="2" t="s">
        <v>80</v>
      </c>
      <c r="F601" s="2" t="s">
        <v>71</v>
      </c>
      <c r="G601" s="4">
        <v>44471</v>
      </c>
      <c r="H601">
        <v>334</v>
      </c>
      <c r="I601" t="s">
        <v>619</v>
      </c>
      <c r="N601">
        <v>2458</v>
      </c>
      <c r="O601" t="s">
        <v>2152</v>
      </c>
      <c r="P601">
        <v>500</v>
      </c>
      <c r="AC601" t="s">
        <v>2153</v>
      </c>
    </row>
    <row r="602" spans="1:31" x14ac:dyDescent="0.25">
      <c r="A602" s="1">
        <v>44471</v>
      </c>
      <c r="B602" s="2" t="s">
        <v>3883</v>
      </c>
      <c r="C602" s="2" t="s">
        <v>46</v>
      </c>
      <c r="D602" s="2" t="s">
        <v>74</v>
      </c>
      <c r="E602" s="2" t="s">
        <v>81</v>
      </c>
      <c r="F602" s="2" t="s">
        <v>71</v>
      </c>
      <c r="G602" s="4">
        <v>44471</v>
      </c>
      <c r="H602">
        <v>335</v>
      </c>
      <c r="I602" t="s">
        <v>621</v>
      </c>
      <c r="J602" s="1">
        <v>44471</v>
      </c>
      <c r="K602" t="s">
        <v>2644</v>
      </c>
      <c r="L602" t="s">
        <v>2335</v>
      </c>
      <c r="N602">
        <v>182</v>
      </c>
      <c r="O602" t="s">
        <v>2189</v>
      </c>
      <c r="P602">
        <v>360</v>
      </c>
      <c r="Q602">
        <v>0</v>
      </c>
      <c r="R602">
        <v>0</v>
      </c>
      <c r="S602">
        <v>360</v>
      </c>
      <c r="T602">
        <v>360</v>
      </c>
      <c r="U602">
        <v>360</v>
      </c>
      <c r="W602" t="s">
        <v>2006</v>
      </c>
      <c r="X602" t="s">
        <v>71</v>
      </c>
      <c r="AA602" t="s">
        <v>46</v>
      </c>
      <c r="AC602" t="s">
        <v>2190</v>
      </c>
      <c r="AD602">
        <v>163</v>
      </c>
      <c r="AE602" t="s">
        <v>2133</v>
      </c>
    </row>
    <row r="603" spans="1:31" x14ac:dyDescent="0.25">
      <c r="A603" s="1">
        <v>44471</v>
      </c>
      <c r="B603" s="2" t="s">
        <v>3883</v>
      </c>
      <c r="C603" s="2" t="s">
        <v>46</v>
      </c>
      <c r="D603" s="2" t="s">
        <v>74</v>
      </c>
      <c r="E603" s="2" t="s">
        <v>81</v>
      </c>
      <c r="F603" s="2" t="s">
        <v>71</v>
      </c>
      <c r="G603" s="4">
        <v>44471</v>
      </c>
      <c r="H603">
        <v>336</v>
      </c>
      <c r="I603" t="s">
        <v>623</v>
      </c>
      <c r="J603" s="1">
        <v>44471</v>
      </c>
      <c r="K603" t="s">
        <v>2645</v>
      </c>
      <c r="L603" t="s">
        <v>2089</v>
      </c>
      <c r="N603">
        <v>182</v>
      </c>
      <c r="O603" t="s">
        <v>2189</v>
      </c>
      <c r="P603">
        <v>360</v>
      </c>
      <c r="Q603">
        <v>0</v>
      </c>
      <c r="R603">
        <v>0</v>
      </c>
      <c r="S603">
        <v>360</v>
      </c>
      <c r="T603">
        <v>360</v>
      </c>
      <c r="U603">
        <v>360</v>
      </c>
      <c r="W603" t="s">
        <v>2006</v>
      </c>
      <c r="X603" t="s">
        <v>71</v>
      </c>
      <c r="AA603" t="s">
        <v>46</v>
      </c>
      <c r="AC603" t="s">
        <v>2190</v>
      </c>
      <c r="AD603">
        <v>163</v>
      </c>
      <c r="AE603" t="s">
        <v>2133</v>
      </c>
    </row>
    <row r="604" spans="1:31" x14ac:dyDescent="0.25">
      <c r="A604" s="1">
        <v>44471</v>
      </c>
      <c r="B604" s="2" t="s">
        <v>3883</v>
      </c>
      <c r="C604" s="2" t="s">
        <v>20</v>
      </c>
      <c r="D604" s="2" t="s">
        <v>23</v>
      </c>
      <c r="E604" s="2" t="s">
        <v>79</v>
      </c>
      <c r="F604" s="2" t="s">
        <v>71</v>
      </c>
      <c r="G604" s="4">
        <v>44471</v>
      </c>
      <c r="H604">
        <v>337</v>
      </c>
      <c r="I604" t="s">
        <v>625</v>
      </c>
      <c r="J604" s="1">
        <v>44471</v>
      </c>
      <c r="K604" t="s">
        <v>2646</v>
      </c>
      <c r="L604" t="s">
        <v>2647</v>
      </c>
      <c r="N604">
        <v>83</v>
      </c>
      <c r="O604" t="s">
        <v>2029</v>
      </c>
      <c r="P604">
        <v>138</v>
      </c>
      <c r="Q604">
        <v>0</v>
      </c>
      <c r="R604">
        <v>0</v>
      </c>
      <c r="S604">
        <v>138</v>
      </c>
      <c r="T604">
        <v>138</v>
      </c>
      <c r="U604">
        <v>138</v>
      </c>
      <c r="W604" t="s">
        <v>2006</v>
      </c>
      <c r="X604" t="s">
        <v>71</v>
      </c>
      <c r="AA604" t="s">
        <v>18</v>
      </c>
      <c r="AC604" t="s">
        <v>2030</v>
      </c>
      <c r="AD604">
        <v>127</v>
      </c>
      <c r="AE604" t="s">
        <v>2648</v>
      </c>
    </row>
    <row r="605" spans="1:31" x14ac:dyDescent="0.25">
      <c r="A605" s="1">
        <v>44471</v>
      </c>
      <c r="B605" s="2" t="s">
        <v>3883</v>
      </c>
      <c r="C605" s="2" t="s">
        <v>25</v>
      </c>
      <c r="D605" s="2" t="s">
        <v>23</v>
      </c>
      <c r="E605" s="2" t="s">
        <v>78</v>
      </c>
      <c r="F605" s="2" t="s">
        <v>71</v>
      </c>
      <c r="G605" s="4">
        <v>44471</v>
      </c>
      <c r="H605">
        <v>338</v>
      </c>
      <c r="I605" t="s">
        <v>627</v>
      </c>
      <c r="J605" s="1">
        <v>44471</v>
      </c>
      <c r="K605" t="s">
        <v>2002</v>
      </c>
      <c r="L605" t="s">
        <v>2003</v>
      </c>
      <c r="M605" t="s">
        <v>2004</v>
      </c>
      <c r="N605">
        <v>83</v>
      </c>
      <c r="O605" t="s">
        <v>2029</v>
      </c>
      <c r="P605">
        <v>138</v>
      </c>
      <c r="Q605">
        <v>0</v>
      </c>
      <c r="R605">
        <v>0</v>
      </c>
      <c r="S605">
        <v>138</v>
      </c>
      <c r="T605">
        <v>138</v>
      </c>
      <c r="U605">
        <v>138</v>
      </c>
      <c r="W605" t="s">
        <v>2006</v>
      </c>
      <c r="X605" t="s">
        <v>71</v>
      </c>
      <c r="AA605" t="s">
        <v>24</v>
      </c>
      <c r="AC605" t="s">
        <v>2030</v>
      </c>
      <c r="AD605">
        <v>127</v>
      </c>
      <c r="AE605" t="s">
        <v>2008</v>
      </c>
    </row>
    <row r="606" spans="1:31" x14ac:dyDescent="0.25">
      <c r="A606" s="1">
        <v>44472</v>
      </c>
      <c r="B606" s="2" t="s">
        <v>3883</v>
      </c>
      <c r="C606" s="2" t="s">
        <v>20</v>
      </c>
      <c r="D606" s="2" t="s">
        <v>23</v>
      </c>
      <c r="E606" s="2" t="s">
        <v>79</v>
      </c>
      <c r="F606" s="2" t="s">
        <v>71</v>
      </c>
      <c r="G606" s="4">
        <v>44471</v>
      </c>
      <c r="H606">
        <v>1</v>
      </c>
      <c r="I606" t="s">
        <v>628</v>
      </c>
      <c r="J606" s="1">
        <v>44472</v>
      </c>
      <c r="K606" t="s">
        <v>2649</v>
      </c>
      <c r="L606" t="s">
        <v>2372</v>
      </c>
      <c r="N606">
        <v>692</v>
      </c>
      <c r="O606" t="s">
        <v>2012</v>
      </c>
      <c r="P606">
        <v>184</v>
      </c>
      <c r="Q606">
        <v>0</v>
      </c>
      <c r="R606">
        <v>0</v>
      </c>
      <c r="S606">
        <v>1639</v>
      </c>
      <c r="T606">
        <v>1639</v>
      </c>
      <c r="U606">
        <v>1639</v>
      </c>
      <c r="W606" t="s">
        <v>2006</v>
      </c>
      <c r="X606" t="s">
        <v>71</v>
      </c>
      <c r="AA606" t="s">
        <v>18</v>
      </c>
      <c r="AC606" t="s">
        <v>2013</v>
      </c>
      <c r="AD606" t="s">
        <v>2014</v>
      </c>
      <c r="AE606" t="s">
        <v>2648</v>
      </c>
    </row>
    <row r="607" spans="1:31" x14ac:dyDescent="0.25">
      <c r="A607" s="1">
        <v>44472</v>
      </c>
      <c r="B607" s="2" t="s">
        <v>3883</v>
      </c>
      <c r="C607" s="2" t="s">
        <v>20</v>
      </c>
      <c r="D607" s="2" t="s">
        <v>23</v>
      </c>
      <c r="E607" s="2" t="s">
        <v>79</v>
      </c>
      <c r="F607" s="2" t="s">
        <v>71</v>
      </c>
      <c r="G607" s="4">
        <v>44471</v>
      </c>
      <c r="H607">
        <v>2</v>
      </c>
      <c r="I607" t="s">
        <v>628</v>
      </c>
      <c r="N607">
        <v>119</v>
      </c>
      <c r="O607" t="s">
        <v>2145</v>
      </c>
      <c r="P607">
        <v>161</v>
      </c>
      <c r="AC607" t="s">
        <v>2146</v>
      </c>
      <c r="AD607">
        <v>213</v>
      </c>
    </row>
    <row r="608" spans="1:31" x14ac:dyDescent="0.25">
      <c r="A608" s="1">
        <v>44472</v>
      </c>
      <c r="B608" s="2" t="s">
        <v>3883</v>
      </c>
      <c r="C608" s="2" t="s">
        <v>20</v>
      </c>
      <c r="D608" s="2" t="s">
        <v>23</v>
      </c>
      <c r="E608" s="2" t="s">
        <v>79</v>
      </c>
      <c r="F608" s="2" t="s">
        <v>71</v>
      </c>
      <c r="G608" s="4">
        <v>44471</v>
      </c>
      <c r="H608">
        <v>3</v>
      </c>
      <c r="I608" t="s">
        <v>628</v>
      </c>
      <c r="N608">
        <v>100</v>
      </c>
      <c r="O608" t="s">
        <v>2016</v>
      </c>
      <c r="P608">
        <v>414</v>
      </c>
      <c r="AC608" t="s">
        <v>2017</v>
      </c>
      <c r="AD608">
        <v>100</v>
      </c>
    </row>
    <row r="609" spans="1:31" x14ac:dyDescent="0.25">
      <c r="A609" s="1">
        <v>44472</v>
      </c>
      <c r="B609" s="2" t="s">
        <v>3883</v>
      </c>
      <c r="C609" s="2" t="s">
        <v>20</v>
      </c>
      <c r="D609" s="2" t="s">
        <v>23</v>
      </c>
      <c r="E609" s="2" t="s">
        <v>79</v>
      </c>
      <c r="F609" s="2" t="s">
        <v>71</v>
      </c>
      <c r="G609" s="4">
        <v>44471</v>
      </c>
      <c r="H609">
        <v>4</v>
      </c>
      <c r="I609" t="s">
        <v>628</v>
      </c>
      <c r="N609">
        <v>691</v>
      </c>
      <c r="O609" t="s">
        <v>2020</v>
      </c>
      <c r="P609">
        <v>518</v>
      </c>
      <c r="AC609" t="s">
        <v>2021</v>
      </c>
      <c r="AD609" t="s">
        <v>2022</v>
      </c>
    </row>
    <row r="610" spans="1:31" x14ac:dyDescent="0.25">
      <c r="A610" s="1">
        <v>44472</v>
      </c>
      <c r="B610" s="2" t="s">
        <v>3883</v>
      </c>
      <c r="C610" s="2" t="s">
        <v>20</v>
      </c>
      <c r="D610" s="2" t="s">
        <v>23</v>
      </c>
      <c r="E610" s="2" t="s">
        <v>79</v>
      </c>
      <c r="F610" s="2" t="s">
        <v>71</v>
      </c>
      <c r="G610" s="4">
        <v>44471</v>
      </c>
      <c r="H610">
        <v>5</v>
      </c>
      <c r="I610" t="s">
        <v>628</v>
      </c>
      <c r="N610">
        <v>416</v>
      </c>
      <c r="O610" t="s">
        <v>2172</v>
      </c>
      <c r="P610">
        <v>362</v>
      </c>
      <c r="AC610" t="s">
        <v>2173</v>
      </c>
      <c r="AD610">
        <v>22</v>
      </c>
    </row>
    <row r="611" spans="1:31" x14ac:dyDescent="0.25">
      <c r="A611" s="1">
        <v>44472</v>
      </c>
      <c r="B611" s="2" t="s">
        <v>3879</v>
      </c>
      <c r="C611" s="2" t="s">
        <v>73</v>
      </c>
      <c r="D611" s="2" t="s">
        <v>23</v>
      </c>
      <c r="E611" s="2" t="s">
        <v>77</v>
      </c>
      <c r="F611" s="2" t="s">
        <v>71</v>
      </c>
      <c r="G611" s="4">
        <v>44472</v>
      </c>
      <c r="H611">
        <v>6</v>
      </c>
      <c r="I611" t="s">
        <v>630</v>
      </c>
      <c r="J611" s="1">
        <v>44472</v>
      </c>
      <c r="K611" t="s">
        <v>2337</v>
      </c>
      <c r="L611" t="s">
        <v>2338</v>
      </c>
      <c r="M611" t="s">
        <v>2339</v>
      </c>
      <c r="N611">
        <v>112</v>
      </c>
      <c r="O611" t="s">
        <v>2357</v>
      </c>
      <c r="P611">
        <v>1070</v>
      </c>
      <c r="Q611">
        <v>0</v>
      </c>
      <c r="R611">
        <v>0</v>
      </c>
      <c r="S611">
        <v>1070</v>
      </c>
      <c r="T611">
        <v>1070</v>
      </c>
      <c r="U611">
        <v>1070</v>
      </c>
      <c r="W611" t="s">
        <v>2006</v>
      </c>
      <c r="X611" t="s">
        <v>71</v>
      </c>
      <c r="AA611" t="s">
        <v>24</v>
      </c>
      <c r="AC611" t="s">
        <v>2358</v>
      </c>
      <c r="AE611" t="s">
        <v>2354</v>
      </c>
    </row>
    <row r="612" spans="1:31" x14ac:dyDescent="0.25">
      <c r="A612" s="1">
        <v>44472</v>
      </c>
      <c r="B612" s="2" t="s">
        <v>3879</v>
      </c>
      <c r="C612" s="2" t="s">
        <v>73</v>
      </c>
      <c r="D612" s="2" t="s">
        <v>23</v>
      </c>
      <c r="E612" s="2" t="s">
        <v>77</v>
      </c>
      <c r="F612" s="2" t="s">
        <v>71</v>
      </c>
      <c r="G612" s="4">
        <v>44472</v>
      </c>
      <c r="H612">
        <v>7</v>
      </c>
      <c r="I612" t="s">
        <v>631</v>
      </c>
      <c r="J612" s="1">
        <v>44472</v>
      </c>
      <c r="K612" t="s">
        <v>2147</v>
      </c>
      <c r="L612" t="s">
        <v>2148</v>
      </c>
      <c r="M612" t="s">
        <v>2148</v>
      </c>
      <c r="N612">
        <v>112</v>
      </c>
      <c r="O612" t="s">
        <v>2357</v>
      </c>
      <c r="P612">
        <v>1070</v>
      </c>
      <c r="Q612">
        <v>0</v>
      </c>
      <c r="R612">
        <v>0</v>
      </c>
      <c r="S612">
        <v>1070</v>
      </c>
      <c r="T612">
        <v>1070</v>
      </c>
      <c r="U612">
        <v>1070</v>
      </c>
      <c r="W612" t="s">
        <v>2006</v>
      </c>
      <c r="X612" t="s">
        <v>71</v>
      </c>
      <c r="AA612" t="s">
        <v>24</v>
      </c>
      <c r="AC612" t="s">
        <v>2358</v>
      </c>
      <c r="AE612" t="s">
        <v>2039</v>
      </c>
    </row>
    <row r="613" spans="1:31" x14ac:dyDescent="0.25">
      <c r="A613" s="1">
        <v>44472</v>
      </c>
      <c r="B613" s="2" t="s">
        <v>3879</v>
      </c>
      <c r="C613" s="2" t="s">
        <v>73</v>
      </c>
      <c r="D613" s="2" t="s">
        <v>23</v>
      </c>
      <c r="E613" s="2" t="s">
        <v>77</v>
      </c>
      <c r="F613" s="2" t="s">
        <v>71</v>
      </c>
      <c r="G613" s="4">
        <v>44472</v>
      </c>
      <c r="H613">
        <v>8</v>
      </c>
      <c r="I613" t="s">
        <v>632</v>
      </c>
      <c r="J613" s="1">
        <v>44472</v>
      </c>
      <c r="K613" t="s">
        <v>2070</v>
      </c>
      <c r="L613" t="s">
        <v>2071</v>
      </c>
      <c r="M613" t="s">
        <v>2072</v>
      </c>
      <c r="N613">
        <v>102</v>
      </c>
      <c r="O613" t="s">
        <v>2033</v>
      </c>
      <c r="P613">
        <v>1070</v>
      </c>
      <c r="Q613">
        <v>0</v>
      </c>
      <c r="R613">
        <v>0</v>
      </c>
      <c r="S613">
        <v>2140</v>
      </c>
      <c r="T613">
        <v>2140</v>
      </c>
      <c r="U613">
        <v>2140</v>
      </c>
      <c r="W613" t="s">
        <v>2006</v>
      </c>
      <c r="X613" t="s">
        <v>71</v>
      </c>
      <c r="AA613" t="s">
        <v>24</v>
      </c>
      <c r="AC613" t="s">
        <v>2034</v>
      </c>
      <c r="AD613">
        <v>136</v>
      </c>
      <c r="AE613" t="s">
        <v>2039</v>
      </c>
    </row>
    <row r="614" spans="1:31" x14ac:dyDescent="0.25">
      <c r="A614" s="1">
        <v>44472</v>
      </c>
      <c r="B614" s="2" t="s">
        <v>3879</v>
      </c>
      <c r="C614" s="2" t="s">
        <v>73</v>
      </c>
      <c r="D614" s="2" t="s">
        <v>23</v>
      </c>
      <c r="E614" s="2" t="s">
        <v>77</v>
      </c>
      <c r="F614" s="2" t="s">
        <v>71</v>
      </c>
      <c r="G614" s="4">
        <v>44472</v>
      </c>
      <c r="H614">
        <v>9</v>
      </c>
      <c r="I614" t="s">
        <v>632</v>
      </c>
      <c r="N614">
        <v>112</v>
      </c>
      <c r="O614" t="s">
        <v>2357</v>
      </c>
      <c r="P614">
        <v>1070</v>
      </c>
      <c r="AC614" t="s">
        <v>2358</v>
      </c>
    </row>
    <row r="615" spans="1:31" x14ac:dyDescent="0.25">
      <c r="A615" s="1">
        <v>44472</v>
      </c>
      <c r="B615" s="2" t="s">
        <v>3879</v>
      </c>
      <c r="C615" s="2" t="s">
        <v>25</v>
      </c>
      <c r="D615" s="2" t="s">
        <v>23</v>
      </c>
      <c r="E615" s="2" t="s">
        <v>78</v>
      </c>
      <c r="F615" s="2" t="s">
        <v>71</v>
      </c>
      <c r="G615" s="4">
        <v>44472</v>
      </c>
      <c r="H615">
        <v>10</v>
      </c>
      <c r="I615" t="s">
        <v>633</v>
      </c>
      <c r="J615" s="1">
        <v>44472</v>
      </c>
      <c r="K615" t="s">
        <v>2085</v>
      </c>
      <c r="L615" t="s">
        <v>2086</v>
      </c>
      <c r="M615" t="s">
        <v>2087</v>
      </c>
      <c r="N615">
        <v>102</v>
      </c>
      <c r="O615" t="s">
        <v>2033</v>
      </c>
      <c r="P615">
        <v>1070</v>
      </c>
      <c r="Q615">
        <v>0</v>
      </c>
      <c r="R615">
        <v>0</v>
      </c>
      <c r="S615">
        <v>1070</v>
      </c>
      <c r="T615">
        <v>1070</v>
      </c>
      <c r="U615">
        <v>1070</v>
      </c>
      <c r="W615" t="s">
        <v>2006</v>
      </c>
      <c r="X615" t="s">
        <v>71</v>
      </c>
      <c r="AA615" t="s">
        <v>24</v>
      </c>
      <c r="AC615" t="s">
        <v>2034</v>
      </c>
      <c r="AD615">
        <v>136</v>
      </c>
      <c r="AE615" t="s">
        <v>2039</v>
      </c>
    </row>
    <row r="616" spans="1:31" x14ac:dyDescent="0.25">
      <c r="A616" s="1">
        <v>44472</v>
      </c>
      <c r="B616" s="2" t="s">
        <v>3879</v>
      </c>
      <c r="C616" s="2" t="s">
        <v>73</v>
      </c>
      <c r="D616" s="2" t="s">
        <v>23</v>
      </c>
      <c r="E616" s="2" t="s">
        <v>77</v>
      </c>
      <c r="F616" s="2" t="s">
        <v>71</v>
      </c>
      <c r="G616" s="4">
        <v>44472</v>
      </c>
      <c r="H616">
        <v>11</v>
      </c>
      <c r="I616" t="s">
        <v>634</v>
      </c>
      <c r="J616" s="1">
        <v>44472</v>
      </c>
      <c r="K616" t="s">
        <v>2036</v>
      </c>
      <c r="L616" t="s">
        <v>2037</v>
      </c>
      <c r="M616" t="s">
        <v>2038</v>
      </c>
      <c r="N616">
        <v>102</v>
      </c>
      <c r="O616" t="s">
        <v>2033</v>
      </c>
      <c r="P616">
        <v>1070</v>
      </c>
      <c r="Q616">
        <v>0</v>
      </c>
      <c r="R616">
        <v>0</v>
      </c>
      <c r="S616">
        <v>1070</v>
      </c>
      <c r="T616">
        <v>1070</v>
      </c>
      <c r="U616">
        <v>1070</v>
      </c>
      <c r="W616" t="s">
        <v>2006</v>
      </c>
      <c r="X616" t="s">
        <v>71</v>
      </c>
      <c r="AA616" t="s">
        <v>24</v>
      </c>
      <c r="AC616" t="s">
        <v>2034</v>
      </c>
      <c r="AD616">
        <v>136</v>
      </c>
      <c r="AE616" t="s">
        <v>2039</v>
      </c>
    </row>
    <row r="617" spans="1:31" x14ac:dyDescent="0.25">
      <c r="A617" s="1">
        <v>44472</v>
      </c>
      <c r="B617" s="2" t="s">
        <v>3879</v>
      </c>
      <c r="C617" s="2" t="s">
        <v>34</v>
      </c>
      <c r="D617" s="2" t="s">
        <v>23</v>
      </c>
      <c r="E617" s="2" t="s">
        <v>80</v>
      </c>
      <c r="F617" s="2" t="s">
        <v>71</v>
      </c>
      <c r="G617" s="4">
        <v>44472</v>
      </c>
      <c r="H617">
        <v>12</v>
      </c>
      <c r="I617" t="s">
        <v>635</v>
      </c>
      <c r="J617" s="1">
        <v>44472</v>
      </c>
      <c r="K617" t="s">
        <v>2650</v>
      </c>
      <c r="L617" t="s">
        <v>2651</v>
      </c>
      <c r="N617">
        <v>692</v>
      </c>
      <c r="O617" t="s">
        <v>2012</v>
      </c>
      <c r="P617">
        <v>184</v>
      </c>
      <c r="Q617">
        <v>0</v>
      </c>
      <c r="R617">
        <v>0</v>
      </c>
      <c r="S617">
        <v>2297</v>
      </c>
      <c r="T617">
        <v>2297</v>
      </c>
      <c r="U617">
        <v>2297</v>
      </c>
      <c r="W617" t="s">
        <v>2006</v>
      </c>
      <c r="X617" t="s">
        <v>71</v>
      </c>
      <c r="AA617" t="s">
        <v>33</v>
      </c>
      <c r="AC617" t="s">
        <v>2013</v>
      </c>
      <c r="AD617" t="s">
        <v>2014</v>
      </c>
      <c r="AE617" t="s">
        <v>2587</v>
      </c>
    </row>
    <row r="618" spans="1:31" x14ac:dyDescent="0.25">
      <c r="A618" s="1">
        <v>44472</v>
      </c>
      <c r="B618" s="2" t="s">
        <v>3879</v>
      </c>
      <c r="C618" s="2" t="s">
        <v>34</v>
      </c>
      <c r="D618" s="2" t="s">
        <v>23</v>
      </c>
      <c r="E618" s="2" t="s">
        <v>80</v>
      </c>
      <c r="F618" s="2" t="s">
        <v>71</v>
      </c>
      <c r="G618" s="4">
        <v>44472</v>
      </c>
      <c r="H618">
        <v>13</v>
      </c>
      <c r="I618" t="s">
        <v>635</v>
      </c>
      <c r="N618">
        <v>226</v>
      </c>
      <c r="O618" t="s">
        <v>2018</v>
      </c>
      <c r="P618">
        <v>345</v>
      </c>
      <c r="AC618" t="s">
        <v>2019</v>
      </c>
      <c r="AD618">
        <v>183</v>
      </c>
    </row>
    <row r="619" spans="1:31" x14ac:dyDescent="0.25">
      <c r="A619" s="1">
        <v>44472</v>
      </c>
      <c r="B619" s="2" t="s">
        <v>3879</v>
      </c>
      <c r="C619" s="2" t="s">
        <v>34</v>
      </c>
      <c r="D619" s="2" t="s">
        <v>23</v>
      </c>
      <c r="E619" s="2" t="s">
        <v>80</v>
      </c>
      <c r="F619" s="2" t="s">
        <v>71</v>
      </c>
      <c r="G619" s="4">
        <v>44472</v>
      </c>
      <c r="H619">
        <v>14</v>
      </c>
      <c r="I619" t="s">
        <v>635</v>
      </c>
      <c r="N619">
        <v>691</v>
      </c>
      <c r="O619" t="s">
        <v>2020</v>
      </c>
      <c r="P619">
        <v>518</v>
      </c>
      <c r="AC619" t="s">
        <v>2021</v>
      </c>
      <c r="AD619" t="s">
        <v>2022</v>
      </c>
    </row>
    <row r="620" spans="1:31" x14ac:dyDescent="0.25">
      <c r="A620" s="1">
        <v>44472</v>
      </c>
      <c r="B620" s="2" t="s">
        <v>3879</v>
      </c>
      <c r="C620" s="2" t="s">
        <v>34</v>
      </c>
      <c r="D620" s="2" t="s">
        <v>23</v>
      </c>
      <c r="E620" s="2" t="s">
        <v>80</v>
      </c>
      <c r="F620" s="2" t="s">
        <v>71</v>
      </c>
      <c r="G620" s="4">
        <v>44472</v>
      </c>
      <c r="H620">
        <v>15</v>
      </c>
      <c r="I620" t="s">
        <v>635</v>
      </c>
      <c r="N620">
        <v>2458</v>
      </c>
      <c r="O620" t="s">
        <v>2152</v>
      </c>
      <c r="P620">
        <v>500</v>
      </c>
      <c r="AC620" t="s">
        <v>2153</v>
      </c>
    </row>
    <row r="621" spans="1:31" x14ac:dyDescent="0.25">
      <c r="A621" s="1">
        <v>44472</v>
      </c>
      <c r="B621" s="2" t="s">
        <v>3879</v>
      </c>
      <c r="C621" s="2" t="s">
        <v>34</v>
      </c>
      <c r="D621" s="2" t="s">
        <v>23</v>
      </c>
      <c r="E621" s="2" t="s">
        <v>80</v>
      </c>
      <c r="F621" s="2" t="s">
        <v>71</v>
      </c>
      <c r="G621" s="4">
        <v>44472</v>
      </c>
      <c r="H621">
        <v>16</v>
      </c>
      <c r="I621" t="s">
        <v>635</v>
      </c>
      <c r="N621">
        <v>2477</v>
      </c>
      <c r="O621" t="s">
        <v>2240</v>
      </c>
      <c r="P621">
        <v>750</v>
      </c>
      <c r="AC621" t="s">
        <v>2241</v>
      </c>
    </row>
    <row r="622" spans="1:31" x14ac:dyDescent="0.25">
      <c r="A622" s="1">
        <v>44472</v>
      </c>
      <c r="B622" s="2" t="s">
        <v>3879</v>
      </c>
      <c r="C622" s="2" t="s">
        <v>25</v>
      </c>
      <c r="D622" s="2" t="s">
        <v>37</v>
      </c>
      <c r="E622" s="2" t="s">
        <v>78</v>
      </c>
      <c r="F622" s="2" t="s">
        <v>71</v>
      </c>
      <c r="G622" s="4">
        <v>44472</v>
      </c>
      <c r="H622">
        <v>17</v>
      </c>
      <c r="I622" t="s">
        <v>637</v>
      </c>
      <c r="J622" s="1">
        <v>44472</v>
      </c>
      <c r="K622" t="s">
        <v>2085</v>
      </c>
      <c r="L622" t="s">
        <v>2086</v>
      </c>
      <c r="M622" t="s">
        <v>2087</v>
      </c>
      <c r="N622">
        <v>692</v>
      </c>
      <c r="O622" t="s">
        <v>2012</v>
      </c>
      <c r="P622">
        <v>184</v>
      </c>
      <c r="Q622">
        <v>0</v>
      </c>
      <c r="R622">
        <v>0</v>
      </c>
      <c r="S622">
        <v>873</v>
      </c>
      <c r="T622">
        <v>873</v>
      </c>
      <c r="U622">
        <v>873</v>
      </c>
      <c r="W622" t="s">
        <v>2006</v>
      </c>
      <c r="X622" t="s">
        <v>71</v>
      </c>
      <c r="AA622" t="s">
        <v>24</v>
      </c>
      <c r="AC622" t="s">
        <v>2013</v>
      </c>
      <c r="AD622" t="s">
        <v>2014</v>
      </c>
      <c r="AE622" t="s">
        <v>2079</v>
      </c>
    </row>
    <row r="623" spans="1:31" x14ac:dyDescent="0.25">
      <c r="A623" s="1">
        <v>44472</v>
      </c>
      <c r="B623" s="2" t="s">
        <v>3879</v>
      </c>
      <c r="C623" s="2" t="s">
        <v>25</v>
      </c>
      <c r="D623" s="2" t="s">
        <v>37</v>
      </c>
      <c r="E623" s="2" t="s">
        <v>78</v>
      </c>
      <c r="F623" s="2" t="s">
        <v>71</v>
      </c>
      <c r="G623" s="4">
        <v>44472</v>
      </c>
      <c r="H623">
        <v>18</v>
      </c>
      <c r="I623" t="s">
        <v>637</v>
      </c>
      <c r="N623">
        <v>104</v>
      </c>
      <c r="O623" t="s">
        <v>2057</v>
      </c>
      <c r="P623">
        <v>171</v>
      </c>
      <c r="AC623" t="s">
        <v>2058</v>
      </c>
      <c r="AD623">
        <v>157</v>
      </c>
    </row>
    <row r="624" spans="1:31" x14ac:dyDescent="0.25">
      <c r="A624" s="1">
        <v>44472</v>
      </c>
      <c r="B624" s="2" t="s">
        <v>3879</v>
      </c>
      <c r="C624" s="2" t="s">
        <v>25</v>
      </c>
      <c r="D624" s="2" t="s">
        <v>37</v>
      </c>
      <c r="E624" s="2" t="s">
        <v>78</v>
      </c>
      <c r="F624" s="2" t="s">
        <v>71</v>
      </c>
      <c r="G624" s="4">
        <v>44472</v>
      </c>
      <c r="H624">
        <v>19</v>
      </c>
      <c r="I624" t="s">
        <v>637</v>
      </c>
      <c r="N624">
        <v>691</v>
      </c>
      <c r="O624" t="s">
        <v>2020</v>
      </c>
      <c r="P624">
        <v>518</v>
      </c>
      <c r="AC624" t="s">
        <v>2021</v>
      </c>
      <c r="AD624" t="s">
        <v>2022</v>
      </c>
    </row>
    <row r="625" spans="1:31" x14ac:dyDescent="0.25">
      <c r="A625" s="1">
        <v>44472</v>
      </c>
      <c r="B625" s="2" t="s">
        <v>3879</v>
      </c>
      <c r="C625" s="2" t="s">
        <v>25</v>
      </c>
      <c r="D625" s="2" t="s">
        <v>37</v>
      </c>
      <c r="E625" s="2" t="s">
        <v>78</v>
      </c>
      <c r="F625" s="2" t="s">
        <v>71</v>
      </c>
      <c r="G625" s="4">
        <v>44472</v>
      </c>
      <c r="H625">
        <v>20</v>
      </c>
      <c r="I625" t="s">
        <v>638</v>
      </c>
      <c r="J625" s="1">
        <v>44472</v>
      </c>
      <c r="K625" t="s">
        <v>2070</v>
      </c>
      <c r="L625" t="s">
        <v>2071</v>
      </c>
      <c r="M625" t="s">
        <v>2072</v>
      </c>
      <c r="N625">
        <v>692</v>
      </c>
      <c r="O625" t="s">
        <v>2012</v>
      </c>
      <c r="P625">
        <v>184</v>
      </c>
      <c r="Q625">
        <v>0</v>
      </c>
      <c r="R625">
        <v>0</v>
      </c>
      <c r="S625">
        <v>1818</v>
      </c>
      <c r="T625">
        <v>1818</v>
      </c>
      <c r="U625">
        <v>1818</v>
      </c>
      <c r="W625" t="s">
        <v>2006</v>
      </c>
      <c r="X625" t="s">
        <v>71</v>
      </c>
      <c r="AA625" t="s">
        <v>24</v>
      </c>
      <c r="AC625" t="s">
        <v>2013</v>
      </c>
      <c r="AD625" t="s">
        <v>2014</v>
      </c>
      <c r="AE625" t="s">
        <v>2079</v>
      </c>
    </row>
    <row r="626" spans="1:31" x14ac:dyDescent="0.25">
      <c r="A626" s="1">
        <v>44472</v>
      </c>
      <c r="B626" s="2" t="s">
        <v>3879</v>
      </c>
      <c r="C626" s="2" t="s">
        <v>25</v>
      </c>
      <c r="D626" s="2" t="s">
        <v>37</v>
      </c>
      <c r="E626" s="2" t="s">
        <v>78</v>
      </c>
      <c r="F626" s="2" t="s">
        <v>71</v>
      </c>
      <c r="G626" s="4">
        <v>44472</v>
      </c>
      <c r="H626">
        <v>21</v>
      </c>
      <c r="I626" t="s">
        <v>638</v>
      </c>
      <c r="N626">
        <v>48</v>
      </c>
      <c r="O626" t="s">
        <v>2075</v>
      </c>
      <c r="P626">
        <v>165</v>
      </c>
      <c r="AC626" t="s">
        <v>2076</v>
      </c>
      <c r="AD626">
        <v>99</v>
      </c>
    </row>
    <row r="627" spans="1:31" x14ac:dyDescent="0.25">
      <c r="A627" s="1">
        <v>44472</v>
      </c>
      <c r="B627" s="2" t="s">
        <v>3879</v>
      </c>
      <c r="C627" s="2" t="s">
        <v>25</v>
      </c>
      <c r="D627" s="2" t="s">
        <v>37</v>
      </c>
      <c r="E627" s="2" t="s">
        <v>78</v>
      </c>
      <c r="F627" s="2" t="s">
        <v>71</v>
      </c>
      <c r="G627" s="4">
        <v>44472</v>
      </c>
      <c r="H627">
        <v>22</v>
      </c>
      <c r="I627" t="s">
        <v>638</v>
      </c>
      <c r="N627">
        <v>49</v>
      </c>
      <c r="O627" t="s">
        <v>2073</v>
      </c>
      <c r="P627">
        <v>380</v>
      </c>
      <c r="AC627" t="s">
        <v>2074</v>
      </c>
      <c r="AD627">
        <v>97</v>
      </c>
    </row>
    <row r="628" spans="1:31" x14ac:dyDescent="0.25">
      <c r="A628" s="1">
        <v>44472</v>
      </c>
      <c r="B628" s="2" t="s">
        <v>3879</v>
      </c>
      <c r="C628" s="2" t="s">
        <v>25</v>
      </c>
      <c r="D628" s="2" t="s">
        <v>37</v>
      </c>
      <c r="E628" s="2" t="s">
        <v>78</v>
      </c>
      <c r="F628" s="2" t="s">
        <v>71</v>
      </c>
      <c r="G628" s="4">
        <v>44472</v>
      </c>
      <c r="H628">
        <v>23</v>
      </c>
      <c r="I628" t="s">
        <v>638</v>
      </c>
      <c r="N628">
        <v>104</v>
      </c>
      <c r="O628" t="s">
        <v>2057</v>
      </c>
      <c r="P628">
        <v>171</v>
      </c>
      <c r="AC628" t="s">
        <v>2058</v>
      </c>
      <c r="AD628">
        <v>157</v>
      </c>
    </row>
    <row r="629" spans="1:31" x14ac:dyDescent="0.25">
      <c r="A629" s="1">
        <v>44472</v>
      </c>
      <c r="B629" s="2" t="s">
        <v>3879</v>
      </c>
      <c r="C629" s="2" t="s">
        <v>25</v>
      </c>
      <c r="D629" s="2" t="s">
        <v>37</v>
      </c>
      <c r="E629" s="2" t="s">
        <v>78</v>
      </c>
      <c r="F629" s="2" t="s">
        <v>71</v>
      </c>
      <c r="G629" s="4">
        <v>44472</v>
      </c>
      <c r="H629">
        <v>24</v>
      </c>
      <c r="I629" t="s">
        <v>638</v>
      </c>
      <c r="N629">
        <v>691</v>
      </c>
      <c r="O629" t="s">
        <v>2020</v>
      </c>
      <c r="P629">
        <v>518</v>
      </c>
      <c r="AC629" t="s">
        <v>2021</v>
      </c>
      <c r="AD629" t="s">
        <v>2022</v>
      </c>
    </row>
    <row r="630" spans="1:31" x14ac:dyDescent="0.25">
      <c r="A630" s="1">
        <v>44472</v>
      </c>
      <c r="B630" s="2" t="s">
        <v>3879</v>
      </c>
      <c r="C630" s="2" t="s">
        <v>25</v>
      </c>
      <c r="D630" s="2" t="s">
        <v>37</v>
      </c>
      <c r="E630" s="2" t="s">
        <v>78</v>
      </c>
      <c r="F630" s="2" t="s">
        <v>71</v>
      </c>
      <c r="G630" s="4">
        <v>44472</v>
      </c>
      <c r="H630">
        <v>25</v>
      </c>
      <c r="I630" t="s">
        <v>638</v>
      </c>
      <c r="N630">
        <v>539</v>
      </c>
      <c r="O630" t="s">
        <v>2059</v>
      </c>
      <c r="P630">
        <v>400</v>
      </c>
      <c r="AC630" t="s">
        <v>2060</v>
      </c>
    </row>
    <row r="631" spans="1:31" x14ac:dyDescent="0.25">
      <c r="A631" s="1">
        <v>44472</v>
      </c>
      <c r="B631" s="2" t="s">
        <v>3879</v>
      </c>
      <c r="C631" s="2" t="s">
        <v>25</v>
      </c>
      <c r="D631" s="2" t="s">
        <v>37</v>
      </c>
      <c r="E631" s="2" t="s">
        <v>78</v>
      </c>
      <c r="F631" s="2" t="s">
        <v>71</v>
      </c>
      <c r="G631" s="4">
        <v>44472</v>
      </c>
      <c r="H631">
        <v>26</v>
      </c>
      <c r="I631" t="s">
        <v>639</v>
      </c>
      <c r="J631" s="1">
        <v>44472</v>
      </c>
      <c r="K631" t="s">
        <v>2147</v>
      </c>
      <c r="L631" t="s">
        <v>2148</v>
      </c>
      <c r="M631" t="s">
        <v>2148</v>
      </c>
      <c r="N631">
        <v>692</v>
      </c>
      <c r="O631" t="s">
        <v>2012</v>
      </c>
      <c r="P631">
        <v>184</v>
      </c>
      <c r="Q631">
        <v>0</v>
      </c>
      <c r="R631">
        <v>0</v>
      </c>
      <c r="S631">
        <v>873</v>
      </c>
      <c r="T631">
        <v>873</v>
      </c>
      <c r="U631">
        <v>873</v>
      </c>
      <c r="W631" t="s">
        <v>2006</v>
      </c>
      <c r="X631" t="s">
        <v>71</v>
      </c>
      <c r="AA631" t="s">
        <v>24</v>
      </c>
      <c r="AC631" t="s">
        <v>2013</v>
      </c>
      <c r="AD631" t="s">
        <v>2014</v>
      </c>
      <c r="AE631" t="s">
        <v>2079</v>
      </c>
    </row>
    <row r="632" spans="1:31" x14ac:dyDescent="0.25">
      <c r="A632" s="1">
        <v>44472</v>
      </c>
      <c r="B632" s="2" t="s">
        <v>3879</v>
      </c>
      <c r="C632" s="2" t="s">
        <v>25</v>
      </c>
      <c r="D632" s="2" t="s">
        <v>37</v>
      </c>
      <c r="E632" s="2" t="s">
        <v>78</v>
      </c>
      <c r="F632" s="2" t="s">
        <v>71</v>
      </c>
      <c r="G632" s="4">
        <v>44472</v>
      </c>
      <c r="H632">
        <v>27</v>
      </c>
      <c r="I632" t="s">
        <v>639</v>
      </c>
      <c r="N632">
        <v>104</v>
      </c>
      <c r="O632" t="s">
        <v>2057</v>
      </c>
      <c r="P632">
        <v>171</v>
      </c>
      <c r="AC632" t="s">
        <v>2058</v>
      </c>
      <c r="AD632">
        <v>157</v>
      </c>
    </row>
    <row r="633" spans="1:31" x14ac:dyDescent="0.25">
      <c r="A633" s="1">
        <v>44472</v>
      </c>
      <c r="B633" s="2" t="s">
        <v>3879</v>
      </c>
      <c r="C633" s="2" t="s">
        <v>25</v>
      </c>
      <c r="D633" s="2" t="s">
        <v>37</v>
      </c>
      <c r="E633" s="2" t="s">
        <v>78</v>
      </c>
      <c r="F633" s="2" t="s">
        <v>71</v>
      </c>
      <c r="G633" s="4">
        <v>44472</v>
      </c>
      <c r="H633">
        <v>28</v>
      </c>
      <c r="I633" t="s">
        <v>639</v>
      </c>
      <c r="N633">
        <v>691</v>
      </c>
      <c r="O633" t="s">
        <v>2020</v>
      </c>
      <c r="P633">
        <v>518</v>
      </c>
      <c r="AC633" t="s">
        <v>2021</v>
      </c>
      <c r="AD633" t="s">
        <v>2022</v>
      </c>
    </row>
    <row r="634" spans="1:31" x14ac:dyDescent="0.25">
      <c r="A634" s="1">
        <v>44472</v>
      </c>
      <c r="B634" s="2" t="s">
        <v>3879</v>
      </c>
      <c r="C634" s="2" t="s">
        <v>25</v>
      </c>
      <c r="D634" s="2" t="s">
        <v>37</v>
      </c>
      <c r="E634" s="2" t="s">
        <v>78</v>
      </c>
      <c r="F634" s="2" t="s">
        <v>71</v>
      </c>
      <c r="G634" s="4">
        <v>44472</v>
      </c>
      <c r="H634">
        <v>29</v>
      </c>
      <c r="I634" t="s">
        <v>640</v>
      </c>
      <c r="J634" s="1">
        <v>44472</v>
      </c>
      <c r="K634" t="s">
        <v>2337</v>
      </c>
      <c r="L634" t="s">
        <v>2338</v>
      </c>
      <c r="M634" t="s">
        <v>2339</v>
      </c>
      <c r="N634">
        <v>692</v>
      </c>
      <c r="O634" t="s">
        <v>2012</v>
      </c>
      <c r="P634">
        <v>184</v>
      </c>
      <c r="Q634">
        <v>0</v>
      </c>
      <c r="R634">
        <v>0</v>
      </c>
      <c r="S634">
        <v>840</v>
      </c>
      <c r="T634">
        <v>840</v>
      </c>
      <c r="U634">
        <v>840</v>
      </c>
      <c r="W634" t="s">
        <v>2006</v>
      </c>
      <c r="X634" t="s">
        <v>71</v>
      </c>
      <c r="AA634" t="s">
        <v>24</v>
      </c>
      <c r="AC634" t="s">
        <v>2013</v>
      </c>
      <c r="AD634" t="s">
        <v>2014</v>
      </c>
      <c r="AE634" t="s">
        <v>2354</v>
      </c>
    </row>
    <row r="635" spans="1:31" x14ac:dyDescent="0.25">
      <c r="A635" s="1">
        <v>44472</v>
      </c>
      <c r="B635" s="2" t="s">
        <v>3879</v>
      </c>
      <c r="C635" s="2" t="s">
        <v>25</v>
      </c>
      <c r="D635" s="2" t="s">
        <v>37</v>
      </c>
      <c r="E635" s="2" t="s">
        <v>78</v>
      </c>
      <c r="F635" s="2" t="s">
        <v>71</v>
      </c>
      <c r="G635" s="4">
        <v>44472</v>
      </c>
      <c r="H635">
        <v>30</v>
      </c>
      <c r="I635" t="s">
        <v>640</v>
      </c>
      <c r="N635">
        <v>691</v>
      </c>
      <c r="O635" t="s">
        <v>2020</v>
      </c>
      <c r="P635">
        <v>518</v>
      </c>
      <c r="AC635" t="s">
        <v>2021</v>
      </c>
      <c r="AD635" t="s">
        <v>2022</v>
      </c>
    </row>
    <row r="636" spans="1:31" x14ac:dyDescent="0.25">
      <c r="A636" s="1">
        <v>44472</v>
      </c>
      <c r="B636" s="2" t="s">
        <v>3879</v>
      </c>
      <c r="C636" s="2" t="s">
        <v>25</v>
      </c>
      <c r="D636" s="2" t="s">
        <v>37</v>
      </c>
      <c r="E636" s="2" t="s">
        <v>78</v>
      </c>
      <c r="F636" s="2" t="s">
        <v>71</v>
      </c>
      <c r="G636" s="4">
        <v>44472</v>
      </c>
      <c r="H636">
        <v>31</v>
      </c>
      <c r="I636" t="s">
        <v>640</v>
      </c>
      <c r="N636">
        <v>83</v>
      </c>
      <c r="O636" t="s">
        <v>2029</v>
      </c>
      <c r="P636">
        <v>138</v>
      </c>
      <c r="AC636" t="s">
        <v>2030</v>
      </c>
      <c r="AD636">
        <v>127</v>
      </c>
    </row>
    <row r="637" spans="1:31" x14ac:dyDescent="0.25">
      <c r="A637" s="1">
        <v>44472</v>
      </c>
      <c r="B637" s="2" t="s">
        <v>3879</v>
      </c>
      <c r="C637" s="2" t="s">
        <v>25</v>
      </c>
      <c r="D637" s="2" t="s">
        <v>37</v>
      </c>
      <c r="E637" s="2" t="s">
        <v>78</v>
      </c>
      <c r="F637" s="2" t="s">
        <v>71</v>
      </c>
      <c r="G637" s="4">
        <v>44472</v>
      </c>
      <c r="H637">
        <v>32</v>
      </c>
      <c r="I637" t="s">
        <v>642</v>
      </c>
      <c r="J637" s="1">
        <v>44472</v>
      </c>
      <c r="K637" t="s">
        <v>2036</v>
      </c>
      <c r="L637" t="s">
        <v>2037</v>
      </c>
      <c r="M637" t="s">
        <v>2038</v>
      </c>
      <c r="N637">
        <v>692</v>
      </c>
      <c r="O637" t="s">
        <v>2012</v>
      </c>
      <c r="P637">
        <v>184</v>
      </c>
      <c r="Q637">
        <v>0</v>
      </c>
      <c r="R637">
        <v>0</v>
      </c>
      <c r="S637">
        <v>873</v>
      </c>
      <c r="T637">
        <v>873</v>
      </c>
      <c r="U637">
        <v>873</v>
      </c>
      <c r="W637" t="s">
        <v>2006</v>
      </c>
      <c r="X637" t="s">
        <v>71</v>
      </c>
      <c r="AA637" t="s">
        <v>24</v>
      </c>
      <c r="AC637" t="s">
        <v>2013</v>
      </c>
      <c r="AD637" t="s">
        <v>2014</v>
      </c>
      <c r="AE637" t="s">
        <v>2079</v>
      </c>
    </row>
    <row r="638" spans="1:31" x14ac:dyDescent="0.25">
      <c r="A638" s="1">
        <v>44472</v>
      </c>
      <c r="B638" s="2" t="s">
        <v>3879</v>
      </c>
      <c r="C638" s="2" t="s">
        <v>25</v>
      </c>
      <c r="D638" s="2" t="s">
        <v>37</v>
      </c>
      <c r="E638" s="2" t="s">
        <v>78</v>
      </c>
      <c r="F638" s="2" t="s">
        <v>71</v>
      </c>
      <c r="G638" s="4">
        <v>44472</v>
      </c>
      <c r="H638">
        <v>33</v>
      </c>
      <c r="I638" t="s">
        <v>642</v>
      </c>
      <c r="N638">
        <v>104</v>
      </c>
      <c r="O638" t="s">
        <v>2057</v>
      </c>
      <c r="P638">
        <v>171</v>
      </c>
      <c r="AC638" t="s">
        <v>2058</v>
      </c>
      <c r="AD638">
        <v>157</v>
      </c>
    </row>
    <row r="639" spans="1:31" x14ac:dyDescent="0.25">
      <c r="A639" s="1">
        <v>44472</v>
      </c>
      <c r="B639" s="2" t="s">
        <v>3879</v>
      </c>
      <c r="C639" s="2" t="s">
        <v>25</v>
      </c>
      <c r="D639" s="2" t="s">
        <v>37</v>
      </c>
      <c r="E639" s="2" t="s">
        <v>78</v>
      </c>
      <c r="F639" s="2" t="s">
        <v>71</v>
      </c>
      <c r="G639" s="4">
        <v>44472</v>
      </c>
      <c r="H639">
        <v>34</v>
      </c>
      <c r="I639" t="s">
        <v>642</v>
      </c>
      <c r="N639">
        <v>691</v>
      </c>
      <c r="O639" t="s">
        <v>2020</v>
      </c>
      <c r="P639">
        <v>518</v>
      </c>
      <c r="AC639" t="s">
        <v>2021</v>
      </c>
      <c r="AD639" t="s">
        <v>2022</v>
      </c>
    </row>
    <row r="640" spans="1:31" x14ac:dyDescent="0.25">
      <c r="A640" s="1">
        <v>44472</v>
      </c>
      <c r="B640" s="2" t="s">
        <v>3879</v>
      </c>
      <c r="C640" s="2" t="s">
        <v>25</v>
      </c>
      <c r="D640" s="2" t="s">
        <v>37</v>
      </c>
      <c r="E640" s="2" t="s">
        <v>78</v>
      </c>
      <c r="F640" s="2" t="s">
        <v>71</v>
      </c>
      <c r="G640" s="4">
        <v>44472</v>
      </c>
      <c r="H640">
        <v>35</v>
      </c>
      <c r="I640" t="s">
        <v>643</v>
      </c>
      <c r="J640" s="1">
        <v>44472</v>
      </c>
      <c r="K640" t="s">
        <v>2031</v>
      </c>
      <c r="L640" t="s">
        <v>2032</v>
      </c>
      <c r="N640">
        <v>692</v>
      </c>
      <c r="O640" t="s">
        <v>2012</v>
      </c>
      <c r="P640">
        <v>184</v>
      </c>
      <c r="Q640">
        <v>0</v>
      </c>
      <c r="R640">
        <v>0</v>
      </c>
      <c r="S640">
        <v>873</v>
      </c>
      <c r="T640">
        <v>873</v>
      </c>
      <c r="U640">
        <v>873</v>
      </c>
      <c r="W640" t="s">
        <v>2006</v>
      </c>
      <c r="X640" t="s">
        <v>71</v>
      </c>
      <c r="AA640" t="s">
        <v>24</v>
      </c>
      <c r="AC640" t="s">
        <v>2013</v>
      </c>
      <c r="AD640" t="s">
        <v>2014</v>
      </c>
      <c r="AE640" t="s">
        <v>2079</v>
      </c>
    </row>
    <row r="641" spans="1:31" x14ac:dyDescent="0.25">
      <c r="A641" s="1">
        <v>44472</v>
      </c>
      <c r="B641" s="2" t="s">
        <v>3879</v>
      </c>
      <c r="C641" s="2" t="s">
        <v>25</v>
      </c>
      <c r="D641" s="2" t="s">
        <v>37</v>
      </c>
      <c r="E641" s="2" t="s">
        <v>78</v>
      </c>
      <c r="F641" s="2" t="s">
        <v>71</v>
      </c>
      <c r="G641" s="4">
        <v>44472</v>
      </c>
      <c r="H641">
        <v>36</v>
      </c>
      <c r="I641" t="s">
        <v>643</v>
      </c>
      <c r="N641">
        <v>104</v>
      </c>
      <c r="O641" t="s">
        <v>2057</v>
      </c>
      <c r="P641">
        <v>171</v>
      </c>
      <c r="AC641" t="s">
        <v>2058</v>
      </c>
      <c r="AD641">
        <v>157</v>
      </c>
    </row>
    <row r="642" spans="1:31" x14ac:dyDescent="0.25">
      <c r="A642" s="1">
        <v>44472</v>
      </c>
      <c r="B642" s="2" t="s">
        <v>3879</v>
      </c>
      <c r="C642" s="2" t="s">
        <v>25</v>
      </c>
      <c r="D642" s="2" t="s">
        <v>37</v>
      </c>
      <c r="E642" s="2" t="s">
        <v>78</v>
      </c>
      <c r="F642" s="2" t="s">
        <v>71</v>
      </c>
      <c r="G642" s="4">
        <v>44472</v>
      </c>
      <c r="H642">
        <v>37</v>
      </c>
      <c r="I642" t="s">
        <v>643</v>
      </c>
      <c r="N642">
        <v>691</v>
      </c>
      <c r="O642" t="s">
        <v>2020</v>
      </c>
      <c r="P642">
        <v>518</v>
      </c>
      <c r="AC642" t="s">
        <v>2021</v>
      </c>
      <c r="AD642" t="s">
        <v>2022</v>
      </c>
    </row>
    <row r="643" spans="1:31" x14ac:dyDescent="0.25">
      <c r="A643" s="1">
        <v>44472</v>
      </c>
      <c r="B643" s="2" t="s">
        <v>3879</v>
      </c>
      <c r="C643" s="2" t="s">
        <v>25</v>
      </c>
      <c r="D643" s="2" t="s">
        <v>37</v>
      </c>
      <c r="E643" s="2" t="s">
        <v>78</v>
      </c>
      <c r="F643" s="2" t="s">
        <v>71</v>
      </c>
      <c r="G643" s="4">
        <v>44472</v>
      </c>
      <c r="H643">
        <v>38</v>
      </c>
      <c r="I643" t="s">
        <v>644</v>
      </c>
      <c r="J643" s="1">
        <v>44472</v>
      </c>
      <c r="K643" t="s">
        <v>2009</v>
      </c>
      <c r="L643" t="s">
        <v>2010</v>
      </c>
      <c r="M643" t="s">
        <v>2011</v>
      </c>
      <c r="N643">
        <v>692</v>
      </c>
      <c r="O643" t="s">
        <v>2012</v>
      </c>
      <c r="P643">
        <v>184</v>
      </c>
      <c r="Q643">
        <v>0</v>
      </c>
      <c r="R643">
        <v>0</v>
      </c>
      <c r="S643">
        <v>1347</v>
      </c>
      <c r="T643">
        <v>1347</v>
      </c>
      <c r="U643">
        <v>1347</v>
      </c>
      <c r="W643" t="s">
        <v>2006</v>
      </c>
      <c r="X643" t="s">
        <v>71</v>
      </c>
      <c r="AA643" t="s">
        <v>24</v>
      </c>
      <c r="AC643" t="s">
        <v>2013</v>
      </c>
      <c r="AD643" t="s">
        <v>2014</v>
      </c>
      <c r="AE643" t="s">
        <v>2217</v>
      </c>
    </row>
    <row r="644" spans="1:31" x14ac:dyDescent="0.25">
      <c r="A644" s="1">
        <v>44472</v>
      </c>
      <c r="B644" s="2" t="s">
        <v>3879</v>
      </c>
      <c r="C644" s="2" t="s">
        <v>25</v>
      </c>
      <c r="D644" s="2" t="s">
        <v>37</v>
      </c>
      <c r="E644" s="2" t="s">
        <v>78</v>
      </c>
      <c r="F644" s="2" t="s">
        <v>71</v>
      </c>
      <c r="G644" s="4">
        <v>44472</v>
      </c>
      <c r="H644">
        <v>39</v>
      </c>
      <c r="I644" t="s">
        <v>644</v>
      </c>
      <c r="N644">
        <v>226</v>
      </c>
      <c r="O644" t="s">
        <v>2018</v>
      </c>
      <c r="P644">
        <v>345</v>
      </c>
      <c r="AC644" t="s">
        <v>2019</v>
      </c>
      <c r="AD644">
        <v>183</v>
      </c>
    </row>
    <row r="645" spans="1:31" x14ac:dyDescent="0.25">
      <c r="A645" s="1">
        <v>44472</v>
      </c>
      <c r="B645" s="2" t="s">
        <v>3879</v>
      </c>
      <c r="C645" s="2" t="s">
        <v>25</v>
      </c>
      <c r="D645" s="2" t="s">
        <v>37</v>
      </c>
      <c r="E645" s="2" t="s">
        <v>78</v>
      </c>
      <c r="F645" s="2" t="s">
        <v>71</v>
      </c>
      <c r="G645" s="4">
        <v>44472</v>
      </c>
      <c r="H645">
        <v>40</v>
      </c>
      <c r="I645" t="s">
        <v>644</v>
      </c>
      <c r="N645">
        <v>691</v>
      </c>
      <c r="O645" t="s">
        <v>2020</v>
      </c>
      <c r="P645">
        <v>518</v>
      </c>
      <c r="AC645" t="s">
        <v>2021</v>
      </c>
      <c r="AD645" t="s">
        <v>2022</v>
      </c>
    </row>
    <row r="646" spans="1:31" x14ac:dyDescent="0.25">
      <c r="A646" s="1">
        <v>44472</v>
      </c>
      <c r="B646" s="2" t="s">
        <v>3879</v>
      </c>
      <c r="C646" s="2" t="s">
        <v>25</v>
      </c>
      <c r="D646" s="2" t="s">
        <v>37</v>
      </c>
      <c r="E646" s="2" t="s">
        <v>78</v>
      </c>
      <c r="F646" s="2" t="s">
        <v>71</v>
      </c>
      <c r="G646" s="4">
        <v>44472</v>
      </c>
      <c r="H646">
        <v>41</v>
      </c>
      <c r="I646" t="s">
        <v>644</v>
      </c>
      <c r="N646">
        <v>238</v>
      </c>
      <c r="O646" t="s">
        <v>2180</v>
      </c>
      <c r="P646">
        <v>300</v>
      </c>
      <c r="AC646" t="s">
        <v>2181</v>
      </c>
    </row>
    <row r="647" spans="1:31" x14ac:dyDescent="0.25">
      <c r="A647" s="1">
        <v>44472</v>
      </c>
      <c r="B647" s="2" t="s">
        <v>3879</v>
      </c>
      <c r="C647" s="2" t="s">
        <v>25</v>
      </c>
      <c r="D647" s="2" t="s">
        <v>23</v>
      </c>
      <c r="E647" s="2" t="s">
        <v>78</v>
      </c>
      <c r="F647" s="2" t="s">
        <v>71</v>
      </c>
      <c r="G647" s="4">
        <v>44472</v>
      </c>
      <c r="H647">
        <v>42</v>
      </c>
      <c r="I647" t="s">
        <v>645</v>
      </c>
      <c r="J647" s="1">
        <v>44472</v>
      </c>
      <c r="K647" t="s">
        <v>2256</v>
      </c>
      <c r="L647" t="s">
        <v>2257</v>
      </c>
      <c r="M647" t="s">
        <v>2155</v>
      </c>
      <c r="N647">
        <v>692</v>
      </c>
      <c r="O647" t="s">
        <v>2012</v>
      </c>
      <c r="P647">
        <v>184</v>
      </c>
      <c r="Q647">
        <v>0</v>
      </c>
      <c r="R647">
        <v>0</v>
      </c>
      <c r="S647">
        <v>184</v>
      </c>
      <c r="T647">
        <v>184</v>
      </c>
      <c r="U647">
        <v>184</v>
      </c>
      <c r="W647" t="s">
        <v>2006</v>
      </c>
      <c r="X647" t="s">
        <v>71</v>
      </c>
      <c r="AA647" t="s">
        <v>24</v>
      </c>
      <c r="AC647" t="s">
        <v>2013</v>
      </c>
      <c r="AD647" t="s">
        <v>2014</v>
      </c>
      <c r="AE647" t="s">
        <v>2652</v>
      </c>
    </row>
    <row r="648" spans="1:31" x14ac:dyDescent="0.25">
      <c r="A648" s="1">
        <v>44472</v>
      </c>
      <c r="B648" s="2" t="s">
        <v>3879</v>
      </c>
      <c r="C648" s="2" t="s">
        <v>25</v>
      </c>
      <c r="D648" s="2" t="s">
        <v>23</v>
      </c>
      <c r="E648" s="2" t="s">
        <v>78</v>
      </c>
      <c r="F648" s="2" t="s">
        <v>71</v>
      </c>
      <c r="G648" s="4">
        <v>44472</v>
      </c>
      <c r="H648">
        <v>43</v>
      </c>
      <c r="I648" t="s">
        <v>646</v>
      </c>
      <c r="J648" s="1">
        <v>44472</v>
      </c>
      <c r="K648" t="s">
        <v>2616</v>
      </c>
      <c r="L648" t="s">
        <v>2617</v>
      </c>
      <c r="M648" t="s">
        <v>2618</v>
      </c>
      <c r="N648">
        <v>69</v>
      </c>
      <c r="O648" t="s">
        <v>2046</v>
      </c>
      <c r="P648">
        <v>288</v>
      </c>
      <c r="Q648">
        <v>0</v>
      </c>
      <c r="R648">
        <v>0</v>
      </c>
      <c r="S648">
        <v>288</v>
      </c>
      <c r="T648">
        <v>288</v>
      </c>
      <c r="U648">
        <v>288</v>
      </c>
      <c r="W648" t="s">
        <v>2006</v>
      </c>
      <c r="X648" t="s">
        <v>71</v>
      </c>
      <c r="AA648" t="s">
        <v>24</v>
      </c>
      <c r="AC648" t="s">
        <v>2047</v>
      </c>
      <c r="AD648" t="s">
        <v>2048</v>
      </c>
      <c r="AE648" t="s">
        <v>2619</v>
      </c>
    </row>
    <row r="649" spans="1:31" x14ac:dyDescent="0.25">
      <c r="A649" s="1">
        <v>44472</v>
      </c>
      <c r="B649" s="2" t="s">
        <v>3879</v>
      </c>
      <c r="C649" s="2" t="s">
        <v>25</v>
      </c>
      <c r="D649" s="2" t="s">
        <v>23</v>
      </c>
      <c r="E649" s="2" t="s">
        <v>78</v>
      </c>
      <c r="F649" s="2" t="s">
        <v>71</v>
      </c>
      <c r="G649" s="4">
        <v>44472</v>
      </c>
      <c r="H649">
        <v>44</v>
      </c>
      <c r="I649" t="s">
        <v>647</v>
      </c>
      <c r="J649" s="1">
        <v>44472</v>
      </c>
      <c r="K649" t="s">
        <v>2633</v>
      </c>
      <c r="L649" t="s">
        <v>2634</v>
      </c>
      <c r="M649" t="s">
        <v>2635</v>
      </c>
      <c r="N649">
        <v>539</v>
      </c>
      <c r="O649" t="s">
        <v>2059</v>
      </c>
      <c r="P649">
        <v>400</v>
      </c>
      <c r="Q649">
        <v>0</v>
      </c>
      <c r="R649">
        <v>0</v>
      </c>
      <c r="S649">
        <v>400</v>
      </c>
      <c r="T649">
        <v>400</v>
      </c>
      <c r="U649">
        <v>400</v>
      </c>
      <c r="W649" t="s">
        <v>2006</v>
      </c>
      <c r="X649" t="s">
        <v>71</v>
      </c>
      <c r="AA649" t="s">
        <v>24</v>
      </c>
      <c r="AC649" t="s">
        <v>2060</v>
      </c>
      <c r="AE649" t="s">
        <v>2652</v>
      </c>
    </row>
    <row r="650" spans="1:31" x14ac:dyDescent="0.25">
      <c r="A650" s="1">
        <v>44472</v>
      </c>
      <c r="B650" s="2" t="s">
        <v>3879</v>
      </c>
      <c r="C650" s="2" t="s">
        <v>46</v>
      </c>
      <c r="D650" s="2" t="s">
        <v>23</v>
      </c>
      <c r="E650" s="2" t="s">
        <v>81</v>
      </c>
      <c r="F650" s="2" t="s">
        <v>71</v>
      </c>
      <c r="G650" s="4">
        <v>44472</v>
      </c>
      <c r="H650">
        <v>45</v>
      </c>
      <c r="I650" t="s">
        <v>648</v>
      </c>
      <c r="J650" s="1">
        <v>44472</v>
      </c>
      <c r="K650" t="s">
        <v>2653</v>
      </c>
      <c r="L650" t="s">
        <v>2037</v>
      </c>
      <c r="N650">
        <v>1009</v>
      </c>
      <c r="O650" t="s">
        <v>2654</v>
      </c>
      <c r="P650">
        <v>100</v>
      </c>
      <c r="Q650">
        <v>0</v>
      </c>
      <c r="R650">
        <v>0</v>
      </c>
      <c r="S650">
        <v>230</v>
      </c>
      <c r="T650">
        <v>230</v>
      </c>
      <c r="U650">
        <v>230</v>
      </c>
      <c r="W650" t="s">
        <v>2006</v>
      </c>
      <c r="X650" t="s">
        <v>71</v>
      </c>
      <c r="Y650" t="s">
        <v>2655</v>
      </c>
      <c r="AA650" t="s">
        <v>46</v>
      </c>
      <c r="AC650" t="s">
        <v>2656</v>
      </c>
      <c r="AD650">
        <v>150</v>
      </c>
      <c r="AE650" t="s">
        <v>2528</v>
      </c>
    </row>
    <row r="651" spans="1:31" x14ac:dyDescent="0.25">
      <c r="A651" s="1">
        <v>44472</v>
      </c>
      <c r="B651" s="2" t="s">
        <v>3879</v>
      </c>
      <c r="C651" s="2" t="s">
        <v>46</v>
      </c>
      <c r="D651" s="2" t="s">
        <v>23</v>
      </c>
      <c r="E651" s="2" t="s">
        <v>81</v>
      </c>
      <c r="F651" s="2" t="s">
        <v>71</v>
      </c>
      <c r="G651" s="4">
        <v>44472</v>
      </c>
      <c r="H651">
        <v>46</v>
      </c>
      <c r="I651" t="s">
        <v>648</v>
      </c>
      <c r="N651">
        <v>259</v>
      </c>
      <c r="O651" t="s">
        <v>2277</v>
      </c>
      <c r="P651">
        <v>130</v>
      </c>
      <c r="AC651" t="s">
        <v>2278</v>
      </c>
      <c r="AD651">
        <v>210</v>
      </c>
    </row>
    <row r="652" spans="1:31" x14ac:dyDescent="0.25">
      <c r="A652" s="1">
        <v>44472</v>
      </c>
      <c r="B652" s="2" t="s">
        <v>3879</v>
      </c>
      <c r="C652" s="2" t="s">
        <v>46</v>
      </c>
      <c r="D652" s="2" t="s">
        <v>23</v>
      </c>
      <c r="E652" s="2" t="s">
        <v>81</v>
      </c>
      <c r="F652" s="2" t="s">
        <v>71</v>
      </c>
      <c r="G652" s="4">
        <v>44472</v>
      </c>
      <c r="H652">
        <v>47</v>
      </c>
      <c r="I652" t="s">
        <v>650</v>
      </c>
      <c r="J652" s="1">
        <v>44472</v>
      </c>
      <c r="K652" t="s">
        <v>2657</v>
      </c>
      <c r="L652" t="s">
        <v>2658</v>
      </c>
      <c r="N652">
        <v>692</v>
      </c>
      <c r="O652" t="s">
        <v>2012</v>
      </c>
      <c r="P652">
        <v>184</v>
      </c>
      <c r="Q652">
        <v>0</v>
      </c>
      <c r="R652">
        <v>0</v>
      </c>
      <c r="S652">
        <v>1335</v>
      </c>
      <c r="T652">
        <v>1335</v>
      </c>
      <c r="U652">
        <v>1335</v>
      </c>
      <c r="W652" t="s">
        <v>2006</v>
      </c>
      <c r="X652" t="s">
        <v>71</v>
      </c>
      <c r="Y652" t="s">
        <v>2659</v>
      </c>
      <c r="AA652" t="s">
        <v>46</v>
      </c>
      <c r="AC652" t="s">
        <v>2013</v>
      </c>
      <c r="AD652" t="s">
        <v>2014</v>
      </c>
      <c r="AE652" t="s">
        <v>2099</v>
      </c>
    </row>
    <row r="653" spans="1:31" x14ac:dyDescent="0.25">
      <c r="A653" s="1">
        <v>44472</v>
      </c>
      <c r="B653" s="2" t="s">
        <v>3879</v>
      </c>
      <c r="C653" s="2" t="s">
        <v>46</v>
      </c>
      <c r="D653" s="2" t="s">
        <v>23</v>
      </c>
      <c r="E653" s="2" t="s">
        <v>81</v>
      </c>
      <c r="F653" s="2" t="s">
        <v>71</v>
      </c>
      <c r="G653" s="4">
        <v>44472</v>
      </c>
      <c r="H653">
        <v>48</v>
      </c>
      <c r="I653" t="s">
        <v>650</v>
      </c>
      <c r="N653">
        <v>691</v>
      </c>
      <c r="O653" t="s">
        <v>2020</v>
      </c>
      <c r="P653">
        <v>518</v>
      </c>
      <c r="AC653" t="s">
        <v>2021</v>
      </c>
      <c r="AD653" t="s">
        <v>2022</v>
      </c>
    </row>
    <row r="654" spans="1:31" x14ac:dyDescent="0.25">
      <c r="A654" s="1">
        <v>44472</v>
      </c>
      <c r="B654" s="2" t="s">
        <v>3879</v>
      </c>
      <c r="C654" s="2" t="s">
        <v>46</v>
      </c>
      <c r="D654" s="2" t="s">
        <v>23</v>
      </c>
      <c r="E654" s="2" t="s">
        <v>81</v>
      </c>
      <c r="F654" s="2" t="s">
        <v>71</v>
      </c>
      <c r="G654" s="4">
        <v>44472</v>
      </c>
      <c r="H654">
        <v>49</v>
      </c>
      <c r="I654" t="s">
        <v>650</v>
      </c>
      <c r="N654">
        <v>612</v>
      </c>
      <c r="O654" t="s">
        <v>2102</v>
      </c>
      <c r="P654">
        <v>495</v>
      </c>
      <c r="AC654" t="s">
        <v>2103</v>
      </c>
      <c r="AD654">
        <v>58</v>
      </c>
    </row>
    <row r="655" spans="1:31" x14ac:dyDescent="0.25">
      <c r="A655" s="1">
        <v>44472</v>
      </c>
      <c r="B655" s="2" t="s">
        <v>3879</v>
      </c>
      <c r="C655" s="2" t="s">
        <v>46</v>
      </c>
      <c r="D655" s="2" t="s">
        <v>23</v>
      </c>
      <c r="E655" s="2" t="s">
        <v>81</v>
      </c>
      <c r="F655" s="2" t="s">
        <v>71</v>
      </c>
      <c r="G655" s="4">
        <v>44472</v>
      </c>
      <c r="H655">
        <v>50</v>
      </c>
      <c r="I655" t="s">
        <v>650</v>
      </c>
      <c r="N655">
        <v>83</v>
      </c>
      <c r="O655" t="s">
        <v>2029</v>
      </c>
      <c r="P655">
        <v>138</v>
      </c>
      <c r="AC655" t="s">
        <v>2030</v>
      </c>
      <c r="AD655">
        <v>127</v>
      </c>
    </row>
    <row r="656" spans="1:31" x14ac:dyDescent="0.25">
      <c r="A656" s="1">
        <v>44472</v>
      </c>
      <c r="B656" s="2" t="s">
        <v>3879</v>
      </c>
      <c r="C656" s="2" t="s">
        <v>46</v>
      </c>
      <c r="D656" s="2" t="s">
        <v>23</v>
      </c>
      <c r="E656" s="2" t="s">
        <v>81</v>
      </c>
      <c r="F656" s="2" t="s">
        <v>71</v>
      </c>
      <c r="G656" s="4">
        <v>44472</v>
      </c>
      <c r="H656">
        <v>51</v>
      </c>
      <c r="I656" t="s">
        <v>652</v>
      </c>
      <c r="J656" s="1">
        <v>44472</v>
      </c>
      <c r="K656" t="s">
        <v>2660</v>
      </c>
      <c r="L656" t="s">
        <v>2661</v>
      </c>
      <c r="N656">
        <v>1319</v>
      </c>
      <c r="O656" t="s">
        <v>2127</v>
      </c>
      <c r="P656">
        <v>230</v>
      </c>
      <c r="Q656">
        <v>0</v>
      </c>
      <c r="R656">
        <v>0</v>
      </c>
      <c r="S656">
        <v>230</v>
      </c>
      <c r="T656">
        <v>230</v>
      </c>
      <c r="U656">
        <v>230</v>
      </c>
      <c r="W656" t="s">
        <v>2006</v>
      </c>
      <c r="X656" t="s">
        <v>71</v>
      </c>
      <c r="AA656" t="s">
        <v>46</v>
      </c>
      <c r="AC656" t="s">
        <v>2128</v>
      </c>
      <c r="AD656">
        <v>192</v>
      </c>
      <c r="AE656" t="s">
        <v>2384</v>
      </c>
    </row>
    <row r="657" spans="1:31" x14ac:dyDescent="0.25">
      <c r="A657" s="1">
        <v>44472</v>
      </c>
      <c r="B657" s="2" t="s">
        <v>3879</v>
      </c>
      <c r="C657" s="2" t="s">
        <v>25</v>
      </c>
      <c r="D657" s="2" t="s">
        <v>23</v>
      </c>
      <c r="E657" s="2" t="s">
        <v>78</v>
      </c>
      <c r="F657" s="2" t="s">
        <v>71</v>
      </c>
      <c r="G657" s="4">
        <v>44472</v>
      </c>
      <c r="H657">
        <v>52</v>
      </c>
      <c r="I657" t="s">
        <v>654</v>
      </c>
      <c r="J657" s="1">
        <v>44472</v>
      </c>
      <c r="K657" t="s">
        <v>2662</v>
      </c>
      <c r="L657" t="s">
        <v>2078</v>
      </c>
      <c r="M657" t="s">
        <v>2072</v>
      </c>
      <c r="N657">
        <v>102</v>
      </c>
      <c r="O657" t="s">
        <v>2033</v>
      </c>
      <c r="P657">
        <v>1070</v>
      </c>
      <c r="Q657">
        <v>0</v>
      </c>
      <c r="R657">
        <v>0</v>
      </c>
      <c r="S657">
        <v>1070</v>
      </c>
      <c r="T657">
        <v>1070</v>
      </c>
      <c r="U657">
        <v>1070</v>
      </c>
      <c r="W657" t="s">
        <v>2006</v>
      </c>
      <c r="X657" t="s">
        <v>71</v>
      </c>
      <c r="AA657" t="s">
        <v>24</v>
      </c>
      <c r="AC657" t="s">
        <v>2034</v>
      </c>
      <c r="AD657">
        <v>136</v>
      </c>
      <c r="AE657" t="s">
        <v>2079</v>
      </c>
    </row>
    <row r="658" spans="1:31" x14ac:dyDescent="0.25">
      <c r="A658" s="1">
        <v>44472</v>
      </c>
      <c r="B658" s="2" t="s">
        <v>3879</v>
      </c>
      <c r="C658" s="2" t="s">
        <v>48</v>
      </c>
      <c r="D658" s="2" t="s">
        <v>23</v>
      </c>
      <c r="E658" s="2" t="s">
        <v>81</v>
      </c>
      <c r="F658" s="2" t="s">
        <v>71</v>
      </c>
      <c r="G658" s="4">
        <v>44472</v>
      </c>
      <c r="H658">
        <v>53</v>
      </c>
      <c r="I658" t="s">
        <v>656</v>
      </c>
      <c r="J658" s="1">
        <v>44472</v>
      </c>
      <c r="K658" t="s">
        <v>2663</v>
      </c>
      <c r="L658" t="s">
        <v>2313</v>
      </c>
      <c r="M658" t="s">
        <v>2664</v>
      </c>
      <c r="N658">
        <v>77</v>
      </c>
      <c r="O658" t="s">
        <v>2665</v>
      </c>
      <c r="P658">
        <v>400</v>
      </c>
      <c r="Q658">
        <v>0</v>
      </c>
      <c r="R658">
        <v>0</v>
      </c>
      <c r="S658">
        <v>900</v>
      </c>
      <c r="T658">
        <v>900</v>
      </c>
      <c r="U658">
        <v>900</v>
      </c>
      <c r="W658" t="s">
        <v>2006</v>
      </c>
      <c r="X658" t="s">
        <v>71</v>
      </c>
      <c r="AA658" t="s">
        <v>48</v>
      </c>
      <c r="AC658" t="s">
        <v>2666</v>
      </c>
      <c r="AD658">
        <v>121</v>
      </c>
      <c r="AE658" t="s">
        <v>2159</v>
      </c>
    </row>
    <row r="659" spans="1:31" x14ac:dyDescent="0.25">
      <c r="A659" s="1">
        <v>44472</v>
      </c>
      <c r="B659" s="2" t="s">
        <v>3879</v>
      </c>
      <c r="C659" s="2" t="s">
        <v>48</v>
      </c>
      <c r="D659" s="2" t="s">
        <v>23</v>
      </c>
      <c r="E659" s="2" t="s">
        <v>81</v>
      </c>
      <c r="F659" s="2" t="s">
        <v>71</v>
      </c>
      <c r="G659" s="4">
        <v>44472</v>
      </c>
      <c r="H659">
        <v>54</v>
      </c>
      <c r="I659" t="s">
        <v>656</v>
      </c>
      <c r="N659">
        <v>141</v>
      </c>
      <c r="O659" t="s">
        <v>2667</v>
      </c>
      <c r="P659">
        <v>250</v>
      </c>
      <c r="AC659" t="s">
        <v>2668</v>
      </c>
      <c r="AD659">
        <v>148</v>
      </c>
    </row>
    <row r="660" spans="1:31" x14ac:dyDescent="0.25">
      <c r="A660" s="1">
        <v>44472</v>
      </c>
      <c r="B660" s="2" t="s">
        <v>3879</v>
      </c>
      <c r="C660" s="2" t="s">
        <v>48</v>
      </c>
      <c r="D660" s="2" t="s">
        <v>23</v>
      </c>
      <c r="E660" s="2" t="s">
        <v>81</v>
      </c>
      <c r="F660" s="2" t="s">
        <v>71</v>
      </c>
      <c r="G660" s="4">
        <v>44472</v>
      </c>
      <c r="H660">
        <v>55</v>
      </c>
      <c r="I660" t="s">
        <v>656</v>
      </c>
      <c r="N660">
        <v>139</v>
      </c>
      <c r="O660" t="s">
        <v>2669</v>
      </c>
      <c r="P660">
        <v>250</v>
      </c>
      <c r="AC660" t="s">
        <v>2670</v>
      </c>
      <c r="AD660">
        <v>147</v>
      </c>
    </row>
    <row r="661" spans="1:31" x14ac:dyDescent="0.25">
      <c r="A661" s="1">
        <v>44472</v>
      </c>
      <c r="B661" s="2" t="s">
        <v>3879</v>
      </c>
      <c r="C661" s="2" t="s">
        <v>25</v>
      </c>
      <c r="D661" s="2" t="s">
        <v>23</v>
      </c>
      <c r="E661" s="2" t="s">
        <v>78</v>
      </c>
      <c r="F661" s="2" t="s">
        <v>71</v>
      </c>
      <c r="G661" s="4">
        <v>44472</v>
      </c>
      <c r="H661">
        <v>56</v>
      </c>
      <c r="I661" t="s">
        <v>658</v>
      </c>
      <c r="J661" s="1">
        <v>44472</v>
      </c>
      <c r="K661" t="s">
        <v>2080</v>
      </c>
      <c r="L661" t="s">
        <v>2081</v>
      </c>
      <c r="M661" t="s">
        <v>2082</v>
      </c>
      <c r="N661">
        <v>102</v>
      </c>
      <c r="O661" t="s">
        <v>2033</v>
      </c>
      <c r="P661">
        <v>1070</v>
      </c>
      <c r="Q661">
        <v>0</v>
      </c>
      <c r="R661">
        <v>0</v>
      </c>
      <c r="S661">
        <v>1070</v>
      </c>
      <c r="T661">
        <v>1070</v>
      </c>
      <c r="U661">
        <v>1070</v>
      </c>
      <c r="W661" t="s">
        <v>2006</v>
      </c>
      <c r="X661" t="s">
        <v>71</v>
      </c>
      <c r="AA661" t="s">
        <v>24</v>
      </c>
      <c r="AC661" t="s">
        <v>2034</v>
      </c>
      <c r="AD661">
        <v>136</v>
      </c>
      <c r="AE661" t="s">
        <v>2079</v>
      </c>
    </row>
    <row r="662" spans="1:31" x14ac:dyDescent="0.25">
      <c r="A662" s="1">
        <v>44472</v>
      </c>
      <c r="B662" s="2" t="s">
        <v>3879</v>
      </c>
      <c r="C662" s="2" t="s">
        <v>25</v>
      </c>
      <c r="D662" s="2" t="s">
        <v>23</v>
      </c>
      <c r="E662" s="2" t="s">
        <v>78</v>
      </c>
      <c r="F662" s="2" t="s">
        <v>71</v>
      </c>
      <c r="G662" s="4">
        <v>44472</v>
      </c>
      <c r="H662">
        <v>57</v>
      </c>
      <c r="I662" t="s">
        <v>660</v>
      </c>
      <c r="J662" s="1">
        <v>44472</v>
      </c>
      <c r="K662" t="s">
        <v>2671</v>
      </c>
      <c r="L662" t="s">
        <v>2027</v>
      </c>
      <c r="M662" t="s">
        <v>2084</v>
      </c>
      <c r="N662">
        <v>692</v>
      </c>
      <c r="O662" t="s">
        <v>2012</v>
      </c>
      <c r="P662">
        <v>184</v>
      </c>
      <c r="Q662">
        <v>0</v>
      </c>
      <c r="R662">
        <v>0</v>
      </c>
      <c r="S662">
        <v>873</v>
      </c>
      <c r="T662">
        <v>873</v>
      </c>
      <c r="U662">
        <v>873</v>
      </c>
      <c r="W662" t="s">
        <v>2006</v>
      </c>
      <c r="X662" t="s">
        <v>71</v>
      </c>
      <c r="AA662" t="s">
        <v>24</v>
      </c>
      <c r="AC662" t="s">
        <v>2013</v>
      </c>
      <c r="AD662" t="s">
        <v>2014</v>
      </c>
      <c r="AE662" t="s">
        <v>2079</v>
      </c>
    </row>
    <row r="663" spans="1:31" x14ac:dyDescent="0.25">
      <c r="A663" s="1">
        <v>44472</v>
      </c>
      <c r="B663" s="2" t="s">
        <v>3879</v>
      </c>
      <c r="C663" s="2" t="s">
        <v>25</v>
      </c>
      <c r="D663" s="2" t="s">
        <v>23</v>
      </c>
      <c r="E663" s="2" t="s">
        <v>78</v>
      </c>
      <c r="F663" s="2" t="s">
        <v>71</v>
      </c>
      <c r="G663" s="4">
        <v>44472</v>
      </c>
      <c r="H663">
        <v>58</v>
      </c>
      <c r="I663" t="s">
        <v>660</v>
      </c>
      <c r="N663">
        <v>104</v>
      </c>
      <c r="O663" t="s">
        <v>2057</v>
      </c>
      <c r="P663">
        <v>171</v>
      </c>
      <c r="AC663" t="s">
        <v>2058</v>
      </c>
      <c r="AD663">
        <v>157</v>
      </c>
    </row>
    <row r="664" spans="1:31" x14ac:dyDescent="0.25">
      <c r="A664" s="1">
        <v>44472</v>
      </c>
      <c r="B664" s="2" t="s">
        <v>3879</v>
      </c>
      <c r="C664" s="2" t="s">
        <v>25</v>
      </c>
      <c r="D664" s="2" t="s">
        <v>23</v>
      </c>
      <c r="E664" s="2" t="s">
        <v>78</v>
      </c>
      <c r="F664" s="2" t="s">
        <v>71</v>
      </c>
      <c r="G664" s="4">
        <v>44472</v>
      </c>
      <c r="H664">
        <v>59</v>
      </c>
      <c r="I664" t="s">
        <v>660</v>
      </c>
      <c r="N664">
        <v>691</v>
      </c>
      <c r="O664" t="s">
        <v>2020</v>
      </c>
      <c r="P664">
        <v>518</v>
      </c>
      <c r="AC664" t="s">
        <v>2021</v>
      </c>
      <c r="AD664" t="s">
        <v>2022</v>
      </c>
    </row>
    <row r="665" spans="1:31" x14ac:dyDescent="0.25">
      <c r="A665" s="1">
        <v>44472</v>
      </c>
      <c r="B665" s="2" t="s">
        <v>3879</v>
      </c>
      <c r="C665" s="2" t="s">
        <v>46</v>
      </c>
      <c r="D665" s="2" t="s">
        <v>23</v>
      </c>
      <c r="E665" s="2" t="s">
        <v>81</v>
      </c>
      <c r="F665" s="2" t="s">
        <v>71</v>
      </c>
      <c r="G665" s="4">
        <v>44472</v>
      </c>
      <c r="H665">
        <v>60</v>
      </c>
      <c r="I665" t="s">
        <v>661</v>
      </c>
      <c r="J665" s="1">
        <v>44472</v>
      </c>
      <c r="K665" t="s">
        <v>2672</v>
      </c>
      <c r="L665" t="s">
        <v>2673</v>
      </c>
      <c r="M665" t="s">
        <v>2674</v>
      </c>
      <c r="N665">
        <v>109</v>
      </c>
      <c r="O665" t="s">
        <v>2049</v>
      </c>
      <c r="P665">
        <v>115</v>
      </c>
      <c r="Q665">
        <v>0</v>
      </c>
      <c r="R665">
        <v>0</v>
      </c>
      <c r="S665">
        <v>892</v>
      </c>
      <c r="T665">
        <v>892</v>
      </c>
      <c r="U665">
        <v>892</v>
      </c>
      <c r="W665" t="s">
        <v>2006</v>
      </c>
      <c r="X665" t="s">
        <v>71</v>
      </c>
      <c r="AA665" t="s">
        <v>46</v>
      </c>
      <c r="AC665" t="s">
        <v>2050</v>
      </c>
      <c r="AD665" t="s">
        <v>2051</v>
      </c>
      <c r="AE665" t="s">
        <v>2111</v>
      </c>
    </row>
    <row r="666" spans="1:31" x14ac:dyDescent="0.25">
      <c r="A666" s="1">
        <v>44472</v>
      </c>
      <c r="B666" s="2" t="s">
        <v>3879</v>
      </c>
      <c r="C666" s="2" t="s">
        <v>46</v>
      </c>
      <c r="D666" s="2" t="s">
        <v>23</v>
      </c>
      <c r="E666" s="2" t="s">
        <v>81</v>
      </c>
      <c r="F666" s="2" t="s">
        <v>71</v>
      </c>
      <c r="G666" s="4">
        <v>44472</v>
      </c>
      <c r="H666">
        <v>61</v>
      </c>
      <c r="I666" t="s">
        <v>661</v>
      </c>
      <c r="N666">
        <v>121</v>
      </c>
      <c r="O666" t="s">
        <v>2100</v>
      </c>
      <c r="P666">
        <v>374</v>
      </c>
      <c r="AC666" t="s">
        <v>2101</v>
      </c>
      <c r="AD666">
        <v>137</v>
      </c>
    </row>
    <row r="667" spans="1:31" x14ac:dyDescent="0.25">
      <c r="A667" s="1">
        <v>44472</v>
      </c>
      <c r="B667" s="2" t="s">
        <v>3879</v>
      </c>
      <c r="C667" s="2" t="s">
        <v>46</v>
      </c>
      <c r="D667" s="2" t="s">
        <v>23</v>
      </c>
      <c r="E667" s="2" t="s">
        <v>81</v>
      </c>
      <c r="F667" s="2" t="s">
        <v>71</v>
      </c>
      <c r="G667" s="4">
        <v>44472</v>
      </c>
      <c r="H667">
        <v>62</v>
      </c>
      <c r="I667" t="s">
        <v>661</v>
      </c>
      <c r="N667">
        <v>1297</v>
      </c>
      <c r="O667" t="s">
        <v>2112</v>
      </c>
      <c r="P667">
        <v>265</v>
      </c>
      <c r="AC667" t="s">
        <v>2113</v>
      </c>
      <c r="AD667" t="s">
        <v>2114</v>
      </c>
    </row>
    <row r="668" spans="1:31" x14ac:dyDescent="0.25">
      <c r="A668" s="1">
        <v>44472</v>
      </c>
      <c r="B668" s="2" t="s">
        <v>3879</v>
      </c>
      <c r="C668" s="2" t="s">
        <v>46</v>
      </c>
      <c r="D668" s="2" t="s">
        <v>23</v>
      </c>
      <c r="E668" s="2" t="s">
        <v>81</v>
      </c>
      <c r="F668" s="2" t="s">
        <v>71</v>
      </c>
      <c r="G668" s="4">
        <v>44472</v>
      </c>
      <c r="H668">
        <v>63</v>
      </c>
      <c r="I668" t="s">
        <v>661</v>
      </c>
      <c r="N668">
        <v>83</v>
      </c>
      <c r="O668" t="s">
        <v>2029</v>
      </c>
      <c r="P668">
        <v>138</v>
      </c>
      <c r="AC668" t="s">
        <v>2030</v>
      </c>
      <c r="AD668">
        <v>127</v>
      </c>
    </row>
    <row r="669" spans="1:31" x14ac:dyDescent="0.25">
      <c r="A669" s="1">
        <v>44472</v>
      </c>
      <c r="B669" s="2" t="s">
        <v>3879</v>
      </c>
      <c r="C669" s="2" t="s">
        <v>46</v>
      </c>
      <c r="D669" s="2" t="s">
        <v>23</v>
      </c>
      <c r="E669" s="2" t="s">
        <v>81</v>
      </c>
      <c r="F669" s="2" t="s">
        <v>71</v>
      </c>
      <c r="G669" s="4">
        <v>44472</v>
      </c>
      <c r="H669">
        <v>64</v>
      </c>
      <c r="I669" t="s">
        <v>663</v>
      </c>
      <c r="J669" s="1">
        <v>44472</v>
      </c>
      <c r="K669" t="s">
        <v>2675</v>
      </c>
      <c r="L669" t="s">
        <v>2294</v>
      </c>
      <c r="N669">
        <v>692</v>
      </c>
      <c r="O669" t="s">
        <v>2012</v>
      </c>
      <c r="P669">
        <v>184</v>
      </c>
      <c r="Q669">
        <v>0</v>
      </c>
      <c r="R669">
        <v>0</v>
      </c>
      <c r="S669">
        <v>1231</v>
      </c>
      <c r="T669">
        <v>1231</v>
      </c>
      <c r="U669">
        <v>1231</v>
      </c>
      <c r="W669" t="s">
        <v>2006</v>
      </c>
      <c r="X669" t="s">
        <v>71</v>
      </c>
      <c r="Y669" t="s">
        <v>2676</v>
      </c>
      <c r="AA669" t="s">
        <v>46</v>
      </c>
      <c r="AC669" t="s">
        <v>2013</v>
      </c>
      <c r="AD669" t="s">
        <v>2014</v>
      </c>
      <c r="AE669" t="s">
        <v>2461</v>
      </c>
    </row>
    <row r="670" spans="1:31" x14ac:dyDescent="0.25">
      <c r="A670" s="1">
        <v>44472</v>
      </c>
      <c r="B670" s="2" t="s">
        <v>3879</v>
      </c>
      <c r="C670" s="2" t="s">
        <v>46</v>
      </c>
      <c r="D670" s="2" t="s">
        <v>23</v>
      </c>
      <c r="E670" s="2" t="s">
        <v>81</v>
      </c>
      <c r="F670" s="2" t="s">
        <v>71</v>
      </c>
      <c r="G670" s="4">
        <v>44472</v>
      </c>
      <c r="H670">
        <v>65</v>
      </c>
      <c r="I670" t="s">
        <v>663</v>
      </c>
      <c r="N670">
        <v>121</v>
      </c>
      <c r="O670" t="s">
        <v>2100</v>
      </c>
      <c r="P670">
        <v>374</v>
      </c>
      <c r="AC670" t="s">
        <v>2101</v>
      </c>
      <c r="AD670">
        <v>137</v>
      </c>
    </row>
    <row r="671" spans="1:31" x14ac:dyDescent="0.25">
      <c r="A671" s="1">
        <v>44472</v>
      </c>
      <c r="B671" s="2" t="s">
        <v>3879</v>
      </c>
      <c r="C671" s="2" t="s">
        <v>46</v>
      </c>
      <c r="D671" s="2" t="s">
        <v>23</v>
      </c>
      <c r="E671" s="2" t="s">
        <v>81</v>
      </c>
      <c r="F671" s="2" t="s">
        <v>71</v>
      </c>
      <c r="G671" s="4">
        <v>44472</v>
      </c>
      <c r="H671">
        <v>66</v>
      </c>
      <c r="I671" t="s">
        <v>663</v>
      </c>
      <c r="N671">
        <v>1533</v>
      </c>
      <c r="O671" t="s">
        <v>2119</v>
      </c>
      <c r="P671">
        <v>535</v>
      </c>
      <c r="AC671" t="s">
        <v>2120</v>
      </c>
      <c r="AD671" t="s">
        <v>2121</v>
      </c>
    </row>
    <row r="672" spans="1:31" x14ac:dyDescent="0.25">
      <c r="A672" s="1">
        <v>44472</v>
      </c>
      <c r="B672" s="2" t="s">
        <v>3879</v>
      </c>
      <c r="C672" s="2" t="s">
        <v>46</v>
      </c>
      <c r="D672" s="2" t="s">
        <v>23</v>
      </c>
      <c r="E672" s="2" t="s">
        <v>81</v>
      </c>
      <c r="F672" s="2" t="s">
        <v>71</v>
      </c>
      <c r="G672" s="4">
        <v>44472</v>
      </c>
      <c r="H672">
        <v>67</v>
      </c>
      <c r="I672" t="s">
        <v>663</v>
      </c>
      <c r="N672">
        <v>83</v>
      </c>
      <c r="O672" t="s">
        <v>2029</v>
      </c>
      <c r="P672">
        <v>138</v>
      </c>
      <c r="AC672" t="s">
        <v>2030</v>
      </c>
      <c r="AD672">
        <v>127</v>
      </c>
    </row>
    <row r="673" spans="1:31" x14ac:dyDescent="0.25">
      <c r="A673" s="1">
        <v>44472</v>
      </c>
      <c r="B673" s="2" t="s">
        <v>3879</v>
      </c>
      <c r="C673" s="2" t="s">
        <v>46</v>
      </c>
      <c r="D673" s="2" t="s">
        <v>37</v>
      </c>
      <c r="E673" s="2" t="s">
        <v>81</v>
      </c>
      <c r="F673" s="2" t="s">
        <v>71</v>
      </c>
      <c r="G673" s="4">
        <v>44472</v>
      </c>
      <c r="H673">
        <v>68</v>
      </c>
      <c r="I673" t="s">
        <v>665</v>
      </c>
      <c r="J673" s="1">
        <v>44472</v>
      </c>
      <c r="K673" t="s">
        <v>2677</v>
      </c>
      <c r="L673" t="s">
        <v>2372</v>
      </c>
      <c r="N673">
        <v>692</v>
      </c>
      <c r="O673" t="s">
        <v>2012</v>
      </c>
      <c r="P673">
        <v>184</v>
      </c>
      <c r="Q673">
        <v>0</v>
      </c>
      <c r="R673">
        <v>0</v>
      </c>
      <c r="S673">
        <v>2340</v>
      </c>
      <c r="T673">
        <v>2340</v>
      </c>
      <c r="U673">
        <v>2340</v>
      </c>
      <c r="W673" t="s">
        <v>2006</v>
      </c>
      <c r="X673" t="s">
        <v>71</v>
      </c>
      <c r="AA673" t="s">
        <v>46</v>
      </c>
      <c r="AC673" t="s">
        <v>2013</v>
      </c>
      <c r="AD673" t="s">
        <v>2014</v>
      </c>
      <c r="AE673" t="s">
        <v>2678</v>
      </c>
    </row>
    <row r="674" spans="1:31" x14ac:dyDescent="0.25">
      <c r="A674" s="1">
        <v>44472</v>
      </c>
      <c r="B674" s="2" t="s">
        <v>3879</v>
      </c>
      <c r="C674" s="2" t="s">
        <v>46</v>
      </c>
      <c r="D674" s="2" t="s">
        <v>37</v>
      </c>
      <c r="E674" s="2" t="s">
        <v>81</v>
      </c>
      <c r="F674" s="2" t="s">
        <v>71</v>
      </c>
      <c r="G674" s="4">
        <v>44472</v>
      </c>
      <c r="H674">
        <v>69</v>
      </c>
      <c r="I674" t="s">
        <v>665</v>
      </c>
      <c r="N674">
        <v>691</v>
      </c>
      <c r="O674" t="s">
        <v>2020</v>
      </c>
      <c r="P674">
        <v>518</v>
      </c>
      <c r="AC674" t="s">
        <v>2021</v>
      </c>
      <c r="AD674" t="s">
        <v>2022</v>
      </c>
    </row>
    <row r="675" spans="1:31" x14ac:dyDescent="0.25">
      <c r="A675" s="1">
        <v>44472</v>
      </c>
      <c r="B675" s="2" t="s">
        <v>3879</v>
      </c>
      <c r="C675" s="2" t="s">
        <v>46</v>
      </c>
      <c r="D675" s="2" t="s">
        <v>37</v>
      </c>
      <c r="E675" s="2" t="s">
        <v>81</v>
      </c>
      <c r="F675" s="2" t="s">
        <v>71</v>
      </c>
      <c r="G675" s="4">
        <v>44472</v>
      </c>
      <c r="H675">
        <v>70</v>
      </c>
      <c r="I675" t="s">
        <v>665</v>
      </c>
      <c r="N675">
        <v>1794</v>
      </c>
      <c r="O675" t="s">
        <v>2558</v>
      </c>
      <c r="P675">
        <v>1500</v>
      </c>
      <c r="AC675" t="s">
        <v>2560</v>
      </c>
      <c r="AD675">
        <v>171</v>
      </c>
    </row>
    <row r="676" spans="1:31" x14ac:dyDescent="0.25">
      <c r="A676" s="1">
        <v>44472</v>
      </c>
      <c r="B676" s="2" t="s">
        <v>3879</v>
      </c>
      <c r="C676" s="2" t="s">
        <v>46</v>
      </c>
      <c r="D676" s="2" t="s">
        <v>37</v>
      </c>
      <c r="E676" s="2" t="s">
        <v>81</v>
      </c>
      <c r="F676" s="2" t="s">
        <v>71</v>
      </c>
      <c r="G676" s="4">
        <v>44472</v>
      </c>
      <c r="H676">
        <v>71</v>
      </c>
      <c r="I676" t="s">
        <v>665</v>
      </c>
      <c r="N676">
        <v>83</v>
      </c>
      <c r="O676" t="s">
        <v>2029</v>
      </c>
      <c r="P676">
        <v>138</v>
      </c>
      <c r="AC676" t="s">
        <v>2030</v>
      </c>
      <c r="AD676">
        <v>127</v>
      </c>
    </row>
    <row r="677" spans="1:31" x14ac:dyDescent="0.25">
      <c r="A677" s="1">
        <v>44472</v>
      </c>
      <c r="B677" s="2" t="s">
        <v>3879</v>
      </c>
      <c r="C677" s="2" t="s">
        <v>46</v>
      </c>
      <c r="D677" s="2" t="s">
        <v>23</v>
      </c>
      <c r="E677" s="2" t="s">
        <v>81</v>
      </c>
      <c r="F677" s="2" t="s">
        <v>71</v>
      </c>
      <c r="G677" s="4">
        <v>44472</v>
      </c>
      <c r="H677">
        <v>72</v>
      </c>
      <c r="I677" t="s">
        <v>668</v>
      </c>
      <c r="J677" s="1">
        <v>44472</v>
      </c>
      <c r="K677" t="s">
        <v>2679</v>
      </c>
      <c r="L677" t="s">
        <v>2072</v>
      </c>
      <c r="N677">
        <v>1297</v>
      </c>
      <c r="O677" t="s">
        <v>2112</v>
      </c>
      <c r="P677">
        <v>265</v>
      </c>
      <c r="Q677">
        <v>0</v>
      </c>
      <c r="R677">
        <v>0</v>
      </c>
      <c r="S677">
        <v>265</v>
      </c>
      <c r="T677">
        <v>265</v>
      </c>
      <c r="U677">
        <v>265</v>
      </c>
      <c r="W677" t="s">
        <v>2006</v>
      </c>
      <c r="X677" t="s">
        <v>71</v>
      </c>
      <c r="AA677" t="s">
        <v>46</v>
      </c>
      <c r="AC677" t="s">
        <v>2113</v>
      </c>
      <c r="AD677" t="s">
        <v>2114</v>
      </c>
      <c r="AE677" t="s">
        <v>2680</v>
      </c>
    </row>
    <row r="678" spans="1:31" x14ac:dyDescent="0.25">
      <c r="A678" s="1">
        <v>44472</v>
      </c>
      <c r="B678" s="2" t="s">
        <v>3879</v>
      </c>
      <c r="C678" s="2" t="s">
        <v>46</v>
      </c>
      <c r="D678" s="2" t="s">
        <v>23</v>
      </c>
      <c r="E678" s="2" t="s">
        <v>81</v>
      </c>
      <c r="F678" s="2" t="s">
        <v>71</v>
      </c>
      <c r="G678" s="4">
        <v>44472</v>
      </c>
      <c r="H678">
        <v>73</v>
      </c>
      <c r="I678" t="s">
        <v>670</v>
      </c>
      <c r="J678" s="1">
        <v>44472</v>
      </c>
      <c r="K678" t="s">
        <v>2681</v>
      </c>
      <c r="L678" t="s">
        <v>2082</v>
      </c>
      <c r="N678">
        <v>692</v>
      </c>
      <c r="O678" t="s">
        <v>2012</v>
      </c>
      <c r="P678">
        <v>184</v>
      </c>
      <c r="Q678">
        <v>0</v>
      </c>
      <c r="R678">
        <v>0</v>
      </c>
      <c r="S678">
        <v>1105</v>
      </c>
      <c r="T678">
        <v>1105</v>
      </c>
      <c r="U678">
        <v>1105</v>
      </c>
      <c r="W678" t="s">
        <v>2006</v>
      </c>
      <c r="X678" t="s">
        <v>71</v>
      </c>
      <c r="Y678" t="s">
        <v>2682</v>
      </c>
      <c r="AA678" t="s">
        <v>46</v>
      </c>
      <c r="AC678" t="s">
        <v>2013</v>
      </c>
      <c r="AD678" t="s">
        <v>2014</v>
      </c>
      <c r="AE678" t="s">
        <v>2204</v>
      </c>
    </row>
    <row r="679" spans="1:31" x14ac:dyDescent="0.25">
      <c r="A679" s="1">
        <v>44472</v>
      </c>
      <c r="B679" s="2" t="s">
        <v>3879</v>
      </c>
      <c r="C679" s="2" t="s">
        <v>46</v>
      </c>
      <c r="D679" s="2" t="s">
        <v>23</v>
      </c>
      <c r="E679" s="2" t="s">
        <v>81</v>
      </c>
      <c r="F679" s="2" t="s">
        <v>71</v>
      </c>
      <c r="G679" s="4">
        <v>44472</v>
      </c>
      <c r="H679">
        <v>74</v>
      </c>
      <c r="I679" t="s">
        <v>670</v>
      </c>
      <c r="N679">
        <v>1297</v>
      </c>
      <c r="O679" t="s">
        <v>2112</v>
      </c>
      <c r="P679">
        <v>265</v>
      </c>
      <c r="AC679" t="s">
        <v>2113</v>
      </c>
      <c r="AD679" t="s">
        <v>2114</v>
      </c>
    </row>
    <row r="680" spans="1:31" x14ac:dyDescent="0.25">
      <c r="A680" s="1">
        <v>44472</v>
      </c>
      <c r="B680" s="2" t="s">
        <v>3879</v>
      </c>
      <c r="C680" s="2" t="s">
        <v>46</v>
      </c>
      <c r="D680" s="2" t="s">
        <v>23</v>
      </c>
      <c r="E680" s="2" t="s">
        <v>81</v>
      </c>
      <c r="F680" s="2" t="s">
        <v>71</v>
      </c>
      <c r="G680" s="4">
        <v>44472</v>
      </c>
      <c r="H680">
        <v>75</v>
      </c>
      <c r="I680" t="s">
        <v>670</v>
      </c>
      <c r="N680">
        <v>691</v>
      </c>
      <c r="O680" t="s">
        <v>2020</v>
      </c>
      <c r="P680">
        <v>518</v>
      </c>
      <c r="AC680" t="s">
        <v>2021</v>
      </c>
      <c r="AD680" t="s">
        <v>2022</v>
      </c>
    </row>
    <row r="681" spans="1:31" x14ac:dyDescent="0.25">
      <c r="A681" s="1">
        <v>44472</v>
      </c>
      <c r="B681" s="2" t="s">
        <v>3879</v>
      </c>
      <c r="C681" s="2" t="s">
        <v>46</v>
      </c>
      <c r="D681" s="2" t="s">
        <v>23</v>
      </c>
      <c r="E681" s="2" t="s">
        <v>81</v>
      </c>
      <c r="F681" s="2" t="s">
        <v>71</v>
      </c>
      <c r="G681" s="4">
        <v>44472</v>
      </c>
      <c r="H681">
        <v>76</v>
      </c>
      <c r="I681" t="s">
        <v>670</v>
      </c>
      <c r="N681">
        <v>83</v>
      </c>
      <c r="O681" t="s">
        <v>2029</v>
      </c>
      <c r="P681">
        <v>138</v>
      </c>
      <c r="AC681" t="s">
        <v>2030</v>
      </c>
      <c r="AD681">
        <v>127</v>
      </c>
    </row>
    <row r="682" spans="1:31" x14ac:dyDescent="0.25">
      <c r="A682" s="1">
        <v>44472</v>
      </c>
      <c r="B682" s="2" t="s">
        <v>3879</v>
      </c>
      <c r="C682" s="2" t="s">
        <v>46</v>
      </c>
      <c r="D682" s="2" t="s">
        <v>23</v>
      </c>
      <c r="E682" s="2" t="s">
        <v>81</v>
      </c>
      <c r="F682" s="2" t="s">
        <v>71</v>
      </c>
      <c r="G682" s="4">
        <v>44472</v>
      </c>
      <c r="H682">
        <v>77</v>
      </c>
      <c r="I682" t="s">
        <v>672</v>
      </c>
      <c r="J682" s="1">
        <v>44472</v>
      </c>
      <c r="K682" t="s">
        <v>2393</v>
      </c>
      <c r="L682" t="s">
        <v>2026</v>
      </c>
      <c r="N682">
        <v>692</v>
      </c>
      <c r="O682" t="s">
        <v>2012</v>
      </c>
      <c r="P682">
        <v>184</v>
      </c>
      <c r="Q682">
        <v>0</v>
      </c>
      <c r="R682">
        <v>0</v>
      </c>
      <c r="S682">
        <v>1365</v>
      </c>
      <c r="T682">
        <v>1365</v>
      </c>
      <c r="U682">
        <v>1365</v>
      </c>
      <c r="W682" t="s">
        <v>2006</v>
      </c>
      <c r="X682" t="s">
        <v>71</v>
      </c>
      <c r="AA682" t="s">
        <v>46</v>
      </c>
      <c r="AC682" t="s">
        <v>2013</v>
      </c>
      <c r="AD682" t="s">
        <v>2014</v>
      </c>
      <c r="AE682" t="s">
        <v>2306</v>
      </c>
    </row>
    <row r="683" spans="1:31" x14ac:dyDescent="0.25">
      <c r="A683" s="1">
        <v>44472</v>
      </c>
      <c r="B683" s="2" t="s">
        <v>3879</v>
      </c>
      <c r="C683" s="2" t="s">
        <v>46</v>
      </c>
      <c r="D683" s="2" t="s">
        <v>23</v>
      </c>
      <c r="E683" s="2" t="s">
        <v>81</v>
      </c>
      <c r="F683" s="2" t="s">
        <v>71</v>
      </c>
      <c r="G683" s="4">
        <v>44472</v>
      </c>
      <c r="H683">
        <v>78</v>
      </c>
      <c r="I683" t="s">
        <v>672</v>
      </c>
      <c r="N683">
        <v>691</v>
      </c>
      <c r="O683" t="s">
        <v>2020</v>
      </c>
      <c r="P683">
        <v>518</v>
      </c>
      <c r="AC683" t="s">
        <v>2021</v>
      </c>
      <c r="AD683" t="s">
        <v>2022</v>
      </c>
    </row>
    <row r="684" spans="1:31" x14ac:dyDescent="0.25">
      <c r="A684" s="1">
        <v>44472</v>
      </c>
      <c r="B684" s="2" t="s">
        <v>3879</v>
      </c>
      <c r="C684" s="2" t="s">
        <v>46</v>
      </c>
      <c r="D684" s="2" t="s">
        <v>23</v>
      </c>
      <c r="E684" s="2" t="s">
        <v>81</v>
      </c>
      <c r="F684" s="2" t="s">
        <v>71</v>
      </c>
      <c r="G684" s="4">
        <v>44472</v>
      </c>
      <c r="H684">
        <v>79</v>
      </c>
      <c r="I684" t="s">
        <v>672</v>
      </c>
      <c r="N684">
        <v>160</v>
      </c>
      <c r="O684" t="s">
        <v>2317</v>
      </c>
      <c r="P684">
        <v>275</v>
      </c>
      <c r="AC684" t="s">
        <v>2318</v>
      </c>
      <c r="AD684">
        <v>156</v>
      </c>
    </row>
    <row r="685" spans="1:31" x14ac:dyDescent="0.25">
      <c r="A685" s="1">
        <v>44472</v>
      </c>
      <c r="B685" s="2" t="s">
        <v>3879</v>
      </c>
      <c r="C685" s="2" t="s">
        <v>46</v>
      </c>
      <c r="D685" s="2" t="s">
        <v>23</v>
      </c>
      <c r="E685" s="2" t="s">
        <v>81</v>
      </c>
      <c r="F685" s="2" t="s">
        <v>71</v>
      </c>
      <c r="G685" s="4">
        <v>44472</v>
      </c>
      <c r="H685">
        <v>80</v>
      </c>
      <c r="I685" t="s">
        <v>672</v>
      </c>
      <c r="N685">
        <v>129</v>
      </c>
      <c r="O685" t="s">
        <v>2315</v>
      </c>
      <c r="P685">
        <v>250</v>
      </c>
      <c r="AC685" t="s">
        <v>2316</v>
      </c>
      <c r="AD685">
        <v>48</v>
      </c>
    </row>
    <row r="686" spans="1:31" x14ac:dyDescent="0.25">
      <c r="A686" s="1">
        <v>44472</v>
      </c>
      <c r="B686" s="2" t="s">
        <v>3879</v>
      </c>
      <c r="C686" s="2" t="s">
        <v>46</v>
      </c>
      <c r="D686" s="2" t="s">
        <v>23</v>
      </c>
      <c r="E686" s="2" t="s">
        <v>81</v>
      </c>
      <c r="F686" s="2" t="s">
        <v>71</v>
      </c>
      <c r="G686" s="4">
        <v>44472</v>
      </c>
      <c r="H686">
        <v>81</v>
      </c>
      <c r="I686" t="s">
        <v>672</v>
      </c>
      <c r="N686">
        <v>83</v>
      </c>
      <c r="O686" t="s">
        <v>2029</v>
      </c>
      <c r="P686">
        <v>138</v>
      </c>
      <c r="AC686" t="s">
        <v>2030</v>
      </c>
      <c r="AD686">
        <v>127</v>
      </c>
    </row>
    <row r="687" spans="1:31" x14ac:dyDescent="0.25">
      <c r="A687" s="1">
        <v>44472</v>
      </c>
      <c r="B687" s="2" t="s">
        <v>3879</v>
      </c>
      <c r="C687" s="2" t="s">
        <v>46</v>
      </c>
      <c r="D687" s="2" t="s">
        <v>23</v>
      </c>
      <c r="E687" s="2" t="s">
        <v>81</v>
      </c>
      <c r="F687" s="2" t="s">
        <v>71</v>
      </c>
      <c r="G687" s="4">
        <v>44472</v>
      </c>
      <c r="H687">
        <v>82</v>
      </c>
      <c r="I687" t="s">
        <v>673</v>
      </c>
      <c r="J687" s="1">
        <v>44472</v>
      </c>
      <c r="K687" t="s">
        <v>2683</v>
      </c>
      <c r="L687" t="s">
        <v>2684</v>
      </c>
      <c r="N687">
        <v>692</v>
      </c>
      <c r="O687" t="s">
        <v>2012</v>
      </c>
      <c r="P687">
        <v>184</v>
      </c>
      <c r="Q687">
        <v>0</v>
      </c>
      <c r="R687">
        <v>0</v>
      </c>
      <c r="S687">
        <v>1974</v>
      </c>
      <c r="T687">
        <v>1974</v>
      </c>
      <c r="U687">
        <v>1974</v>
      </c>
      <c r="W687" t="s">
        <v>2006</v>
      </c>
      <c r="X687" t="s">
        <v>71</v>
      </c>
      <c r="AA687" t="s">
        <v>46</v>
      </c>
      <c r="AC687" t="s">
        <v>2013</v>
      </c>
      <c r="AD687" t="s">
        <v>2014</v>
      </c>
      <c r="AE687" t="s">
        <v>2361</v>
      </c>
    </row>
    <row r="688" spans="1:31" x14ac:dyDescent="0.25">
      <c r="A688" s="1">
        <v>44472</v>
      </c>
      <c r="B688" s="2" t="s">
        <v>3879</v>
      </c>
      <c r="C688" s="2" t="s">
        <v>46</v>
      </c>
      <c r="D688" s="2" t="s">
        <v>23</v>
      </c>
      <c r="E688" s="2" t="s">
        <v>81</v>
      </c>
      <c r="F688" s="2" t="s">
        <v>71</v>
      </c>
      <c r="G688" s="4">
        <v>44472</v>
      </c>
      <c r="H688">
        <v>83</v>
      </c>
      <c r="I688" t="s">
        <v>673</v>
      </c>
      <c r="N688">
        <v>121</v>
      </c>
      <c r="O688" t="s">
        <v>2100</v>
      </c>
      <c r="P688">
        <v>374</v>
      </c>
      <c r="AC688" t="s">
        <v>2101</v>
      </c>
      <c r="AD688">
        <v>137</v>
      </c>
    </row>
    <row r="689" spans="1:31" x14ac:dyDescent="0.25">
      <c r="A689" s="1">
        <v>44472</v>
      </c>
      <c r="B689" s="2" t="s">
        <v>3879</v>
      </c>
      <c r="C689" s="2" t="s">
        <v>46</v>
      </c>
      <c r="D689" s="2" t="s">
        <v>23</v>
      </c>
      <c r="E689" s="2" t="s">
        <v>81</v>
      </c>
      <c r="F689" s="2" t="s">
        <v>71</v>
      </c>
      <c r="G689" s="4">
        <v>44472</v>
      </c>
      <c r="H689">
        <v>84</v>
      </c>
      <c r="I689" t="s">
        <v>673</v>
      </c>
      <c r="N689">
        <v>1297</v>
      </c>
      <c r="O689" t="s">
        <v>2112</v>
      </c>
      <c r="P689">
        <v>265</v>
      </c>
      <c r="AC689" t="s">
        <v>2113</v>
      </c>
      <c r="AD689" t="s">
        <v>2114</v>
      </c>
    </row>
    <row r="690" spans="1:31" x14ac:dyDescent="0.25">
      <c r="A690" s="1">
        <v>44472</v>
      </c>
      <c r="B690" s="2" t="s">
        <v>3879</v>
      </c>
      <c r="C690" s="2" t="s">
        <v>46</v>
      </c>
      <c r="D690" s="2" t="s">
        <v>23</v>
      </c>
      <c r="E690" s="2" t="s">
        <v>81</v>
      </c>
      <c r="F690" s="2" t="s">
        <v>71</v>
      </c>
      <c r="G690" s="4">
        <v>44472</v>
      </c>
      <c r="H690">
        <v>85</v>
      </c>
      <c r="I690" t="s">
        <v>673</v>
      </c>
      <c r="N690">
        <v>691</v>
      </c>
      <c r="O690" t="s">
        <v>2020</v>
      </c>
      <c r="P690">
        <v>518</v>
      </c>
      <c r="AC690" t="s">
        <v>2021</v>
      </c>
      <c r="AD690" t="s">
        <v>2022</v>
      </c>
    </row>
    <row r="691" spans="1:31" x14ac:dyDescent="0.25">
      <c r="A691" s="1">
        <v>44472</v>
      </c>
      <c r="B691" s="2" t="s">
        <v>3879</v>
      </c>
      <c r="C691" s="2" t="s">
        <v>46</v>
      </c>
      <c r="D691" s="2" t="s">
        <v>23</v>
      </c>
      <c r="E691" s="2" t="s">
        <v>81</v>
      </c>
      <c r="F691" s="2" t="s">
        <v>71</v>
      </c>
      <c r="G691" s="4">
        <v>44472</v>
      </c>
      <c r="H691">
        <v>86</v>
      </c>
      <c r="I691" t="s">
        <v>673</v>
      </c>
      <c r="N691">
        <v>612</v>
      </c>
      <c r="O691" t="s">
        <v>2102</v>
      </c>
      <c r="P691">
        <v>495</v>
      </c>
      <c r="AC691" t="s">
        <v>2103</v>
      </c>
      <c r="AD691">
        <v>58</v>
      </c>
    </row>
    <row r="692" spans="1:31" x14ac:dyDescent="0.25">
      <c r="A692" s="1">
        <v>44472</v>
      </c>
      <c r="B692" s="2" t="s">
        <v>3879</v>
      </c>
      <c r="C692" s="2" t="s">
        <v>46</v>
      </c>
      <c r="D692" s="2" t="s">
        <v>23</v>
      </c>
      <c r="E692" s="2" t="s">
        <v>81</v>
      </c>
      <c r="F692" s="2" t="s">
        <v>71</v>
      </c>
      <c r="G692" s="4">
        <v>44472</v>
      </c>
      <c r="H692">
        <v>87</v>
      </c>
      <c r="I692" t="s">
        <v>673</v>
      </c>
      <c r="N692">
        <v>83</v>
      </c>
      <c r="O692" t="s">
        <v>2029</v>
      </c>
      <c r="P692">
        <v>138</v>
      </c>
      <c r="AC692" t="s">
        <v>2030</v>
      </c>
      <c r="AD692">
        <v>127</v>
      </c>
    </row>
    <row r="693" spans="1:31" x14ac:dyDescent="0.25">
      <c r="A693" s="1">
        <v>44472</v>
      </c>
      <c r="B693" s="2" t="s">
        <v>3879</v>
      </c>
      <c r="C693" s="2" t="s">
        <v>25</v>
      </c>
      <c r="D693" s="2" t="s">
        <v>23</v>
      </c>
      <c r="E693" s="2" t="s">
        <v>78</v>
      </c>
      <c r="F693" s="2" t="s">
        <v>71</v>
      </c>
      <c r="G693" s="4">
        <v>44472</v>
      </c>
      <c r="H693">
        <v>88</v>
      </c>
      <c r="I693" t="s">
        <v>675</v>
      </c>
      <c r="J693" s="1">
        <v>44472</v>
      </c>
      <c r="K693" t="s">
        <v>2080</v>
      </c>
      <c r="L693" t="s">
        <v>2081</v>
      </c>
      <c r="M693" t="s">
        <v>2082</v>
      </c>
      <c r="N693">
        <v>692</v>
      </c>
      <c r="O693" t="s">
        <v>2012</v>
      </c>
      <c r="P693">
        <v>184</v>
      </c>
      <c r="Q693">
        <v>0</v>
      </c>
      <c r="R693">
        <v>0</v>
      </c>
      <c r="S693">
        <v>873</v>
      </c>
      <c r="T693">
        <v>873</v>
      </c>
      <c r="U693">
        <v>873</v>
      </c>
      <c r="W693" t="s">
        <v>2006</v>
      </c>
      <c r="X693" t="s">
        <v>71</v>
      </c>
      <c r="AA693" t="s">
        <v>24</v>
      </c>
      <c r="AC693" t="s">
        <v>2013</v>
      </c>
      <c r="AD693" t="s">
        <v>2014</v>
      </c>
      <c r="AE693" t="s">
        <v>2079</v>
      </c>
    </row>
    <row r="694" spans="1:31" x14ac:dyDescent="0.25">
      <c r="A694" s="1">
        <v>44472</v>
      </c>
      <c r="B694" s="2" t="s">
        <v>3879</v>
      </c>
      <c r="C694" s="2" t="s">
        <v>25</v>
      </c>
      <c r="D694" s="2" t="s">
        <v>23</v>
      </c>
      <c r="E694" s="2" t="s">
        <v>78</v>
      </c>
      <c r="F694" s="2" t="s">
        <v>71</v>
      </c>
      <c r="G694" s="4">
        <v>44472</v>
      </c>
      <c r="H694">
        <v>89</v>
      </c>
      <c r="I694" t="s">
        <v>675</v>
      </c>
      <c r="N694">
        <v>104</v>
      </c>
      <c r="O694" t="s">
        <v>2057</v>
      </c>
      <c r="P694">
        <v>171</v>
      </c>
      <c r="AC694" t="s">
        <v>2058</v>
      </c>
      <c r="AD694">
        <v>157</v>
      </c>
    </row>
    <row r="695" spans="1:31" x14ac:dyDescent="0.25">
      <c r="A695" s="1">
        <v>44472</v>
      </c>
      <c r="B695" s="2" t="s">
        <v>3879</v>
      </c>
      <c r="C695" s="2" t="s">
        <v>25</v>
      </c>
      <c r="D695" s="2" t="s">
        <v>23</v>
      </c>
      <c r="E695" s="2" t="s">
        <v>78</v>
      </c>
      <c r="F695" s="2" t="s">
        <v>71</v>
      </c>
      <c r="G695" s="4">
        <v>44472</v>
      </c>
      <c r="H695">
        <v>90</v>
      </c>
      <c r="I695" t="s">
        <v>675</v>
      </c>
      <c r="N695">
        <v>691</v>
      </c>
      <c r="O695" t="s">
        <v>2020</v>
      </c>
      <c r="P695">
        <v>518</v>
      </c>
      <c r="AC695" t="s">
        <v>2021</v>
      </c>
      <c r="AD695" t="s">
        <v>2022</v>
      </c>
    </row>
    <row r="696" spans="1:31" x14ac:dyDescent="0.25">
      <c r="A696" s="1">
        <v>44472</v>
      </c>
      <c r="B696" s="2" t="s">
        <v>3879</v>
      </c>
      <c r="C696" s="2" t="s">
        <v>25</v>
      </c>
      <c r="D696" s="2" t="s">
        <v>23</v>
      </c>
      <c r="E696" s="2" t="s">
        <v>78</v>
      </c>
      <c r="F696" s="2" t="s">
        <v>71</v>
      </c>
      <c r="G696" s="4">
        <v>44472</v>
      </c>
      <c r="H696">
        <v>91</v>
      </c>
      <c r="I696" t="s">
        <v>676</v>
      </c>
      <c r="J696" s="1">
        <v>44472</v>
      </c>
      <c r="K696" t="s">
        <v>2077</v>
      </c>
      <c r="L696" t="s">
        <v>2078</v>
      </c>
      <c r="M696" t="s">
        <v>2072</v>
      </c>
      <c r="N696">
        <v>692</v>
      </c>
      <c r="O696" t="s">
        <v>2012</v>
      </c>
      <c r="P696">
        <v>184</v>
      </c>
      <c r="Q696">
        <v>0</v>
      </c>
      <c r="R696">
        <v>0</v>
      </c>
      <c r="S696">
        <v>873</v>
      </c>
      <c r="T696">
        <v>873</v>
      </c>
      <c r="U696">
        <v>873</v>
      </c>
      <c r="W696" t="s">
        <v>2006</v>
      </c>
      <c r="X696" t="s">
        <v>71</v>
      </c>
      <c r="AA696" t="s">
        <v>24</v>
      </c>
      <c r="AC696" t="s">
        <v>2013</v>
      </c>
      <c r="AD696" t="s">
        <v>2014</v>
      </c>
      <c r="AE696" t="s">
        <v>2079</v>
      </c>
    </row>
    <row r="697" spans="1:31" x14ac:dyDescent="0.25">
      <c r="A697" s="1">
        <v>44472</v>
      </c>
      <c r="B697" s="2" t="s">
        <v>3879</v>
      </c>
      <c r="C697" s="2" t="s">
        <v>25</v>
      </c>
      <c r="D697" s="2" t="s">
        <v>23</v>
      </c>
      <c r="E697" s="2" t="s">
        <v>78</v>
      </c>
      <c r="F697" s="2" t="s">
        <v>71</v>
      </c>
      <c r="G697" s="4">
        <v>44472</v>
      </c>
      <c r="H697">
        <v>92</v>
      </c>
      <c r="I697" t="s">
        <v>676</v>
      </c>
      <c r="N697">
        <v>104</v>
      </c>
      <c r="O697" t="s">
        <v>2057</v>
      </c>
      <c r="P697">
        <v>171</v>
      </c>
      <c r="AC697" t="s">
        <v>2058</v>
      </c>
      <c r="AD697">
        <v>157</v>
      </c>
    </row>
    <row r="698" spans="1:31" x14ac:dyDescent="0.25">
      <c r="A698" s="1">
        <v>44472</v>
      </c>
      <c r="B698" s="2" t="s">
        <v>3879</v>
      </c>
      <c r="C698" s="2" t="s">
        <v>25</v>
      </c>
      <c r="D698" s="2" t="s">
        <v>23</v>
      </c>
      <c r="E698" s="2" t="s">
        <v>78</v>
      </c>
      <c r="F698" s="2" t="s">
        <v>71</v>
      </c>
      <c r="G698" s="4">
        <v>44472</v>
      </c>
      <c r="H698">
        <v>93</v>
      </c>
      <c r="I698" t="s">
        <v>676</v>
      </c>
      <c r="N698">
        <v>691</v>
      </c>
      <c r="O698" t="s">
        <v>2020</v>
      </c>
      <c r="P698">
        <v>518</v>
      </c>
      <c r="AC698" t="s">
        <v>2021</v>
      </c>
      <c r="AD698" t="s">
        <v>2022</v>
      </c>
    </row>
    <row r="699" spans="1:31" x14ac:dyDescent="0.25">
      <c r="A699" s="1">
        <v>44472</v>
      </c>
      <c r="B699" s="2" t="s">
        <v>3879</v>
      </c>
      <c r="C699" s="2" t="s">
        <v>46</v>
      </c>
      <c r="D699" s="2" t="s">
        <v>23</v>
      </c>
      <c r="E699" s="2" t="s">
        <v>81</v>
      </c>
      <c r="F699" s="2" t="s">
        <v>71</v>
      </c>
      <c r="G699" s="4">
        <v>44472</v>
      </c>
      <c r="H699">
        <v>94</v>
      </c>
      <c r="I699" t="s">
        <v>677</v>
      </c>
      <c r="J699" s="1">
        <v>44472</v>
      </c>
      <c r="K699" t="s">
        <v>2685</v>
      </c>
      <c r="L699" t="s">
        <v>2686</v>
      </c>
      <c r="N699">
        <v>692</v>
      </c>
      <c r="O699" t="s">
        <v>2012</v>
      </c>
      <c r="P699">
        <v>184</v>
      </c>
      <c r="Q699">
        <v>0</v>
      </c>
      <c r="R699">
        <v>0</v>
      </c>
      <c r="S699">
        <v>7185</v>
      </c>
      <c r="T699">
        <v>7185</v>
      </c>
      <c r="U699">
        <v>7185</v>
      </c>
      <c r="W699" t="s">
        <v>2006</v>
      </c>
      <c r="X699" t="s">
        <v>71</v>
      </c>
      <c r="Y699" t="s">
        <v>2687</v>
      </c>
      <c r="AA699" t="s">
        <v>46</v>
      </c>
      <c r="AC699" t="s">
        <v>2013</v>
      </c>
      <c r="AD699" t="s">
        <v>2014</v>
      </c>
      <c r="AE699" t="s">
        <v>2688</v>
      </c>
    </row>
    <row r="700" spans="1:31" x14ac:dyDescent="0.25">
      <c r="A700" s="1">
        <v>44472</v>
      </c>
      <c r="B700" s="2" t="s">
        <v>3879</v>
      </c>
      <c r="C700" s="2" t="s">
        <v>46</v>
      </c>
      <c r="D700" s="2" t="s">
        <v>23</v>
      </c>
      <c r="E700" s="2" t="s">
        <v>81</v>
      </c>
      <c r="F700" s="2" t="s">
        <v>71</v>
      </c>
      <c r="G700" s="4">
        <v>44472</v>
      </c>
      <c r="H700">
        <v>95</v>
      </c>
      <c r="I700" t="s">
        <v>677</v>
      </c>
      <c r="N700">
        <v>226</v>
      </c>
      <c r="O700" t="s">
        <v>2018</v>
      </c>
      <c r="P700">
        <v>345</v>
      </c>
      <c r="AC700" t="s">
        <v>2019</v>
      </c>
      <c r="AD700">
        <v>183</v>
      </c>
    </row>
    <row r="701" spans="1:31" x14ac:dyDescent="0.25">
      <c r="A701" s="1">
        <v>44472</v>
      </c>
      <c r="B701" s="2" t="s">
        <v>3879</v>
      </c>
      <c r="C701" s="2" t="s">
        <v>46</v>
      </c>
      <c r="D701" s="2" t="s">
        <v>23</v>
      </c>
      <c r="E701" s="2" t="s">
        <v>81</v>
      </c>
      <c r="F701" s="2" t="s">
        <v>71</v>
      </c>
      <c r="G701" s="4">
        <v>44472</v>
      </c>
      <c r="H701">
        <v>96</v>
      </c>
      <c r="I701" t="s">
        <v>677</v>
      </c>
      <c r="N701">
        <v>691</v>
      </c>
      <c r="O701" t="s">
        <v>2020</v>
      </c>
      <c r="P701">
        <v>518</v>
      </c>
      <c r="AC701" t="s">
        <v>2021</v>
      </c>
      <c r="AD701" t="s">
        <v>2022</v>
      </c>
    </row>
    <row r="702" spans="1:31" x14ac:dyDescent="0.25">
      <c r="A702" s="1">
        <v>44472</v>
      </c>
      <c r="B702" s="2" t="s">
        <v>3879</v>
      </c>
      <c r="C702" s="2" t="s">
        <v>46</v>
      </c>
      <c r="D702" s="2" t="s">
        <v>23</v>
      </c>
      <c r="E702" s="2" t="s">
        <v>81</v>
      </c>
      <c r="F702" s="2" t="s">
        <v>71</v>
      </c>
      <c r="G702" s="4">
        <v>44472</v>
      </c>
      <c r="H702">
        <v>97</v>
      </c>
      <c r="I702" t="s">
        <v>677</v>
      </c>
      <c r="N702">
        <v>1441</v>
      </c>
      <c r="O702" t="s">
        <v>2176</v>
      </c>
      <c r="P702">
        <v>1400</v>
      </c>
      <c r="AC702" t="s">
        <v>2177</v>
      </c>
    </row>
    <row r="703" spans="1:31" x14ac:dyDescent="0.25">
      <c r="A703" s="1">
        <v>44472</v>
      </c>
      <c r="B703" s="2" t="s">
        <v>3879</v>
      </c>
      <c r="C703" s="2" t="s">
        <v>46</v>
      </c>
      <c r="D703" s="2" t="s">
        <v>23</v>
      </c>
      <c r="E703" s="2" t="s">
        <v>81</v>
      </c>
      <c r="F703" s="2" t="s">
        <v>71</v>
      </c>
      <c r="G703" s="4">
        <v>44472</v>
      </c>
      <c r="H703">
        <v>98</v>
      </c>
      <c r="I703" t="s">
        <v>677</v>
      </c>
      <c r="N703">
        <v>1727</v>
      </c>
      <c r="O703" t="s">
        <v>2324</v>
      </c>
      <c r="P703">
        <v>1600</v>
      </c>
      <c r="AC703" t="s">
        <v>2325</v>
      </c>
    </row>
    <row r="704" spans="1:31" x14ac:dyDescent="0.25">
      <c r="A704" s="1">
        <v>44472</v>
      </c>
      <c r="B704" s="2" t="s">
        <v>3879</v>
      </c>
      <c r="C704" s="2" t="s">
        <v>46</v>
      </c>
      <c r="D704" s="2" t="s">
        <v>23</v>
      </c>
      <c r="E704" s="2" t="s">
        <v>81</v>
      </c>
      <c r="F704" s="2" t="s">
        <v>71</v>
      </c>
      <c r="G704" s="4">
        <v>44472</v>
      </c>
      <c r="H704">
        <v>99</v>
      </c>
      <c r="I704" t="s">
        <v>677</v>
      </c>
      <c r="N704">
        <v>399</v>
      </c>
      <c r="O704" t="s">
        <v>2689</v>
      </c>
      <c r="P704">
        <v>3000</v>
      </c>
      <c r="AC704" t="s">
        <v>2690</v>
      </c>
    </row>
    <row r="705" spans="1:31" x14ac:dyDescent="0.25">
      <c r="A705" s="1">
        <v>44472</v>
      </c>
      <c r="B705" s="2" t="s">
        <v>3879</v>
      </c>
      <c r="C705" s="2" t="s">
        <v>46</v>
      </c>
      <c r="D705" s="2" t="s">
        <v>23</v>
      </c>
      <c r="E705" s="2" t="s">
        <v>81</v>
      </c>
      <c r="F705" s="2" t="s">
        <v>71</v>
      </c>
      <c r="G705" s="4">
        <v>44472</v>
      </c>
      <c r="H705">
        <v>100</v>
      </c>
      <c r="I705" t="s">
        <v>677</v>
      </c>
      <c r="N705">
        <v>83</v>
      </c>
      <c r="O705" t="s">
        <v>2029</v>
      </c>
      <c r="P705">
        <v>138</v>
      </c>
      <c r="AC705" t="s">
        <v>2030</v>
      </c>
      <c r="AD705">
        <v>127</v>
      </c>
    </row>
    <row r="706" spans="1:31" x14ac:dyDescent="0.25">
      <c r="A706" s="1">
        <v>44472</v>
      </c>
      <c r="B706" s="2" t="s">
        <v>3879</v>
      </c>
      <c r="C706" s="2" t="s">
        <v>46</v>
      </c>
      <c r="D706" s="2" t="s">
        <v>23</v>
      </c>
      <c r="E706" s="2" t="s">
        <v>81</v>
      </c>
      <c r="F706" s="2" t="s">
        <v>71</v>
      </c>
      <c r="G706" s="4">
        <v>44472</v>
      </c>
      <c r="H706">
        <v>101</v>
      </c>
      <c r="I706" t="s">
        <v>679</v>
      </c>
      <c r="J706" s="1">
        <v>44472</v>
      </c>
      <c r="K706" t="s">
        <v>2691</v>
      </c>
      <c r="L706" t="s">
        <v>2089</v>
      </c>
      <c r="N706">
        <v>692</v>
      </c>
      <c r="O706" t="s">
        <v>2012</v>
      </c>
      <c r="P706">
        <v>184</v>
      </c>
      <c r="Q706">
        <v>0</v>
      </c>
      <c r="R706">
        <v>0</v>
      </c>
      <c r="S706">
        <v>857</v>
      </c>
      <c r="T706">
        <v>857</v>
      </c>
      <c r="U706">
        <v>857</v>
      </c>
      <c r="W706" t="s">
        <v>2006</v>
      </c>
      <c r="X706" t="s">
        <v>71</v>
      </c>
      <c r="Y706" t="s">
        <v>2692</v>
      </c>
      <c r="AA706" t="s">
        <v>46</v>
      </c>
      <c r="AC706" t="s">
        <v>2013</v>
      </c>
      <c r="AD706" t="s">
        <v>2014</v>
      </c>
      <c r="AE706" t="s">
        <v>2461</v>
      </c>
    </row>
    <row r="707" spans="1:31" x14ac:dyDescent="0.25">
      <c r="A707" s="1">
        <v>44472</v>
      </c>
      <c r="B707" s="2" t="s">
        <v>3879</v>
      </c>
      <c r="C707" s="2" t="s">
        <v>46</v>
      </c>
      <c r="D707" s="2" t="s">
        <v>23</v>
      </c>
      <c r="E707" s="2" t="s">
        <v>81</v>
      </c>
      <c r="F707" s="2" t="s">
        <v>71</v>
      </c>
      <c r="G707" s="4">
        <v>44472</v>
      </c>
      <c r="H707">
        <v>102</v>
      </c>
      <c r="I707" t="s">
        <v>679</v>
      </c>
      <c r="N707">
        <v>1533</v>
      </c>
      <c r="O707" t="s">
        <v>2119</v>
      </c>
      <c r="P707">
        <v>535</v>
      </c>
      <c r="AC707" t="s">
        <v>2120</v>
      </c>
      <c r="AD707" t="s">
        <v>2121</v>
      </c>
    </row>
    <row r="708" spans="1:31" x14ac:dyDescent="0.25">
      <c r="A708" s="1">
        <v>44472</v>
      </c>
      <c r="B708" s="2" t="s">
        <v>3879</v>
      </c>
      <c r="C708" s="2" t="s">
        <v>46</v>
      </c>
      <c r="D708" s="2" t="s">
        <v>23</v>
      </c>
      <c r="E708" s="2" t="s">
        <v>81</v>
      </c>
      <c r="F708" s="2" t="s">
        <v>71</v>
      </c>
      <c r="G708" s="4">
        <v>44472</v>
      </c>
      <c r="H708">
        <v>103</v>
      </c>
      <c r="I708" t="s">
        <v>679</v>
      </c>
      <c r="N708">
        <v>83</v>
      </c>
      <c r="O708" t="s">
        <v>2029</v>
      </c>
      <c r="P708">
        <v>138</v>
      </c>
      <c r="AC708" t="s">
        <v>2030</v>
      </c>
      <c r="AD708">
        <v>127</v>
      </c>
    </row>
    <row r="709" spans="1:31" x14ac:dyDescent="0.25">
      <c r="A709" s="1">
        <v>44472</v>
      </c>
      <c r="B709" s="2" t="s">
        <v>3879</v>
      </c>
      <c r="C709" s="2" t="s">
        <v>46</v>
      </c>
      <c r="D709" s="2" t="s">
        <v>23</v>
      </c>
      <c r="E709" s="2" t="s">
        <v>81</v>
      </c>
      <c r="F709" s="2" t="s">
        <v>71</v>
      </c>
      <c r="G709" s="4">
        <v>44472</v>
      </c>
      <c r="H709">
        <v>104</v>
      </c>
      <c r="I709" t="s">
        <v>681</v>
      </c>
      <c r="J709" s="1">
        <v>44472</v>
      </c>
      <c r="K709" t="s">
        <v>2693</v>
      </c>
      <c r="L709" t="s">
        <v>2694</v>
      </c>
      <c r="N709">
        <v>692</v>
      </c>
      <c r="O709" t="s">
        <v>2012</v>
      </c>
      <c r="P709">
        <v>184</v>
      </c>
      <c r="Q709">
        <v>0</v>
      </c>
      <c r="R709">
        <v>0</v>
      </c>
      <c r="S709">
        <v>1915</v>
      </c>
      <c r="T709">
        <v>1915</v>
      </c>
      <c r="U709">
        <v>1915</v>
      </c>
      <c r="W709" t="s">
        <v>2006</v>
      </c>
      <c r="X709" t="s">
        <v>71</v>
      </c>
      <c r="AA709" t="s">
        <v>46</v>
      </c>
      <c r="AC709" t="s">
        <v>2013</v>
      </c>
      <c r="AD709" t="s">
        <v>2014</v>
      </c>
      <c r="AE709" t="s">
        <v>2223</v>
      </c>
    </row>
    <row r="710" spans="1:31" x14ac:dyDescent="0.25">
      <c r="A710" s="1">
        <v>44472</v>
      </c>
      <c r="B710" s="2" t="s">
        <v>3879</v>
      </c>
      <c r="C710" s="2" t="s">
        <v>46</v>
      </c>
      <c r="D710" s="2" t="s">
        <v>23</v>
      </c>
      <c r="E710" s="2" t="s">
        <v>81</v>
      </c>
      <c r="F710" s="2" t="s">
        <v>71</v>
      </c>
      <c r="G710" s="4">
        <v>44472</v>
      </c>
      <c r="H710">
        <v>105</v>
      </c>
      <c r="I710" t="s">
        <v>681</v>
      </c>
      <c r="N710">
        <v>1297</v>
      </c>
      <c r="O710" t="s">
        <v>2112</v>
      </c>
      <c r="P710">
        <v>265</v>
      </c>
      <c r="AC710" t="s">
        <v>2113</v>
      </c>
      <c r="AD710" t="s">
        <v>2114</v>
      </c>
    </row>
    <row r="711" spans="1:31" x14ac:dyDescent="0.25">
      <c r="A711" s="1">
        <v>44472</v>
      </c>
      <c r="B711" s="2" t="s">
        <v>3879</v>
      </c>
      <c r="C711" s="2" t="s">
        <v>46</v>
      </c>
      <c r="D711" s="2" t="s">
        <v>23</v>
      </c>
      <c r="E711" s="2" t="s">
        <v>81</v>
      </c>
      <c r="F711" s="2" t="s">
        <v>71</v>
      </c>
      <c r="G711" s="4">
        <v>44472</v>
      </c>
      <c r="H711">
        <v>106</v>
      </c>
      <c r="I711" t="s">
        <v>681</v>
      </c>
      <c r="N711">
        <v>691</v>
      </c>
      <c r="O711" t="s">
        <v>2020</v>
      </c>
      <c r="P711">
        <v>518</v>
      </c>
      <c r="AC711" t="s">
        <v>2021</v>
      </c>
      <c r="AD711" t="s">
        <v>2022</v>
      </c>
    </row>
    <row r="712" spans="1:31" x14ac:dyDescent="0.25">
      <c r="A712" s="1">
        <v>44472</v>
      </c>
      <c r="B712" s="2" t="s">
        <v>3879</v>
      </c>
      <c r="C712" s="2" t="s">
        <v>46</v>
      </c>
      <c r="D712" s="2" t="s">
        <v>23</v>
      </c>
      <c r="E712" s="2" t="s">
        <v>81</v>
      </c>
      <c r="F712" s="2" t="s">
        <v>71</v>
      </c>
      <c r="G712" s="4">
        <v>44472</v>
      </c>
      <c r="H712">
        <v>107</v>
      </c>
      <c r="I712" t="s">
        <v>681</v>
      </c>
      <c r="N712">
        <v>1580</v>
      </c>
      <c r="O712" t="s">
        <v>2092</v>
      </c>
      <c r="P712">
        <v>610</v>
      </c>
      <c r="AC712" t="s">
        <v>2093</v>
      </c>
      <c r="AD712" t="s">
        <v>2094</v>
      </c>
    </row>
    <row r="713" spans="1:31" x14ac:dyDescent="0.25">
      <c r="A713" s="1">
        <v>44472</v>
      </c>
      <c r="B713" s="2" t="s">
        <v>3879</v>
      </c>
      <c r="C713" s="2" t="s">
        <v>46</v>
      </c>
      <c r="D713" s="2" t="s">
        <v>23</v>
      </c>
      <c r="E713" s="2" t="s">
        <v>81</v>
      </c>
      <c r="F713" s="2" t="s">
        <v>71</v>
      </c>
      <c r="G713" s="4">
        <v>44472</v>
      </c>
      <c r="H713">
        <v>108</v>
      </c>
      <c r="I713" t="s">
        <v>681</v>
      </c>
      <c r="N713">
        <v>1356</v>
      </c>
      <c r="O713" t="s">
        <v>2251</v>
      </c>
      <c r="P713">
        <v>200</v>
      </c>
      <c r="AC713" t="s">
        <v>2252</v>
      </c>
      <c r="AD713">
        <v>92</v>
      </c>
    </row>
    <row r="714" spans="1:31" x14ac:dyDescent="0.25">
      <c r="A714" s="1">
        <v>44472</v>
      </c>
      <c r="B714" s="2" t="s">
        <v>3879</v>
      </c>
      <c r="C714" s="2" t="s">
        <v>46</v>
      </c>
      <c r="D714" s="2" t="s">
        <v>23</v>
      </c>
      <c r="E714" s="2" t="s">
        <v>81</v>
      </c>
      <c r="F714" s="2" t="s">
        <v>71</v>
      </c>
      <c r="G714" s="4">
        <v>44472</v>
      </c>
      <c r="H714">
        <v>109</v>
      </c>
      <c r="I714" t="s">
        <v>681</v>
      </c>
      <c r="N714">
        <v>83</v>
      </c>
      <c r="O714" t="s">
        <v>2029</v>
      </c>
      <c r="P714">
        <v>138</v>
      </c>
      <c r="AC714" t="s">
        <v>2030</v>
      </c>
      <c r="AD714">
        <v>127</v>
      </c>
    </row>
    <row r="715" spans="1:31" x14ac:dyDescent="0.25">
      <c r="A715" s="1">
        <v>44472</v>
      </c>
      <c r="B715" s="2" t="s">
        <v>3879</v>
      </c>
      <c r="C715" s="2" t="s">
        <v>46</v>
      </c>
      <c r="D715" s="2" t="s">
        <v>23</v>
      </c>
      <c r="E715" s="2" t="s">
        <v>81</v>
      </c>
      <c r="F715" s="2" t="s">
        <v>71</v>
      </c>
      <c r="G715" s="4">
        <v>44472</v>
      </c>
      <c r="H715">
        <v>110</v>
      </c>
      <c r="I715" t="s">
        <v>683</v>
      </c>
      <c r="J715" s="1">
        <v>44472</v>
      </c>
      <c r="K715" t="s">
        <v>2695</v>
      </c>
      <c r="L715" t="s">
        <v>2466</v>
      </c>
      <c r="M715" t="s">
        <v>2696</v>
      </c>
      <c r="N715">
        <v>692</v>
      </c>
      <c r="O715" t="s">
        <v>2012</v>
      </c>
      <c r="P715">
        <v>184</v>
      </c>
      <c r="Q715">
        <v>0</v>
      </c>
      <c r="R715">
        <v>0</v>
      </c>
      <c r="S715">
        <v>1709</v>
      </c>
      <c r="T715">
        <v>1709</v>
      </c>
      <c r="U715">
        <v>1709</v>
      </c>
      <c r="W715" t="s">
        <v>2006</v>
      </c>
      <c r="X715" t="s">
        <v>71</v>
      </c>
      <c r="AA715" t="s">
        <v>46</v>
      </c>
      <c r="AC715" t="s">
        <v>2013</v>
      </c>
      <c r="AD715" t="s">
        <v>2014</v>
      </c>
      <c r="AE715" t="s">
        <v>2300</v>
      </c>
    </row>
    <row r="716" spans="1:31" x14ac:dyDescent="0.25">
      <c r="A716" s="1">
        <v>44472</v>
      </c>
      <c r="B716" s="2" t="s">
        <v>3879</v>
      </c>
      <c r="C716" s="2" t="s">
        <v>46</v>
      </c>
      <c r="D716" s="2" t="s">
        <v>23</v>
      </c>
      <c r="E716" s="2" t="s">
        <v>81</v>
      </c>
      <c r="F716" s="2" t="s">
        <v>71</v>
      </c>
      <c r="G716" s="4">
        <v>44472</v>
      </c>
      <c r="H716">
        <v>111</v>
      </c>
      <c r="I716" t="s">
        <v>683</v>
      </c>
      <c r="N716">
        <v>121</v>
      </c>
      <c r="O716" t="s">
        <v>2100</v>
      </c>
      <c r="P716">
        <v>374</v>
      </c>
      <c r="AC716" t="s">
        <v>2101</v>
      </c>
      <c r="AD716">
        <v>137</v>
      </c>
    </row>
    <row r="717" spans="1:31" x14ac:dyDescent="0.25">
      <c r="A717" s="1">
        <v>44472</v>
      </c>
      <c r="B717" s="2" t="s">
        <v>3879</v>
      </c>
      <c r="C717" s="2" t="s">
        <v>46</v>
      </c>
      <c r="D717" s="2" t="s">
        <v>23</v>
      </c>
      <c r="E717" s="2" t="s">
        <v>81</v>
      </c>
      <c r="F717" s="2" t="s">
        <v>71</v>
      </c>
      <c r="G717" s="4">
        <v>44472</v>
      </c>
      <c r="H717">
        <v>112</v>
      </c>
      <c r="I717" t="s">
        <v>683</v>
      </c>
      <c r="N717">
        <v>691</v>
      </c>
      <c r="O717" t="s">
        <v>2020</v>
      </c>
      <c r="P717">
        <v>518</v>
      </c>
      <c r="AC717" t="s">
        <v>2021</v>
      </c>
      <c r="AD717" t="s">
        <v>2022</v>
      </c>
    </row>
    <row r="718" spans="1:31" x14ac:dyDescent="0.25">
      <c r="A718" s="1">
        <v>44472</v>
      </c>
      <c r="B718" s="2" t="s">
        <v>3879</v>
      </c>
      <c r="C718" s="2" t="s">
        <v>46</v>
      </c>
      <c r="D718" s="2" t="s">
        <v>23</v>
      </c>
      <c r="E718" s="2" t="s">
        <v>81</v>
      </c>
      <c r="F718" s="2" t="s">
        <v>71</v>
      </c>
      <c r="G718" s="4">
        <v>44472</v>
      </c>
      <c r="H718">
        <v>113</v>
      </c>
      <c r="I718" t="s">
        <v>683</v>
      </c>
      <c r="N718">
        <v>612</v>
      </c>
      <c r="O718" t="s">
        <v>2102</v>
      </c>
      <c r="P718">
        <v>495</v>
      </c>
      <c r="AC718" t="s">
        <v>2103</v>
      </c>
      <c r="AD718">
        <v>58</v>
      </c>
    </row>
    <row r="719" spans="1:31" x14ac:dyDescent="0.25">
      <c r="A719" s="1">
        <v>44472</v>
      </c>
      <c r="B719" s="2" t="s">
        <v>3879</v>
      </c>
      <c r="C719" s="2" t="s">
        <v>46</v>
      </c>
      <c r="D719" s="2" t="s">
        <v>23</v>
      </c>
      <c r="E719" s="2" t="s">
        <v>81</v>
      </c>
      <c r="F719" s="2" t="s">
        <v>71</v>
      </c>
      <c r="G719" s="4">
        <v>44472</v>
      </c>
      <c r="H719">
        <v>114</v>
      </c>
      <c r="I719" t="s">
        <v>683</v>
      </c>
      <c r="N719">
        <v>83</v>
      </c>
      <c r="O719" t="s">
        <v>2029</v>
      </c>
      <c r="P719">
        <v>138</v>
      </c>
      <c r="AC719" t="s">
        <v>2030</v>
      </c>
      <c r="AD719">
        <v>127</v>
      </c>
    </row>
    <row r="720" spans="1:31" x14ac:dyDescent="0.25">
      <c r="A720" s="1">
        <v>44472</v>
      </c>
      <c r="B720" s="2" t="s">
        <v>3879</v>
      </c>
      <c r="C720" s="2" t="s">
        <v>46</v>
      </c>
      <c r="D720" s="2" t="s">
        <v>23</v>
      </c>
      <c r="E720" s="2" t="s">
        <v>81</v>
      </c>
      <c r="F720" s="2" t="s">
        <v>71</v>
      </c>
      <c r="G720" s="4">
        <v>44472</v>
      </c>
      <c r="H720">
        <v>115</v>
      </c>
      <c r="I720" t="s">
        <v>685</v>
      </c>
      <c r="J720" s="1">
        <v>44472</v>
      </c>
      <c r="K720" t="s">
        <v>2697</v>
      </c>
      <c r="L720" t="s">
        <v>2567</v>
      </c>
      <c r="N720">
        <v>692</v>
      </c>
      <c r="O720" t="s">
        <v>2012</v>
      </c>
      <c r="P720">
        <v>184</v>
      </c>
      <c r="Q720">
        <v>0</v>
      </c>
      <c r="R720">
        <v>0</v>
      </c>
      <c r="S720">
        <v>2141</v>
      </c>
      <c r="T720">
        <v>2141</v>
      </c>
      <c r="U720">
        <v>2141</v>
      </c>
      <c r="W720" t="s">
        <v>2006</v>
      </c>
      <c r="X720" t="s">
        <v>71</v>
      </c>
      <c r="Y720" t="s">
        <v>2698</v>
      </c>
      <c r="AA720" t="s">
        <v>46</v>
      </c>
      <c r="AC720" t="s">
        <v>2013</v>
      </c>
      <c r="AD720" t="s">
        <v>2014</v>
      </c>
      <c r="AE720" t="s">
        <v>2118</v>
      </c>
    </row>
    <row r="721" spans="1:31" x14ac:dyDescent="0.25">
      <c r="A721" s="1">
        <v>44472</v>
      </c>
      <c r="B721" s="2" t="s">
        <v>3879</v>
      </c>
      <c r="C721" s="2" t="s">
        <v>46</v>
      </c>
      <c r="D721" s="2" t="s">
        <v>23</v>
      </c>
      <c r="E721" s="2" t="s">
        <v>81</v>
      </c>
      <c r="F721" s="2" t="s">
        <v>71</v>
      </c>
      <c r="G721" s="4">
        <v>44472</v>
      </c>
      <c r="H721">
        <v>116</v>
      </c>
      <c r="I721" t="s">
        <v>685</v>
      </c>
      <c r="N721">
        <v>121</v>
      </c>
      <c r="O721" t="s">
        <v>2100</v>
      </c>
      <c r="P721">
        <v>374</v>
      </c>
      <c r="AC721" t="s">
        <v>2101</v>
      </c>
      <c r="AD721">
        <v>137</v>
      </c>
    </row>
    <row r="722" spans="1:31" x14ac:dyDescent="0.25">
      <c r="A722" s="1">
        <v>44472</v>
      </c>
      <c r="B722" s="2" t="s">
        <v>3879</v>
      </c>
      <c r="C722" s="2" t="s">
        <v>46</v>
      </c>
      <c r="D722" s="2" t="s">
        <v>23</v>
      </c>
      <c r="E722" s="2" t="s">
        <v>81</v>
      </c>
      <c r="F722" s="2" t="s">
        <v>71</v>
      </c>
      <c r="G722" s="4">
        <v>44472</v>
      </c>
      <c r="H722">
        <v>117</v>
      </c>
      <c r="I722" t="s">
        <v>685</v>
      </c>
      <c r="N722">
        <v>1533</v>
      </c>
      <c r="O722" t="s">
        <v>2119</v>
      </c>
      <c r="P722">
        <v>535</v>
      </c>
      <c r="AC722" t="s">
        <v>2120</v>
      </c>
      <c r="AD722" t="s">
        <v>2121</v>
      </c>
    </row>
    <row r="723" spans="1:31" x14ac:dyDescent="0.25">
      <c r="A723" s="1">
        <v>44472</v>
      </c>
      <c r="B723" s="2" t="s">
        <v>3879</v>
      </c>
      <c r="C723" s="2" t="s">
        <v>46</v>
      </c>
      <c r="D723" s="2" t="s">
        <v>23</v>
      </c>
      <c r="E723" s="2" t="s">
        <v>81</v>
      </c>
      <c r="F723" s="2" t="s">
        <v>71</v>
      </c>
      <c r="G723" s="4">
        <v>44472</v>
      </c>
      <c r="H723">
        <v>118</v>
      </c>
      <c r="I723" t="s">
        <v>685</v>
      </c>
      <c r="N723">
        <v>1580</v>
      </c>
      <c r="O723" t="s">
        <v>2092</v>
      </c>
      <c r="P723">
        <v>610</v>
      </c>
      <c r="AC723" t="s">
        <v>2093</v>
      </c>
      <c r="AD723" t="s">
        <v>2094</v>
      </c>
    </row>
    <row r="724" spans="1:31" x14ac:dyDescent="0.25">
      <c r="A724" s="1">
        <v>44472</v>
      </c>
      <c r="B724" s="2" t="s">
        <v>3879</v>
      </c>
      <c r="C724" s="2" t="s">
        <v>46</v>
      </c>
      <c r="D724" s="2" t="s">
        <v>23</v>
      </c>
      <c r="E724" s="2" t="s">
        <v>81</v>
      </c>
      <c r="F724" s="2" t="s">
        <v>71</v>
      </c>
      <c r="G724" s="4">
        <v>44472</v>
      </c>
      <c r="H724">
        <v>119</v>
      </c>
      <c r="I724" t="s">
        <v>685</v>
      </c>
      <c r="N724">
        <v>1371</v>
      </c>
      <c r="O724" t="s">
        <v>2122</v>
      </c>
      <c r="P724">
        <v>300</v>
      </c>
      <c r="AC724" t="s">
        <v>2123</v>
      </c>
      <c r="AD724">
        <v>205</v>
      </c>
    </row>
    <row r="725" spans="1:31" x14ac:dyDescent="0.25">
      <c r="A725" s="1">
        <v>44472</v>
      </c>
      <c r="B725" s="2" t="s">
        <v>3879</v>
      </c>
      <c r="C725" s="2" t="s">
        <v>46</v>
      </c>
      <c r="D725" s="2" t="s">
        <v>23</v>
      </c>
      <c r="E725" s="2" t="s">
        <v>81</v>
      </c>
      <c r="F725" s="2" t="s">
        <v>71</v>
      </c>
      <c r="G725" s="4">
        <v>44472</v>
      </c>
      <c r="H725">
        <v>120</v>
      </c>
      <c r="I725" t="s">
        <v>685</v>
      </c>
      <c r="N725">
        <v>83</v>
      </c>
      <c r="O725" t="s">
        <v>2029</v>
      </c>
      <c r="P725">
        <v>138</v>
      </c>
      <c r="AC725" t="s">
        <v>2030</v>
      </c>
      <c r="AD725">
        <v>127</v>
      </c>
    </row>
    <row r="726" spans="1:31" x14ac:dyDescent="0.25">
      <c r="A726" s="1">
        <v>44472</v>
      </c>
      <c r="B726" s="2" t="s">
        <v>3879</v>
      </c>
      <c r="C726" s="2" t="s">
        <v>20</v>
      </c>
      <c r="D726" s="2" t="s">
        <v>23</v>
      </c>
      <c r="E726" s="2" t="s">
        <v>79</v>
      </c>
      <c r="F726" s="2" t="s">
        <v>71</v>
      </c>
      <c r="G726" s="4">
        <v>44472</v>
      </c>
      <c r="H726">
        <v>121</v>
      </c>
      <c r="I726" t="s">
        <v>687</v>
      </c>
      <c r="J726" s="1">
        <v>44472</v>
      </c>
      <c r="K726" t="s">
        <v>2650</v>
      </c>
      <c r="L726" t="s">
        <v>2651</v>
      </c>
      <c r="N726">
        <v>83</v>
      </c>
      <c r="O726" t="s">
        <v>2029</v>
      </c>
      <c r="P726">
        <v>138</v>
      </c>
      <c r="Q726">
        <v>0</v>
      </c>
      <c r="R726">
        <v>0</v>
      </c>
      <c r="S726">
        <v>138</v>
      </c>
      <c r="T726">
        <v>138</v>
      </c>
      <c r="U726">
        <v>138</v>
      </c>
      <c r="W726" t="s">
        <v>2006</v>
      </c>
      <c r="X726" t="s">
        <v>71</v>
      </c>
      <c r="AA726" t="s">
        <v>18</v>
      </c>
      <c r="AC726" t="s">
        <v>2030</v>
      </c>
      <c r="AD726">
        <v>127</v>
      </c>
      <c r="AE726" t="s">
        <v>2648</v>
      </c>
    </row>
    <row r="727" spans="1:31" x14ac:dyDescent="0.25">
      <c r="A727" s="1">
        <v>44472</v>
      </c>
      <c r="B727" s="2" t="s">
        <v>3879</v>
      </c>
      <c r="C727" s="2" t="s">
        <v>46</v>
      </c>
      <c r="D727" s="2" t="s">
        <v>23</v>
      </c>
      <c r="E727" s="2" t="s">
        <v>81</v>
      </c>
      <c r="F727" s="2" t="s">
        <v>71</v>
      </c>
      <c r="G727" s="4">
        <v>44472</v>
      </c>
      <c r="H727">
        <v>122</v>
      </c>
      <c r="I727" t="s">
        <v>688</v>
      </c>
      <c r="J727" s="1">
        <v>44472</v>
      </c>
      <c r="K727" t="s">
        <v>2699</v>
      </c>
      <c r="L727" t="s">
        <v>2700</v>
      </c>
      <c r="N727">
        <v>692</v>
      </c>
      <c r="O727" t="s">
        <v>2012</v>
      </c>
      <c r="P727">
        <v>184</v>
      </c>
      <c r="Q727">
        <v>0</v>
      </c>
      <c r="R727">
        <v>0</v>
      </c>
      <c r="S727">
        <v>840</v>
      </c>
      <c r="T727">
        <v>840</v>
      </c>
      <c r="U727">
        <v>840</v>
      </c>
      <c r="W727" t="s">
        <v>2006</v>
      </c>
      <c r="X727" t="s">
        <v>71</v>
      </c>
      <c r="AA727" t="s">
        <v>46</v>
      </c>
      <c r="AC727" t="s">
        <v>2013</v>
      </c>
      <c r="AD727" t="s">
        <v>2014</v>
      </c>
      <c r="AE727" t="s">
        <v>2300</v>
      </c>
    </row>
    <row r="728" spans="1:31" x14ac:dyDescent="0.25">
      <c r="A728" s="1">
        <v>44472</v>
      </c>
      <c r="B728" s="2" t="s">
        <v>3879</v>
      </c>
      <c r="C728" s="2" t="s">
        <v>46</v>
      </c>
      <c r="D728" s="2" t="s">
        <v>23</v>
      </c>
      <c r="E728" s="2" t="s">
        <v>81</v>
      </c>
      <c r="F728" s="2" t="s">
        <v>71</v>
      </c>
      <c r="G728" s="4">
        <v>44472</v>
      </c>
      <c r="H728">
        <v>123</v>
      </c>
      <c r="I728" t="s">
        <v>688</v>
      </c>
      <c r="N728">
        <v>691</v>
      </c>
      <c r="O728" t="s">
        <v>2020</v>
      </c>
      <c r="P728">
        <v>518</v>
      </c>
      <c r="AC728" t="s">
        <v>2021</v>
      </c>
      <c r="AD728" t="s">
        <v>2022</v>
      </c>
    </row>
    <row r="729" spans="1:31" x14ac:dyDescent="0.25">
      <c r="A729" s="1">
        <v>44472</v>
      </c>
      <c r="B729" s="2" t="s">
        <v>3879</v>
      </c>
      <c r="C729" s="2" t="s">
        <v>46</v>
      </c>
      <c r="D729" s="2" t="s">
        <v>23</v>
      </c>
      <c r="E729" s="2" t="s">
        <v>81</v>
      </c>
      <c r="F729" s="2" t="s">
        <v>71</v>
      </c>
      <c r="G729" s="4">
        <v>44472</v>
      </c>
      <c r="H729">
        <v>124</v>
      </c>
      <c r="I729" t="s">
        <v>688</v>
      </c>
      <c r="N729">
        <v>83</v>
      </c>
      <c r="O729" t="s">
        <v>2029</v>
      </c>
      <c r="P729">
        <v>138</v>
      </c>
      <c r="AC729" t="s">
        <v>2030</v>
      </c>
      <c r="AD729">
        <v>127</v>
      </c>
    </row>
    <row r="730" spans="1:31" x14ac:dyDescent="0.25">
      <c r="A730" s="1">
        <v>44472</v>
      </c>
      <c r="B730" s="2" t="s">
        <v>3879</v>
      </c>
      <c r="C730" s="2" t="s">
        <v>46</v>
      </c>
      <c r="D730" s="2" t="s">
        <v>23</v>
      </c>
      <c r="E730" s="2" t="s">
        <v>81</v>
      </c>
      <c r="F730" s="2" t="s">
        <v>71</v>
      </c>
      <c r="G730" s="4">
        <v>44472</v>
      </c>
      <c r="H730">
        <v>125</v>
      </c>
      <c r="I730" t="s">
        <v>690</v>
      </c>
      <c r="J730" s="1">
        <v>44472</v>
      </c>
      <c r="K730" t="s">
        <v>2701</v>
      </c>
      <c r="L730" t="s">
        <v>2232</v>
      </c>
      <c r="N730">
        <v>109</v>
      </c>
      <c r="O730" t="s">
        <v>2049</v>
      </c>
      <c r="P730">
        <v>115</v>
      </c>
      <c r="Q730">
        <v>0</v>
      </c>
      <c r="R730">
        <v>0</v>
      </c>
      <c r="S730">
        <v>877</v>
      </c>
      <c r="T730">
        <v>877</v>
      </c>
      <c r="U730">
        <v>877</v>
      </c>
      <c r="W730" t="s">
        <v>2006</v>
      </c>
      <c r="X730" t="s">
        <v>71</v>
      </c>
      <c r="Y730" t="s">
        <v>2702</v>
      </c>
      <c r="AA730" t="s">
        <v>46</v>
      </c>
      <c r="AC730" t="s">
        <v>2050</v>
      </c>
      <c r="AD730" t="s">
        <v>2051</v>
      </c>
      <c r="AE730" t="s">
        <v>2680</v>
      </c>
    </row>
    <row r="731" spans="1:31" x14ac:dyDescent="0.25">
      <c r="A731" s="1">
        <v>44472</v>
      </c>
      <c r="B731" s="2" t="s">
        <v>3879</v>
      </c>
      <c r="C731" s="2" t="s">
        <v>46</v>
      </c>
      <c r="D731" s="2" t="s">
        <v>23</v>
      </c>
      <c r="E731" s="2" t="s">
        <v>81</v>
      </c>
      <c r="F731" s="2" t="s">
        <v>71</v>
      </c>
      <c r="G731" s="4">
        <v>44472</v>
      </c>
      <c r="H731">
        <v>126</v>
      </c>
      <c r="I731" t="s">
        <v>690</v>
      </c>
      <c r="N731">
        <v>121</v>
      </c>
      <c r="O731" t="s">
        <v>2100</v>
      </c>
      <c r="P731">
        <v>374</v>
      </c>
      <c r="AC731" t="s">
        <v>2101</v>
      </c>
      <c r="AD731">
        <v>137</v>
      </c>
    </row>
    <row r="732" spans="1:31" x14ac:dyDescent="0.25">
      <c r="A732" s="1">
        <v>44472</v>
      </c>
      <c r="B732" s="2" t="s">
        <v>3879</v>
      </c>
      <c r="C732" s="2" t="s">
        <v>46</v>
      </c>
      <c r="D732" s="2" t="s">
        <v>23</v>
      </c>
      <c r="E732" s="2" t="s">
        <v>81</v>
      </c>
      <c r="F732" s="2" t="s">
        <v>71</v>
      </c>
      <c r="G732" s="4">
        <v>44472</v>
      </c>
      <c r="H732">
        <v>127</v>
      </c>
      <c r="I732" t="s">
        <v>690</v>
      </c>
      <c r="N732">
        <v>1340</v>
      </c>
      <c r="O732" t="s">
        <v>2703</v>
      </c>
      <c r="P732">
        <v>250</v>
      </c>
      <c r="AC732" t="s">
        <v>2704</v>
      </c>
      <c r="AD732">
        <v>188</v>
      </c>
    </row>
    <row r="733" spans="1:31" x14ac:dyDescent="0.25">
      <c r="A733" s="1">
        <v>44472</v>
      </c>
      <c r="B733" s="2" t="s">
        <v>3879</v>
      </c>
      <c r="C733" s="2" t="s">
        <v>46</v>
      </c>
      <c r="D733" s="2" t="s">
        <v>23</v>
      </c>
      <c r="E733" s="2" t="s">
        <v>81</v>
      </c>
      <c r="F733" s="2" t="s">
        <v>71</v>
      </c>
      <c r="G733" s="4">
        <v>44472</v>
      </c>
      <c r="H733">
        <v>128</v>
      </c>
      <c r="I733" t="s">
        <v>690</v>
      </c>
      <c r="N733">
        <v>83</v>
      </c>
      <c r="O733" t="s">
        <v>2029</v>
      </c>
      <c r="P733">
        <v>138</v>
      </c>
      <c r="AC733" t="s">
        <v>2030</v>
      </c>
      <c r="AD733">
        <v>127</v>
      </c>
    </row>
    <row r="734" spans="1:31" x14ac:dyDescent="0.25">
      <c r="A734" s="1">
        <v>44472</v>
      </c>
      <c r="B734" s="2" t="s">
        <v>3879</v>
      </c>
      <c r="C734" s="2" t="s">
        <v>46</v>
      </c>
      <c r="D734" s="2" t="s">
        <v>23</v>
      </c>
      <c r="E734" s="2" t="s">
        <v>81</v>
      </c>
      <c r="F734" s="2" t="s">
        <v>71</v>
      </c>
      <c r="G734" s="4">
        <v>44472</v>
      </c>
      <c r="H734">
        <v>129</v>
      </c>
      <c r="I734" t="s">
        <v>692</v>
      </c>
      <c r="J734" s="1">
        <v>44472</v>
      </c>
      <c r="K734" t="s">
        <v>2705</v>
      </c>
      <c r="L734" t="s">
        <v>2335</v>
      </c>
      <c r="N734">
        <v>692</v>
      </c>
      <c r="O734" t="s">
        <v>2012</v>
      </c>
      <c r="P734">
        <v>184</v>
      </c>
      <c r="Q734">
        <v>0</v>
      </c>
      <c r="R734">
        <v>0</v>
      </c>
      <c r="S734">
        <v>840</v>
      </c>
      <c r="T734">
        <v>840</v>
      </c>
      <c r="U734">
        <v>840</v>
      </c>
      <c r="W734" t="s">
        <v>2006</v>
      </c>
      <c r="X734" t="s">
        <v>71</v>
      </c>
      <c r="AA734" t="s">
        <v>46</v>
      </c>
      <c r="AC734" t="s">
        <v>2013</v>
      </c>
      <c r="AD734" t="s">
        <v>2014</v>
      </c>
      <c r="AE734" t="s">
        <v>2423</v>
      </c>
    </row>
    <row r="735" spans="1:31" x14ac:dyDescent="0.25">
      <c r="A735" s="1">
        <v>44472</v>
      </c>
      <c r="B735" s="2" t="s">
        <v>3879</v>
      </c>
      <c r="C735" s="2" t="s">
        <v>46</v>
      </c>
      <c r="D735" s="2" t="s">
        <v>23</v>
      </c>
      <c r="E735" s="2" t="s">
        <v>81</v>
      </c>
      <c r="F735" s="2" t="s">
        <v>71</v>
      </c>
      <c r="G735" s="4">
        <v>44472</v>
      </c>
      <c r="H735">
        <v>130</v>
      </c>
      <c r="I735" t="s">
        <v>692</v>
      </c>
      <c r="N735">
        <v>691</v>
      </c>
      <c r="O735" t="s">
        <v>2020</v>
      </c>
      <c r="P735">
        <v>518</v>
      </c>
      <c r="AC735" t="s">
        <v>2021</v>
      </c>
      <c r="AD735" t="s">
        <v>2022</v>
      </c>
    </row>
    <row r="736" spans="1:31" x14ac:dyDescent="0.25">
      <c r="A736" s="1">
        <v>44472</v>
      </c>
      <c r="B736" s="2" t="s">
        <v>3879</v>
      </c>
      <c r="C736" s="2" t="s">
        <v>46</v>
      </c>
      <c r="D736" s="2" t="s">
        <v>23</v>
      </c>
      <c r="E736" s="2" t="s">
        <v>81</v>
      </c>
      <c r="F736" s="2" t="s">
        <v>71</v>
      </c>
      <c r="G736" s="4">
        <v>44472</v>
      </c>
      <c r="H736">
        <v>131</v>
      </c>
      <c r="I736" t="s">
        <v>692</v>
      </c>
      <c r="N736">
        <v>83</v>
      </c>
      <c r="O736" t="s">
        <v>2029</v>
      </c>
      <c r="P736">
        <v>138</v>
      </c>
      <c r="AC736" t="s">
        <v>2030</v>
      </c>
      <c r="AD736">
        <v>127</v>
      </c>
    </row>
    <row r="737" spans="1:31" x14ac:dyDescent="0.25">
      <c r="A737" s="1">
        <v>44472</v>
      </c>
      <c r="B737" s="2" t="s">
        <v>3879</v>
      </c>
      <c r="C737" s="2" t="s">
        <v>46</v>
      </c>
      <c r="D737" s="2" t="s">
        <v>23</v>
      </c>
      <c r="E737" s="2" t="s">
        <v>81</v>
      </c>
      <c r="F737" s="2" t="s">
        <v>71</v>
      </c>
      <c r="G737" s="4">
        <v>44472</v>
      </c>
      <c r="H737">
        <v>132</v>
      </c>
      <c r="I737" t="s">
        <v>694</v>
      </c>
      <c r="J737" s="1">
        <v>44472</v>
      </c>
      <c r="K737" t="s">
        <v>2706</v>
      </c>
      <c r="L737" t="s">
        <v>2707</v>
      </c>
      <c r="N737">
        <v>692</v>
      </c>
      <c r="O737" t="s">
        <v>2012</v>
      </c>
      <c r="P737">
        <v>184</v>
      </c>
      <c r="Q737">
        <v>0</v>
      </c>
      <c r="R737">
        <v>0</v>
      </c>
      <c r="S737">
        <v>840</v>
      </c>
      <c r="T737">
        <v>840</v>
      </c>
      <c r="U737">
        <v>840</v>
      </c>
      <c r="W737" t="s">
        <v>2006</v>
      </c>
      <c r="X737" t="s">
        <v>71</v>
      </c>
      <c r="AA737" t="s">
        <v>46</v>
      </c>
      <c r="AC737" t="s">
        <v>2013</v>
      </c>
      <c r="AD737" t="s">
        <v>2014</v>
      </c>
      <c r="AE737" t="s">
        <v>2384</v>
      </c>
    </row>
    <row r="738" spans="1:31" x14ac:dyDescent="0.25">
      <c r="A738" s="1">
        <v>44472</v>
      </c>
      <c r="B738" s="2" t="s">
        <v>3879</v>
      </c>
      <c r="C738" s="2" t="s">
        <v>46</v>
      </c>
      <c r="D738" s="2" t="s">
        <v>23</v>
      </c>
      <c r="E738" s="2" t="s">
        <v>81</v>
      </c>
      <c r="F738" s="2" t="s">
        <v>71</v>
      </c>
      <c r="G738" s="4">
        <v>44472</v>
      </c>
      <c r="H738">
        <v>133</v>
      </c>
      <c r="I738" t="s">
        <v>694</v>
      </c>
      <c r="N738">
        <v>691</v>
      </c>
      <c r="O738" t="s">
        <v>2020</v>
      </c>
      <c r="P738">
        <v>518</v>
      </c>
      <c r="AC738" t="s">
        <v>2021</v>
      </c>
      <c r="AD738" t="s">
        <v>2022</v>
      </c>
    </row>
    <row r="739" spans="1:31" x14ac:dyDescent="0.25">
      <c r="A739" s="1">
        <v>44472</v>
      </c>
      <c r="B739" s="2" t="s">
        <v>3879</v>
      </c>
      <c r="C739" s="2" t="s">
        <v>46</v>
      </c>
      <c r="D739" s="2" t="s">
        <v>23</v>
      </c>
      <c r="E739" s="2" t="s">
        <v>81</v>
      </c>
      <c r="F739" s="2" t="s">
        <v>71</v>
      </c>
      <c r="G739" s="4">
        <v>44472</v>
      </c>
      <c r="H739">
        <v>134</v>
      </c>
      <c r="I739" t="s">
        <v>694</v>
      </c>
      <c r="N739">
        <v>83</v>
      </c>
      <c r="O739" t="s">
        <v>2029</v>
      </c>
      <c r="P739">
        <v>138</v>
      </c>
      <c r="AC739" t="s">
        <v>2030</v>
      </c>
      <c r="AD739">
        <v>127</v>
      </c>
    </row>
    <row r="740" spans="1:31" x14ac:dyDescent="0.25">
      <c r="A740" s="1">
        <v>44472</v>
      </c>
      <c r="B740" s="2" t="s">
        <v>3879</v>
      </c>
      <c r="C740" s="2" t="s">
        <v>46</v>
      </c>
      <c r="D740" s="2" t="s">
        <v>23</v>
      </c>
      <c r="E740" s="2" t="s">
        <v>81</v>
      </c>
      <c r="F740" s="2" t="s">
        <v>71</v>
      </c>
      <c r="G740" s="4">
        <v>44472</v>
      </c>
      <c r="H740">
        <v>135</v>
      </c>
      <c r="I740" t="s">
        <v>696</v>
      </c>
      <c r="J740" s="1">
        <v>44472</v>
      </c>
      <c r="K740" t="s">
        <v>2708</v>
      </c>
      <c r="L740" t="s">
        <v>2594</v>
      </c>
      <c r="N740">
        <v>692</v>
      </c>
      <c r="O740" t="s">
        <v>2012</v>
      </c>
      <c r="P740">
        <v>184</v>
      </c>
      <c r="Q740">
        <v>0</v>
      </c>
      <c r="R740">
        <v>0</v>
      </c>
      <c r="S740">
        <v>1219</v>
      </c>
      <c r="T740">
        <v>1219</v>
      </c>
      <c r="U740">
        <v>1219</v>
      </c>
      <c r="W740" t="s">
        <v>2006</v>
      </c>
      <c r="X740" t="s">
        <v>71</v>
      </c>
      <c r="Y740" t="s">
        <v>2709</v>
      </c>
      <c r="AA740" t="s">
        <v>46</v>
      </c>
      <c r="AC740" t="s">
        <v>2013</v>
      </c>
      <c r="AD740" t="s">
        <v>2014</v>
      </c>
      <c r="AE740" t="s">
        <v>2118</v>
      </c>
    </row>
    <row r="741" spans="1:31" x14ac:dyDescent="0.25">
      <c r="A741" s="1">
        <v>44472</v>
      </c>
      <c r="B741" s="2" t="s">
        <v>3879</v>
      </c>
      <c r="C741" s="2" t="s">
        <v>46</v>
      </c>
      <c r="D741" s="2" t="s">
        <v>23</v>
      </c>
      <c r="E741" s="2" t="s">
        <v>81</v>
      </c>
      <c r="F741" s="2" t="s">
        <v>71</v>
      </c>
      <c r="G741" s="4">
        <v>44472</v>
      </c>
      <c r="H741">
        <v>136</v>
      </c>
      <c r="I741" t="s">
        <v>696</v>
      </c>
      <c r="N741">
        <v>1533</v>
      </c>
      <c r="O741" t="s">
        <v>2119</v>
      </c>
      <c r="P741">
        <v>535</v>
      </c>
      <c r="AC741" t="s">
        <v>2120</v>
      </c>
      <c r="AD741" t="s">
        <v>2121</v>
      </c>
    </row>
    <row r="742" spans="1:31" x14ac:dyDescent="0.25">
      <c r="A742" s="1">
        <v>44472</v>
      </c>
      <c r="B742" s="2" t="s">
        <v>3879</v>
      </c>
      <c r="C742" s="2" t="s">
        <v>46</v>
      </c>
      <c r="D742" s="2" t="s">
        <v>23</v>
      </c>
      <c r="E742" s="2" t="s">
        <v>81</v>
      </c>
      <c r="F742" s="2" t="s">
        <v>71</v>
      </c>
      <c r="G742" s="4">
        <v>44472</v>
      </c>
      <c r="H742">
        <v>137</v>
      </c>
      <c r="I742" t="s">
        <v>696</v>
      </c>
      <c r="N742">
        <v>2458</v>
      </c>
      <c r="O742" t="s">
        <v>2152</v>
      </c>
      <c r="P742">
        <v>500</v>
      </c>
      <c r="AC742" t="s">
        <v>2153</v>
      </c>
    </row>
    <row r="743" spans="1:31" x14ac:dyDescent="0.25">
      <c r="A743" s="1">
        <v>44472</v>
      </c>
      <c r="B743" s="2" t="s">
        <v>3879</v>
      </c>
      <c r="C743" s="2" t="s">
        <v>46</v>
      </c>
      <c r="D743" s="2" t="s">
        <v>23</v>
      </c>
      <c r="E743" s="2" t="s">
        <v>81</v>
      </c>
      <c r="F743" s="2" t="s">
        <v>71</v>
      </c>
      <c r="G743" s="4">
        <v>44472</v>
      </c>
      <c r="H743">
        <v>138</v>
      </c>
      <c r="I743" t="s">
        <v>698</v>
      </c>
      <c r="J743" s="1">
        <v>44472</v>
      </c>
      <c r="K743" t="s">
        <v>2710</v>
      </c>
      <c r="L743" t="s">
        <v>2711</v>
      </c>
      <c r="N743">
        <v>692</v>
      </c>
      <c r="O743" t="s">
        <v>2012</v>
      </c>
      <c r="P743">
        <v>184</v>
      </c>
      <c r="Q743">
        <v>0</v>
      </c>
      <c r="R743">
        <v>0</v>
      </c>
      <c r="S743">
        <v>1214</v>
      </c>
      <c r="T743">
        <v>1214</v>
      </c>
      <c r="U743">
        <v>1214</v>
      </c>
      <c r="W743" t="s">
        <v>2006</v>
      </c>
      <c r="X743" t="s">
        <v>71</v>
      </c>
      <c r="AA743" t="s">
        <v>46</v>
      </c>
      <c r="AC743" t="s">
        <v>2013</v>
      </c>
      <c r="AD743" t="s">
        <v>2014</v>
      </c>
      <c r="AE743" t="s">
        <v>2300</v>
      </c>
    </row>
    <row r="744" spans="1:31" x14ac:dyDescent="0.25">
      <c r="A744" s="1">
        <v>44472</v>
      </c>
      <c r="B744" s="2" t="s">
        <v>3879</v>
      </c>
      <c r="C744" s="2" t="s">
        <v>46</v>
      </c>
      <c r="D744" s="2" t="s">
        <v>23</v>
      </c>
      <c r="E744" s="2" t="s">
        <v>81</v>
      </c>
      <c r="F744" s="2" t="s">
        <v>71</v>
      </c>
      <c r="G744" s="4">
        <v>44472</v>
      </c>
      <c r="H744">
        <v>139</v>
      </c>
      <c r="I744" t="s">
        <v>698</v>
      </c>
      <c r="N744">
        <v>121</v>
      </c>
      <c r="O744" t="s">
        <v>2100</v>
      </c>
      <c r="P744">
        <v>374</v>
      </c>
      <c r="AC744" t="s">
        <v>2101</v>
      </c>
      <c r="AD744">
        <v>137</v>
      </c>
    </row>
    <row r="745" spans="1:31" x14ac:dyDescent="0.25">
      <c r="A745" s="1">
        <v>44472</v>
      </c>
      <c r="B745" s="2" t="s">
        <v>3879</v>
      </c>
      <c r="C745" s="2" t="s">
        <v>46</v>
      </c>
      <c r="D745" s="2" t="s">
        <v>23</v>
      </c>
      <c r="E745" s="2" t="s">
        <v>81</v>
      </c>
      <c r="F745" s="2" t="s">
        <v>71</v>
      </c>
      <c r="G745" s="4">
        <v>44472</v>
      </c>
      <c r="H745">
        <v>140</v>
      </c>
      <c r="I745" t="s">
        <v>698</v>
      </c>
      <c r="N745">
        <v>691</v>
      </c>
      <c r="O745" t="s">
        <v>2020</v>
      </c>
      <c r="P745">
        <v>518</v>
      </c>
      <c r="AC745" t="s">
        <v>2021</v>
      </c>
      <c r="AD745" t="s">
        <v>2022</v>
      </c>
    </row>
    <row r="746" spans="1:31" x14ac:dyDescent="0.25">
      <c r="A746" s="1">
        <v>44472</v>
      </c>
      <c r="B746" s="2" t="s">
        <v>3879</v>
      </c>
      <c r="C746" s="2" t="s">
        <v>46</v>
      </c>
      <c r="D746" s="2" t="s">
        <v>23</v>
      </c>
      <c r="E746" s="2" t="s">
        <v>81</v>
      </c>
      <c r="F746" s="2" t="s">
        <v>71</v>
      </c>
      <c r="G746" s="4">
        <v>44472</v>
      </c>
      <c r="H746">
        <v>141</v>
      </c>
      <c r="I746" t="s">
        <v>698</v>
      </c>
      <c r="N746">
        <v>83</v>
      </c>
      <c r="O746" t="s">
        <v>2029</v>
      </c>
      <c r="P746">
        <v>138</v>
      </c>
      <c r="AC746" t="s">
        <v>2030</v>
      </c>
      <c r="AD746">
        <v>127</v>
      </c>
    </row>
    <row r="747" spans="1:31" x14ac:dyDescent="0.25">
      <c r="A747" s="1">
        <v>44472</v>
      </c>
      <c r="B747" s="2" t="s">
        <v>3879</v>
      </c>
      <c r="C747" s="2" t="s">
        <v>46</v>
      </c>
      <c r="D747" s="2" t="s">
        <v>23</v>
      </c>
      <c r="E747" s="2" t="s">
        <v>81</v>
      </c>
      <c r="F747" s="2" t="s">
        <v>71</v>
      </c>
      <c r="G747" s="4">
        <v>44472</v>
      </c>
      <c r="H747">
        <v>142</v>
      </c>
      <c r="I747" t="s">
        <v>700</v>
      </c>
      <c r="J747" s="1">
        <v>44472</v>
      </c>
      <c r="K747" t="s">
        <v>2712</v>
      </c>
      <c r="L747" t="s">
        <v>2713</v>
      </c>
      <c r="N747">
        <v>692</v>
      </c>
      <c r="O747" t="s">
        <v>2012</v>
      </c>
      <c r="P747">
        <v>184</v>
      </c>
      <c r="Q747">
        <v>0</v>
      </c>
      <c r="R747">
        <v>0</v>
      </c>
      <c r="S747">
        <v>1709</v>
      </c>
      <c r="T747">
        <v>1709</v>
      </c>
      <c r="U747">
        <v>1709</v>
      </c>
      <c r="W747" t="s">
        <v>2006</v>
      </c>
      <c r="X747" t="s">
        <v>71</v>
      </c>
      <c r="AA747" t="s">
        <v>46</v>
      </c>
      <c r="AC747" t="s">
        <v>2013</v>
      </c>
      <c r="AD747" t="s">
        <v>2014</v>
      </c>
      <c r="AE747" t="s">
        <v>2354</v>
      </c>
    </row>
    <row r="748" spans="1:31" x14ac:dyDescent="0.25">
      <c r="A748" s="1">
        <v>44472</v>
      </c>
      <c r="B748" s="2" t="s">
        <v>3879</v>
      </c>
      <c r="C748" s="2" t="s">
        <v>46</v>
      </c>
      <c r="D748" s="2" t="s">
        <v>23</v>
      </c>
      <c r="E748" s="2" t="s">
        <v>81</v>
      </c>
      <c r="F748" s="2" t="s">
        <v>71</v>
      </c>
      <c r="G748" s="4">
        <v>44472</v>
      </c>
      <c r="H748">
        <v>143</v>
      </c>
      <c r="I748" t="s">
        <v>700</v>
      </c>
      <c r="N748">
        <v>121</v>
      </c>
      <c r="O748" t="s">
        <v>2100</v>
      </c>
      <c r="P748">
        <v>374</v>
      </c>
      <c r="AC748" t="s">
        <v>2101</v>
      </c>
      <c r="AD748">
        <v>137</v>
      </c>
    </row>
    <row r="749" spans="1:31" x14ac:dyDescent="0.25">
      <c r="A749" s="1">
        <v>44472</v>
      </c>
      <c r="B749" s="2" t="s">
        <v>3879</v>
      </c>
      <c r="C749" s="2" t="s">
        <v>46</v>
      </c>
      <c r="D749" s="2" t="s">
        <v>23</v>
      </c>
      <c r="E749" s="2" t="s">
        <v>81</v>
      </c>
      <c r="F749" s="2" t="s">
        <v>71</v>
      </c>
      <c r="G749" s="4">
        <v>44472</v>
      </c>
      <c r="H749">
        <v>144</v>
      </c>
      <c r="I749" t="s">
        <v>700</v>
      </c>
      <c r="N749">
        <v>691</v>
      </c>
      <c r="O749" t="s">
        <v>2020</v>
      </c>
      <c r="P749">
        <v>518</v>
      </c>
      <c r="AC749" t="s">
        <v>2021</v>
      </c>
      <c r="AD749" t="s">
        <v>2022</v>
      </c>
    </row>
    <row r="750" spans="1:31" x14ac:dyDescent="0.25">
      <c r="A750" s="1">
        <v>44472</v>
      </c>
      <c r="B750" s="2" t="s">
        <v>3879</v>
      </c>
      <c r="C750" s="2" t="s">
        <v>46</v>
      </c>
      <c r="D750" s="2" t="s">
        <v>23</v>
      </c>
      <c r="E750" s="2" t="s">
        <v>81</v>
      </c>
      <c r="F750" s="2" t="s">
        <v>71</v>
      </c>
      <c r="G750" s="4">
        <v>44472</v>
      </c>
      <c r="H750">
        <v>145</v>
      </c>
      <c r="I750" t="s">
        <v>700</v>
      </c>
      <c r="N750">
        <v>612</v>
      </c>
      <c r="O750" t="s">
        <v>2102</v>
      </c>
      <c r="P750">
        <v>495</v>
      </c>
      <c r="AC750" t="s">
        <v>2103</v>
      </c>
      <c r="AD750">
        <v>58</v>
      </c>
    </row>
    <row r="751" spans="1:31" x14ac:dyDescent="0.25">
      <c r="A751" s="1">
        <v>44472</v>
      </c>
      <c r="B751" s="2" t="s">
        <v>3879</v>
      </c>
      <c r="C751" s="2" t="s">
        <v>46</v>
      </c>
      <c r="D751" s="2" t="s">
        <v>23</v>
      </c>
      <c r="E751" s="2" t="s">
        <v>81</v>
      </c>
      <c r="F751" s="2" t="s">
        <v>71</v>
      </c>
      <c r="G751" s="4">
        <v>44472</v>
      </c>
      <c r="H751">
        <v>146</v>
      </c>
      <c r="I751" t="s">
        <v>700</v>
      </c>
      <c r="N751">
        <v>83</v>
      </c>
      <c r="O751" t="s">
        <v>2029</v>
      </c>
      <c r="P751">
        <v>138</v>
      </c>
      <c r="AC751" t="s">
        <v>2030</v>
      </c>
      <c r="AD751">
        <v>127</v>
      </c>
    </row>
    <row r="752" spans="1:31" x14ac:dyDescent="0.25">
      <c r="A752" s="1">
        <v>44472</v>
      </c>
      <c r="B752" s="2" t="s">
        <v>3879</v>
      </c>
      <c r="C752" s="2" t="s">
        <v>46</v>
      </c>
      <c r="D752" s="2" t="s">
        <v>23</v>
      </c>
      <c r="E752" s="2" t="s">
        <v>81</v>
      </c>
      <c r="F752" s="2" t="s">
        <v>71</v>
      </c>
      <c r="G752" s="4">
        <v>44472</v>
      </c>
      <c r="H752">
        <v>147</v>
      </c>
      <c r="I752" t="s">
        <v>703</v>
      </c>
      <c r="J752" s="1">
        <v>44472</v>
      </c>
      <c r="K752" t="s">
        <v>2714</v>
      </c>
      <c r="L752" t="s">
        <v>2715</v>
      </c>
      <c r="M752" t="s">
        <v>2716</v>
      </c>
      <c r="N752">
        <v>281</v>
      </c>
      <c r="O752" t="s">
        <v>2717</v>
      </c>
      <c r="P752">
        <v>110</v>
      </c>
      <c r="Q752">
        <v>0</v>
      </c>
      <c r="R752">
        <v>0</v>
      </c>
      <c r="S752">
        <v>230</v>
      </c>
      <c r="T752">
        <v>230</v>
      </c>
      <c r="U752">
        <v>230</v>
      </c>
      <c r="W752" t="s">
        <v>2006</v>
      </c>
      <c r="X752" t="s">
        <v>71</v>
      </c>
      <c r="AA752" t="s">
        <v>46</v>
      </c>
      <c r="AC752" t="s">
        <v>2718</v>
      </c>
      <c r="AD752">
        <v>217</v>
      </c>
      <c r="AE752" t="s">
        <v>2306</v>
      </c>
    </row>
    <row r="753" spans="1:31" x14ac:dyDescent="0.25">
      <c r="A753" s="1">
        <v>44472</v>
      </c>
      <c r="B753" s="2" t="s">
        <v>3879</v>
      </c>
      <c r="C753" s="2" t="s">
        <v>46</v>
      </c>
      <c r="D753" s="2" t="s">
        <v>23</v>
      </c>
      <c r="E753" s="2" t="s">
        <v>81</v>
      </c>
      <c r="F753" s="2" t="s">
        <v>71</v>
      </c>
      <c r="G753" s="4">
        <v>44472</v>
      </c>
      <c r="H753">
        <v>148</v>
      </c>
      <c r="I753" t="s">
        <v>703</v>
      </c>
      <c r="N753">
        <v>34</v>
      </c>
      <c r="O753" t="s">
        <v>2719</v>
      </c>
      <c r="P753">
        <v>120</v>
      </c>
      <c r="AC753" t="s">
        <v>2720</v>
      </c>
      <c r="AD753" t="s">
        <v>2721</v>
      </c>
    </row>
    <row r="754" spans="1:31" x14ac:dyDescent="0.25">
      <c r="A754" s="1">
        <v>44472</v>
      </c>
      <c r="B754" s="2" t="s">
        <v>3879</v>
      </c>
      <c r="C754" s="2" t="s">
        <v>46</v>
      </c>
      <c r="D754" s="2" t="s">
        <v>37</v>
      </c>
      <c r="E754" s="2" t="s">
        <v>81</v>
      </c>
      <c r="F754" s="2" t="s">
        <v>71</v>
      </c>
      <c r="G754" s="4">
        <v>44472</v>
      </c>
      <c r="H754">
        <v>149</v>
      </c>
      <c r="I754" t="s">
        <v>705</v>
      </c>
      <c r="J754" s="1">
        <v>44472</v>
      </c>
      <c r="K754" t="s">
        <v>2722</v>
      </c>
      <c r="L754" t="s">
        <v>2723</v>
      </c>
      <c r="M754" t="s">
        <v>2335</v>
      </c>
      <c r="N754">
        <v>692</v>
      </c>
      <c r="O754" t="s">
        <v>2012</v>
      </c>
      <c r="P754">
        <v>184</v>
      </c>
      <c r="Q754">
        <v>0</v>
      </c>
      <c r="R754">
        <v>0</v>
      </c>
      <c r="S754">
        <v>2090</v>
      </c>
      <c r="T754">
        <v>2090</v>
      </c>
      <c r="U754">
        <v>2090</v>
      </c>
      <c r="W754" t="s">
        <v>2006</v>
      </c>
      <c r="X754" t="s">
        <v>71</v>
      </c>
      <c r="Y754" t="s">
        <v>2724</v>
      </c>
      <c r="AA754" t="s">
        <v>46</v>
      </c>
      <c r="AC754" t="s">
        <v>2013</v>
      </c>
      <c r="AD754" t="s">
        <v>2014</v>
      </c>
      <c r="AE754" t="s">
        <v>2457</v>
      </c>
    </row>
    <row r="755" spans="1:31" x14ac:dyDescent="0.25">
      <c r="A755" s="1">
        <v>44472</v>
      </c>
      <c r="B755" s="2" t="s">
        <v>3879</v>
      </c>
      <c r="C755" s="2" t="s">
        <v>46</v>
      </c>
      <c r="D755" s="2" t="s">
        <v>37</v>
      </c>
      <c r="E755" s="2" t="s">
        <v>81</v>
      </c>
      <c r="F755" s="2" t="s">
        <v>71</v>
      </c>
      <c r="G755" s="4">
        <v>44472</v>
      </c>
      <c r="H755">
        <v>150</v>
      </c>
      <c r="I755" t="s">
        <v>705</v>
      </c>
      <c r="N755">
        <v>691</v>
      </c>
      <c r="O755" t="s">
        <v>2020</v>
      </c>
      <c r="P755">
        <v>518</v>
      </c>
      <c r="AC755" t="s">
        <v>2021</v>
      </c>
      <c r="AD755" t="s">
        <v>2022</v>
      </c>
    </row>
    <row r="756" spans="1:31" x14ac:dyDescent="0.25">
      <c r="A756" s="1">
        <v>44472</v>
      </c>
      <c r="B756" s="2" t="s">
        <v>3879</v>
      </c>
      <c r="C756" s="2" t="s">
        <v>46</v>
      </c>
      <c r="D756" s="2" t="s">
        <v>37</v>
      </c>
      <c r="E756" s="2" t="s">
        <v>81</v>
      </c>
      <c r="F756" s="2" t="s">
        <v>71</v>
      </c>
      <c r="G756" s="4">
        <v>44472</v>
      </c>
      <c r="H756">
        <v>151</v>
      </c>
      <c r="I756" t="s">
        <v>705</v>
      </c>
      <c r="N756">
        <v>83</v>
      </c>
      <c r="O756" t="s">
        <v>2029</v>
      </c>
      <c r="P756">
        <v>138</v>
      </c>
      <c r="AC756" t="s">
        <v>2030</v>
      </c>
      <c r="AD756">
        <v>127</v>
      </c>
    </row>
    <row r="757" spans="1:31" x14ac:dyDescent="0.25">
      <c r="A757" s="1">
        <v>44472</v>
      </c>
      <c r="B757" s="2" t="s">
        <v>3879</v>
      </c>
      <c r="C757" s="2" t="s">
        <v>46</v>
      </c>
      <c r="D757" s="2" t="s">
        <v>37</v>
      </c>
      <c r="E757" s="2" t="s">
        <v>81</v>
      </c>
      <c r="F757" s="2" t="s">
        <v>71</v>
      </c>
      <c r="G757" s="4">
        <v>44472</v>
      </c>
      <c r="H757">
        <v>152</v>
      </c>
      <c r="I757" t="s">
        <v>705</v>
      </c>
      <c r="N757">
        <v>265</v>
      </c>
      <c r="O757" t="s">
        <v>2346</v>
      </c>
      <c r="P757">
        <v>150</v>
      </c>
      <c r="AC757" t="s">
        <v>2347</v>
      </c>
    </row>
    <row r="758" spans="1:31" x14ac:dyDescent="0.25">
      <c r="A758" s="1">
        <v>44472</v>
      </c>
      <c r="B758" s="2" t="s">
        <v>3879</v>
      </c>
      <c r="C758" s="2" t="s">
        <v>46</v>
      </c>
      <c r="D758" s="2" t="s">
        <v>37</v>
      </c>
      <c r="E758" s="2" t="s">
        <v>81</v>
      </c>
      <c r="F758" s="2" t="s">
        <v>71</v>
      </c>
      <c r="G758" s="4">
        <v>44472</v>
      </c>
      <c r="H758">
        <v>153</v>
      </c>
      <c r="I758" t="s">
        <v>705</v>
      </c>
      <c r="N758">
        <v>1986</v>
      </c>
      <c r="O758" t="s">
        <v>2348</v>
      </c>
      <c r="P758">
        <v>150</v>
      </c>
      <c r="AC758" t="s">
        <v>2349</v>
      </c>
    </row>
    <row r="759" spans="1:31" x14ac:dyDescent="0.25">
      <c r="A759" s="1">
        <v>44472</v>
      </c>
      <c r="B759" s="2" t="s">
        <v>3879</v>
      </c>
      <c r="C759" s="2" t="s">
        <v>46</v>
      </c>
      <c r="D759" s="2" t="s">
        <v>37</v>
      </c>
      <c r="E759" s="2" t="s">
        <v>81</v>
      </c>
      <c r="F759" s="2" t="s">
        <v>71</v>
      </c>
      <c r="G759" s="4">
        <v>44472</v>
      </c>
      <c r="H759">
        <v>154</v>
      </c>
      <c r="I759" t="s">
        <v>705</v>
      </c>
      <c r="N759">
        <v>270</v>
      </c>
      <c r="O759" t="s">
        <v>2350</v>
      </c>
      <c r="P759">
        <v>150</v>
      </c>
      <c r="AC759" t="s">
        <v>2351</v>
      </c>
      <c r="AD759">
        <v>270</v>
      </c>
    </row>
    <row r="760" spans="1:31" x14ac:dyDescent="0.25">
      <c r="A760" s="1">
        <v>44472</v>
      </c>
      <c r="B760" s="2" t="s">
        <v>3879</v>
      </c>
      <c r="C760" s="2" t="s">
        <v>46</v>
      </c>
      <c r="D760" s="2" t="s">
        <v>37</v>
      </c>
      <c r="E760" s="2" t="s">
        <v>81</v>
      </c>
      <c r="F760" s="2" t="s">
        <v>71</v>
      </c>
      <c r="G760" s="4">
        <v>44472</v>
      </c>
      <c r="H760">
        <v>155</v>
      </c>
      <c r="I760" t="s">
        <v>705</v>
      </c>
      <c r="N760">
        <v>376</v>
      </c>
      <c r="O760" t="s">
        <v>2725</v>
      </c>
      <c r="P760">
        <v>800</v>
      </c>
      <c r="AC760" t="s">
        <v>2726</v>
      </c>
    </row>
    <row r="761" spans="1:31" x14ac:dyDescent="0.25">
      <c r="A761" s="1">
        <v>44472</v>
      </c>
      <c r="B761" s="2" t="s">
        <v>3879</v>
      </c>
      <c r="C761" s="2" t="s">
        <v>46</v>
      </c>
      <c r="D761" s="2" t="s">
        <v>23</v>
      </c>
      <c r="E761" s="2" t="s">
        <v>81</v>
      </c>
      <c r="F761" s="2" t="s">
        <v>71</v>
      </c>
      <c r="G761" s="4">
        <v>44472</v>
      </c>
      <c r="H761">
        <v>156</v>
      </c>
      <c r="I761" t="s">
        <v>708</v>
      </c>
      <c r="J761" s="1">
        <v>44472</v>
      </c>
      <c r="K761" t="s">
        <v>2727</v>
      </c>
      <c r="L761" t="s">
        <v>2086</v>
      </c>
      <c r="N761">
        <v>692</v>
      </c>
      <c r="O761" t="s">
        <v>2012</v>
      </c>
      <c r="P761">
        <v>184</v>
      </c>
      <c r="Q761">
        <v>0</v>
      </c>
      <c r="R761">
        <v>0</v>
      </c>
      <c r="S761">
        <v>1824</v>
      </c>
      <c r="T761">
        <v>1824</v>
      </c>
      <c r="U761">
        <v>1824</v>
      </c>
      <c r="W761" t="s">
        <v>2006</v>
      </c>
      <c r="X761" t="s">
        <v>71</v>
      </c>
      <c r="AA761" t="s">
        <v>46</v>
      </c>
      <c r="AC761" t="s">
        <v>2013</v>
      </c>
      <c r="AD761" t="s">
        <v>2014</v>
      </c>
      <c r="AE761" t="s">
        <v>2099</v>
      </c>
    </row>
    <row r="762" spans="1:31" x14ac:dyDescent="0.25">
      <c r="A762" s="1">
        <v>44472</v>
      </c>
      <c r="B762" s="2" t="s">
        <v>3879</v>
      </c>
      <c r="C762" s="2" t="s">
        <v>46</v>
      </c>
      <c r="D762" s="2" t="s">
        <v>23</v>
      </c>
      <c r="E762" s="2" t="s">
        <v>81</v>
      </c>
      <c r="F762" s="2" t="s">
        <v>71</v>
      </c>
      <c r="G762" s="4">
        <v>44472</v>
      </c>
      <c r="H762">
        <v>157</v>
      </c>
      <c r="I762" t="s">
        <v>708</v>
      </c>
      <c r="N762">
        <v>121</v>
      </c>
      <c r="O762" t="s">
        <v>2100</v>
      </c>
      <c r="P762">
        <v>374</v>
      </c>
      <c r="AC762" t="s">
        <v>2101</v>
      </c>
      <c r="AD762">
        <v>137</v>
      </c>
    </row>
    <row r="763" spans="1:31" x14ac:dyDescent="0.25">
      <c r="A763" s="1">
        <v>44472</v>
      </c>
      <c r="B763" s="2" t="s">
        <v>3879</v>
      </c>
      <c r="C763" s="2" t="s">
        <v>46</v>
      </c>
      <c r="D763" s="2" t="s">
        <v>23</v>
      </c>
      <c r="E763" s="2" t="s">
        <v>81</v>
      </c>
      <c r="F763" s="2" t="s">
        <v>71</v>
      </c>
      <c r="G763" s="4">
        <v>44472</v>
      </c>
      <c r="H763">
        <v>158</v>
      </c>
      <c r="I763" t="s">
        <v>708</v>
      </c>
      <c r="N763">
        <v>691</v>
      </c>
      <c r="O763" t="s">
        <v>2020</v>
      </c>
      <c r="P763">
        <v>518</v>
      </c>
      <c r="AC763" t="s">
        <v>2021</v>
      </c>
      <c r="AD763" t="s">
        <v>2022</v>
      </c>
    </row>
    <row r="764" spans="1:31" x14ac:dyDescent="0.25">
      <c r="A764" s="1">
        <v>44472</v>
      </c>
      <c r="B764" s="2" t="s">
        <v>3879</v>
      </c>
      <c r="C764" s="2" t="s">
        <v>46</v>
      </c>
      <c r="D764" s="2" t="s">
        <v>23</v>
      </c>
      <c r="E764" s="2" t="s">
        <v>81</v>
      </c>
      <c r="F764" s="2" t="s">
        <v>71</v>
      </c>
      <c r="G764" s="4">
        <v>44472</v>
      </c>
      <c r="H764">
        <v>159</v>
      </c>
      <c r="I764" t="s">
        <v>708</v>
      </c>
      <c r="N764">
        <v>1580</v>
      </c>
      <c r="O764" t="s">
        <v>2092</v>
      </c>
      <c r="P764">
        <v>610</v>
      </c>
      <c r="AC764" t="s">
        <v>2093</v>
      </c>
      <c r="AD764" t="s">
        <v>2094</v>
      </c>
    </row>
    <row r="765" spans="1:31" x14ac:dyDescent="0.25">
      <c r="A765" s="1">
        <v>44472</v>
      </c>
      <c r="B765" s="2" t="s">
        <v>3879</v>
      </c>
      <c r="C765" s="2" t="s">
        <v>46</v>
      </c>
      <c r="D765" s="2" t="s">
        <v>23</v>
      </c>
      <c r="E765" s="2" t="s">
        <v>81</v>
      </c>
      <c r="F765" s="2" t="s">
        <v>71</v>
      </c>
      <c r="G765" s="4">
        <v>44472</v>
      </c>
      <c r="H765">
        <v>160</v>
      </c>
      <c r="I765" t="s">
        <v>708</v>
      </c>
      <c r="N765">
        <v>83</v>
      </c>
      <c r="O765" t="s">
        <v>2029</v>
      </c>
      <c r="P765">
        <v>138</v>
      </c>
      <c r="AC765" t="s">
        <v>2030</v>
      </c>
      <c r="AD765">
        <v>127</v>
      </c>
    </row>
    <row r="766" spans="1:31" x14ac:dyDescent="0.25">
      <c r="A766" s="1">
        <v>44472</v>
      </c>
      <c r="B766" s="2" t="s">
        <v>3879</v>
      </c>
      <c r="C766" s="2" t="s">
        <v>34</v>
      </c>
      <c r="D766" s="2" t="s">
        <v>23</v>
      </c>
      <c r="E766" s="2" t="s">
        <v>80</v>
      </c>
      <c r="F766" s="2" t="s">
        <v>71</v>
      </c>
      <c r="G766" s="4">
        <v>44472</v>
      </c>
      <c r="H766">
        <v>161</v>
      </c>
      <c r="I766" t="s">
        <v>710</v>
      </c>
      <c r="J766" s="1">
        <v>44472</v>
      </c>
      <c r="K766" t="s">
        <v>2728</v>
      </c>
      <c r="L766" t="s">
        <v>2729</v>
      </c>
      <c r="N766">
        <v>2477</v>
      </c>
      <c r="O766" t="s">
        <v>2240</v>
      </c>
      <c r="P766">
        <v>750</v>
      </c>
      <c r="Q766">
        <v>0</v>
      </c>
      <c r="R766">
        <v>0</v>
      </c>
      <c r="S766">
        <v>750</v>
      </c>
      <c r="T766">
        <v>750</v>
      </c>
      <c r="U766">
        <v>750</v>
      </c>
      <c r="W766" t="s">
        <v>2006</v>
      </c>
      <c r="X766" t="s">
        <v>71</v>
      </c>
      <c r="AA766" t="s">
        <v>33</v>
      </c>
      <c r="AC766" t="s">
        <v>2241</v>
      </c>
      <c r="AE766" t="s">
        <v>2730</v>
      </c>
    </row>
    <row r="767" spans="1:31" x14ac:dyDescent="0.25">
      <c r="A767" s="1">
        <v>44472</v>
      </c>
      <c r="B767" s="2" t="s">
        <v>3879</v>
      </c>
      <c r="C767" s="2" t="s">
        <v>34</v>
      </c>
      <c r="D767" s="2" t="s">
        <v>74</v>
      </c>
      <c r="E767" s="2" t="s">
        <v>80</v>
      </c>
      <c r="F767" s="2" t="s">
        <v>71</v>
      </c>
      <c r="G767" s="4">
        <v>44472</v>
      </c>
      <c r="H767">
        <v>162</v>
      </c>
      <c r="I767" t="s">
        <v>712</v>
      </c>
      <c r="J767" s="1">
        <v>44472</v>
      </c>
      <c r="K767" t="s">
        <v>2728</v>
      </c>
      <c r="L767" t="s">
        <v>2729</v>
      </c>
      <c r="N767">
        <v>2452</v>
      </c>
      <c r="O767" t="s">
        <v>2157</v>
      </c>
      <c r="P767">
        <v>3500</v>
      </c>
      <c r="Q767">
        <v>0</v>
      </c>
      <c r="R767">
        <v>0</v>
      </c>
      <c r="S767">
        <v>3500</v>
      </c>
      <c r="T767">
        <v>3500</v>
      </c>
      <c r="U767">
        <v>3500</v>
      </c>
      <c r="W767" t="s">
        <v>2006</v>
      </c>
      <c r="X767" t="s">
        <v>71</v>
      </c>
      <c r="AA767" t="s">
        <v>33</v>
      </c>
      <c r="AC767" t="s">
        <v>2158</v>
      </c>
      <c r="AE767" t="s">
        <v>2730</v>
      </c>
    </row>
    <row r="768" spans="1:31" x14ac:dyDescent="0.25">
      <c r="A768" s="1">
        <v>44472</v>
      </c>
      <c r="B768" s="2" t="s">
        <v>3879</v>
      </c>
      <c r="C768" s="2" t="s">
        <v>34</v>
      </c>
      <c r="D768" s="2" t="s">
        <v>23</v>
      </c>
      <c r="E768" s="2" t="s">
        <v>80</v>
      </c>
      <c r="F768" s="2" t="s">
        <v>71</v>
      </c>
      <c r="G768" s="4">
        <v>44472</v>
      </c>
      <c r="H768">
        <v>163</v>
      </c>
      <c r="I768" t="s">
        <v>713</v>
      </c>
      <c r="J768" s="1">
        <v>44472</v>
      </c>
      <c r="K768" t="s">
        <v>2731</v>
      </c>
      <c r="L768" t="s">
        <v>2729</v>
      </c>
      <c r="N768">
        <v>692</v>
      </c>
      <c r="O768" t="s">
        <v>2012</v>
      </c>
      <c r="P768">
        <v>184</v>
      </c>
      <c r="Q768">
        <v>0</v>
      </c>
      <c r="R768">
        <v>0</v>
      </c>
      <c r="S768">
        <v>1047</v>
      </c>
      <c r="T768">
        <v>1047</v>
      </c>
      <c r="U768">
        <v>1047</v>
      </c>
      <c r="W768" t="s">
        <v>2006</v>
      </c>
      <c r="X768" t="s">
        <v>71</v>
      </c>
      <c r="AA768" t="s">
        <v>33</v>
      </c>
      <c r="AC768" t="s">
        <v>2013</v>
      </c>
      <c r="AD768" t="s">
        <v>2014</v>
      </c>
      <c r="AE768" t="s">
        <v>2730</v>
      </c>
    </row>
    <row r="769" spans="1:31" x14ac:dyDescent="0.25">
      <c r="A769" s="1">
        <v>44472</v>
      </c>
      <c r="B769" s="2" t="s">
        <v>3879</v>
      </c>
      <c r="C769" s="2" t="s">
        <v>34</v>
      </c>
      <c r="D769" s="2" t="s">
        <v>23</v>
      </c>
      <c r="E769" s="2" t="s">
        <v>80</v>
      </c>
      <c r="F769" s="2" t="s">
        <v>71</v>
      </c>
      <c r="G769" s="4">
        <v>44472</v>
      </c>
      <c r="H769">
        <v>164</v>
      </c>
      <c r="I769" t="s">
        <v>713</v>
      </c>
      <c r="N769">
        <v>226</v>
      </c>
      <c r="O769" t="s">
        <v>2018</v>
      </c>
      <c r="P769">
        <v>345</v>
      </c>
      <c r="AC769" t="s">
        <v>2019</v>
      </c>
      <c r="AD769">
        <v>183</v>
      </c>
    </row>
    <row r="770" spans="1:31" x14ac:dyDescent="0.25">
      <c r="A770" s="1">
        <v>44472</v>
      </c>
      <c r="B770" s="2" t="s">
        <v>3879</v>
      </c>
      <c r="C770" s="2" t="s">
        <v>34</v>
      </c>
      <c r="D770" s="2" t="s">
        <v>23</v>
      </c>
      <c r="E770" s="2" t="s">
        <v>80</v>
      </c>
      <c r="F770" s="2" t="s">
        <v>71</v>
      </c>
      <c r="G770" s="4">
        <v>44472</v>
      </c>
      <c r="H770">
        <v>165</v>
      </c>
      <c r="I770" t="s">
        <v>713</v>
      </c>
      <c r="N770">
        <v>691</v>
      </c>
      <c r="O770" t="s">
        <v>2020</v>
      </c>
      <c r="P770">
        <v>518</v>
      </c>
      <c r="AC770" t="s">
        <v>2021</v>
      </c>
      <c r="AD770" t="s">
        <v>2022</v>
      </c>
    </row>
    <row r="771" spans="1:31" x14ac:dyDescent="0.25">
      <c r="A771" s="1">
        <v>44472</v>
      </c>
      <c r="B771" s="2" t="s">
        <v>3879</v>
      </c>
      <c r="C771" s="2" t="s">
        <v>34</v>
      </c>
      <c r="D771" s="2" t="s">
        <v>23</v>
      </c>
      <c r="E771" s="2" t="s">
        <v>80</v>
      </c>
      <c r="F771" s="2" t="s">
        <v>71</v>
      </c>
      <c r="G771" s="4">
        <v>44472</v>
      </c>
      <c r="H771">
        <v>166</v>
      </c>
      <c r="I771" t="s">
        <v>715</v>
      </c>
      <c r="J771" s="1">
        <v>44472</v>
      </c>
      <c r="K771" t="s">
        <v>2732</v>
      </c>
      <c r="L771" t="s">
        <v>2087</v>
      </c>
      <c r="M771" t="s">
        <v>2155</v>
      </c>
      <c r="N771">
        <v>2477</v>
      </c>
      <c r="O771" t="s">
        <v>2240</v>
      </c>
      <c r="P771">
        <v>750</v>
      </c>
      <c r="Q771">
        <v>0</v>
      </c>
      <c r="R771">
        <v>0</v>
      </c>
      <c r="S771">
        <v>750</v>
      </c>
      <c r="T771">
        <v>750</v>
      </c>
      <c r="U771">
        <v>750</v>
      </c>
      <c r="W771" t="s">
        <v>2006</v>
      </c>
      <c r="X771" t="s">
        <v>71</v>
      </c>
      <c r="AA771" t="s">
        <v>33</v>
      </c>
      <c r="AC771" t="s">
        <v>2241</v>
      </c>
      <c r="AE771" t="s">
        <v>2730</v>
      </c>
    </row>
    <row r="772" spans="1:31" x14ac:dyDescent="0.25">
      <c r="A772" s="1">
        <v>44472</v>
      </c>
      <c r="B772" s="2" t="s">
        <v>3879</v>
      </c>
      <c r="C772" s="2" t="s">
        <v>25</v>
      </c>
      <c r="D772" s="2" t="s">
        <v>23</v>
      </c>
      <c r="E772" s="2" t="s">
        <v>78</v>
      </c>
      <c r="F772" s="2" t="s">
        <v>71</v>
      </c>
      <c r="G772" s="4">
        <v>44472</v>
      </c>
      <c r="H772">
        <v>167</v>
      </c>
      <c r="I772" t="s">
        <v>717</v>
      </c>
      <c r="J772" s="1">
        <v>44472</v>
      </c>
      <c r="K772" t="s">
        <v>2288</v>
      </c>
      <c r="L772" t="s">
        <v>2289</v>
      </c>
      <c r="M772" t="s">
        <v>2290</v>
      </c>
      <c r="N772">
        <v>692</v>
      </c>
      <c r="O772" t="s">
        <v>2012</v>
      </c>
      <c r="P772">
        <v>184</v>
      </c>
      <c r="Q772">
        <v>0</v>
      </c>
      <c r="R772">
        <v>0</v>
      </c>
      <c r="S772">
        <v>529</v>
      </c>
      <c r="T772">
        <v>529</v>
      </c>
      <c r="U772">
        <v>529</v>
      </c>
      <c r="W772" t="s">
        <v>2006</v>
      </c>
      <c r="X772" t="s">
        <v>71</v>
      </c>
      <c r="AA772" t="s">
        <v>24</v>
      </c>
      <c r="AC772" t="s">
        <v>2013</v>
      </c>
      <c r="AD772" t="s">
        <v>2014</v>
      </c>
      <c r="AE772" t="s">
        <v>2008</v>
      </c>
    </row>
    <row r="773" spans="1:31" x14ac:dyDescent="0.25">
      <c r="A773" s="1">
        <v>44472</v>
      </c>
      <c r="B773" s="2" t="s">
        <v>3879</v>
      </c>
      <c r="C773" s="2" t="s">
        <v>25</v>
      </c>
      <c r="D773" s="2" t="s">
        <v>23</v>
      </c>
      <c r="E773" s="2" t="s">
        <v>78</v>
      </c>
      <c r="F773" s="2" t="s">
        <v>71</v>
      </c>
      <c r="G773" s="4">
        <v>44472</v>
      </c>
      <c r="H773">
        <v>168</v>
      </c>
      <c r="I773" t="s">
        <v>717</v>
      </c>
      <c r="N773">
        <v>226</v>
      </c>
      <c r="O773" t="s">
        <v>2018</v>
      </c>
      <c r="P773">
        <v>345</v>
      </c>
      <c r="AC773" t="s">
        <v>2019</v>
      </c>
      <c r="AD773">
        <v>183</v>
      </c>
    </row>
    <row r="774" spans="1:31" x14ac:dyDescent="0.25">
      <c r="A774" s="1">
        <v>44472</v>
      </c>
      <c r="B774" s="2" t="s">
        <v>3879</v>
      </c>
      <c r="C774" s="2" t="s">
        <v>34</v>
      </c>
      <c r="D774" s="2" t="s">
        <v>23</v>
      </c>
      <c r="E774" s="2" t="s">
        <v>80</v>
      </c>
      <c r="F774" s="2" t="s">
        <v>71</v>
      </c>
      <c r="G774" s="4">
        <v>44472</v>
      </c>
      <c r="H774">
        <v>169</v>
      </c>
      <c r="I774" t="s">
        <v>718</v>
      </c>
      <c r="J774" s="1">
        <v>44472</v>
      </c>
      <c r="K774" t="s">
        <v>2733</v>
      </c>
      <c r="L774" t="s">
        <v>2037</v>
      </c>
      <c r="M774" t="s">
        <v>2257</v>
      </c>
      <c r="N774">
        <v>2477</v>
      </c>
      <c r="O774" t="s">
        <v>2240</v>
      </c>
      <c r="P774">
        <v>750</v>
      </c>
      <c r="Q774">
        <v>0</v>
      </c>
      <c r="R774">
        <v>0</v>
      </c>
      <c r="S774">
        <v>4250</v>
      </c>
      <c r="T774">
        <v>4250</v>
      </c>
      <c r="U774">
        <v>4250</v>
      </c>
      <c r="W774" t="s">
        <v>2006</v>
      </c>
      <c r="X774" t="s">
        <v>71</v>
      </c>
      <c r="AA774" t="s">
        <v>33</v>
      </c>
      <c r="AC774" t="s">
        <v>2241</v>
      </c>
      <c r="AE774" t="s">
        <v>2730</v>
      </c>
    </row>
    <row r="775" spans="1:31" x14ac:dyDescent="0.25">
      <c r="A775" s="1">
        <v>44472</v>
      </c>
      <c r="B775" s="2" t="s">
        <v>3879</v>
      </c>
      <c r="C775" s="2" t="s">
        <v>34</v>
      </c>
      <c r="D775" s="2" t="s">
        <v>23</v>
      </c>
      <c r="E775" s="2" t="s">
        <v>80</v>
      </c>
      <c r="F775" s="2" t="s">
        <v>71</v>
      </c>
      <c r="G775" s="4">
        <v>44472</v>
      </c>
      <c r="H775">
        <v>170</v>
      </c>
      <c r="I775" t="s">
        <v>718</v>
      </c>
      <c r="N775">
        <v>2452</v>
      </c>
      <c r="O775" t="s">
        <v>2157</v>
      </c>
      <c r="P775">
        <v>3500</v>
      </c>
      <c r="AC775" t="s">
        <v>2158</v>
      </c>
    </row>
    <row r="776" spans="1:31" x14ac:dyDescent="0.25">
      <c r="A776" s="1">
        <v>44472</v>
      </c>
      <c r="B776" s="2" t="s">
        <v>3879</v>
      </c>
      <c r="C776" s="2" t="s">
        <v>35</v>
      </c>
      <c r="D776" s="2" t="s">
        <v>82</v>
      </c>
      <c r="E776" s="2" t="s">
        <v>35</v>
      </c>
      <c r="F776" s="2" t="s">
        <v>71</v>
      </c>
      <c r="G776" s="4">
        <v>44472</v>
      </c>
      <c r="H776">
        <v>171</v>
      </c>
      <c r="I776" t="s">
        <v>720</v>
      </c>
      <c r="J776" s="1">
        <v>44472</v>
      </c>
      <c r="K776" t="s">
        <v>2636</v>
      </c>
      <c r="L776" t="s">
        <v>2637</v>
      </c>
      <c r="M776" t="s">
        <v>2638</v>
      </c>
      <c r="N776">
        <v>549</v>
      </c>
      <c r="O776" t="s">
        <v>2639</v>
      </c>
      <c r="P776">
        <v>380</v>
      </c>
      <c r="Q776">
        <v>0</v>
      </c>
      <c r="R776">
        <v>0</v>
      </c>
      <c r="S776">
        <v>380</v>
      </c>
      <c r="T776">
        <v>380</v>
      </c>
      <c r="U776">
        <v>380</v>
      </c>
      <c r="W776" t="s">
        <v>2006</v>
      </c>
      <c r="X776" t="s">
        <v>71</v>
      </c>
      <c r="AA776" t="s">
        <v>38</v>
      </c>
      <c r="AC776" t="s">
        <v>2640</v>
      </c>
      <c r="AE776" t="s">
        <v>2641</v>
      </c>
    </row>
    <row r="777" spans="1:31" x14ac:dyDescent="0.25">
      <c r="A777" s="1">
        <v>44472</v>
      </c>
      <c r="B777" s="2" t="s">
        <v>3879</v>
      </c>
      <c r="C777" s="2" t="s">
        <v>35</v>
      </c>
      <c r="D777" s="2" t="s">
        <v>82</v>
      </c>
      <c r="E777" s="2" t="s">
        <v>35</v>
      </c>
      <c r="F777" s="2" t="s">
        <v>71</v>
      </c>
      <c r="G777" s="4">
        <v>44472</v>
      </c>
      <c r="H777">
        <v>172</v>
      </c>
      <c r="I777" t="s">
        <v>722</v>
      </c>
      <c r="J777" s="1">
        <v>44472</v>
      </c>
      <c r="K777" t="s">
        <v>2636</v>
      </c>
      <c r="L777" t="s">
        <v>2637</v>
      </c>
      <c r="M777" t="s">
        <v>2638</v>
      </c>
      <c r="N777">
        <v>549</v>
      </c>
      <c r="O777" t="s">
        <v>2639</v>
      </c>
      <c r="P777">
        <v>380</v>
      </c>
      <c r="Q777">
        <v>0</v>
      </c>
      <c r="R777">
        <v>0</v>
      </c>
      <c r="S777">
        <v>380</v>
      </c>
      <c r="T777">
        <v>380</v>
      </c>
      <c r="U777">
        <v>380</v>
      </c>
      <c r="W777" t="s">
        <v>2006</v>
      </c>
      <c r="X777" t="s">
        <v>71</v>
      </c>
      <c r="AA777" t="s">
        <v>38</v>
      </c>
      <c r="AC777" t="s">
        <v>2640</v>
      </c>
      <c r="AE777" t="s">
        <v>2641</v>
      </c>
    </row>
    <row r="778" spans="1:31" x14ac:dyDescent="0.25">
      <c r="A778" s="1">
        <v>44472</v>
      </c>
      <c r="B778" s="2" t="s">
        <v>3880</v>
      </c>
      <c r="C778" s="2" t="s">
        <v>20</v>
      </c>
      <c r="D778" s="2" t="s">
        <v>23</v>
      </c>
      <c r="E778" s="2" t="s">
        <v>79</v>
      </c>
      <c r="F778" s="2" t="s">
        <v>71</v>
      </c>
      <c r="G778" s="4">
        <v>44472</v>
      </c>
      <c r="H778">
        <v>173</v>
      </c>
      <c r="I778" t="s">
        <v>723</v>
      </c>
      <c r="J778" s="1">
        <v>44472</v>
      </c>
      <c r="K778" t="s">
        <v>2734</v>
      </c>
      <c r="L778" t="s">
        <v>2735</v>
      </c>
      <c r="M778" t="s">
        <v>2065</v>
      </c>
      <c r="N778">
        <v>83</v>
      </c>
      <c r="O778" t="s">
        <v>2029</v>
      </c>
      <c r="P778">
        <v>138</v>
      </c>
      <c r="Q778">
        <v>0</v>
      </c>
      <c r="R778">
        <v>0</v>
      </c>
      <c r="S778">
        <v>138</v>
      </c>
      <c r="T778">
        <v>138</v>
      </c>
      <c r="U778">
        <v>138</v>
      </c>
      <c r="W778" t="s">
        <v>2006</v>
      </c>
      <c r="X778" t="s">
        <v>71</v>
      </c>
      <c r="AA778" t="s">
        <v>18</v>
      </c>
      <c r="AC778" t="s">
        <v>2030</v>
      </c>
      <c r="AD778">
        <v>127</v>
      </c>
      <c r="AE778" t="s">
        <v>2619</v>
      </c>
    </row>
    <row r="779" spans="1:31" x14ac:dyDescent="0.25">
      <c r="A779" s="1">
        <v>44472</v>
      </c>
      <c r="B779" s="2" t="s">
        <v>3880</v>
      </c>
      <c r="C779" s="2" t="s">
        <v>34</v>
      </c>
      <c r="D779" s="2" t="s">
        <v>23</v>
      </c>
      <c r="E779" s="2" t="s">
        <v>80</v>
      </c>
      <c r="F779" s="2" t="s">
        <v>71</v>
      </c>
      <c r="G779" s="4">
        <v>44472</v>
      </c>
      <c r="H779">
        <v>174</v>
      </c>
      <c r="I779" t="s">
        <v>725</v>
      </c>
      <c r="J779" s="1">
        <v>44472</v>
      </c>
      <c r="K779" t="s">
        <v>2736</v>
      </c>
      <c r="L779" t="s">
        <v>2737</v>
      </c>
      <c r="M779" t="s">
        <v>2738</v>
      </c>
      <c r="N779">
        <v>692</v>
      </c>
      <c r="O779" t="s">
        <v>2012</v>
      </c>
      <c r="P779">
        <v>184</v>
      </c>
      <c r="Q779">
        <v>0</v>
      </c>
      <c r="R779">
        <v>0</v>
      </c>
      <c r="S779">
        <v>2312</v>
      </c>
      <c r="T779">
        <v>2312</v>
      </c>
      <c r="U779">
        <v>2312</v>
      </c>
      <c r="W779" t="s">
        <v>2006</v>
      </c>
      <c r="X779" t="s">
        <v>71</v>
      </c>
      <c r="AA779" t="s">
        <v>33</v>
      </c>
      <c r="AC779" t="s">
        <v>2013</v>
      </c>
      <c r="AD779" t="s">
        <v>2014</v>
      </c>
      <c r="AE779" t="s">
        <v>2730</v>
      </c>
    </row>
    <row r="780" spans="1:31" x14ac:dyDescent="0.25">
      <c r="A780" s="1">
        <v>44472</v>
      </c>
      <c r="B780" s="2" t="s">
        <v>3880</v>
      </c>
      <c r="C780" s="2" t="s">
        <v>34</v>
      </c>
      <c r="D780" s="2" t="s">
        <v>23</v>
      </c>
      <c r="E780" s="2" t="s">
        <v>80</v>
      </c>
      <c r="F780" s="2" t="s">
        <v>71</v>
      </c>
      <c r="G780" s="4">
        <v>44472</v>
      </c>
      <c r="H780">
        <v>175</v>
      </c>
      <c r="I780" t="s">
        <v>725</v>
      </c>
      <c r="N780">
        <v>226</v>
      </c>
      <c r="O780" t="s">
        <v>2018</v>
      </c>
      <c r="P780">
        <v>345</v>
      </c>
      <c r="AC780" t="s">
        <v>2019</v>
      </c>
      <c r="AD780">
        <v>183</v>
      </c>
    </row>
    <row r="781" spans="1:31" x14ac:dyDescent="0.25">
      <c r="A781" s="1">
        <v>44472</v>
      </c>
      <c r="B781" s="2" t="s">
        <v>3880</v>
      </c>
      <c r="C781" s="2" t="s">
        <v>34</v>
      </c>
      <c r="D781" s="2" t="s">
        <v>23</v>
      </c>
      <c r="E781" s="2" t="s">
        <v>80</v>
      </c>
      <c r="F781" s="2" t="s">
        <v>71</v>
      </c>
      <c r="G781" s="4">
        <v>44472</v>
      </c>
      <c r="H781">
        <v>176</v>
      </c>
      <c r="I781" t="s">
        <v>725</v>
      </c>
      <c r="N781">
        <v>691</v>
      </c>
      <c r="O781" t="s">
        <v>2020</v>
      </c>
      <c r="P781">
        <v>518</v>
      </c>
      <c r="AC781" t="s">
        <v>2021</v>
      </c>
      <c r="AD781" t="s">
        <v>2022</v>
      </c>
    </row>
    <row r="782" spans="1:31" x14ac:dyDescent="0.25">
      <c r="A782" s="1">
        <v>44472</v>
      </c>
      <c r="B782" s="2" t="s">
        <v>3880</v>
      </c>
      <c r="C782" s="2" t="s">
        <v>34</v>
      </c>
      <c r="D782" s="2" t="s">
        <v>23</v>
      </c>
      <c r="E782" s="2" t="s">
        <v>80</v>
      </c>
      <c r="F782" s="2" t="s">
        <v>71</v>
      </c>
      <c r="G782" s="4">
        <v>44472</v>
      </c>
      <c r="H782">
        <v>177</v>
      </c>
      <c r="I782" t="s">
        <v>725</v>
      </c>
      <c r="N782">
        <v>244</v>
      </c>
      <c r="O782" t="s">
        <v>2023</v>
      </c>
      <c r="P782">
        <v>920</v>
      </c>
      <c r="AC782" t="s">
        <v>2024</v>
      </c>
    </row>
    <row r="783" spans="1:31" x14ac:dyDescent="0.25">
      <c r="A783" s="1">
        <v>44472</v>
      </c>
      <c r="B783" s="2" t="s">
        <v>3880</v>
      </c>
      <c r="C783" s="2" t="s">
        <v>34</v>
      </c>
      <c r="D783" s="2" t="s">
        <v>23</v>
      </c>
      <c r="E783" s="2" t="s">
        <v>80</v>
      </c>
      <c r="F783" s="2" t="s">
        <v>71</v>
      </c>
      <c r="G783" s="4">
        <v>44472</v>
      </c>
      <c r="H783">
        <v>178</v>
      </c>
      <c r="I783" t="s">
        <v>725</v>
      </c>
      <c r="N783">
        <v>87</v>
      </c>
      <c r="O783" t="s">
        <v>2602</v>
      </c>
      <c r="P783">
        <v>345</v>
      </c>
      <c r="AC783" t="s">
        <v>2602</v>
      </c>
      <c r="AD783">
        <v>129</v>
      </c>
    </row>
    <row r="784" spans="1:31" x14ac:dyDescent="0.25">
      <c r="A784" s="1">
        <v>44472</v>
      </c>
      <c r="B784" s="2" t="s">
        <v>3880</v>
      </c>
      <c r="C784" s="2" t="s">
        <v>20</v>
      </c>
      <c r="D784" s="2" t="s">
        <v>23</v>
      </c>
      <c r="E784" s="2" t="s">
        <v>79</v>
      </c>
      <c r="F784" s="2" t="s">
        <v>71</v>
      </c>
      <c r="G784" s="4">
        <v>44472</v>
      </c>
      <c r="H784">
        <v>179</v>
      </c>
      <c r="I784" t="s">
        <v>727</v>
      </c>
      <c r="J784" s="1">
        <v>44472</v>
      </c>
      <c r="K784" t="s">
        <v>2739</v>
      </c>
      <c r="L784" t="s">
        <v>2740</v>
      </c>
      <c r="N784">
        <v>100</v>
      </c>
      <c r="O784" t="s">
        <v>2016</v>
      </c>
      <c r="P784">
        <v>414</v>
      </c>
      <c r="Q784">
        <v>0</v>
      </c>
      <c r="R784">
        <v>0</v>
      </c>
      <c r="S784">
        <v>1277</v>
      </c>
      <c r="T784">
        <v>1277</v>
      </c>
      <c r="U784">
        <v>1277</v>
      </c>
      <c r="W784" t="s">
        <v>2006</v>
      </c>
      <c r="X784" t="s">
        <v>71</v>
      </c>
      <c r="AA784" t="s">
        <v>18</v>
      </c>
      <c r="AC784" t="s">
        <v>2017</v>
      </c>
      <c r="AD784">
        <v>100</v>
      </c>
      <c r="AE784" t="s">
        <v>2619</v>
      </c>
    </row>
    <row r="785" spans="1:31" x14ac:dyDescent="0.25">
      <c r="A785" s="1">
        <v>44472</v>
      </c>
      <c r="B785" s="2" t="s">
        <v>3880</v>
      </c>
      <c r="C785" s="2" t="s">
        <v>20</v>
      </c>
      <c r="D785" s="2" t="s">
        <v>23</v>
      </c>
      <c r="E785" s="2" t="s">
        <v>79</v>
      </c>
      <c r="F785" s="2" t="s">
        <v>71</v>
      </c>
      <c r="G785" s="4">
        <v>44472</v>
      </c>
      <c r="H785">
        <v>180</v>
      </c>
      <c r="I785" t="s">
        <v>727</v>
      </c>
      <c r="N785">
        <v>692</v>
      </c>
      <c r="O785" t="s">
        <v>2012</v>
      </c>
      <c r="P785">
        <v>184</v>
      </c>
      <c r="AC785" t="s">
        <v>2013</v>
      </c>
      <c r="AD785" t="s">
        <v>2014</v>
      </c>
    </row>
    <row r="786" spans="1:31" x14ac:dyDescent="0.25">
      <c r="A786" s="1">
        <v>44472</v>
      </c>
      <c r="B786" s="2" t="s">
        <v>3880</v>
      </c>
      <c r="C786" s="2" t="s">
        <v>20</v>
      </c>
      <c r="D786" s="2" t="s">
        <v>23</v>
      </c>
      <c r="E786" s="2" t="s">
        <v>79</v>
      </c>
      <c r="F786" s="2" t="s">
        <v>71</v>
      </c>
      <c r="G786" s="4">
        <v>44472</v>
      </c>
      <c r="H786">
        <v>181</v>
      </c>
      <c r="I786" t="s">
        <v>727</v>
      </c>
      <c r="N786">
        <v>119</v>
      </c>
      <c r="O786" t="s">
        <v>2145</v>
      </c>
      <c r="P786">
        <v>161</v>
      </c>
      <c r="AC786" t="s">
        <v>2146</v>
      </c>
      <c r="AD786">
        <v>213</v>
      </c>
    </row>
    <row r="787" spans="1:31" x14ac:dyDescent="0.25">
      <c r="A787" s="1">
        <v>44472</v>
      </c>
      <c r="B787" s="2" t="s">
        <v>3880</v>
      </c>
      <c r="C787" s="2" t="s">
        <v>20</v>
      </c>
      <c r="D787" s="2" t="s">
        <v>23</v>
      </c>
      <c r="E787" s="2" t="s">
        <v>79</v>
      </c>
      <c r="F787" s="2" t="s">
        <v>71</v>
      </c>
      <c r="G787" s="4">
        <v>44472</v>
      </c>
      <c r="H787">
        <v>182</v>
      </c>
      <c r="I787" t="s">
        <v>727</v>
      </c>
      <c r="N787">
        <v>691</v>
      </c>
      <c r="O787" t="s">
        <v>2020</v>
      </c>
      <c r="P787">
        <v>518</v>
      </c>
      <c r="AC787" t="s">
        <v>2021</v>
      </c>
      <c r="AD787" t="s">
        <v>2022</v>
      </c>
    </row>
    <row r="788" spans="1:31" x14ac:dyDescent="0.25">
      <c r="A788" s="1">
        <v>44472</v>
      </c>
      <c r="B788" s="2" t="s">
        <v>3880</v>
      </c>
      <c r="C788" s="2" t="s">
        <v>34</v>
      </c>
      <c r="D788" s="2" t="s">
        <v>23</v>
      </c>
      <c r="E788" s="2" t="s">
        <v>80</v>
      </c>
      <c r="F788" s="2" t="s">
        <v>71</v>
      </c>
      <c r="G788" s="4">
        <v>44472</v>
      </c>
      <c r="H788">
        <v>183</v>
      </c>
      <c r="I788" t="s">
        <v>730</v>
      </c>
      <c r="J788" s="1">
        <v>44472</v>
      </c>
      <c r="K788" t="s">
        <v>2736</v>
      </c>
      <c r="L788" t="s">
        <v>2737</v>
      </c>
      <c r="M788" t="s">
        <v>2738</v>
      </c>
      <c r="N788">
        <v>259</v>
      </c>
      <c r="O788" t="s">
        <v>2277</v>
      </c>
      <c r="P788">
        <v>130</v>
      </c>
      <c r="Q788">
        <v>0</v>
      </c>
      <c r="R788">
        <v>0</v>
      </c>
      <c r="S788">
        <v>2056</v>
      </c>
      <c r="T788">
        <v>2056</v>
      </c>
      <c r="U788">
        <v>2056</v>
      </c>
      <c r="W788" t="s">
        <v>2006</v>
      </c>
      <c r="X788" t="s">
        <v>71</v>
      </c>
      <c r="AA788" t="s">
        <v>33</v>
      </c>
      <c r="AC788" t="s">
        <v>2278</v>
      </c>
      <c r="AD788">
        <v>210</v>
      </c>
      <c r="AE788" t="s">
        <v>2730</v>
      </c>
    </row>
    <row r="789" spans="1:31" x14ac:dyDescent="0.25">
      <c r="A789" s="1">
        <v>44472</v>
      </c>
      <c r="B789" s="2" t="s">
        <v>3880</v>
      </c>
      <c r="C789" s="2" t="s">
        <v>34</v>
      </c>
      <c r="D789" s="2" t="s">
        <v>23</v>
      </c>
      <c r="E789" s="2" t="s">
        <v>80</v>
      </c>
      <c r="F789" s="2" t="s">
        <v>71</v>
      </c>
      <c r="G789" s="4">
        <v>44472</v>
      </c>
      <c r="H789">
        <v>184</v>
      </c>
      <c r="I789" t="s">
        <v>730</v>
      </c>
      <c r="N789">
        <v>262</v>
      </c>
      <c r="O789" t="s">
        <v>2279</v>
      </c>
      <c r="P789">
        <v>130</v>
      </c>
      <c r="AC789" t="s">
        <v>2280</v>
      </c>
    </row>
    <row r="790" spans="1:31" x14ac:dyDescent="0.25">
      <c r="A790" s="1">
        <v>44472</v>
      </c>
      <c r="B790" s="2" t="s">
        <v>3880</v>
      </c>
      <c r="C790" s="2" t="s">
        <v>34</v>
      </c>
      <c r="D790" s="2" t="s">
        <v>23</v>
      </c>
      <c r="E790" s="2" t="s">
        <v>80</v>
      </c>
      <c r="F790" s="2" t="s">
        <v>71</v>
      </c>
      <c r="G790" s="4">
        <v>44472</v>
      </c>
      <c r="H790">
        <v>185</v>
      </c>
      <c r="I790" t="s">
        <v>730</v>
      </c>
      <c r="N790">
        <v>288</v>
      </c>
      <c r="O790" t="s">
        <v>2242</v>
      </c>
      <c r="P790">
        <v>125</v>
      </c>
      <c r="AC790" t="s">
        <v>2243</v>
      </c>
      <c r="AD790">
        <v>221</v>
      </c>
    </row>
    <row r="791" spans="1:31" x14ac:dyDescent="0.25">
      <c r="A791" s="1">
        <v>44472</v>
      </c>
      <c r="B791" s="2" t="s">
        <v>3880</v>
      </c>
      <c r="C791" s="2" t="s">
        <v>34</v>
      </c>
      <c r="D791" s="2" t="s">
        <v>23</v>
      </c>
      <c r="E791" s="2" t="s">
        <v>80</v>
      </c>
      <c r="F791" s="2" t="s">
        <v>71</v>
      </c>
      <c r="G791" s="4">
        <v>44472</v>
      </c>
      <c r="H791">
        <v>186</v>
      </c>
      <c r="I791" t="s">
        <v>730</v>
      </c>
      <c r="N791">
        <v>104</v>
      </c>
      <c r="O791" t="s">
        <v>2057</v>
      </c>
      <c r="P791">
        <v>171</v>
      </c>
      <c r="AC791" t="s">
        <v>2058</v>
      </c>
      <c r="AD791">
        <v>157</v>
      </c>
    </row>
    <row r="792" spans="1:31" x14ac:dyDescent="0.25">
      <c r="A792" s="1">
        <v>44472</v>
      </c>
      <c r="B792" s="2" t="s">
        <v>3880</v>
      </c>
      <c r="C792" s="2" t="s">
        <v>34</v>
      </c>
      <c r="D792" s="2" t="s">
        <v>23</v>
      </c>
      <c r="E792" s="2" t="s">
        <v>80</v>
      </c>
      <c r="F792" s="2" t="s">
        <v>71</v>
      </c>
      <c r="G792" s="4">
        <v>44472</v>
      </c>
      <c r="H792">
        <v>187</v>
      </c>
      <c r="I792" t="s">
        <v>730</v>
      </c>
      <c r="N792">
        <v>2085</v>
      </c>
      <c r="O792" t="s">
        <v>2741</v>
      </c>
      <c r="P792">
        <v>750</v>
      </c>
      <c r="AC792" t="s">
        <v>2742</v>
      </c>
      <c r="AD792">
        <v>189</v>
      </c>
    </row>
    <row r="793" spans="1:31" x14ac:dyDescent="0.25">
      <c r="A793" s="1">
        <v>44472</v>
      </c>
      <c r="B793" s="2" t="s">
        <v>3880</v>
      </c>
      <c r="C793" s="2" t="s">
        <v>34</v>
      </c>
      <c r="D793" s="2" t="s">
        <v>23</v>
      </c>
      <c r="E793" s="2" t="s">
        <v>80</v>
      </c>
      <c r="F793" s="2" t="s">
        <v>71</v>
      </c>
      <c r="G793" s="4">
        <v>44472</v>
      </c>
      <c r="H793">
        <v>188</v>
      </c>
      <c r="I793" t="s">
        <v>730</v>
      </c>
      <c r="N793">
        <v>2477</v>
      </c>
      <c r="O793" t="s">
        <v>2240</v>
      </c>
      <c r="P793">
        <v>750</v>
      </c>
      <c r="AC793" t="s">
        <v>2241</v>
      </c>
    </row>
    <row r="794" spans="1:31" x14ac:dyDescent="0.25">
      <c r="A794" s="1">
        <v>44472</v>
      </c>
      <c r="B794" s="2" t="s">
        <v>3880</v>
      </c>
      <c r="C794" s="2" t="s">
        <v>25</v>
      </c>
      <c r="D794" s="2" t="s">
        <v>37</v>
      </c>
      <c r="E794" s="2" t="s">
        <v>78</v>
      </c>
      <c r="F794" s="2" t="s">
        <v>71</v>
      </c>
      <c r="G794" s="4">
        <v>44472</v>
      </c>
      <c r="H794">
        <v>189</v>
      </c>
      <c r="I794" t="s">
        <v>732</v>
      </c>
      <c r="J794" s="1">
        <v>44472</v>
      </c>
      <c r="K794" t="s">
        <v>2743</v>
      </c>
      <c r="L794" t="s">
        <v>2744</v>
      </c>
      <c r="M794" t="s">
        <v>2011</v>
      </c>
      <c r="N794">
        <v>2224</v>
      </c>
      <c r="O794" t="s">
        <v>2745</v>
      </c>
      <c r="P794">
        <v>2400</v>
      </c>
      <c r="Q794">
        <v>0</v>
      </c>
      <c r="R794">
        <v>0</v>
      </c>
      <c r="S794">
        <v>3000</v>
      </c>
      <c r="T794">
        <v>3000</v>
      </c>
      <c r="U794">
        <v>3000</v>
      </c>
      <c r="W794" t="s">
        <v>2006</v>
      </c>
      <c r="X794" t="s">
        <v>71</v>
      </c>
      <c r="AA794" t="s">
        <v>24</v>
      </c>
      <c r="AC794" t="s">
        <v>2746</v>
      </c>
      <c r="AD794" t="s">
        <v>2747</v>
      </c>
      <c r="AE794" t="s">
        <v>2217</v>
      </c>
    </row>
    <row r="795" spans="1:31" x14ac:dyDescent="0.25">
      <c r="A795" s="1">
        <v>44472</v>
      </c>
      <c r="B795" s="2" t="s">
        <v>3880</v>
      </c>
      <c r="C795" s="2" t="s">
        <v>25</v>
      </c>
      <c r="D795" s="2" t="s">
        <v>37</v>
      </c>
      <c r="E795" s="2" t="s">
        <v>78</v>
      </c>
      <c r="F795" s="2" t="s">
        <v>71</v>
      </c>
      <c r="G795" s="4">
        <v>44472</v>
      </c>
      <c r="H795">
        <v>190</v>
      </c>
      <c r="I795" t="s">
        <v>732</v>
      </c>
      <c r="N795">
        <v>1356</v>
      </c>
      <c r="O795" t="s">
        <v>2251</v>
      </c>
      <c r="P795">
        <v>200</v>
      </c>
      <c r="AC795" t="s">
        <v>2252</v>
      </c>
      <c r="AD795">
        <v>92</v>
      </c>
    </row>
    <row r="796" spans="1:31" x14ac:dyDescent="0.25">
      <c r="A796" s="1">
        <v>44472</v>
      </c>
      <c r="B796" s="2" t="s">
        <v>3880</v>
      </c>
      <c r="C796" s="2" t="s">
        <v>25</v>
      </c>
      <c r="D796" s="2" t="s">
        <v>37</v>
      </c>
      <c r="E796" s="2" t="s">
        <v>78</v>
      </c>
      <c r="F796" s="2" t="s">
        <v>71</v>
      </c>
      <c r="G796" s="4">
        <v>44472</v>
      </c>
      <c r="H796">
        <v>191</v>
      </c>
      <c r="I796" t="s">
        <v>732</v>
      </c>
      <c r="N796">
        <v>356</v>
      </c>
      <c r="O796" t="s">
        <v>2571</v>
      </c>
      <c r="P796">
        <v>400</v>
      </c>
      <c r="AC796" t="s">
        <v>2572</v>
      </c>
    </row>
    <row r="797" spans="1:31" x14ac:dyDescent="0.25">
      <c r="A797" s="1">
        <v>44472</v>
      </c>
      <c r="B797" s="2" t="s">
        <v>3883</v>
      </c>
      <c r="C797" s="2" t="s">
        <v>73</v>
      </c>
      <c r="D797" s="2" t="s">
        <v>23</v>
      </c>
      <c r="E797" s="2" t="s">
        <v>77</v>
      </c>
      <c r="F797" s="2" t="s">
        <v>71</v>
      </c>
      <c r="G797" s="4">
        <v>44472</v>
      </c>
      <c r="H797">
        <v>192</v>
      </c>
      <c r="I797" t="s">
        <v>734</v>
      </c>
      <c r="J797" s="1">
        <v>44472</v>
      </c>
      <c r="K797" t="s">
        <v>2085</v>
      </c>
      <c r="L797" t="s">
        <v>2086</v>
      </c>
      <c r="M797" t="s">
        <v>2087</v>
      </c>
      <c r="N797">
        <v>102</v>
      </c>
      <c r="O797" t="s">
        <v>2033</v>
      </c>
      <c r="P797">
        <v>1070</v>
      </c>
      <c r="Q797">
        <v>0</v>
      </c>
      <c r="R797">
        <v>0</v>
      </c>
      <c r="S797">
        <v>1070</v>
      </c>
      <c r="T797">
        <v>1070</v>
      </c>
      <c r="U797">
        <v>1070</v>
      </c>
      <c r="W797" t="s">
        <v>2006</v>
      </c>
      <c r="X797" t="s">
        <v>71</v>
      </c>
      <c r="AA797" t="s">
        <v>24</v>
      </c>
      <c r="AC797" t="s">
        <v>2034</v>
      </c>
      <c r="AD797">
        <v>136</v>
      </c>
      <c r="AE797" t="s">
        <v>2333</v>
      </c>
    </row>
    <row r="798" spans="1:31" x14ac:dyDescent="0.25">
      <c r="A798" s="1">
        <v>44472</v>
      </c>
      <c r="B798" s="2" t="s">
        <v>3883</v>
      </c>
      <c r="C798" s="2" t="s">
        <v>73</v>
      </c>
      <c r="D798" s="2" t="s">
        <v>23</v>
      </c>
      <c r="E798" s="2" t="s">
        <v>77</v>
      </c>
      <c r="F798" s="2" t="s">
        <v>71</v>
      </c>
      <c r="G798" s="4">
        <v>44472</v>
      </c>
      <c r="H798">
        <v>193</v>
      </c>
      <c r="I798" t="s">
        <v>735</v>
      </c>
      <c r="J798" s="1">
        <v>44472</v>
      </c>
      <c r="K798" t="s">
        <v>2036</v>
      </c>
      <c r="L798" t="s">
        <v>2037</v>
      </c>
      <c r="M798" t="s">
        <v>2038</v>
      </c>
      <c r="N798">
        <v>102</v>
      </c>
      <c r="O798" t="s">
        <v>2033</v>
      </c>
      <c r="P798">
        <v>1070</v>
      </c>
      <c r="Q798">
        <v>0</v>
      </c>
      <c r="R798">
        <v>0</v>
      </c>
      <c r="S798">
        <v>1070</v>
      </c>
      <c r="T798">
        <v>1070</v>
      </c>
      <c r="U798">
        <v>1070</v>
      </c>
      <c r="W798" t="s">
        <v>2006</v>
      </c>
      <c r="X798" t="s">
        <v>71</v>
      </c>
      <c r="AA798" t="s">
        <v>24</v>
      </c>
      <c r="AC798" t="s">
        <v>2034</v>
      </c>
      <c r="AD798">
        <v>136</v>
      </c>
      <c r="AE798" t="s">
        <v>2333</v>
      </c>
    </row>
    <row r="799" spans="1:31" x14ac:dyDescent="0.25">
      <c r="A799" s="1">
        <v>44472</v>
      </c>
      <c r="B799" s="2" t="s">
        <v>3883</v>
      </c>
      <c r="C799" s="2" t="s">
        <v>73</v>
      </c>
      <c r="D799" s="2" t="s">
        <v>23</v>
      </c>
      <c r="E799" s="2" t="s">
        <v>77</v>
      </c>
      <c r="F799" s="2" t="s">
        <v>71</v>
      </c>
      <c r="G799" s="4">
        <v>44472</v>
      </c>
      <c r="H799">
        <v>194</v>
      </c>
      <c r="I799" t="s">
        <v>736</v>
      </c>
      <c r="J799" s="1">
        <v>44472</v>
      </c>
      <c r="K799" t="s">
        <v>2080</v>
      </c>
      <c r="L799" t="s">
        <v>2081</v>
      </c>
      <c r="M799" t="s">
        <v>2082</v>
      </c>
      <c r="N799">
        <v>102</v>
      </c>
      <c r="O799" t="s">
        <v>2033</v>
      </c>
      <c r="P799">
        <v>1070</v>
      </c>
      <c r="Q799">
        <v>0</v>
      </c>
      <c r="R799">
        <v>0</v>
      </c>
      <c r="S799">
        <v>1070</v>
      </c>
      <c r="T799">
        <v>1070</v>
      </c>
      <c r="U799">
        <v>1070</v>
      </c>
      <c r="W799" t="s">
        <v>2006</v>
      </c>
      <c r="X799" t="s">
        <v>71</v>
      </c>
      <c r="AA799" t="s">
        <v>24</v>
      </c>
      <c r="AC799" t="s">
        <v>2034</v>
      </c>
      <c r="AD799">
        <v>136</v>
      </c>
      <c r="AE799" t="s">
        <v>2333</v>
      </c>
    </row>
    <row r="800" spans="1:31" x14ac:dyDescent="0.25">
      <c r="A800" s="1">
        <v>44472</v>
      </c>
      <c r="B800" s="2" t="s">
        <v>3883</v>
      </c>
      <c r="C800" s="2" t="s">
        <v>34</v>
      </c>
      <c r="D800" s="2" t="s">
        <v>23</v>
      </c>
      <c r="E800" s="2" t="s">
        <v>80</v>
      </c>
      <c r="F800" s="2" t="s">
        <v>71</v>
      </c>
      <c r="G800" s="4">
        <v>44472</v>
      </c>
      <c r="H800">
        <v>195</v>
      </c>
      <c r="I800" t="s">
        <v>737</v>
      </c>
      <c r="J800" s="1">
        <v>44472</v>
      </c>
      <c r="K800" t="s">
        <v>2192</v>
      </c>
      <c r="L800" t="s">
        <v>2193</v>
      </c>
      <c r="M800" t="s">
        <v>2148</v>
      </c>
      <c r="N800">
        <v>2477</v>
      </c>
      <c r="O800" t="s">
        <v>2240</v>
      </c>
      <c r="P800">
        <v>750</v>
      </c>
      <c r="Q800">
        <v>0</v>
      </c>
      <c r="R800">
        <v>0</v>
      </c>
      <c r="S800">
        <v>750</v>
      </c>
      <c r="T800">
        <v>750</v>
      </c>
      <c r="U800">
        <v>750</v>
      </c>
      <c r="W800" t="s">
        <v>2006</v>
      </c>
      <c r="X800" t="s">
        <v>71</v>
      </c>
      <c r="AA800" t="s">
        <v>33</v>
      </c>
      <c r="AC800" t="s">
        <v>2241</v>
      </c>
      <c r="AE800" t="s">
        <v>2730</v>
      </c>
    </row>
    <row r="801" spans="1:31" x14ac:dyDescent="0.25">
      <c r="A801" s="1">
        <v>44472</v>
      </c>
      <c r="B801" s="2" t="s">
        <v>3883</v>
      </c>
      <c r="C801" s="2" t="s">
        <v>34</v>
      </c>
      <c r="D801" s="2" t="s">
        <v>23</v>
      </c>
      <c r="E801" s="2" t="s">
        <v>80</v>
      </c>
      <c r="F801" s="2" t="s">
        <v>71</v>
      </c>
      <c r="G801" s="4">
        <v>44472</v>
      </c>
      <c r="H801">
        <v>196</v>
      </c>
      <c r="I801" t="s">
        <v>738</v>
      </c>
      <c r="J801" s="1">
        <v>44472</v>
      </c>
      <c r="K801" t="s">
        <v>2192</v>
      </c>
      <c r="L801" t="s">
        <v>2193</v>
      </c>
      <c r="M801" t="s">
        <v>2148</v>
      </c>
      <c r="N801">
        <v>692</v>
      </c>
      <c r="O801" t="s">
        <v>2012</v>
      </c>
      <c r="P801">
        <v>184</v>
      </c>
      <c r="Q801">
        <v>0</v>
      </c>
      <c r="R801">
        <v>0</v>
      </c>
      <c r="S801">
        <v>1685</v>
      </c>
      <c r="T801">
        <v>1685</v>
      </c>
      <c r="U801">
        <v>1685</v>
      </c>
      <c r="W801" t="s">
        <v>2006</v>
      </c>
      <c r="X801" t="s">
        <v>71</v>
      </c>
      <c r="AA801" t="s">
        <v>33</v>
      </c>
      <c r="AC801" t="s">
        <v>2013</v>
      </c>
      <c r="AD801" t="s">
        <v>2014</v>
      </c>
      <c r="AE801" t="s">
        <v>2730</v>
      </c>
    </row>
    <row r="802" spans="1:31" x14ac:dyDescent="0.25">
      <c r="A802" s="1">
        <v>44472</v>
      </c>
      <c r="B802" s="2" t="s">
        <v>3883</v>
      </c>
      <c r="C802" s="2" t="s">
        <v>34</v>
      </c>
      <c r="D802" s="2" t="s">
        <v>23</v>
      </c>
      <c r="E802" s="2" t="s">
        <v>80</v>
      </c>
      <c r="F802" s="2" t="s">
        <v>71</v>
      </c>
      <c r="G802" s="4">
        <v>44472</v>
      </c>
      <c r="H802">
        <v>197</v>
      </c>
      <c r="I802" t="s">
        <v>738</v>
      </c>
      <c r="N802">
        <v>226</v>
      </c>
      <c r="O802" t="s">
        <v>2018</v>
      </c>
      <c r="P802">
        <v>345</v>
      </c>
      <c r="AC802" t="s">
        <v>2019</v>
      </c>
      <c r="AD802">
        <v>183</v>
      </c>
    </row>
    <row r="803" spans="1:31" x14ac:dyDescent="0.25">
      <c r="A803" s="1">
        <v>44472</v>
      </c>
      <c r="B803" s="2" t="s">
        <v>3883</v>
      </c>
      <c r="C803" s="2" t="s">
        <v>34</v>
      </c>
      <c r="D803" s="2" t="s">
        <v>23</v>
      </c>
      <c r="E803" s="2" t="s">
        <v>80</v>
      </c>
      <c r="F803" s="2" t="s">
        <v>71</v>
      </c>
      <c r="G803" s="4">
        <v>44472</v>
      </c>
      <c r="H803">
        <v>198</v>
      </c>
      <c r="I803" t="s">
        <v>738</v>
      </c>
      <c r="N803">
        <v>691</v>
      </c>
      <c r="O803" t="s">
        <v>2020</v>
      </c>
      <c r="P803">
        <v>518</v>
      </c>
      <c r="AC803" t="s">
        <v>2021</v>
      </c>
      <c r="AD803" t="s">
        <v>2022</v>
      </c>
    </row>
    <row r="804" spans="1:31" x14ac:dyDescent="0.25">
      <c r="A804" s="1">
        <v>44472</v>
      </c>
      <c r="B804" s="2" t="s">
        <v>3883</v>
      </c>
      <c r="C804" s="2" t="s">
        <v>34</v>
      </c>
      <c r="D804" s="2" t="s">
        <v>23</v>
      </c>
      <c r="E804" s="2" t="s">
        <v>80</v>
      </c>
      <c r="F804" s="2" t="s">
        <v>71</v>
      </c>
      <c r="G804" s="4">
        <v>44472</v>
      </c>
      <c r="H804">
        <v>199</v>
      </c>
      <c r="I804" t="s">
        <v>738</v>
      </c>
      <c r="N804">
        <v>2458</v>
      </c>
      <c r="O804" t="s">
        <v>2152</v>
      </c>
      <c r="P804">
        <v>500</v>
      </c>
      <c r="AC804" t="s">
        <v>2153</v>
      </c>
    </row>
    <row r="805" spans="1:31" x14ac:dyDescent="0.25">
      <c r="A805" s="1">
        <v>44472</v>
      </c>
      <c r="B805" s="2" t="s">
        <v>3883</v>
      </c>
      <c r="C805" s="2" t="s">
        <v>34</v>
      </c>
      <c r="D805" s="2" t="s">
        <v>23</v>
      </c>
      <c r="E805" s="2" t="s">
        <v>80</v>
      </c>
      <c r="F805" s="2" t="s">
        <v>71</v>
      </c>
      <c r="G805" s="4">
        <v>44472</v>
      </c>
      <c r="H805">
        <v>200</v>
      </c>
      <c r="I805" t="s">
        <v>738</v>
      </c>
      <c r="N805">
        <v>83</v>
      </c>
      <c r="O805" t="s">
        <v>2029</v>
      </c>
      <c r="P805">
        <v>138</v>
      </c>
      <c r="AC805" t="s">
        <v>2030</v>
      </c>
      <c r="AD805">
        <v>127</v>
      </c>
    </row>
    <row r="806" spans="1:31" x14ac:dyDescent="0.25">
      <c r="A806" s="1">
        <v>44472</v>
      </c>
      <c r="B806" s="2" t="s">
        <v>3883</v>
      </c>
      <c r="C806" s="2" t="s">
        <v>34</v>
      </c>
      <c r="D806" s="2" t="s">
        <v>23</v>
      </c>
      <c r="E806" s="2" t="s">
        <v>80</v>
      </c>
      <c r="F806" s="2" t="s">
        <v>71</v>
      </c>
      <c r="G806" s="4">
        <v>44472</v>
      </c>
      <c r="H806">
        <v>201</v>
      </c>
      <c r="I806" t="s">
        <v>739</v>
      </c>
      <c r="J806" s="1">
        <v>44472</v>
      </c>
      <c r="K806" t="s">
        <v>2748</v>
      </c>
      <c r="L806" t="s">
        <v>2155</v>
      </c>
      <c r="M806" t="s">
        <v>2749</v>
      </c>
      <c r="N806">
        <v>2477</v>
      </c>
      <c r="O806" t="s">
        <v>2240</v>
      </c>
      <c r="P806">
        <v>750</v>
      </c>
      <c r="Q806">
        <v>0</v>
      </c>
      <c r="R806">
        <v>0</v>
      </c>
      <c r="S806">
        <v>750</v>
      </c>
      <c r="T806">
        <v>750</v>
      </c>
      <c r="U806">
        <v>750</v>
      </c>
      <c r="W806" t="s">
        <v>2006</v>
      </c>
      <c r="X806" t="s">
        <v>71</v>
      </c>
      <c r="AA806" t="s">
        <v>33</v>
      </c>
      <c r="AC806" t="s">
        <v>2241</v>
      </c>
      <c r="AE806" t="s">
        <v>2750</v>
      </c>
    </row>
    <row r="807" spans="1:31" x14ac:dyDescent="0.25">
      <c r="A807" s="1">
        <v>44472</v>
      </c>
      <c r="B807" s="2" t="s">
        <v>3883</v>
      </c>
      <c r="C807" s="2" t="s">
        <v>25</v>
      </c>
      <c r="D807" s="2" t="s">
        <v>23</v>
      </c>
      <c r="E807" s="2" t="s">
        <v>78</v>
      </c>
      <c r="F807" s="2" t="s">
        <v>71</v>
      </c>
      <c r="G807" s="4">
        <v>44472</v>
      </c>
      <c r="H807">
        <v>202</v>
      </c>
      <c r="I807" t="s">
        <v>741</v>
      </c>
      <c r="J807" s="1">
        <v>44472</v>
      </c>
      <c r="K807" t="s">
        <v>2736</v>
      </c>
      <c r="L807" t="s">
        <v>2737</v>
      </c>
      <c r="M807" t="s">
        <v>2738</v>
      </c>
      <c r="N807">
        <v>83</v>
      </c>
      <c r="O807" t="s">
        <v>2029</v>
      </c>
      <c r="P807">
        <v>138</v>
      </c>
      <c r="Q807">
        <v>0</v>
      </c>
      <c r="R807">
        <v>0</v>
      </c>
      <c r="S807">
        <v>138</v>
      </c>
      <c r="T807">
        <v>138</v>
      </c>
      <c r="U807">
        <v>138</v>
      </c>
      <c r="W807" t="s">
        <v>2006</v>
      </c>
      <c r="X807" t="s">
        <v>71</v>
      </c>
      <c r="AA807" t="s">
        <v>24</v>
      </c>
      <c r="AC807" t="s">
        <v>2030</v>
      </c>
      <c r="AD807">
        <v>127</v>
      </c>
      <c r="AE807" t="s">
        <v>2333</v>
      </c>
    </row>
    <row r="808" spans="1:31" x14ac:dyDescent="0.25">
      <c r="A808" s="1">
        <v>44472</v>
      </c>
      <c r="B808" s="2" t="s">
        <v>3883</v>
      </c>
      <c r="C808" s="2" t="s">
        <v>73</v>
      </c>
      <c r="D808" s="2" t="s">
        <v>23</v>
      </c>
      <c r="E808" s="2" t="s">
        <v>77</v>
      </c>
      <c r="F808" s="2" t="s">
        <v>71</v>
      </c>
      <c r="G808" s="4">
        <v>44472</v>
      </c>
      <c r="H808">
        <v>203</v>
      </c>
      <c r="I808" t="s">
        <v>742</v>
      </c>
      <c r="J808" s="1">
        <v>44472</v>
      </c>
      <c r="K808" t="s">
        <v>2751</v>
      </c>
      <c r="L808" t="s">
        <v>2368</v>
      </c>
      <c r="M808" t="s">
        <v>2752</v>
      </c>
      <c r="N808">
        <v>102</v>
      </c>
      <c r="O808" t="s">
        <v>2033</v>
      </c>
      <c r="P808">
        <v>1070</v>
      </c>
      <c r="Q808">
        <v>0</v>
      </c>
      <c r="R808">
        <v>0</v>
      </c>
      <c r="S808">
        <v>1070</v>
      </c>
      <c r="T808">
        <v>1070</v>
      </c>
      <c r="U808">
        <v>1070</v>
      </c>
      <c r="W808" t="s">
        <v>2006</v>
      </c>
      <c r="X808" t="s">
        <v>71</v>
      </c>
      <c r="AA808" t="s">
        <v>33</v>
      </c>
      <c r="AC808" t="s">
        <v>2034</v>
      </c>
      <c r="AD808">
        <v>136</v>
      </c>
      <c r="AE808" t="s">
        <v>2750</v>
      </c>
    </row>
    <row r="809" spans="1:31" x14ac:dyDescent="0.25">
      <c r="A809" s="1">
        <v>44472</v>
      </c>
      <c r="B809" s="2" t="s">
        <v>3883</v>
      </c>
      <c r="C809" s="2" t="s">
        <v>34</v>
      </c>
      <c r="D809" s="2" t="s">
        <v>23</v>
      </c>
      <c r="E809" s="2" t="s">
        <v>80</v>
      </c>
      <c r="F809" s="2" t="s">
        <v>71</v>
      </c>
      <c r="G809" s="4">
        <v>44472</v>
      </c>
      <c r="H809">
        <v>204</v>
      </c>
      <c r="I809" t="s">
        <v>744</v>
      </c>
      <c r="J809" s="1">
        <v>44472</v>
      </c>
      <c r="K809" t="s">
        <v>2751</v>
      </c>
      <c r="L809" t="s">
        <v>2368</v>
      </c>
      <c r="M809" t="s">
        <v>2752</v>
      </c>
      <c r="N809">
        <v>692</v>
      </c>
      <c r="O809" t="s">
        <v>2012</v>
      </c>
      <c r="P809">
        <v>184</v>
      </c>
      <c r="Q809">
        <v>0</v>
      </c>
      <c r="R809">
        <v>0</v>
      </c>
      <c r="S809">
        <v>2297</v>
      </c>
      <c r="T809">
        <v>2297</v>
      </c>
      <c r="U809">
        <v>2297</v>
      </c>
      <c r="W809" t="s">
        <v>2006</v>
      </c>
      <c r="X809" t="s">
        <v>71</v>
      </c>
      <c r="AA809" t="s">
        <v>33</v>
      </c>
      <c r="AC809" t="s">
        <v>2013</v>
      </c>
      <c r="AD809" t="s">
        <v>2014</v>
      </c>
      <c r="AE809" t="s">
        <v>2750</v>
      </c>
    </row>
    <row r="810" spans="1:31" x14ac:dyDescent="0.25">
      <c r="A810" s="1">
        <v>44472</v>
      </c>
      <c r="B810" s="2" t="s">
        <v>3883</v>
      </c>
      <c r="C810" s="2" t="s">
        <v>34</v>
      </c>
      <c r="D810" s="2" t="s">
        <v>23</v>
      </c>
      <c r="E810" s="2" t="s">
        <v>80</v>
      </c>
      <c r="F810" s="2" t="s">
        <v>71</v>
      </c>
      <c r="G810" s="4">
        <v>44472</v>
      </c>
      <c r="H810">
        <v>205</v>
      </c>
      <c r="I810" t="s">
        <v>744</v>
      </c>
      <c r="N810">
        <v>226</v>
      </c>
      <c r="O810" t="s">
        <v>2018</v>
      </c>
      <c r="P810">
        <v>345</v>
      </c>
      <c r="AC810" t="s">
        <v>2019</v>
      </c>
      <c r="AD810">
        <v>183</v>
      </c>
    </row>
    <row r="811" spans="1:31" x14ac:dyDescent="0.25">
      <c r="A811" s="1">
        <v>44472</v>
      </c>
      <c r="B811" s="2" t="s">
        <v>3883</v>
      </c>
      <c r="C811" s="2" t="s">
        <v>34</v>
      </c>
      <c r="D811" s="2" t="s">
        <v>23</v>
      </c>
      <c r="E811" s="2" t="s">
        <v>80</v>
      </c>
      <c r="F811" s="2" t="s">
        <v>71</v>
      </c>
      <c r="G811" s="4">
        <v>44472</v>
      </c>
      <c r="H811">
        <v>206</v>
      </c>
      <c r="I811" t="s">
        <v>744</v>
      </c>
      <c r="N811">
        <v>691</v>
      </c>
      <c r="O811" t="s">
        <v>2020</v>
      </c>
      <c r="P811">
        <v>518</v>
      </c>
      <c r="AC811" t="s">
        <v>2021</v>
      </c>
      <c r="AD811" t="s">
        <v>2022</v>
      </c>
    </row>
    <row r="812" spans="1:31" x14ac:dyDescent="0.25">
      <c r="A812" s="1">
        <v>44472</v>
      </c>
      <c r="B812" s="2" t="s">
        <v>3883</v>
      </c>
      <c r="C812" s="2" t="s">
        <v>34</v>
      </c>
      <c r="D812" s="2" t="s">
        <v>23</v>
      </c>
      <c r="E812" s="2" t="s">
        <v>80</v>
      </c>
      <c r="F812" s="2" t="s">
        <v>71</v>
      </c>
      <c r="G812" s="4">
        <v>44472</v>
      </c>
      <c r="H812">
        <v>207</v>
      </c>
      <c r="I812" t="s">
        <v>744</v>
      </c>
      <c r="N812">
        <v>2458</v>
      </c>
      <c r="O812" t="s">
        <v>2152</v>
      </c>
      <c r="P812">
        <v>500</v>
      </c>
      <c r="AC812" t="s">
        <v>2153</v>
      </c>
    </row>
    <row r="813" spans="1:31" x14ac:dyDescent="0.25">
      <c r="A813" s="1">
        <v>44472</v>
      </c>
      <c r="B813" s="2" t="s">
        <v>3883</v>
      </c>
      <c r="C813" s="2" t="s">
        <v>34</v>
      </c>
      <c r="D813" s="2" t="s">
        <v>23</v>
      </c>
      <c r="E813" s="2" t="s">
        <v>80</v>
      </c>
      <c r="F813" s="2" t="s">
        <v>71</v>
      </c>
      <c r="G813" s="4">
        <v>44472</v>
      </c>
      <c r="H813">
        <v>208</v>
      </c>
      <c r="I813" t="s">
        <v>744</v>
      </c>
      <c r="N813">
        <v>2477</v>
      </c>
      <c r="O813" t="s">
        <v>2240</v>
      </c>
      <c r="P813">
        <v>750</v>
      </c>
      <c r="AC813" t="s">
        <v>2241</v>
      </c>
    </row>
    <row r="814" spans="1:31" x14ac:dyDescent="0.25">
      <c r="A814" s="1">
        <v>44473</v>
      </c>
      <c r="B814" s="2" t="s">
        <v>3879</v>
      </c>
      <c r="C814" s="2" t="s">
        <v>46</v>
      </c>
      <c r="D814" s="2" t="s">
        <v>37</v>
      </c>
      <c r="E814" s="2" t="s">
        <v>81</v>
      </c>
      <c r="F814" s="2" t="s">
        <v>71</v>
      </c>
      <c r="G814" s="4">
        <v>44473</v>
      </c>
      <c r="H814">
        <v>1</v>
      </c>
      <c r="I814" t="s">
        <v>745</v>
      </c>
      <c r="J814" s="1">
        <v>44473</v>
      </c>
      <c r="K814" t="s">
        <v>2753</v>
      </c>
      <c r="L814" t="s">
        <v>2686</v>
      </c>
      <c r="M814" t="s">
        <v>2754</v>
      </c>
      <c r="N814">
        <v>692</v>
      </c>
      <c r="O814" t="s">
        <v>2012</v>
      </c>
      <c r="P814">
        <v>184</v>
      </c>
      <c r="Q814">
        <v>0</v>
      </c>
      <c r="R814">
        <v>0</v>
      </c>
      <c r="S814">
        <v>1290</v>
      </c>
      <c r="T814">
        <v>1290</v>
      </c>
      <c r="U814">
        <v>1290</v>
      </c>
      <c r="W814" t="s">
        <v>2006</v>
      </c>
      <c r="X814" t="s">
        <v>71</v>
      </c>
      <c r="Y814" t="s">
        <v>2755</v>
      </c>
      <c r="AA814" t="s">
        <v>46</v>
      </c>
      <c r="AC814" t="s">
        <v>2013</v>
      </c>
      <c r="AD814" t="s">
        <v>2014</v>
      </c>
      <c r="AE814" t="s">
        <v>2354</v>
      </c>
    </row>
    <row r="815" spans="1:31" x14ac:dyDescent="0.25">
      <c r="A815" s="1">
        <v>44473</v>
      </c>
      <c r="B815" s="2" t="s">
        <v>3879</v>
      </c>
      <c r="C815" s="2" t="s">
        <v>46</v>
      </c>
      <c r="D815" s="2" t="s">
        <v>37</v>
      </c>
      <c r="E815" s="2" t="s">
        <v>81</v>
      </c>
      <c r="F815" s="2" t="s">
        <v>71</v>
      </c>
      <c r="G815" s="4">
        <v>44473</v>
      </c>
      <c r="H815">
        <v>2</v>
      </c>
      <c r="I815" t="s">
        <v>745</v>
      </c>
      <c r="N815">
        <v>691</v>
      </c>
      <c r="O815" t="s">
        <v>2020</v>
      </c>
      <c r="P815">
        <v>518</v>
      </c>
      <c r="AC815" t="s">
        <v>2021</v>
      </c>
      <c r="AD815" t="s">
        <v>2022</v>
      </c>
    </row>
    <row r="816" spans="1:31" x14ac:dyDescent="0.25">
      <c r="A816" s="1">
        <v>44473</v>
      </c>
      <c r="B816" s="2" t="s">
        <v>3879</v>
      </c>
      <c r="C816" s="2" t="s">
        <v>46</v>
      </c>
      <c r="D816" s="2" t="s">
        <v>37</v>
      </c>
      <c r="E816" s="2" t="s">
        <v>81</v>
      </c>
      <c r="F816" s="2" t="s">
        <v>71</v>
      </c>
      <c r="G816" s="4">
        <v>44473</v>
      </c>
      <c r="H816">
        <v>3</v>
      </c>
      <c r="I816" t="s">
        <v>745</v>
      </c>
      <c r="N816">
        <v>83</v>
      </c>
      <c r="O816" t="s">
        <v>2029</v>
      </c>
      <c r="P816">
        <v>138</v>
      </c>
      <c r="AC816" t="s">
        <v>2030</v>
      </c>
      <c r="AD816">
        <v>127</v>
      </c>
    </row>
    <row r="817" spans="1:31" x14ac:dyDescent="0.25">
      <c r="A817" s="1">
        <v>44473</v>
      </c>
      <c r="B817" s="2" t="s">
        <v>3879</v>
      </c>
      <c r="C817" s="2" t="s">
        <v>46</v>
      </c>
      <c r="D817" s="2" t="s">
        <v>37</v>
      </c>
      <c r="E817" s="2" t="s">
        <v>81</v>
      </c>
      <c r="F817" s="2" t="s">
        <v>71</v>
      </c>
      <c r="G817" s="4">
        <v>44473</v>
      </c>
      <c r="H817">
        <v>4</v>
      </c>
      <c r="I817" t="s">
        <v>745</v>
      </c>
      <c r="N817">
        <v>367</v>
      </c>
      <c r="O817" t="s">
        <v>2341</v>
      </c>
      <c r="P817">
        <v>450</v>
      </c>
      <c r="AC817" t="s">
        <v>2342</v>
      </c>
      <c r="AD817">
        <v>110</v>
      </c>
    </row>
    <row r="818" spans="1:31" x14ac:dyDescent="0.25">
      <c r="A818" s="1">
        <v>44473</v>
      </c>
      <c r="B818" s="2" t="s">
        <v>3879</v>
      </c>
      <c r="C818" s="2" t="s">
        <v>73</v>
      </c>
      <c r="D818" s="2" t="s">
        <v>23</v>
      </c>
      <c r="E818" s="2" t="s">
        <v>77</v>
      </c>
      <c r="F818" s="2" t="s">
        <v>71</v>
      </c>
      <c r="G818" s="4">
        <v>44473</v>
      </c>
      <c r="H818">
        <v>5</v>
      </c>
      <c r="I818" t="s">
        <v>747</v>
      </c>
      <c r="J818" s="1">
        <v>44473</v>
      </c>
      <c r="K818" t="s">
        <v>2070</v>
      </c>
      <c r="L818" t="s">
        <v>2071</v>
      </c>
      <c r="M818" t="s">
        <v>2072</v>
      </c>
      <c r="N818">
        <v>102</v>
      </c>
      <c r="O818" t="s">
        <v>2033</v>
      </c>
      <c r="P818">
        <v>1070</v>
      </c>
      <c r="Q818">
        <v>0</v>
      </c>
      <c r="R818">
        <v>0</v>
      </c>
      <c r="S818">
        <v>2140</v>
      </c>
      <c r="T818">
        <v>2140</v>
      </c>
      <c r="U818">
        <v>2140</v>
      </c>
      <c r="W818" t="s">
        <v>2006</v>
      </c>
      <c r="X818" t="s">
        <v>71</v>
      </c>
      <c r="AA818" t="s">
        <v>24</v>
      </c>
      <c r="AC818" t="s">
        <v>2034</v>
      </c>
      <c r="AD818">
        <v>136</v>
      </c>
      <c r="AE818" t="s">
        <v>2079</v>
      </c>
    </row>
    <row r="819" spans="1:31" x14ac:dyDescent="0.25">
      <c r="A819" s="1">
        <v>44473</v>
      </c>
      <c r="B819" s="2" t="s">
        <v>3879</v>
      </c>
      <c r="C819" s="2" t="s">
        <v>73</v>
      </c>
      <c r="D819" s="2" t="s">
        <v>23</v>
      </c>
      <c r="E819" s="2" t="s">
        <v>77</v>
      </c>
      <c r="F819" s="2" t="s">
        <v>71</v>
      </c>
      <c r="G819" s="4">
        <v>44473</v>
      </c>
      <c r="H819">
        <v>6</v>
      </c>
      <c r="I819" t="s">
        <v>747</v>
      </c>
      <c r="N819">
        <v>112</v>
      </c>
      <c r="O819" t="s">
        <v>2357</v>
      </c>
      <c r="P819">
        <v>1070</v>
      </c>
      <c r="AC819" t="s">
        <v>2358</v>
      </c>
    </row>
    <row r="820" spans="1:31" x14ac:dyDescent="0.25">
      <c r="A820" s="1">
        <v>44473</v>
      </c>
      <c r="B820" s="2" t="s">
        <v>3879</v>
      </c>
      <c r="C820" s="2" t="s">
        <v>73</v>
      </c>
      <c r="D820" s="2" t="s">
        <v>23</v>
      </c>
      <c r="E820" s="2" t="s">
        <v>77</v>
      </c>
      <c r="F820" s="2" t="s">
        <v>71</v>
      </c>
      <c r="G820" s="4">
        <v>44473</v>
      </c>
      <c r="H820">
        <v>7</v>
      </c>
      <c r="I820" t="s">
        <v>748</v>
      </c>
      <c r="J820" s="1">
        <v>44473</v>
      </c>
      <c r="K820" t="s">
        <v>2736</v>
      </c>
      <c r="L820" t="s">
        <v>2737</v>
      </c>
      <c r="M820" t="s">
        <v>2738</v>
      </c>
      <c r="N820">
        <v>102</v>
      </c>
      <c r="O820" t="s">
        <v>2033</v>
      </c>
      <c r="P820">
        <v>1070</v>
      </c>
      <c r="Q820">
        <v>0</v>
      </c>
      <c r="R820">
        <v>0</v>
      </c>
      <c r="S820">
        <v>1070</v>
      </c>
      <c r="T820">
        <v>1070</v>
      </c>
      <c r="U820">
        <v>1070</v>
      </c>
      <c r="W820" t="s">
        <v>2006</v>
      </c>
      <c r="X820" t="s">
        <v>71</v>
      </c>
      <c r="AA820" t="s">
        <v>24</v>
      </c>
      <c r="AC820" t="s">
        <v>2034</v>
      </c>
      <c r="AD820">
        <v>136</v>
      </c>
      <c r="AE820" t="s">
        <v>2333</v>
      </c>
    </row>
    <row r="821" spans="1:31" x14ac:dyDescent="0.25">
      <c r="A821" s="1">
        <v>44473</v>
      </c>
      <c r="B821" s="2" t="s">
        <v>3879</v>
      </c>
      <c r="C821" s="2" t="s">
        <v>25</v>
      </c>
      <c r="D821" s="2" t="s">
        <v>23</v>
      </c>
      <c r="E821" s="2" t="s">
        <v>78</v>
      </c>
      <c r="F821" s="2" t="s">
        <v>71</v>
      </c>
      <c r="G821" s="4">
        <v>44473</v>
      </c>
      <c r="H821">
        <v>8</v>
      </c>
      <c r="I821" t="s">
        <v>749</v>
      </c>
      <c r="J821" s="1">
        <v>44473</v>
      </c>
      <c r="K821" t="s">
        <v>2070</v>
      </c>
      <c r="L821" t="s">
        <v>2071</v>
      </c>
      <c r="M821" t="s">
        <v>2072</v>
      </c>
      <c r="N821">
        <v>692</v>
      </c>
      <c r="O821" t="s">
        <v>2012</v>
      </c>
      <c r="P821">
        <v>184</v>
      </c>
      <c r="Q821">
        <v>0</v>
      </c>
      <c r="R821">
        <v>0</v>
      </c>
      <c r="S821">
        <v>1273</v>
      </c>
      <c r="T821">
        <v>1273</v>
      </c>
      <c r="U821">
        <v>1273</v>
      </c>
      <c r="W821" t="s">
        <v>2006</v>
      </c>
      <c r="X821" t="s">
        <v>71</v>
      </c>
      <c r="AA821" t="s">
        <v>24</v>
      </c>
      <c r="AC821" t="s">
        <v>2013</v>
      </c>
      <c r="AD821" t="s">
        <v>2014</v>
      </c>
      <c r="AE821" t="s">
        <v>2079</v>
      </c>
    </row>
    <row r="822" spans="1:31" x14ac:dyDescent="0.25">
      <c r="A822" s="1">
        <v>44473</v>
      </c>
      <c r="B822" s="2" t="s">
        <v>3879</v>
      </c>
      <c r="C822" s="2" t="s">
        <v>25</v>
      </c>
      <c r="D822" s="2" t="s">
        <v>23</v>
      </c>
      <c r="E822" s="2" t="s">
        <v>78</v>
      </c>
      <c r="F822" s="2" t="s">
        <v>71</v>
      </c>
      <c r="G822" s="4">
        <v>44473</v>
      </c>
      <c r="H822">
        <v>9</v>
      </c>
      <c r="I822" t="s">
        <v>749</v>
      </c>
      <c r="N822">
        <v>104</v>
      </c>
      <c r="O822" t="s">
        <v>2057</v>
      </c>
      <c r="P822">
        <v>171</v>
      </c>
      <c r="AC822" t="s">
        <v>2058</v>
      </c>
      <c r="AD822">
        <v>157</v>
      </c>
    </row>
    <row r="823" spans="1:31" x14ac:dyDescent="0.25">
      <c r="A823" s="1">
        <v>44473</v>
      </c>
      <c r="B823" s="2" t="s">
        <v>3879</v>
      </c>
      <c r="C823" s="2" t="s">
        <v>25</v>
      </c>
      <c r="D823" s="2" t="s">
        <v>23</v>
      </c>
      <c r="E823" s="2" t="s">
        <v>78</v>
      </c>
      <c r="F823" s="2" t="s">
        <v>71</v>
      </c>
      <c r="G823" s="4">
        <v>44473</v>
      </c>
      <c r="H823">
        <v>10</v>
      </c>
      <c r="I823" t="s">
        <v>749</v>
      </c>
      <c r="N823">
        <v>691</v>
      </c>
      <c r="O823" t="s">
        <v>2020</v>
      </c>
      <c r="P823">
        <v>518</v>
      </c>
      <c r="AC823" t="s">
        <v>2021</v>
      </c>
      <c r="AD823" t="s">
        <v>2022</v>
      </c>
    </row>
    <row r="824" spans="1:31" x14ac:dyDescent="0.25">
      <c r="A824" s="1">
        <v>44473</v>
      </c>
      <c r="B824" s="2" t="s">
        <v>3879</v>
      </c>
      <c r="C824" s="2" t="s">
        <v>25</v>
      </c>
      <c r="D824" s="2" t="s">
        <v>23</v>
      </c>
      <c r="E824" s="2" t="s">
        <v>78</v>
      </c>
      <c r="F824" s="2" t="s">
        <v>71</v>
      </c>
      <c r="G824" s="4">
        <v>44473</v>
      </c>
      <c r="H824">
        <v>11</v>
      </c>
      <c r="I824" t="s">
        <v>749</v>
      </c>
      <c r="N824">
        <v>539</v>
      </c>
      <c r="O824" t="s">
        <v>2059</v>
      </c>
      <c r="P824">
        <v>400</v>
      </c>
      <c r="AC824" t="s">
        <v>2060</v>
      </c>
    </row>
    <row r="825" spans="1:31" x14ac:dyDescent="0.25">
      <c r="A825" s="1">
        <v>44473</v>
      </c>
      <c r="B825" s="2" t="s">
        <v>3879</v>
      </c>
      <c r="C825" s="2" t="s">
        <v>25</v>
      </c>
      <c r="D825" s="2" t="s">
        <v>23</v>
      </c>
      <c r="E825" s="2" t="s">
        <v>78</v>
      </c>
      <c r="F825" s="2" t="s">
        <v>71</v>
      </c>
      <c r="G825" s="4">
        <v>44473</v>
      </c>
      <c r="H825">
        <v>12</v>
      </c>
      <c r="I825" t="s">
        <v>750</v>
      </c>
      <c r="J825" s="1">
        <v>44473</v>
      </c>
      <c r="K825" t="s">
        <v>2736</v>
      </c>
      <c r="L825" t="s">
        <v>2737</v>
      </c>
      <c r="M825" t="s">
        <v>2738</v>
      </c>
      <c r="N825">
        <v>692</v>
      </c>
      <c r="O825" t="s">
        <v>2012</v>
      </c>
      <c r="P825">
        <v>184</v>
      </c>
      <c r="Q825">
        <v>0</v>
      </c>
      <c r="R825">
        <v>0</v>
      </c>
      <c r="S825">
        <v>873</v>
      </c>
      <c r="T825">
        <v>873</v>
      </c>
      <c r="U825">
        <v>873</v>
      </c>
      <c r="W825" t="s">
        <v>2006</v>
      </c>
      <c r="X825" t="s">
        <v>71</v>
      </c>
      <c r="AA825" t="s">
        <v>24</v>
      </c>
      <c r="AC825" t="s">
        <v>2013</v>
      </c>
      <c r="AD825" t="s">
        <v>2014</v>
      </c>
      <c r="AE825" t="s">
        <v>2333</v>
      </c>
    </row>
    <row r="826" spans="1:31" x14ac:dyDescent="0.25">
      <c r="A826" s="1">
        <v>44473</v>
      </c>
      <c r="B826" s="2" t="s">
        <v>3879</v>
      </c>
      <c r="C826" s="2" t="s">
        <v>25</v>
      </c>
      <c r="D826" s="2" t="s">
        <v>23</v>
      </c>
      <c r="E826" s="2" t="s">
        <v>78</v>
      </c>
      <c r="F826" s="2" t="s">
        <v>71</v>
      </c>
      <c r="G826" s="4">
        <v>44473</v>
      </c>
      <c r="H826">
        <v>13</v>
      </c>
      <c r="I826" t="s">
        <v>750</v>
      </c>
      <c r="N826">
        <v>104</v>
      </c>
      <c r="O826" t="s">
        <v>2057</v>
      </c>
      <c r="P826">
        <v>171</v>
      </c>
      <c r="AC826" t="s">
        <v>2058</v>
      </c>
      <c r="AD826">
        <v>157</v>
      </c>
    </row>
    <row r="827" spans="1:31" x14ac:dyDescent="0.25">
      <c r="A827" s="1">
        <v>44473</v>
      </c>
      <c r="B827" s="2" t="s">
        <v>3879</v>
      </c>
      <c r="C827" s="2" t="s">
        <v>25</v>
      </c>
      <c r="D827" s="2" t="s">
        <v>23</v>
      </c>
      <c r="E827" s="2" t="s">
        <v>78</v>
      </c>
      <c r="F827" s="2" t="s">
        <v>71</v>
      </c>
      <c r="G827" s="4">
        <v>44473</v>
      </c>
      <c r="H827">
        <v>14</v>
      </c>
      <c r="I827" t="s">
        <v>750</v>
      </c>
      <c r="N827">
        <v>691</v>
      </c>
      <c r="O827" t="s">
        <v>2020</v>
      </c>
      <c r="P827">
        <v>518</v>
      </c>
      <c r="AC827" t="s">
        <v>2021</v>
      </c>
      <c r="AD827" t="s">
        <v>2022</v>
      </c>
    </row>
    <row r="828" spans="1:31" x14ac:dyDescent="0.25">
      <c r="A828" s="1">
        <v>44473</v>
      </c>
      <c r="B828" s="2" t="s">
        <v>3879</v>
      </c>
      <c r="C828" s="2" t="s">
        <v>25</v>
      </c>
      <c r="D828" s="2" t="s">
        <v>23</v>
      </c>
      <c r="E828" s="2" t="s">
        <v>78</v>
      </c>
      <c r="F828" s="2" t="s">
        <v>71</v>
      </c>
      <c r="G828" s="4">
        <v>44473</v>
      </c>
      <c r="H828">
        <v>15</v>
      </c>
      <c r="I828" t="s">
        <v>751</v>
      </c>
      <c r="J828" s="1">
        <v>44473</v>
      </c>
      <c r="K828" t="s">
        <v>2031</v>
      </c>
      <c r="L828" t="s">
        <v>2032</v>
      </c>
      <c r="N828">
        <v>692</v>
      </c>
      <c r="O828" t="s">
        <v>2012</v>
      </c>
      <c r="P828">
        <v>184</v>
      </c>
      <c r="Q828">
        <v>0</v>
      </c>
      <c r="R828">
        <v>0</v>
      </c>
      <c r="S828">
        <v>873</v>
      </c>
      <c r="T828">
        <v>873</v>
      </c>
      <c r="U828">
        <v>873</v>
      </c>
      <c r="W828" t="s">
        <v>2006</v>
      </c>
      <c r="X828" t="s">
        <v>71</v>
      </c>
      <c r="AA828" t="s">
        <v>24</v>
      </c>
      <c r="AC828" t="s">
        <v>2013</v>
      </c>
      <c r="AD828" t="s">
        <v>2014</v>
      </c>
      <c r="AE828" t="s">
        <v>2079</v>
      </c>
    </row>
    <row r="829" spans="1:31" x14ac:dyDescent="0.25">
      <c r="A829" s="1">
        <v>44473</v>
      </c>
      <c r="B829" s="2" t="s">
        <v>3879</v>
      </c>
      <c r="C829" s="2" t="s">
        <v>25</v>
      </c>
      <c r="D829" s="2" t="s">
        <v>23</v>
      </c>
      <c r="E829" s="2" t="s">
        <v>78</v>
      </c>
      <c r="F829" s="2" t="s">
        <v>71</v>
      </c>
      <c r="G829" s="4">
        <v>44473</v>
      </c>
      <c r="H829">
        <v>16</v>
      </c>
      <c r="I829" t="s">
        <v>751</v>
      </c>
      <c r="N829">
        <v>104</v>
      </c>
      <c r="O829" t="s">
        <v>2057</v>
      </c>
      <c r="P829">
        <v>171</v>
      </c>
      <c r="AC829" t="s">
        <v>2058</v>
      </c>
      <c r="AD829">
        <v>157</v>
      </c>
    </row>
    <row r="830" spans="1:31" x14ac:dyDescent="0.25">
      <c r="A830" s="1">
        <v>44473</v>
      </c>
      <c r="B830" s="2" t="s">
        <v>3879</v>
      </c>
      <c r="C830" s="2" t="s">
        <v>25</v>
      </c>
      <c r="D830" s="2" t="s">
        <v>23</v>
      </c>
      <c r="E830" s="2" t="s">
        <v>78</v>
      </c>
      <c r="F830" s="2" t="s">
        <v>71</v>
      </c>
      <c r="G830" s="4">
        <v>44473</v>
      </c>
      <c r="H830">
        <v>17</v>
      </c>
      <c r="I830" t="s">
        <v>751</v>
      </c>
      <c r="N830">
        <v>691</v>
      </c>
      <c r="O830" t="s">
        <v>2020</v>
      </c>
      <c r="P830">
        <v>518</v>
      </c>
      <c r="AC830" t="s">
        <v>2021</v>
      </c>
      <c r="AD830" t="s">
        <v>2022</v>
      </c>
    </row>
    <row r="831" spans="1:31" x14ac:dyDescent="0.25">
      <c r="A831" s="1">
        <v>44473</v>
      </c>
      <c r="B831" s="2" t="s">
        <v>3879</v>
      </c>
      <c r="C831" s="2" t="s">
        <v>25</v>
      </c>
      <c r="D831" s="2" t="s">
        <v>23</v>
      </c>
      <c r="E831" s="2" t="s">
        <v>78</v>
      </c>
      <c r="F831" s="2" t="s">
        <v>71</v>
      </c>
      <c r="G831" s="4">
        <v>44473</v>
      </c>
      <c r="H831">
        <v>18</v>
      </c>
      <c r="I831" t="s">
        <v>752</v>
      </c>
      <c r="J831" s="1">
        <v>44473</v>
      </c>
      <c r="K831" t="s">
        <v>2329</v>
      </c>
      <c r="L831" t="s">
        <v>2330</v>
      </c>
      <c r="M831" t="s">
        <v>2331</v>
      </c>
      <c r="N831">
        <v>692</v>
      </c>
      <c r="O831" t="s">
        <v>2012</v>
      </c>
      <c r="P831">
        <v>184</v>
      </c>
      <c r="Q831">
        <v>0</v>
      </c>
      <c r="R831">
        <v>0</v>
      </c>
      <c r="S831">
        <v>529</v>
      </c>
      <c r="T831">
        <v>529</v>
      </c>
      <c r="U831">
        <v>529</v>
      </c>
      <c r="W831" t="s">
        <v>2006</v>
      </c>
      <c r="X831" t="s">
        <v>71</v>
      </c>
      <c r="AA831" t="s">
        <v>24</v>
      </c>
      <c r="AC831" t="s">
        <v>2013</v>
      </c>
      <c r="AD831" t="s">
        <v>2014</v>
      </c>
      <c r="AE831" t="s">
        <v>2354</v>
      </c>
    </row>
    <row r="832" spans="1:31" x14ac:dyDescent="0.25">
      <c r="A832" s="1">
        <v>44473</v>
      </c>
      <c r="B832" s="2" t="s">
        <v>3879</v>
      </c>
      <c r="C832" s="2" t="s">
        <v>25</v>
      </c>
      <c r="D832" s="2" t="s">
        <v>23</v>
      </c>
      <c r="E832" s="2" t="s">
        <v>78</v>
      </c>
      <c r="F832" s="2" t="s">
        <v>71</v>
      </c>
      <c r="G832" s="4">
        <v>44473</v>
      </c>
      <c r="H832">
        <v>19</v>
      </c>
      <c r="I832" t="s">
        <v>752</v>
      </c>
      <c r="N832">
        <v>226</v>
      </c>
      <c r="O832" t="s">
        <v>2018</v>
      </c>
      <c r="P832">
        <v>345</v>
      </c>
      <c r="AC832" t="s">
        <v>2019</v>
      </c>
      <c r="AD832">
        <v>183</v>
      </c>
    </row>
    <row r="833" spans="1:31" x14ac:dyDescent="0.25">
      <c r="A833" s="1">
        <v>44473</v>
      </c>
      <c r="B833" s="2" t="s">
        <v>3879</v>
      </c>
      <c r="C833" s="2" t="s">
        <v>25</v>
      </c>
      <c r="D833" s="2" t="s">
        <v>74</v>
      </c>
      <c r="E833" s="2" t="s">
        <v>78</v>
      </c>
      <c r="F833" s="2" t="s">
        <v>71</v>
      </c>
      <c r="G833" s="4">
        <v>44473</v>
      </c>
      <c r="H833">
        <v>20</v>
      </c>
      <c r="I833" t="s">
        <v>753</v>
      </c>
      <c r="J833" s="1">
        <v>44473</v>
      </c>
      <c r="K833" t="s">
        <v>2355</v>
      </c>
      <c r="L833" t="s">
        <v>2356</v>
      </c>
      <c r="N833">
        <v>297</v>
      </c>
      <c r="O833" t="s">
        <v>2756</v>
      </c>
      <c r="P833">
        <v>736</v>
      </c>
      <c r="Q833">
        <v>0</v>
      </c>
      <c r="R833">
        <v>0</v>
      </c>
      <c r="S833">
        <v>5031</v>
      </c>
      <c r="T833">
        <v>5031</v>
      </c>
      <c r="U833">
        <v>5031</v>
      </c>
      <c r="W833" t="s">
        <v>2006</v>
      </c>
      <c r="X833" t="s">
        <v>71</v>
      </c>
      <c r="AA833" t="s">
        <v>24</v>
      </c>
      <c r="AC833" t="s">
        <v>2757</v>
      </c>
      <c r="AD833">
        <v>118</v>
      </c>
      <c r="AE833" t="s">
        <v>2373</v>
      </c>
    </row>
    <row r="834" spans="1:31" x14ac:dyDescent="0.25">
      <c r="A834" s="1">
        <v>44473</v>
      </c>
      <c r="B834" s="2" t="s">
        <v>3879</v>
      </c>
      <c r="C834" s="2" t="s">
        <v>25</v>
      </c>
      <c r="D834" s="2" t="s">
        <v>74</v>
      </c>
      <c r="E834" s="2" t="s">
        <v>78</v>
      </c>
      <c r="F834" s="2" t="s">
        <v>71</v>
      </c>
      <c r="G834" s="4">
        <v>44473</v>
      </c>
      <c r="H834">
        <v>21</v>
      </c>
      <c r="I834" t="s">
        <v>753</v>
      </c>
      <c r="N834">
        <v>1871</v>
      </c>
      <c r="O834" t="s">
        <v>2758</v>
      </c>
      <c r="P834">
        <v>1850</v>
      </c>
      <c r="AC834" t="s">
        <v>2759</v>
      </c>
      <c r="AD834">
        <v>23</v>
      </c>
    </row>
    <row r="835" spans="1:31" x14ac:dyDescent="0.25">
      <c r="A835" s="1">
        <v>44473</v>
      </c>
      <c r="B835" s="2" t="s">
        <v>3879</v>
      </c>
      <c r="C835" s="2" t="s">
        <v>25</v>
      </c>
      <c r="D835" s="2" t="s">
        <v>74</v>
      </c>
      <c r="E835" s="2" t="s">
        <v>78</v>
      </c>
      <c r="F835" s="2" t="s">
        <v>71</v>
      </c>
      <c r="G835" s="4">
        <v>44473</v>
      </c>
      <c r="H835">
        <v>22</v>
      </c>
      <c r="I835" t="s">
        <v>753</v>
      </c>
      <c r="N835">
        <v>2125</v>
      </c>
      <c r="O835" t="s">
        <v>2760</v>
      </c>
      <c r="P835">
        <v>900</v>
      </c>
      <c r="AC835" t="s">
        <v>2761</v>
      </c>
      <c r="AD835">
        <v>25</v>
      </c>
    </row>
    <row r="836" spans="1:31" x14ac:dyDescent="0.25">
      <c r="A836" s="1">
        <v>44473</v>
      </c>
      <c r="B836" s="2" t="s">
        <v>3879</v>
      </c>
      <c r="C836" s="2" t="s">
        <v>25</v>
      </c>
      <c r="D836" s="2" t="s">
        <v>74</v>
      </c>
      <c r="E836" s="2" t="s">
        <v>78</v>
      </c>
      <c r="F836" s="2" t="s">
        <v>71</v>
      </c>
      <c r="G836" s="4">
        <v>44473</v>
      </c>
      <c r="H836">
        <v>23</v>
      </c>
      <c r="I836" t="s">
        <v>753</v>
      </c>
      <c r="N836">
        <v>2127</v>
      </c>
      <c r="O836" t="s">
        <v>2762</v>
      </c>
      <c r="P836">
        <v>1006</v>
      </c>
      <c r="AC836" t="s">
        <v>2763</v>
      </c>
      <c r="AD836">
        <v>26</v>
      </c>
    </row>
    <row r="837" spans="1:31" x14ac:dyDescent="0.25">
      <c r="A837" s="1">
        <v>44473</v>
      </c>
      <c r="B837" s="2" t="s">
        <v>3879</v>
      </c>
      <c r="C837" s="2" t="s">
        <v>25</v>
      </c>
      <c r="D837" s="2" t="s">
        <v>74</v>
      </c>
      <c r="E837" s="2" t="s">
        <v>78</v>
      </c>
      <c r="F837" s="2" t="s">
        <v>71</v>
      </c>
      <c r="G837" s="4">
        <v>44473</v>
      </c>
      <c r="H837">
        <v>24</v>
      </c>
      <c r="I837" t="s">
        <v>753</v>
      </c>
      <c r="N837">
        <v>574</v>
      </c>
      <c r="O837" t="s">
        <v>2764</v>
      </c>
      <c r="P837">
        <v>539</v>
      </c>
      <c r="AC837" t="s">
        <v>2765</v>
      </c>
      <c r="AD837">
        <v>32</v>
      </c>
    </row>
    <row r="838" spans="1:31" x14ac:dyDescent="0.25">
      <c r="A838" s="1">
        <v>44473</v>
      </c>
      <c r="B838" s="2" t="s">
        <v>3879</v>
      </c>
      <c r="C838" s="2" t="s">
        <v>73</v>
      </c>
      <c r="D838" s="2" t="s">
        <v>23</v>
      </c>
      <c r="E838" s="2" t="s">
        <v>77</v>
      </c>
      <c r="F838" s="2" t="s">
        <v>71</v>
      </c>
      <c r="G838" s="4">
        <v>44473</v>
      </c>
      <c r="H838">
        <v>25</v>
      </c>
      <c r="I838" t="s">
        <v>754</v>
      </c>
      <c r="J838" s="1">
        <v>44473</v>
      </c>
      <c r="K838" t="s">
        <v>2036</v>
      </c>
      <c r="L838" t="s">
        <v>2037</v>
      </c>
      <c r="M838" t="s">
        <v>2038</v>
      </c>
      <c r="N838">
        <v>102</v>
      </c>
      <c r="O838" t="s">
        <v>2033</v>
      </c>
      <c r="P838">
        <v>1070</v>
      </c>
      <c r="Q838">
        <v>0</v>
      </c>
      <c r="R838">
        <v>0</v>
      </c>
      <c r="S838">
        <v>1070</v>
      </c>
      <c r="T838">
        <v>1070</v>
      </c>
      <c r="U838">
        <v>1070</v>
      </c>
      <c r="W838" t="s">
        <v>2006</v>
      </c>
      <c r="X838" t="s">
        <v>71</v>
      </c>
      <c r="AA838" t="s">
        <v>24</v>
      </c>
      <c r="AC838" t="s">
        <v>2034</v>
      </c>
      <c r="AD838">
        <v>136</v>
      </c>
      <c r="AE838" t="s">
        <v>2079</v>
      </c>
    </row>
    <row r="839" spans="1:31" x14ac:dyDescent="0.25">
      <c r="A839" s="1">
        <v>44473</v>
      </c>
      <c r="B839" s="2" t="s">
        <v>3879</v>
      </c>
      <c r="C839" s="2" t="s">
        <v>73</v>
      </c>
      <c r="D839" s="2" t="s">
        <v>23</v>
      </c>
      <c r="E839" s="2" t="s">
        <v>77</v>
      </c>
      <c r="F839" s="2" t="s">
        <v>71</v>
      </c>
      <c r="G839" s="4">
        <v>44473</v>
      </c>
      <c r="H839">
        <v>26</v>
      </c>
      <c r="I839" t="s">
        <v>755</v>
      </c>
      <c r="J839" s="1">
        <v>44473</v>
      </c>
      <c r="K839" t="s">
        <v>2085</v>
      </c>
      <c r="L839" t="s">
        <v>2086</v>
      </c>
      <c r="M839" t="s">
        <v>2087</v>
      </c>
      <c r="N839">
        <v>102</v>
      </c>
      <c r="O839" t="s">
        <v>2033</v>
      </c>
      <c r="P839">
        <v>1070</v>
      </c>
      <c r="Q839">
        <v>0</v>
      </c>
      <c r="R839">
        <v>0</v>
      </c>
      <c r="S839">
        <v>1070</v>
      </c>
      <c r="T839">
        <v>1070</v>
      </c>
      <c r="U839">
        <v>1070</v>
      </c>
      <c r="W839" t="s">
        <v>2006</v>
      </c>
      <c r="X839" t="s">
        <v>71</v>
      </c>
      <c r="AA839" t="s">
        <v>24</v>
      </c>
      <c r="AC839" t="s">
        <v>2034</v>
      </c>
      <c r="AD839">
        <v>136</v>
      </c>
      <c r="AE839" t="s">
        <v>2079</v>
      </c>
    </row>
    <row r="840" spans="1:31" x14ac:dyDescent="0.25">
      <c r="A840" s="1">
        <v>44473</v>
      </c>
      <c r="B840" s="2" t="s">
        <v>3879</v>
      </c>
      <c r="C840" s="2" t="s">
        <v>73</v>
      </c>
      <c r="D840" s="2" t="s">
        <v>23</v>
      </c>
      <c r="E840" s="2" t="s">
        <v>77</v>
      </c>
      <c r="F840" s="2" t="s">
        <v>71</v>
      </c>
      <c r="G840" s="4">
        <v>44473</v>
      </c>
      <c r="H840">
        <v>27</v>
      </c>
      <c r="I840" t="s">
        <v>756</v>
      </c>
      <c r="J840" s="1">
        <v>44473</v>
      </c>
      <c r="K840" t="s">
        <v>2080</v>
      </c>
      <c r="L840" t="s">
        <v>2081</v>
      </c>
      <c r="M840" t="s">
        <v>2082</v>
      </c>
      <c r="N840">
        <v>102</v>
      </c>
      <c r="O840" t="s">
        <v>2033</v>
      </c>
      <c r="P840">
        <v>1070</v>
      </c>
      <c r="Q840">
        <v>0</v>
      </c>
      <c r="R840">
        <v>0</v>
      </c>
      <c r="S840">
        <v>1070</v>
      </c>
      <c r="T840">
        <v>1070</v>
      </c>
      <c r="U840">
        <v>1070</v>
      </c>
      <c r="W840" t="s">
        <v>2006</v>
      </c>
      <c r="X840" t="s">
        <v>71</v>
      </c>
      <c r="AA840" t="s">
        <v>24</v>
      </c>
      <c r="AC840" t="s">
        <v>2034</v>
      </c>
      <c r="AD840">
        <v>136</v>
      </c>
      <c r="AE840" t="s">
        <v>2079</v>
      </c>
    </row>
    <row r="841" spans="1:31" x14ac:dyDescent="0.25">
      <c r="A841" s="1">
        <v>44473</v>
      </c>
      <c r="B841" s="2" t="s">
        <v>3879</v>
      </c>
      <c r="C841" s="2" t="s">
        <v>46</v>
      </c>
      <c r="D841" s="2" t="s">
        <v>23</v>
      </c>
      <c r="E841" s="2" t="s">
        <v>81</v>
      </c>
      <c r="F841" s="2" t="s">
        <v>71</v>
      </c>
      <c r="G841" s="4">
        <v>44473</v>
      </c>
      <c r="H841">
        <v>28</v>
      </c>
      <c r="I841" t="s">
        <v>757</v>
      </c>
      <c r="J841" s="1">
        <v>44473</v>
      </c>
      <c r="K841" t="s">
        <v>2766</v>
      </c>
      <c r="L841" t="s">
        <v>2767</v>
      </c>
      <c r="N841">
        <v>692</v>
      </c>
      <c r="O841" t="s">
        <v>2012</v>
      </c>
      <c r="P841">
        <v>184</v>
      </c>
      <c r="Q841">
        <v>0</v>
      </c>
      <c r="R841">
        <v>0</v>
      </c>
      <c r="S841">
        <v>1116</v>
      </c>
      <c r="T841">
        <v>1116</v>
      </c>
      <c r="U841">
        <v>1116</v>
      </c>
      <c r="W841" t="s">
        <v>2006</v>
      </c>
      <c r="X841" t="s">
        <v>71</v>
      </c>
      <c r="Y841" t="s">
        <v>2768</v>
      </c>
      <c r="AA841" t="s">
        <v>46</v>
      </c>
      <c r="AC841" t="s">
        <v>2013</v>
      </c>
      <c r="AD841" t="s">
        <v>2014</v>
      </c>
      <c r="AE841" t="s">
        <v>2769</v>
      </c>
    </row>
    <row r="842" spans="1:31" x14ac:dyDescent="0.25">
      <c r="A842" s="1">
        <v>44473</v>
      </c>
      <c r="B842" s="2" t="s">
        <v>3879</v>
      </c>
      <c r="C842" s="2" t="s">
        <v>46</v>
      </c>
      <c r="D842" s="2" t="s">
        <v>23</v>
      </c>
      <c r="E842" s="2" t="s">
        <v>81</v>
      </c>
      <c r="F842" s="2" t="s">
        <v>71</v>
      </c>
      <c r="G842" s="4">
        <v>44473</v>
      </c>
      <c r="H842">
        <v>29</v>
      </c>
      <c r="I842" t="s">
        <v>757</v>
      </c>
      <c r="N842">
        <v>100</v>
      </c>
      <c r="O842" t="s">
        <v>2016</v>
      </c>
      <c r="P842">
        <v>414</v>
      </c>
      <c r="AC842" t="s">
        <v>2017</v>
      </c>
      <c r="AD842">
        <v>100</v>
      </c>
    </row>
    <row r="843" spans="1:31" x14ac:dyDescent="0.25">
      <c r="A843" s="1">
        <v>44473</v>
      </c>
      <c r="B843" s="2" t="s">
        <v>3879</v>
      </c>
      <c r="C843" s="2" t="s">
        <v>46</v>
      </c>
      <c r="D843" s="2" t="s">
        <v>23</v>
      </c>
      <c r="E843" s="2" t="s">
        <v>81</v>
      </c>
      <c r="F843" s="2" t="s">
        <v>71</v>
      </c>
      <c r="G843" s="4">
        <v>44473</v>
      </c>
      <c r="H843">
        <v>30</v>
      </c>
      <c r="I843" t="s">
        <v>757</v>
      </c>
      <c r="N843">
        <v>691</v>
      </c>
      <c r="O843" t="s">
        <v>2020</v>
      </c>
      <c r="P843">
        <v>518</v>
      </c>
      <c r="AC843" t="s">
        <v>2021</v>
      </c>
      <c r="AD843" t="s">
        <v>2022</v>
      </c>
    </row>
    <row r="844" spans="1:31" x14ac:dyDescent="0.25">
      <c r="A844" s="1">
        <v>44473</v>
      </c>
      <c r="B844" s="2" t="s">
        <v>3879</v>
      </c>
      <c r="C844" s="2" t="s">
        <v>46</v>
      </c>
      <c r="D844" s="2" t="s">
        <v>23</v>
      </c>
      <c r="E844" s="2" t="s">
        <v>81</v>
      </c>
      <c r="F844" s="2" t="s">
        <v>71</v>
      </c>
      <c r="G844" s="4">
        <v>44473</v>
      </c>
      <c r="H844">
        <v>31</v>
      </c>
      <c r="I844" t="s">
        <v>759</v>
      </c>
      <c r="J844" s="1">
        <v>44473</v>
      </c>
      <c r="K844" t="s">
        <v>2770</v>
      </c>
      <c r="L844" t="s">
        <v>2438</v>
      </c>
      <c r="N844">
        <v>1297</v>
      </c>
      <c r="O844" t="s">
        <v>2112</v>
      </c>
      <c r="P844">
        <v>265</v>
      </c>
      <c r="Q844">
        <v>0</v>
      </c>
      <c r="R844">
        <v>0</v>
      </c>
      <c r="S844">
        <v>403</v>
      </c>
      <c r="T844">
        <v>403</v>
      </c>
      <c r="U844">
        <v>403</v>
      </c>
      <c r="W844" t="s">
        <v>2006</v>
      </c>
      <c r="X844" t="s">
        <v>71</v>
      </c>
      <c r="Y844" t="s">
        <v>2771</v>
      </c>
      <c r="AA844" t="s">
        <v>46</v>
      </c>
      <c r="AC844" t="s">
        <v>2113</v>
      </c>
      <c r="AD844" t="s">
        <v>2114</v>
      </c>
      <c r="AE844" t="s">
        <v>2680</v>
      </c>
    </row>
    <row r="845" spans="1:31" x14ac:dyDescent="0.25">
      <c r="A845" s="1">
        <v>44473</v>
      </c>
      <c r="B845" s="2" t="s">
        <v>3879</v>
      </c>
      <c r="C845" s="2" t="s">
        <v>46</v>
      </c>
      <c r="D845" s="2" t="s">
        <v>23</v>
      </c>
      <c r="E845" s="2" t="s">
        <v>81</v>
      </c>
      <c r="F845" s="2" t="s">
        <v>71</v>
      </c>
      <c r="G845" s="4">
        <v>44473</v>
      </c>
      <c r="H845">
        <v>32</v>
      </c>
      <c r="I845" t="s">
        <v>759</v>
      </c>
      <c r="N845">
        <v>83</v>
      </c>
      <c r="O845" t="s">
        <v>2029</v>
      </c>
      <c r="P845">
        <v>138</v>
      </c>
      <c r="AC845" t="s">
        <v>2030</v>
      </c>
      <c r="AD845">
        <v>127</v>
      </c>
    </row>
    <row r="846" spans="1:31" x14ac:dyDescent="0.25">
      <c r="A846" s="1">
        <v>44473</v>
      </c>
      <c r="B846" s="2" t="s">
        <v>3879</v>
      </c>
      <c r="C846" s="2" t="s">
        <v>25</v>
      </c>
      <c r="D846" s="2" t="s">
        <v>23</v>
      </c>
      <c r="E846" s="2" t="s">
        <v>78</v>
      </c>
      <c r="F846" s="2" t="s">
        <v>71</v>
      </c>
      <c r="G846" s="4">
        <v>44473</v>
      </c>
      <c r="H846">
        <v>33</v>
      </c>
      <c r="I846" t="s">
        <v>761</v>
      </c>
      <c r="J846" s="1">
        <v>44473</v>
      </c>
      <c r="K846" t="s">
        <v>2772</v>
      </c>
      <c r="L846" t="s">
        <v>2078</v>
      </c>
      <c r="M846" t="s">
        <v>2072</v>
      </c>
      <c r="N846">
        <v>692</v>
      </c>
      <c r="O846" t="s">
        <v>2012</v>
      </c>
      <c r="P846">
        <v>184</v>
      </c>
      <c r="Q846">
        <v>0</v>
      </c>
      <c r="R846">
        <v>0</v>
      </c>
      <c r="S846">
        <v>873</v>
      </c>
      <c r="T846">
        <v>873</v>
      </c>
      <c r="U846">
        <v>873</v>
      </c>
      <c r="W846" t="s">
        <v>2006</v>
      </c>
      <c r="X846" t="s">
        <v>71</v>
      </c>
      <c r="AA846" t="s">
        <v>24</v>
      </c>
      <c r="AC846" t="s">
        <v>2013</v>
      </c>
      <c r="AD846" t="s">
        <v>2014</v>
      </c>
      <c r="AE846" t="s">
        <v>2079</v>
      </c>
    </row>
    <row r="847" spans="1:31" x14ac:dyDescent="0.25">
      <c r="A847" s="1">
        <v>44473</v>
      </c>
      <c r="B847" s="2" t="s">
        <v>3879</v>
      </c>
      <c r="C847" s="2" t="s">
        <v>25</v>
      </c>
      <c r="D847" s="2" t="s">
        <v>23</v>
      </c>
      <c r="E847" s="2" t="s">
        <v>78</v>
      </c>
      <c r="F847" s="2" t="s">
        <v>71</v>
      </c>
      <c r="G847" s="4">
        <v>44473</v>
      </c>
      <c r="H847">
        <v>34</v>
      </c>
      <c r="I847" t="s">
        <v>761</v>
      </c>
      <c r="N847">
        <v>104</v>
      </c>
      <c r="O847" t="s">
        <v>2057</v>
      </c>
      <c r="P847">
        <v>171</v>
      </c>
      <c r="AC847" t="s">
        <v>2058</v>
      </c>
      <c r="AD847">
        <v>157</v>
      </c>
    </row>
    <row r="848" spans="1:31" x14ac:dyDescent="0.25">
      <c r="A848" s="1">
        <v>44473</v>
      </c>
      <c r="B848" s="2" t="s">
        <v>3879</v>
      </c>
      <c r="C848" s="2" t="s">
        <v>25</v>
      </c>
      <c r="D848" s="2" t="s">
        <v>23</v>
      </c>
      <c r="E848" s="2" t="s">
        <v>78</v>
      </c>
      <c r="F848" s="2" t="s">
        <v>71</v>
      </c>
      <c r="G848" s="4">
        <v>44473</v>
      </c>
      <c r="H848">
        <v>35</v>
      </c>
      <c r="I848" t="s">
        <v>761</v>
      </c>
      <c r="N848">
        <v>691</v>
      </c>
      <c r="O848" t="s">
        <v>2020</v>
      </c>
      <c r="P848">
        <v>518</v>
      </c>
      <c r="AC848" t="s">
        <v>2021</v>
      </c>
      <c r="AD848" t="s">
        <v>2022</v>
      </c>
    </row>
    <row r="849" spans="1:31" x14ac:dyDescent="0.25">
      <c r="A849" s="1">
        <v>44473</v>
      </c>
      <c r="B849" s="2" t="s">
        <v>3879</v>
      </c>
      <c r="C849" s="2" t="s">
        <v>25</v>
      </c>
      <c r="D849" s="2" t="s">
        <v>23</v>
      </c>
      <c r="E849" s="2" t="s">
        <v>78</v>
      </c>
      <c r="F849" s="2" t="s">
        <v>71</v>
      </c>
      <c r="G849" s="4">
        <v>44473</v>
      </c>
      <c r="H849">
        <v>36</v>
      </c>
      <c r="I849" t="s">
        <v>762</v>
      </c>
      <c r="J849" s="1">
        <v>44473</v>
      </c>
      <c r="K849" t="s">
        <v>2671</v>
      </c>
      <c r="L849" t="s">
        <v>2027</v>
      </c>
      <c r="M849" t="s">
        <v>2084</v>
      </c>
      <c r="N849">
        <v>692</v>
      </c>
      <c r="O849" t="s">
        <v>2012</v>
      </c>
      <c r="P849">
        <v>184</v>
      </c>
      <c r="Q849">
        <v>0</v>
      </c>
      <c r="R849">
        <v>0</v>
      </c>
      <c r="S849">
        <v>873</v>
      </c>
      <c r="T849">
        <v>873</v>
      </c>
      <c r="U849">
        <v>873</v>
      </c>
      <c r="W849" t="s">
        <v>2006</v>
      </c>
      <c r="X849" t="s">
        <v>71</v>
      </c>
      <c r="AA849" t="s">
        <v>24</v>
      </c>
      <c r="AC849" t="s">
        <v>2013</v>
      </c>
      <c r="AD849" t="s">
        <v>2014</v>
      </c>
      <c r="AE849" t="s">
        <v>2079</v>
      </c>
    </row>
    <row r="850" spans="1:31" x14ac:dyDescent="0.25">
      <c r="A850" s="1">
        <v>44473</v>
      </c>
      <c r="B850" s="2" t="s">
        <v>3879</v>
      </c>
      <c r="C850" s="2" t="s">
        <v>25</v>
      </c>
      <c r="D850" s="2" t="s">
        <v>23</v>
      </c>
      <c r="E850" s="2" t="s">
        <v>78</v>
      </c>
      <c r="F850" s="2" t="s">
        <v>71</v>
      </c>
      <c r="G850" s="4">
        <v>44473</v>
      </c>
      <c r="H850">
        <v>37</v>
      </c>
      <c r="I850" t="s">
        <v>762</v>
      </c>
      <c r="N850">
        <v>104</v>
      </c>
      <c r="O850" t="s">
        <v>2057</v>
      </c>
      <c r="P850">
        <v>171</v>
      </c>
      <c r="AC850" t="s">
        <v>2058</v>
      </c>
      <c r="AD850">
        <v>157</v>
      </c>
    </row>
    <row r="851" spans="1:31" x14ac:dyDescent="0.25">
      <c r="A851" s="1">
        <v>44473</v>
      </c>
      <c r="B851" s="2" t="s">
        <v>3879</v>
      </c>
      <c r="C851" s="2" t="s">
        <v>25</v>
      </c>
      <c r="D851" s="2" t="s">
        <v>23</v>
      </c>
      <c r="E851" s="2" t="s">
        <v>78</v>
      </c>
      <c r="F851" s="2" t="s">
        <v>71</v>
      </c>
      <c r="G851" s="4">
        <v>44473</v>
      </c>
      <c r="H851">
        <v>38</v>
      </c>
      <c r="I851" t="s">
        <v>762</v>
      </c>
      <c r="N851">
        <v>691</v>
      </c>
      <c r="O851" t="s">
        <v>2020</v>
      </c>
      <c r="P851">
        <v>518</v>
      </c>
      <c r="AC851" t="s">
        <v>2021</v>
      </c>
      <c r="AD851" t="s">
        <v>2022</v>
      </c>
    </row>
    <row r="852" spans="1:31" x14ac:dyDescent="0.25">
      <c r="A852" s="1">
        <v>44473</v>
      </c>
      <c r="B852" s="2" t="s">
        <v>3879</v>
      </c>
      <c r="C852" s="2" t="s">
        <v>25</v>
      </c>
      <c r="D852" s="2" t="s">
        <v>37</v>
      </c>
      <c r="E852" s="2" t="s">
        <v>78</v>
      </c>
      <c r="F852" s="2" t="s">
        <v>71</v>
      </c>
      <c r="G852" s="4">
        <v>44473</v>
      </c>
      <c r="H852">
        <v>39</v>
      </c>
      <c r="I852" t="s">
        <v>763</v>
      </c>
      <c r="J852" s="1">
        <v>44473</v>
      </c>
      <c r="K852" t="s">
        <v>2736</v>
      </c>
      <c r="L852" t="s">
        <v>2737</v>
      </c>
      <c r="M852" t="s">
        <v>2738</v>
      </c>
      <c r="N852">
        <v>367</v>
      </c>
      <c r="O852" t="s">
        <v>2341</v>
      </c>
      <c r="P852">
        <v>450</v>
      </c>
      <c r="Q852">
        <v>0</v>
      </c>
      <c r="R852">
        <v>0</v>
      </c>
      <c r="S852">
        <v>450</v>
      </c>
      <c r="T852">
        <v>450</v>
      </c>
      <c r="U852">
        <v>450</v>
      </c>
      <c r="W852" t="s">
        <v>2006</v>
      </c>
      <c r="X852" t="s">
        <v>71</v>
      </c>
      <c r="AA852" t="s">
        <v>24</v>
      </c>
      <c r="AC852" t="s">
        <v>2342</v>
      </c>
      <c r="AD852">
        <v>110</v>
      </c>
      <c r="AE852" t="s">
        <v>2333</v>
      </c>
    </row>
    <row r="853" spans="1:31" x14ac:dyDescent="0.25">
      <c r="A853" s="1">
        <v>44473</v>
      </c>
      <c r="B853" s="2" t="s">
        <v>3879</v>
      </c>
      <c r="C853" s="2" t="s">
        <v>25</v>
      </c>
      <c r="D853" s="2" t="s">
        <v>23</v>
      </c>
      <c r="E853" s="2" t="s">
        <v>78</v>
      </c>
      <c r="F853" s="2" t="s">
        <v>71</v>
      </c>
      <c r="G853" s="4">
        <v>44473</v>
      </c>
      <c r="H853">
        <v>40</v>
      </c>
      <c r="I853" t="s">
        <v>764</v>
      </c>
      <c r="J853" s="1">
        <v>44473</v>
      </c>
      <c r="K853" t="s">
        <v>2036</v>
      </c>
      <c r="L853" t="s">
        <v>2037</v>
      </c>
      <c r="M853" t="s">
        <v>2038</v>
      </c>
      <c r="N853">
        <v>692</v>
      </c>
      <c r="O853" t="s">
        <v>2012</v>
      </c>
      <c r="P853">
        <v>184</v>
      </c>
      <c r="Q853">
        <v>0</v>
      </c>
      <c r="R853">
        <v>0</v>
      </c>
      <c r="S853">
        <v>873</v>
      </c>
      <c r="T853">
        <v>873</v>
      </c>
      <c r="U853">
        <v>873</v>
      </c>
      <c r="W853" t="s">
        <v>2006</v>
      </c>
      <c r="X853" t="s">
        <v>71</v>
      </c>
      <c r="AA853" t="s">
        <v>24</v>
      </c>
      <c r="AC853" t="s">
        <v>2013</v>
      </c>
      <c r="AD853" t="s">
        <v>2014</v>
      </c>
      <c r="AE853" t="s">
        <v>2079</v>
      </c>
    </row>
    <row r="854" spans="1:31" x14ac:dyDescent="0.25">
      <c r="A854" s="1">
        <v>44473</v>
      </c>
      <c r="B854" s="2" t="s">
        <v>3879</v>
      </c>
      <c r="C854" s="2" t="s">
        <v>25</v>
      </c>
      <c r="D854" s="2" t="s">
        <v>23</v>
      </c>
      <c r="E854" s="2" t="s">
        <v>78</v>
      </c>
      <c r="F854" s="2" t="s">
        <v>71</v>
      </c>
      <c r="G854" s="4">
        <v>44473</v>
      </c>
      <c r="H854">
        <v>41</v>
      </c>
      <c r="I854" t="s">
        <v>764</v>
      </c>
      <c r="N854">
        <v>104</v>
      </c>
      <c r="O854" t="s">
        <v>2057</v>
      </c>
      <c r="P854">
        <v>171</v>
      </c>
      <c r="AC854" t="s">
        <v>2058</v>
      </c>
      <c r="AD854">
        <v>157</v>
      </c>
    </row>
    <row r="855" spans="1:31" x14ac:dyDescent="0.25">
      <c r="A855" s="1">
        <v>44473</v>
      </c>
      <c r="B855" s="2" t="s">
        <v>3879</v>
      </c>
      <c r="C855" s="2" t="s">
        <v>25</v>
      </c>
      <c r="D855" s="2" t="s">
        <v>23</v>
      </c>
      <c r="E855" s="2" t="s">
        <v>78</v>
      </c>
      <c r="F855" s="2" t="s">
        <v>71</v>
      </c>
      <c r="G855" s="4">
        <v>44473</v>
      </c>
      <c r="H855">
        <v>42</v>
      </c>
      <c r="I855" t="s">
        <v>764</v>
      </c>
      <c r="N855">
        <v>691</v>
      </c>
      <c r="O855" t="s">
        <v>2020</v>
      </c>
      <c r="P855">
        <v>518</v>
      </c>
      <c r="AC855" t="s">
        <v>2021</v>
      </c>
      <c r="AD855" t="s">
        <v>2022</v>
      </c>
    </row>
    <row r="856" spans="1:31" x14ac:dyDescent="0.25">
      <c r="A856" s="1">
        <v>44473</v>
      </c>
      <c r="B856" s="2" t="s">
        <v>3879</v>
      </c>
      <c r="C856" s="2" t="s">
        <v>25</v>
      </c>
      <c r="D856" s="2" t="s">
        <v>23</v>
      </c>
      <c r="E856" s="2" t="s">
        <v>78</v>
      </c>
      <c r="F856" s="2" t="s">
        <v>71</v>
      </c>
      <c r="G856" s="4">
        <v>44473</v>
      </c>
      <c r="H856">
        <v>43</v>
      </c>
      <c r="I856" t="s">
        <v>765</v>
      </c>
      <c r="J856" s="1">
        <v>44473</v>
      </c>
      <c r="K856" t="s">
        <v>2085</v>
      </c>
      <c r="L856" t="s">
        <v>2086</v>
      </c>
      <c r="M856" t="s">
        <v>2087</v>
      </c>
      <c r="N856">
        <v>692</v>
      </c>
      <c r="O856" t="s">
        <v>2012</v>
      </c>
      <c r="P856">
        <v>184</v>
      </c>
      <c r="Q856">
        <v>0</v>
      </c>
      <c r="R856">
        <v>0</v>
      </c>
      <c r="S856">
        <v>873</v>
      </c>
      <c r="T856">
        <v>873</v>
      </c>
      <c r="U856">
        <v>873</v>
      </c>
      <c r="W856" t="s">
        <v>2006</v>
      </c>
      <c r="X856" t="s">
        <v>71</v>
      </c>
      <c r="AA856" t="s">
        <v>24</v>
      </c>
      <c r="AC856" t="s">
        <v>2013</v>
      </c>
      <c r="AD856" t="s">
        <v>2014</v>
      </c>
      <c r="AE856" t="s">
        <v>2079</v>
      </c>
    </row>
    <row r="857" spans="1:31" x14ac:dyDescent="0.25">
      <c r="A857" s="1">
        <v>44473</v>
      </c>
      <c r="B857" s="2" t="s">
        <v>3879</v>
      </c>
      <c r="C857" s="2" t="s">
        <v>25</v>
      </c>
      <c r="D857" s="2" t="s">
        <v>23</v>
      </c>
      <c r="E857" s="2" t="s">
        <v>78</v>
      </c>
      <c r="F857" s="2" t="s">
        <v>71</v>
      </c>
      <c r="G857" s="4">
        <v>44473</v>
      </c>
      <c r="H857">
        <v>44</v>
      </c>
      <c r="I857" t="s">
        <v>765</v>
      </c>
      <c r="N857">
        <v>104</v>
      </c>
      <c r="O857" t="s">
        <v>2057</v>
      </c>
      <c r="P857">
        <v>171</v>
      </c>
      <c r="AC857" t="s">
        <v>2058</v>
      </c>
      <c r="AD857">
        <v>157</v>
      </c>
    </row>
    <row r="858" spans="1:31" x14ac:dyDescent="0.25">
      <c r="A858" s="1">
        <v>44473</v>
      </c>
      <c r="B858" s="2" t="s">
        <v>3879</v>
      </c>
      <c r="C858" s="2" t="s">
        <v>25</v>
      </c>
      <c r="D858" s="2" t="s">
        <v>23</v>
      </c>
      <c r="E858" s="2" t="s">
        <v>78</v>
      </c>
      <c r="F858" s="2" t="s">
        <v>71</v>
      </c>
      <c r="G858" s="4">
        <v>44473</v>
      </c>
      <c r="H858">
        <v>45</v>
      </c>
      <c r="I858" t="s">
        <v>765</v>
      </c>
      <c r="N858">
        <v>691</v>
      </c>
      <c r="O858" t="s">
        <v>2020</v>
      </c>
      <c r="P858">
        <v>518</v>
      </c>
      <c r="AC858" t="s">
        <v>2021</v>
      </c>
      <c r="AD858" t="s">
        <v>2022</v>
      </c>
    </row>
    <row r="859" spans="1:31" x14ac:dyDescent="0.25">
      <c r="A859" s="1">
        <v>44473</v>
      </c>
      <c r="B859" s="2" t="s">
        <v>3879</v>
      </c>
      <c r="C859" s="2" t="s">
        <v>25</v>
      </c>
      <c r="D859" s="2" t="s">
        <v>23</v>
      </c>
      <c r="E859" s="2" t="s">
        <v>78</v>
      </c>
      <c r="F859" s="2" t="s">
        <v>71</v>
      </c>
      <c r="G859" s="4">
        <v>44473</v>
      </c>
      <c r="H859">
        <v>46</v>
      </c>
      <c r="I859" t="s">
        <v>766</v>
      </c>
      <c r="J859" s="1">
        <v>44473</v>
      </c>
      <c r="K859" t="s">
        <v>2080</v>
      </c>
      <c r="L859" t="s">
        <v>2081</v>
      </c>
      <c r="M859" t="s">
        <v>2082</v>
      </c>
      <c r="N859">
        <v>692</v>
      </c>
      <c r="O859" t="s">
        <v>2012</v>
      </c>
      <c r="P859">
        <v>184</v>
      </c>
      <c r="Q859">
        <v>0</v>
      </c>
      <c r="R859">
        <v>0</v>
      </c>
      <c r="S859">
        <v>873</v>
      </c>
      <c r="T859">
        <v>873</v>
      </c>
      <c r="U859">
        <v>873</v>
      </c>
      <c r="W859" t="s">
        <v>2006</v>
      </c>
      <c r="X859" t="s">
        <v>71</v>
      </c>
      <c r="AA859" t="s">
        <v>24</v>
      </c>
      <c r="AC859" t="s">
        <v>2013</v>
      </c>
      <c r="AD859" t="s">
        <v>2014</v>
      </c>
      <c r="AE859" t="s">
        <v>2079</v>
      </c>
    </row>
    <row r="860" spans="1:31" x14ac:dyDescent="0.25">
      <c r="A860" s="1">
        <v>44473</v>
      </c>
      <c r="B860" s="2" t="s">
        <v>3879</v>
      </c>
      <c r="C860" s="2" t="s">
        <v>25</v>
      </c>
      <c r="D860" s="2" t="s">
        <v>23</v>
      </c>
      <c r="E860" s="2" t="s">
        <v>78</v>
      </c>
      <c r="F860" s="2" t="s">
        <v>71</v>
      </c>
      <c r="G860" s="4">
        <v>44473</v>
      </c>
      <c r="H860">
        <v>47</v>
      </c>
      <c r="I860" t="s">
        <v>766</v>
      </c>
      <c r="N860">
        <v>104</v>
      </c>
      <c r="O860" t="s">
        <v>2057</v>
      </c>
      <c r="P860">
        <v>171</v>
      </c>
      <c r="AC860" t="s">
        <v>2058</v>
      </c>
      <c r="AD860">
        <v>157</v>
      </c>
    </row>
    <row r="861" spans="1:31" x14ac:dyDescent="0.25">
      <c r="A861" s="1">
        <v>44473</v>
      </c>
      <c r="B861" s="2" t="s">
        <v>3879</v>
      </c>
      <c r="C861" s="2" t="s">
        <v>25</v>
      </c>
      <c r="D861" s="2" t="s">
        <v>23</v>
      </c>
      <c r="E861" s="2" t="s">
        <v>78</v>
      </c>
      <c r="F861" s="2" t="s">
        <v>71</v>
      </c>
      <c r="G861" s="4">
        <v>44473</v>
      </c>
      <c r="H861">
        <v>48</v>
      </c>
      <c r="I861" t="s">
        <v>766</v>
      </c>
      <c r="N861">
        <v>691</v>
      </c>
      <c r="O861" t="s">
        <v>2020</v>
      </c>
      <c r="P861">
        <v>518</v>
      </c>
      <c r="AC861" t="s">
        <v>2021</v>
      </c>
      <c r="AD861" t="s">
        <v>2022</v>
      </c>
    </row>
    <row r="862" spans="1:31" x14ac:dyDescent="0.25">
      <c r="A862" s="1">
        <v>44473</v>
      </c>
      <c r="B862" s="2" t="s">
        <v>3879</v>
      </c>
      <c r="C862" s="2" t="s">
        <v>25</v>
      </c>
      <c r="D862" s="2" t="s">
        <v>23</v>
      </c>
      <c r="E862" s="2" t="s">
        <v>78</v>
      </c>
      <c r="F862" s="2" t="s">
        <v>71</v>
      </c>
      <c r="G862" s="4">
        <v>44473</v>
      </c>
      <c r="H862">
        <v>49</v>
      </c>
      <c r="I862" t="s">
        <v>767</v>
      </c>
      <c r="J862" s="1">
        <v>44473</v>
      </c>
      <c r="K862" t="s">
        <v>2002</v>
      </c>
      <c r="L862" t="s">
        <v>2003</v>
      </c>
      <c r="M862" t="s">
        <v>2004</v>
      </c>
      <c r="N862">
        <v>692</v>
      </c>
      <c r="O862" t="s">
        <v>2012</v>
      </c>
      <c r="P862">
        <v>184</v>
      </c>
      <c r="Q862">
        <v>0</v>
      </c>
      <c r="R862">
        <v>0</v>
      </c>
      <c r="S862">
        <v>2542</v>
      </c>
      <c r="T862">
        <v>2542</v>
      </c>
      <c r="U862">
        <v>2542</v>
      </c>
      <c r="W862" t="s">
        <v>2006</v>
      </c>
      <c r="X862" t="s">
        <v>71</v>
      </c>
      <c r="AA862" t="s">
        <v>24</v>
      </c>
      <c r="AC862" t="s">
        <v>2013</v>
      </c>
      <c r="AD862" t="s">
        <v>2014</v>
      </c>
      <c r="AE862" t="s">
        <v>2773</v>
      </c>
    </row>
    <row r="863" spans="1:31" x14ac:dyDescent="0.25">
      <c r="A863" s="1">
        <v>44473</v>
      </c>
      <c r="B863" s="2" t="s">
        <v>3879</v>
      </c>
      <c r="C863" s="2" t="s">
        <v>25</v>
      </c>
      <c r="D863" s="2" t="s">
        <v>23</v>
      </c>
      <c r="E863" s="2" t="s">
        <v>78</v>
      </c>
      <c r="F863" s="2" t="s">
        <v>71</v>
      </c>
      <c r="G863" s="4">
        <v>44473</v>
      </c>
      <c r="H863">
        <v>50</v>
      </c>
      <c r="I863" t="s">
        <v>767</v>
      </c>
      <c r="N863">
        <v>226</v>
      </c>
      <c r="O863" t="s">
        <v>2018</v>
      </c>
      <c r="P863">
        <v>345</v>
      </c>
      <c r="AC863" t="s">
        <v>2019</v>
      </c>
      <c r="AD863">
        <v>183</v>
      </c>
    </row>
    <row r="864" spans="1:31" x14ac:dyDescent="0.25">
      <c r="A864" s="1">
        <v>44473</v>
      </c>
      <c r="B864" s="2" t="s">
        <v>3879</v>
      </c>
      <c r="C864" s="2" t="s">
        <v>25</v>
      </c>
      <c r="D864" s="2" t="s">
        <v>23</v>
      </c>
      <c r="E864" s="2" t="s">
        <v>78</v>
      </c>
      <c r="F864" s="2" t="s">
        <v>71</v>
      </c>
      <c r="G864" s="4">
        <v>44473</v>
      </c>
      <c r="H864">
        <v>51</v>
      </c>
      <c r="I864" t="s">
        <v>767</v>
      </c>
      <c r="N864">
        <v>691</v>
      </c>
      <c r="O864" t="s">
        <v>2020</v>
      </c>
      <c r="P864">
        <v>518</v>
      </c>
      <c r="AC864" t="s">
        <v>2021</v>
      </c>
      <c r="AD864" t="s">
        <v>2022</v>
      </c>
    </row>
    <row r="865" spans="1:31" x14ac:dyDescent="0.25">
      <c r="A865" s="1">
        <v>44473</v>
      </c>
      <c r="B865" s="2" t="s">
        <v>3879</v>
      </c>
      <c r="C865" s="2" t="s">
        <v>25</v>
      </c>
      <c r="D865" s="2" t="s">
        <v>23</v>
      </c>
      <c r="E865" s="2" t="s">
        <v>78</v>
      </c>
      <c r="F865" s="2" t="s">
        <v>71</v>
      </c>
      <c r="G865" s="4">
        <v>44473</v>
      </c>
      <c r="H865">
        <v>52</v>
      </c>
      <c r="I865" t="s">
        <v>767</v>
      </c>
      <c r="N865">
        <v>2062</v>
      </c>
      <c r="O865" t="s">
        <v>2307</v>
      </c>
      <c r="P865">
        <v>1495</v>
      </c>
      <c r="AC865" t="s">
        <v>2308</v>
      </c>
      <c r="AD865" t="s">
        <v>2309</v>
      </c>
    </row>
    <row r="866" spans="1:31" x14ac:dyDescent="0.25">
      <c r="A866" s="1">
        <v>44473</v>
      </c>
      <c r="B866" s="2" t="s">
        <v>3879</v>
      </c>
      <c r="C866" s="2" t="s">
        <v>25</v>
      </c>
      <c r="D866" s="2" t="s">
        <v>37</v>
      </c>
      <c r="E866" s="2" t="s">
        <v>78</v>
      </c>
      <c r="F866" s="2" t="s">
        <v>71</v>
      </c>
      <c r="G866" s="4">
        <v>44473</v>
      </c>
      <c r="H866">
        <v>53</v>
      </c>
      <c r="I866" t="s">
        <v>768</v>
      </c>
      <c r="J866" s="1">
        <v>44473</v>
      </c>
      <c r="K866" t="s">
        <v>2036</v>
      </c>
      <c r="L866" t="s">
        <v>2037</v>
      </c>
      <c r="M866" t="s">
        <v>2038</v>
      </c>
      <c r="N866">
        <v>348</v>
      </c>
      <c r="O866" t="s">
        <v>2774</v>
      </c>
      <c r="P866">
        <v>400</v>
      </c>
      <c r="Q866">
        <v>0</v>
      </c>
      <c r="R866">
        <v>0</v>
      </c>
      <c r="S866">
        <v>400</v>
      </c>
      <c r="T866">
        <v>400</v>
      </c>
      <c r="U866">
        <v>400</v>
      </c>
      <c r="W866" t="s">
        <v>2006</v>
      </c>
      <c r="X866" t="s">
        <v>71</v>
      </c>
      <c r="AA866" t="s">
        <v>24</v>
      </c>
      <c r="AC866" t="s">
        <v>2775</v>
      </c>
      <c r="AE866" t="s">
        <v>2333</v>
      </c>
    </row>
    <row r="867" spans="1:31" x14ac:dyDescent="0.25">
      <c r="A867" s="1">
        <v>44473</v>
      </c>
      <c r="B867" s="2" t="s">
        <v>3879</v>
      </c>
      <c r="C867" s="2" t="s">
        <v>25</v>
      </c>
      <c r="D867" s="2" t="s">
        <v>37</v>
      </c>
      <c r="E867" s="2" t="s">
        <v>78</v>
      </c>
      <c r="F867" s="2" t="s">
        <v>71</v>
      </c>
      <c r="G867" s="4">
        <v>44473</v>
      </c>
      <c r="H867">
        <v>54</v>
      </c>
      <c r="I867" t="s">
        <v>769</v>
      </c>
      <c r="J867" s="1">
        <v>44473</v>
      </c>
      <c r="K867" t="s">
        <v>2080</v>
      </c>
      <c r="L867" t="s">
        <v>2081</v>
      </c>
      <c r="M867" t="s">
        <v>2082</v>
      </c>
      <c r="N867">
        <v>348</v>
      </c>
      <c r="O867" t="s">
        <v>2774</v>
      </c>
      <c r="P867">
        <v>400</v>
      </c>
      <c r="Q867">
        <v>0</v>
      </c>
      <c r="R867">
        <v>0</v>
      </c>
      <c r="S867">
        <v>400</v>
      </c>
      <c r="T867">
        <v>400</v>
      </c>
      <c r="U867">
        <v>400</v>
      </c>
      <c r="W867" t="s">
        <v>2006</v>
      </c>
      <c r="X867" t="s">
        <v>71</v>
      </c>
      <c r="AA867" t="s">
        <v>24</v>
      </c>
      <c r="AC867" t="s">
        <v>2775</v>
      </c>
      <c r="AE867" t="s">
        <v>2333</v>
      </c>
    </row>
    <row r="868" spans="1:31" x14ac:dyDescent="0.25">
      <c r="A868" s="1">
        <v>44473</v>
      </c>
      <c r="B868" s="2" t="s">
        <v>3879</v>
      </c>
      <c r="C868" s="2" t="s">
        <v>48</v>
      </c>
      <c r="D868" s="2" t="s">
        <v>23</v>
      </c>
      <c r="E868" s="2" t="s">
        <v>81</v>
      </c>
      <c r="F868" s="2" t="s">
        <v>71</v>
      </c>
      <c r="G868" s="4">
        <v>44473</v>
      </c>
      <c r="H868">
        <v>55</v>
      </c>
      <c r="I868" t="s">
        <v>770</v>
      </c>
      <c r="J868" s="1">
        <v>44473</v>
      </c>
      <c r="K868" t="s">
        <v>2776</v>
      </c>
      <c r="L868" t="s">
        <v>2777</v>
      </c>
      <c r="M868" t="s">
        <v>2778</v>
      </c>
      <c r="N868">
        <v>2477</v>
      </c>
      <c r="O868" t="s">
        <v>2240</v>
      </c>
      <c r="P868">
        <v>750</v>
      </c>
      <c r="Q868">
        <v>0</v>
      </c>
      <c r="R868">
        <v>0</v>
      </c>
      <c r="S868">
        <v>750</v>
      </c>
      <c r="T868">
        <v>750</v>
      </c>
      <c r="U868">
        <v>750</v>
      </c>
      <c r="W868" t="s">
        <v>2006</v>
      </c>
      <c r="X868" t="s">
        <v>71</v>
      </c>
      <c r="AA868" t="s">
        <v>48</v>
      </c>
      <c r="AC868" t="s">
        <v>2241</v>
      </c>
      <c r="AE868" t="s">
        <v>2159</v>
      </c>
    </row>
    <row r="869" spans="1:31" x14ac:dyDescent="0.25">
      <c r="A869" s="1">
        <v>44473</v>
      </c>
      <c r="B869" s="2" t="s">
        <v>3879</v>
      </c>
      <c r="C869" s="2" t="s">
        <v>48</v>
      </c>
      <c r="D869" s="2" t="s">
        <v>23</v>
      </c>
      <c r="E869" s="2" t="s">
        <v>81</v>
      </c>
      <c r="F869" s="2" t="s">
        <v>71</v>
      </c>
      <c r="G869" s="4">
        <v>44473</v>
      </c>
      <c r="H869">
        <v>56</v>
      </c>
      <c r="I869" t="s">
        <v>772</v>
      </c>
      <c r="J869" s="1">
        <v>44473</v>
      </c>
      <c r="K869" t="s">
        <v>2779</v>
      </c>
      <c r="L869" t="s">
        <v>2777</v>
      </c>
      <c r="N869">
        <v>2477</v>
      </c>
      <c r="O869" t="s">
        <v>2240</v>
      </c>
      <c r="P869">
        <v>750</v>
      </c>
      <c r="Q869">
        <v>0</v>
      </c>
      <c r="R869">
        <v>0</v>
      </c>
      <c r="S869">
        <v>750</v>
      </c>
      <c r="T869">
        <v>750</v>
      </c>
      <c r="U869">
        <v>750</v>
      </c>
      <c r="W869" t="s">
        <v>2006</v>
      </c>
      <c r="X869" t="s">
        <v>71</v>
      </c>
      <c r="AA869" t="s">
        <v>48</v>
      </c>
      <c r="AC869" t="s">
        <v>2241</v>
      </c>
      <c r="AE869" t="s">
        <v>2159</v>
      </c>
    </row>
    <row r="870" spans="1:31" x14ac:dyDescent="0.25">
      <c r="A870" s="1">
        <v>44473</v>
      </c>
      <c r="B870" s="2" t="s">
        <v>3879</v>
      </c>
      <c r="C870" s="2" t="s">
        <v>46</v>
      </c>
      <c r="D870" s="2" t="s">
        <v>23</v>
      </c>
      <c r="E870" s="2" t="s">
        <v>81</v>
      </c>
      <c r="F870" s="2" t="s">
        <v>71</v>
      </c>
      <c r="G870" s="4">
        <v>44473</v>
      </c>
      <c r="H870">
        <v>57</v>
      </c>
      <c r="I870" t="s">
        <v>774</v>
      </c>
      <c r="J870" s="1">
        <v>44473</v>
      </c>
      <c r="K870" t="s">
        <v>2780</v>
      </c>
      <c r="L870" t="s">
        <v>2781</v>
      </c>
      <c r="N870">
        <v>692</v>
      </c>
      <c r="O870" t="s">
        <v>2012</v>
      </c>
      <c r="P870">
        <v>184</v>
      </c>
      <c r="Q870">
        <v>0</v>
      </c>
      <c r="R870">
        <v>0</v>
      </c>
      <c r="S870">
        <v>1335</v>
      </c>
      <c r="T870">
        <v>1335</v>
      </c>
      <c r="U870">
        <v>1335</v>
      </c>
      <c r="W870" t="s">
        <v>2006</v>
      </c>
      <c r="X870" t="s">
        <v>71</v>
      </c>
      <c r="Y870" t="s">
        <v>2782</v>
      </c>
      <c r="AA870" t="s">
        <v>46</v>
      </c>
      <c r="AC870" t="s">
        <v>2013</v>
      </c>
      <c r="AD870" t="s">
        <v>2014</v>
      </c>
      <c r="AE870" t="s">
        <v>2099</v>
      </c>
    </row>
    <row r="871" spans="1:31" x14ac:dyDescent="0.25">
      <c r="A871" s="1">
        <v>44473</v>
      </c>
      <c r="B871" s="2" t="s">
        <v>3879</v>
      </c>
      <c r="C871" s="2" t="s">
        <v>46</v>
      </c>
      <c r="D871" s="2" t="s">
        <v>23</v>
      </c>
      <c r="E871" s="2" t="s">
        <v>81</v>
      </c>
      <c r="F871" s="2" t="s">
        <v>71</v>
      </c>
      <c r="G871" s="4">
        <v>44473</v>
      </c>
      <c r="H871">
        <v>58</v>
      </c>
      <c r="I871" t="s">
        <v>774</v>
      </c>
      <c r="N871">
        <v>691</v>
      </c>
      <c r="O871" t="s">
        <v>2020</v>
      </c>
      <c r="P871">
        <v>518</v>
      </c>
      <c r="AC871" t="s">
        <v>2021</v>
      </c>
      <c r="AD871" t="s">
        <v>2022</v>
      </c>
    </row>
    <row r="872" spans="1:31" x14ac:dyDescent="0.25">
      <c r="A872" s="1">
        <v>44473</v>
      </c>
      <c r="B872" s="2" t="s">
        <v>3879</v>
      </c>
      <c r="C872" s="2" t="s">
        <v>46</v>
      </c>
      <c r="D872" s="2" t="s">
        <v>23</v>
      </c>
      <c r="E872" s="2" t="s">
        <v>81</v>
      </c>
      <c r="F872" s="2" t="s">
        <v>71</v>
      </c>
      <c r="G872" s="4">
        <v>44473</v>
      </c>
      <c r="H872">
        <v>59</v>
      </c>
      <c r="I872" t="s">
        <v>774</v>
      </c>
      <c r="N872">
        <v>612</v>
      </c>
      <c r="O872" t="s">
        <v>2102</v>
      </c>
      <c r="P872">
        <v>495</v>
      </c>
      <c r="AC872" t="s">
        <v>2103</v>
      </c>
      <c r="AD872">
        <v>58</v>
      </c>
    </row>
    <row r="873" spans="1:31" x14ac:dyDescent="0.25">
      <c r="A873" s="1">
        <v>44473</v>
      </c>
      <c r="B873" s="2" t="s">
        <v>3879</v>
      </c>
      <c r="C873" s="2" t="s">
        <v>46</v>
      </c>
      <c r="D873" s="2" t="s">
        <v>23</v>
      </c>
      <c r="E873" s="2" t="s">
        <v>81</v>
      </c>
      <c r="F873" s="2" t="s">
        <v>71</v>
      </c>
      <c r="G873" s="4">
        <v>44473</v>
      </c>
      <c r="H873">
        <v>60</v>
      </c>
      <c r="I873" t="s">
        <v>774</v>
      </c>
      <c r="N873">
        <v>83</v>
      </c>
      <c r="O873" t="s">
        <v>2029</v>
      </c>
      <c r="P873">
        <v>138</v>
      </c>
      <c r="AC873" t="s">
        <v>2030</v>
      </c>
      <c r="AD873">
        <v>127</v>
      </c>
    </row>
    <row r="874" spans="1:31" x14ac:dyDescent="0.25">
      <c r="A874" s="1">
        <v>44473</v>
      </c>
      <c r="B874" s="2" t="s">
        <v>3879</v>
      </c>
      <c r="C874" s="2" t="s">
        <v>46</v>
      </c>
      <c r="D874" s="2" t="s">
        <v>23</v>
      </c>
      <c r="E874" s="2" t="s">
        <v>81</v>
      </c>
      <c r="F874" s="2" t="s">
        <v>71</v>
      </c>
      <c r="G874" s="4">
        <v>44473</v>
      </c>
      <c r="H874">
        <v>61</v>
      </c>
      <c r="I874" t="s">
        <v>776</v>
      </c>
      <c r="J874" s="1">
        <v>44473</v>
      </c>
      <c r="K874" t="s">
        <v>2783</v>
      </c>
      <c r="L874" t="s">
        <v>2032</v>
      </c>
      <c r="N874">
        <v>109</v>
      </c>
      <c r="O874" t="s">
        <v>2049</v>
      </c>
      <c r="P874">
        <v>115</v>
      </c>
      <c r="Q874">
        <v>0</v>
      </c>
      <c r="R874">
        <v>0</v>
      </c>
      <c r="S874">
        <v>892</v>
      </c>
      <c r="T874">
        <v>892</v>
      </c>
      <c r="U874">
        <v>892</v>
      </c>
      <c r="W874" t="s">
        <v>2006</v>
      </c>
      <c r="X874" t="s">
        <v>71</v>
      </c>
      <c r="Y874" t="s">
        <v>2784</v>
      </c>
      <c r="AA874" t="s">
        <v>46</v>
      </c>
      <c r="AC874" t="s">
        <v>2050</v>
      </c>
      <c r="AD874" t="s">
        <v>2051</v>
      </c>
      <c r="AE874" t="s">
        <v>2111</v>
      </c>
    </row>
    <row r="875" spans="1:31" x14ac:dyDescent="0.25">
      <c r="A875" s="1">
        <v>44473</v>
      </c>
      <c r="B875" s="2" t="s">
        <v>3879</v>
      </c>
      <c r="C875" s="2" t="s">
        <v>46</v>
      </c>
      <c r="D875" s="2" t="s">
        <v>23</v>
      </c>
      <c r="E875" s="2" t="s">
        <v>81</v>
      </c>
      <c r="F875" s="2" t="s">
        <v>71</v>
      </c>
      <c r="G875" s="4">
        <v>44473</v>
      </c>
      <c r="H875">
        <v>62</v>
      </c>
      <c r="I875" t="s">
        <v>776</v>
      </c>
      <c r="N875">
        <v>121</v>
      </c>
      <c r="O875" t="s">
        <v>2100</v>
      </c>
      <c r="P875">
        <v>374</v>
      </c>
      <c r="AC875" t="s">
        <v>2101</v>
      </c>
      <c r="AD875">
        <v>137</v>
      </c>
    </row>
    <row r="876" spans="1:31" x14ac:dyDescent="0.25">
      <c r="A876" s="1">
        <v>44473</v>
      </c>
      <c r="B876" s="2" t="s">
        <v>3879</v>
      </c>
      <c r="C876" s="2" t="s">
        <v>46</v>
      </c>
      <c r="D876" s="2" t="s">
        <v>23</v>
      </c>
      <c r="E876" s="2" t="s">
        <v>81</v>
      </c>
      <c r="F876" s="2" t="s">
        <v>71</v>
      </c>
      <c r="G876" s="4">
        <v>44473</v>
      </c>
      <c r="H876">
        <v>63</v>
      </c>
      <c r="I876" t="s">
        <v>776</v>
      </c>
      <c r="N876">
        <v>1297</v>
      </c>
      <c r="O876" t="s">
        <v>2112</v>
      </c>
      <c r="P876">
        <v>265</v>
      </c>
      <c r="AC876" t="s">
        <v>2113</v>
      </c>
      <c r="AD876" t="s">
        <v>2114</v>
      </c>
    </row>
    <row r="877" spans="1:31" x14ac:dyDescent="0.25">
      <c r="A877" s="1">
        <v>44473</v>
      </c>
      <c r="B877" s="2" t="s">
        <v>3879</v>
      </c>
      <c r="C877" s="2" t="s">
        <v>46</v>
      </c>
      <c r="D877" s="2" t="s">
        <v>23</v>
      </c>
      <c r="E877" s="2" t="s">
        <v>81</v>
      </c>
      <c r="F877" s="2" t="s">
        <v>71</v>
      </c>
      <c r="G877" s="4">
        <v>44473</v>
      </c>
      <c r="H877">
        <v>64</v>
      </c>
      <c r="I877" t="s">
        <v>776</v>
      </c>
      <c r="N877">
        <v>83</v>
      </c>
      <c r="O877" t="s">
        <v>2029</v>
      </c>
      <c r="P877">
        <v>138</v>
      </c>
      <c r="AC877" t="s">
        <v>2030</v>
      </c>
      <c r="AD877">
        <v>127</v>
      </c>
    </row>
    <row r="878" spans="1:31" x14ac:dyDescent="0.25">
      <c r="A878" s="1">
        <v>44473</v>
      </c>
      <c r="B878" s="2" t="s">
        <v>3879</v>
      </c>
      <c r="C878" s="2" t="s">
        <v>46</v>
      </c>
      <c r="D878" s="2" t="s">
        <v>23</v>
      </c>
      <c r="E878" s="2" t="s">
        <v>81</v>
      </c>
      <c r="F878" s="2" t="s">
        <v>71</v>
      </c>
      <c r="G878" s="4">
        <v>44473</v>
      </c>
      <c r="H878">
        <v>65</v>
      </c>
      <c r="I878" t="s">
        <v>778</v>
      </c>
      <c r="J878" s="1">
        <v>44473</v>
      </c>
      <c r="K878" t="s">
        <v>2785</v>
      </c>
      <c r="L878" t="s">
        <v>2786</v>
      </c>
      <c r="N878">
        <v>109</v>
      </c>
      <c r="O878" t="s">
        <v>2049</v>
      </c>
      <c r="P878">
        <v>115</v>
      </c>
      <c r="Q878">
        <v>0</v>
      </c>
      <c r="R878">
        <v>0</v>
      </c>
      <c r="S878">
        <v>1912</v>
      </c>
      <c r="T878">
        <v>1912</v>
      </c>
      <c r="U878">
        <v>1912</v>
      </c>
      <c r="W878" t="s">
        <v>2006</v>
      </c>
      <c r="X878" t="s">
        <v>71</v>
      </c>
      <c r="Y878" t="s">
        <v>2787</v>
      </c>
      <c r="AA878" t="s">
        <v>46</v>
      </c>
      <c r="AC878" t="s">
        <v>2050</v>
      </c>
      <c r="AD878" t="s">
        <v>2051</v>
      </c>
      <c r="AE878" t="s">
        <v>2680</v>
      </c>
    </row>
    <row r="879" spans="1:31" x14ac:dyDescent="0.25">
      <c r="A879" s="1">
        <v>44473</v>
      </c>
      <c r="B879" s="2" t="s">
        <v>3879</v>
      </c>
      <c r="C879" s="2" t="s">
        <v>46</v>
      </c>
      <c r="D879" s="2" t="s">
        <v>23</v>
      </c>
      <c r="E879" s="2" t="s">
        <v>81</v>
      </c>
      <c r="F879" s="2" t="s">
        <v>71</v>
      </c>
      <c r="G879" s="4">
        <v>44473</v>
      </c>
      <c r="H879">
        <v>66</v>
      </c>
      <c r="I879" t="s">
        <v>778</v>
      </c>
      <c r="N879">
        <v>121</v>
      </c>
      <c r="O879" t="s">
        <v>2100</v>
      </c>
      <c r="P879">
        <v>374</v>
      </c>
      <c r="AC879" t="s">
        <v>2101</v>
      </c>
      <c r="AD879">
        <v>137</v>
      </c>
    </row>
    <row r="880" spans="1:31" x14ac:dyDescent="0.25">
      <c r="A880" s="1">
        <v>44473</v>
      </c>
      <c r="B880" s="2" t="s">
        <v>3879</v>
      </c>
      <c r="C880" s="2" t="s">
        <v>46</v>
      </c>
      <c r="D880" s="2" t="s">
        <v>23</v>
      </c>
      <c r="E880" s="2" t="s">
        <v>81</v>
      </c>
      <c r="F880" s="2" t="s">
        <v>71</v>
      </c>
      <c r="G880" s="4">
        <v>44473</v>
      </c>
      <c r="H880">
        <v>67</v>
      </c>
      <c r="I880" t="s">
        <v>778</v>
      </c>
      <c r="N880">
        <v>1297</v>
      </c>
      <c r="O880" t="s">
        <v>2112</v>
      </c>
      <c r="P880">
        <v>265</v>
      </c>
      <c r="AC880" t="s">
        <v>2113</v>
      </c>
      <c r="AD880" t="s">
        <v>2114</v>
      </c>
    </row>
    <row r="881" spans="1:31" x14ac:dyDescent="0.25">
      <c r="A881" s="1">
        <v>44473</v>
      </c>
      <c r="B881" s="2" t="s">
        <v>3879</v>
      </c>
      <c r="C881" s="2" t="s">
        <v>46</v>
      </c>
      <c r="D881" s="2" t="s">
        <v>23</v>
      </c>
      <c r="E881" s="2" t="s">
        <v>81</v>
      </c>
      <c r="F881" s="2" t="s">
        <v>71</v>
      </c>
      <c r="G881" s="4">
        <v>44473</v>
      </c>
      <c r="H881">
        <v>68</v>
      </c>
      <c r="I881" t="s">
        <v>778</v>
      </c>
      <c r="N881">
        <v>1580</v>
      </c>
      <c r="O881" t="s">
        <v>2092</v>
      </c>
      <c r="P881">
        <v>610</v>
      </c>
      <c r="AC881" t="s">
        <v>2093</v>
      </c>
      <c r="AD881" t="s">
        <v>2094</v>
      </c>
    </row>
    <row r="882" spans="1:31" x14ac:dyDescent="0.25">
      <c r="A882" s="1">
        <v>44473</v>
      </c>
      <c r="B882" s="2" t="s">
        <v>3879</v>
      </c>
      <c r="C882" s="2" t="s">
        <v>46</v>
      </c>
      <c r="D882" s="2" t="s">
        <v>23</v>
      </c>
      <c r="E882" s="2" t="s">
        <v>81</v>
      </c>
      <c r="F882" s="2" t="s">
        <v>71</v>
      </c>
      <c r="G882" s="4">
        <v>44473</v>
      </c>
      <c r="H882">
        <v>69</v>
      </c>
      <c r="I882" t="s">
        <v>778</v>
      </c>
      <c r="N882">
        <v>1371</v>
      </c>
      <c r="O882" t="s">
        <v>2122</v>
      </c>
      <c r="P882">
        <v>300</v>
      </c>
      <c r="AC882" t="s">
        <v>2123</v>
      </c>
      <c r="AD882">
        <v>205</v>
      </c>
    </row>
    <row r="883" spans="1:31" x14ac:dyDescent="0.25">
      <c r="A883" s="1">
        <v>44473</v>
      </c>
      <c r="B883" s="2" t="s">
        <v>3879</v>
      </c>
      <c r="C883" s="2" t="s">
        <v>46</v>
      </c>
      <c r="D883" s="2" t="s">
        <v>23</v>
      </c>
      <c r="E883" s="2" t="s">
        <v>81</v>
      </c>
      <c r="F883" s="2" t="s">
        <v>71</v>
      </c>
      <c r="G883" s="4">
        <v>44473</v>
      </c>
      <c r="H883">
        <v>70</v>
      </c>
      <c r="I883" t="s">
        <v>778</v>
      </c>
      <c r="N883">
        <v>286</v>
      </c>
      <c r="O883" t="s">
        <v>2182</v>
      </c>
      <c r="P883">
        <v>110</v>
      </c>
      <c r="AC883" t="s">
        <v>2183</v>
      </c>
      <c r="AD883">
        <v>220</v>
      </c>
    </row>
    <row r="884" spans="1:31" x14ac:dyDescent="0.25">
      <c r="A884" s="1">
        <v>44473</v>
      </c>
      <c r="B884" s="2" t="s">
        <v>3879</v>
      </c>
      <c r="C884" s="2" t="s">
        <v>46</v>
      </c>
      <c r="D884" s="2" t="s">
        <v>23</v>
      </c>
      <c r="E884" s="2" t="s">
        <v>81</v>
      </c>
      <c r="F884" s="2" t="s">
        <v>71</v>
      </c>
      <c r="G884" s="4">
        <v>44473</v>
      </c>
      <c r="H884">
        <v>71</v>
      </c>
      <c r="I884" t="s">
        <v>778</v>
      </c>
      <c r="N884">
        <v>83</v>
      </c>
      <c r="O884" t="s">
        <v>2029</v>
      </c>
      <c r="P884">
        <v>138</v>
      </c>
      <c r="AC884" t="s">
        <v>2030</v>
      </c>
      <c r="AD884">
        <v>127</v>
      </c>
    </row>
    <row r="885" spans="1:31" x14ac:dyDescent="0.25">
      <c r="A885" s="1">
        <v>44473</v>
      </c>
      <c r="B885" s="2" t="s">
        <v>3879</v>
      </c>
      <c r="C885" s="2" t="s">
        <v>25</v>
      </c>
      <c r="D885" s="2" t="s">
        <v>37</v>
      </c>
      <c r="E885" s="2" t="s">
        <v>78</v>
      </c>
      <c r="F885" s="2" t="s">
        <v>71</v>
      </c>
      <c r="G885" s="4">
        <v>44473</v>
      </c>
      <c r="H885">
        <v>72</v>
      </c>
      <c r="I885" t="s">
        <v>780</v>
      </c>
      <c r="J885" s="1">
        <v>44473</v>
      </c>
      <c r="K885" t="s">
        <v>2329</v>
      </c>
      <c r="L885" t="s">
        <v>2330</v>
      </c>
      <c r="M885" t="s">
        <v>2331</v>
      </c>
      <c r="N885">
        <v>83</v>
      </c>
      <c r="O885" t="s">
        <v>2029</v>
      </c>
      <c r="P885">
        <v>138</v>
      </c>
      <c r="Q885">
        <v>0</v>
      </c>
      <c r="R885">
        <v>0</v>
      </c>
      <c r="S885">
        <v>138</v>
      </c>
      <c r="T885">
        <v>138</v>
      </c>
      <c r="U885">
        <v>138</v>
      </c>
      <c r="W885" t="s">
        <v>2006</v>
      </c>
      <c r="X885" t="s">
        <v>71</v>
      </c>
      <c r="AA885" t="s">
        <v>24</v>
      </c>
      <c r="AC885" t="s">
        <v>2030</v>
      </c>
      <c r="AD885">
        <v>127</v>
      </c>
      <c r="AE885" t="s">
        <v>2354</v>
      </c>
    </row>
    <row r="886" spans="1:31" x14ac:dyDescent="0.25">
      <c r="A886" s="1">
        <v>44473</v>
      </c>
      <c r="B886" s="2" t="s">
        <v>3879</v>
      </c>
      <c r="C886" s="2" t="s">
        <v>46</v>
      </c>
      <c r="D886" s="2" t="s">
        <v>23</v>
      </c>
      <c r="E886" s="2" t="s">
        <v>81</v>
      </c>
      <c r="F886" s="2" t="s">
        <v>71</v>
      </c>
      <c r="G886" s="4">
        <v>44473</v>
      </c>
      <c r="H886">
        <v>73</v>
      </c>
      <c r="I886" t="s">
        <v>781</v>
      </c>
      <c r="J886" s="1">
        <v>44473</v>
      </c>
      <c r="K886" t="s">
        <v>2788</v>
      </c>
      <c r="L886" t="s">
        <v>2542</v>
      </c>
      <c r="N886">
        <v>1794</v>
      </c>
      <c r="O886" t="s">
        <v>2558</v>
      </c>
      <c r="P886">
        <v>1500</v>
      </c>
      <c r="Q886">
        <v>0</v>
      </c>
      <c r="R886">
        <v>0</v>
      </c>
      <c r="S886">
        <v>2110</v>
      </c>
      <c r="T886">
        <v>2110</v>
      </c>
      <c r="U886">
        <v>2110</v>
      </c>
      <c r="W886" t="s">
        <v>2006</v>
      </c>
      <c r="X886" t="s">
        <v>71</v>
      </c>
      <c r="Y886" t="s">
        <v>2789</v>
      </c>
      <c r="AA886" t="s">
        <v>46</v>
      </c>
      <c r="AC886" t="s">
        <v>2560</v>
      </c>
      <c r="AD886">
        <v>171</v>
      </c>
      <c r="AE886" t="s">
        <v>2201</v>
      </c>
    </row>
    <row r="887" spans="1:31" x14ac:dyDescent="0.25">
      <c r="A887" s="1">
        <v>44473</v>
      </c>
      <c r="B887" s="2" t="s">
        <v>3879</v>
      </c>
      <c r="C887" s="2" t="s">
        <v>46</v>
      </c>
      <c r="D887" s="2" t="s">
        <v>23</v>
      </c>
      <c r="E887" s="2" t="s">
        <v>81</v>
      </c>
      <c r="F887" s="2" t="s">
        <v>71</v>
      </c>
      <c r="G887" s="4">
        <v>44473</v>
      </c>
      <c r="H887">
        <v>74</v>
      </c>
      <c r="I887" t="s">
        <v>781</v>
      </c>
      <c r="N887">
        <v>1580</v>
      </c>
      <c r="O887" t="s">
        <v>2092</v>
      </c>
      <c r="P887">
        <v>610</v>
      </c>
      <c r="AC887" t="s">
        <v>2093</v>
      </c>
      <c r="AD887" t="s">
        <v>2094</v>
      </c>
    </row>
    <row r="888" spans="1:31" x14ac:dyDescent="0.25">
      <c r="A888" s="1">
        <v>44473</v>
      </c>
      <c r="B888" s="2" t="s">
        <v>3879</v>
      </c>
      <c r="C888" s="2" t="s">
        <v>46</v>
      </c>
      <c r="D888" s="2" t="s">
        <v>23</v>
      </c>
      <c r="E888" s="2" t="s">
        <v>81</v>
      </c>
      <c r="F888" s="2" t="s">
        <v>71</v>
      </c>
      <c r="G888" s="4">
        <v>44473</v>
      </c>
      <c r="H888">
        <v>75</v>
      </c>
      <c r="I888" t="s">
        <v>783</v>
      </c>
      <c r="J888" s="1">
        <v>44473</v>
      </c>
      <c r="K888" t="s">
        <v>2790</v>
      </c>
      <c r="L888" t="s">
        <v>2791</v>
      </c>
      <c r="N888">
        <v>692</v>
      </c>
      <c r="O888" t="s">
        <v>2012</v>
      </c>
      <c r="P888">
        <v>184</v>
      </c>
      <c r="Q888">
        <v>0</v>
      </c>
      <c r="R888">
        <v>0</v>
      </c>
      <c r="S888">
        <v>1116</v>
      </c>
      <c r="T888">
        <v>1116</v>
      </c>
      <c r="U888">
        <v>1116</v>
      </c>
      <c r="W888" t="s">
        <v>2006</v>
      </c>
      <c r="X888" t="s">
        <v>71</v>
      </c>
      <c r="Y888" t="s">
        <v>2792</v>
      </c>
      <c r="AA888" t="s">
        <v>46</v>
      </c>
      <c r="AC888" t="s">
        <v>2013</v>
      </c>
      <c r="AD888" t="s">
        <v>2014</v>
      </c>
      <c r="AE888" t="s">
        <v>2217</v>
      </c>
    </row>
    <row r="889" spans="1:31" x14ac:dyDescent="0.25">
      <c r="A889" s="1">
        <v>44473</v>
      </c>
      <c r="B889" s="2" t="s">
        <v>3879</v>
      </c>
      <c r="C889" s="2" t="s">
        <v>46</v>
      </c>
      <c r="D889" s="2" t="s">
        <v>23</v>
      </c>
      <c r="E889" s="2" t="s">
        <v>81</v>
      </c>
      <c r="F889" s="2" t="s">
        <v>71</v>
      </c>
      <c r="G889" s="4">
        <v>44473</v>
      </c>
      <c r="H889">
        <v>76</v>
      </c>
      <c r="I889" t="s">
        <v>783</v>
      </c>
      <c r="N889">
        <v>100</v>
      </c>
      <c r="O889" t="s">
        <v>2016</v>
      </c>
      <c r="P889">
        <v>414</v>
      </c>
      <c r="AC889" t="s">
        <v>2017</v>
      </c>
      <c r="AD889">
        <v>100</v>
      </c>
    </row>
    <row r="890" spans="1:31" x14ac:dyDescent="0.25">
      <c r="A890" s="1">
        <v>44473</v>
      </c>
      <c r="B890" s="2" t="s">
        <v>3879</v>
      </c>
      <c r="C890" s="2" t="s">
        <v>46</v>
      </c>
      <c r="D890" s="2" t="s">
        <v>23</v>
      </c>
      <c r="E890" s="2" t="s">
        <v>81</v>
      </c>
      <c r="F890" s="2" t="s">
        <v>71</v>
      </c>
      <c r="G890" s="4">
        <v>44473</v>
      </c>
      <c r="H890">
        <v>77</v>
      </c>
      <c r="I890" t="s">
        <v>783</v>
      </c>
      <c r="N890">
        <v>691</v>
      </c>
      <c r="O890" t="s">
        <v>2020</v>
      </c>
      <c r="P890">
        <v>518</v>
      </c>
      <c r="AC890" t="s">
        <v>2021</v>
      </c>
      <c r="AD890" t="s">
        <v>2022</v>
      </c>
    </row>
    <row r="891" spans="1:31" x14ac:dyDescent="0.25">
      <c r="A891" s="1">
        <v>44473</v>
      </c>
      <c r="B891" s="2" t="s">
        <v>3879</v>
      </c>
      <c r="C891" s="2" t="s">
        <v>46</v>
      </c>
      <c r="D891" s="2" t="s">
        <v>23</v>
      </c>
      <c r="E891" s="2" t="s">
        <v>81</v>
      </c>
      <c r="F891" s="2" t="s">
        <v>71</v>
      </c>
      <c r="G891" s="4">
        <v>44473</v>
      </c>
      <c r="H891">
        <v>78</v>
      </c>
      <c r="I891" t="s">
        <v>785</v>
      </c>
      <c r="J891" s="1">
        <v>44473</v>
      </c>
      <c r="K891" t="s">
        <v>2793</v>
      </c>
      <c r="L891" t="s">
        <v>2211</v>
      </c>
      <c r="N891">
        <v>692</v>
      </c>
      <c r="O891" t="s">
        <v>2012</v>
      </c>
      <c r="P891">
        <v>184</v>
      </c>
      <c r="Q891">
        <v>0</v>
      </c>
      <c r="R891">
        <v>0</v>
      </c>
      <c r="S891">
        <v>1116</v>
      </c>
      <c r="T891">
        <v>1116</v>
      </c>
      <c r="U891">
        <v>1116</v>
      </c>
      <c r="W891" t="s">
        <v>2006</v>
      </c>
      <c r="X891" t="s">
        <v>71</v>
      </c>
      <c r="Y891" t="s">
        <v>2794</v>
      </c>
      <c r="AA891" t="s">
        <v>46</v>
      </c>
      <c r="AC891" t="s">
        <v>2013</v>
      </c>
      <c r="AD891" t="s">
        <v>2014</v>
      </c>
      <c r="AE891" t="s">
        <v>2795</v>
      </c>
    </row>
    <row r="892" spans="1:31" x14ac:dyDescent="0.25">
      <c r="A892" s="1">
        <v>44473</v>
      </c>
      <c r="B892" s="2" t="s">
        <v>3879</v>
      </c>
      <c r="C892" s="2" t="s">
        <v>46</v>
      </c>
      <c r="D892" s="2" t="s">
        <v>23</v>
      </c>
      <c r="E892" s="2" t="s">
        <v>81</v>
      </c>
      <c r="F892" s="2" t="s">
        <v>71</v>
      </c>
      <c r="G892" s="4">
        <v>44473</v>
      </c>
      <c r="H892">
        <v>79</v>
      </c>
      <c r="I892" t="s">
        <v>785</v>
      </c>
      <c r="N892">
        <v>100</v>
      </c>
      <c r="O892" t="s">
        <v>2016</v>
      </c>
      <c r="P892">
        <v>414</v>
      </c>
      <c r="AC892" t="s">
        <v>2017</v>
      </c>
      <c r="AD892">
        <v>100</v>
      </c>
    </row>
    <row r="893" spans="1:31" x14ac:dyDescent="0.25">
      <c r="A893" s="1">
        <v>44473</v>
      </c>
      <c r="B893" s="2" t="s">
        <v>3879</v>
      </c>
      <c r="C893" s="2" t="s">
        <v>46</v>
      </c>
      <c r="D893" s="2" t="s">
        <v>23</v>
      </c>
      <c r="E893" s="2" t="s">
        <v>81</v>
      </c>
      <c r="F893" s="2" t="s">
        <v>71</v>
      </c>
      <c r="G893" s="4">
        <v>44473</v>
      </c>
      <c r="H893">
        <v>80</v>
      </c>
      <c r="I893" t="s">
        <v>785</v>
      </c>
      <c r="N893">
        <v>691</v>
      </c>
      <c r="O893" t="s">
        <v>2020</v>
      </c>
      <c r="P893">
        <v>518</v>
      </c>
      <c r="AC893" t="s">
        <v>2021</v>
      </c>
      <c r="AD893" t="s">
        <v>2022</v>
      </c>
    </row>
    <row r="894" spans="1:31" x14ac:dyDescent="0.25">
      <c r="A894" s="1">
        <v>44473</v>
      </c>
      <c r="B894" s="2" t="s">
        <v>3879</v>
      </c>
      <c r="C894" s="2" t="s">
        <v>34</v>
      </c>
      <c r="D894" s="2" t="s">
        <v>37</v>
      </c>
      <c r="E894" s="2" t="s">
        <v>80</v>
      </c>
      <c r="F894" s="2" t="s">
        <v>71</v>
      </c>
      <c r="G894" s="4">
        <v>44473</v>
      </c>
      <c r="H894">
        <v>81</v>
      </c>
      <c r="I894" t="s">
        <v>787</v>
      </c>
      <c r="J894" s="1">
        <v>44473</v>
      </c>
      <c r="K894" t="s">
        <v>2601</v>
      </c>
      <c r="L894" t="s">
        <v>2289</v>
      </c>
      <c r="M894" t="s">
        <v>2290</v>
      </c>
      <c r="N894">
        <v>1429</v>
      </c>
      <c r="O894" t="s">
        <v>2796</v>
      </c>
      <c r="P894">
        <v>92</v>
      </c>
      <c r="Q894">
        <v>0</v>
      </c>
      <c r="R894">
        <v>0</v>
      </c>
      <c r="S894">
        <v>747</v>
      </c>
      <c r="T894">
        <v>747</v>
      </c>
      <c r="U894">
        <v>747</v>
      </c>
      <c r="W894" t="s">
        <v>2006</v>
      </c>
      <c r="X894" t="s">
        <v>71</v>
      </c>
      <c r="AA894" t="s">
        <v>33</v>
      </c>
      <c r="AC894" t="s">
        <v>2797</v>
      </c>
      <c r="AD894">
        <v>47</v>
      </c>
      <c r="AE894" t="s">
        <v>2798</v>
      </c>
    </row>
    <row r="895" spans="1:31" x14ac:dyDescent="0.25">
      <c r="A895" s="1">
        <v>44473</v>
      </c>
      <c r="B895" s="2" t="s">
        <v>3879</v>
      </c>
      <c r="C895" s="2" t="s">
        <v>34</v>
      </c>
      <c r="D895" s="2" t="s">
        <v>37</v>
      </c>
      <c r="E895" s="2" t="s">
        <v>80</v>
      </c>
      <c r="F895" s="2" t="s">
        <v>71</v>
      </c>
      <c r="G895" s="4">
        <v>44473</v>
      </c>
      <c r="H895">
        <v>82</v>
      </c>
      <c r="I895" t="s">
        <v>787</v>
      </c>
      <c r="N895">
        <v>1356</v>
      </c>
      <c r="O895" t="s">
        <v>2251</v>
      </c>
      <c r="P895">
        <v>200</v>
      </c>
      <c r="AC895" t="s">
        <v>2252</v>
      </c>
      <c r="AD895">
        <v>92</v>
      </c>
    </row>
    <row r="896" spans="1:31" x14ac:dyDescent="0.25">
      <c r="A896" s="1">
        <v>44473</v>
      </c>
      <c r="B896" s="2" t="s">
        <v>3879</v>
      </c>
      <c r="C896" s="2" t="s">
        <v>34</v>
      </c>
      <c r="D896" s="2" t="s">
        <v>37</v>
      </c>
      <c r="E896" s="2" t="s">
        <v>80</v>
      </c>
      <c r="F896" s="2" t="s">
        <v>71</v>
      </c>
      <c r="G896" s="4">
        <v>44473</v>
      </c>
      <c r="H896">
        <v>83</v>
      </c>
      <c r="I896" t="s">
        <v>787</v>
      </c>
      <c r="N896">
        <v>43</v>
      </c>
      <c r="O896" t="s">
        <v>2568</v>
      </c>
      <c r="P896">
        <v>55</v>
      </c>
      <c r="AC896" t="s">
        <v>2570</v>
      </c>
      <c r="AD896">
        <v>93</v>
      </c>
    </row>
    <row r="897" spans="1:31" x14ac:dyDescent="0.25">
      <c r="A897" s="1">
        <v>44473</v>
      </c>
      <c r="B897" s="2" t="s">
        <v>3879</v>
      </c>
      <c r="C897" s="2" t="s">
        <v>34</v>
      </c>
      <c r="D897" s="2" t="s">
        <v>37</v>
      </c>
      <c r="E897" s="2" t="s">
        <v>80</v>
      </c>
      <c r="F897" s="2" t="s">
        <v>71</v>
      </c>
      <c r="G897" s="4">
        <v>44473</v>
      </c>
      <c r="H897">
        <v>84</v>
      </c>
      <c r="I897" t="s">
        <v>787</v>
      </c>
      <c r="N897">
        <v>356</v>
      </c>
      <c r="O897" t="s">
        <v>2571</v>
      </c>
      <c r="P897">
        <v>400</v>
      </c>
      <c r="AC897" t="s">
        <v>2572</v>
      </c>
    </row>
    <row r="898" spans="1:31" x14ac:dyDescent="0.25">
      <c r="A898" s="1">
        <v>44473</v>
      </c>
      <c r="B898" s="2" t="s">
        <v>3879</v>
      </c>
      <c r="C898" s="2" t="s">
        <v>46</v>
      </c>
      <c r="D898" s="2" t="s">
        <v>23</v>
      </c>
      <c r="E898" s="2" t="s">
        <v>81</v>
      </c>
      <c r="F898" s="2" t="s">
        <v>71</v>
      </c>
      <c r="G898" s="4">
        <v>44473</v>
      </c>
      <c r="H898">
        <v>85</v>
      </c>
      <c r="I898" t="s">
        <v>788</v>
      </c>
      <c r="J898" s="1">
        <v>44473</v>
      </c>
      <c r="K898" t="s">
        <v>2799</v>
      </c>
      <c r="L898" t="s">
        <v>2800</v>
      </c>
      <c r="N898">
        <v>692</v>
      </c>
      <c r="O898" t="s">
        <v>2012</v>
      </c>
      <c r="P898">
        <v>184</v>
      </c>
      <c r="Q898">
        <v>0</v>
      </c>
      <c r="R898">
        <v>0</v>
      </c>
      <c r="S898">
        <v>1076</v>
      </c>
      <c r="T898">
        <v>1076</v>
      </c>
      <c r="U898">
        <v>1076</v>
      </c>
      <c r="W898" t="s">
        <v>2006</v>
      </c>
      <c r="X898" t="s">
        <v>71</v>
      </c>
      <c r="Y898" t="s">
        <v>2801</v>
      </c>
      <c r="AA898" t="s">
        <v>46</v>
      </c>
      <c r="AC898" t="s">
        <v>2013</v>
      </c>
      <c r="AD898" t="s">
        <v>2014</v>
      </c>
      <c r="AE898" t="s">
        <v>2217</v>
      </c>
    </row>
    <row r="899" spans="1:31" x14ac:dyDescent="0.25">
      <c r="A899" s="1">
        <v>44473</v>
      </c>
      <c r="B899" s="2" t="s">
        <v>3879</v>
      </c>
      <c r="C899" s="2" t="s">
        <v>46</v>
      </c>
      <c r="D899" s="2" t="s">
        <v>23</v>
      </c>
      <c r="E899" s="2" t="s">
        <v>81</v>
      </c>
      <c r="F899" s="2" t="s">
        <v>71</v>
      </c>
      <c r="G899" s="4">
        <v>44473</v>
      </c>
      <c r="H899">
        <v>86</v>
      </c>
      <c r="I899" t="s">
        <v>788</v>
      </c>
      <c r="N899">
        <v>121</v>
      </c>
      <c r="O899" t="s">
        <v>2100</v>
      </c>
      <c r="P899">
        <v>374</v>
      </c>
      <c r="AC899" t="s">
        <v>2101</v>
      </c>
      <c r="AD899">
        <v>137</v>
      </c>
    </row>
    <row r="900" spans="1:31" x14ac:dyDescent="0.25">
      <c r="A900" s="1">
        <v>44473</v>
      </c>
      <c r="B900" s="2" t="s">
        <v>3879</v>
      </c>
      <c r="C900" s="2" t="s">
        <v>46</v>
      </c>
      <c r="D900" s="2" t="s">
        <v>23</v>
      </c>
      <c r="E900" s="2" t="s">
        <v>81</v>
      </c>
      <c r="F900" s="2" t="s">
        <v>71</v>
      </c>
      <c r="G900" s="4">
        <v>44473</v>
      </c>
      <c r="H900">
        <v>87</v>
      </c>
      <c r="I900" t="s">
        <v>788</v>
      </c>
      <c r="N900">
        <v>691</v>
      </c>
      <c r="O900" t="s">
        <v>2020</v>
      </c>
      <c r="P900">
        <v>518</v>
      </c>
      <c r="AC900" t="s">
        <v>2021</v>
      </c>
      <c r="AD900" t="s">
        <v>2022</v>
      </c>
    </row>
    <row r="901" spans="1:31" x14ac:dyDescent="0.25">
      <c r="A901" s="1">
        <v>44473</v>
      </c>
      <c r="B901" s="2" t="s">
        <v>3879</v>
      </c>
      <c r="C901" s="2" t="s">
        <v>46</v>
      </c>
      <c r="D901" s="2" t="s">
        <v>23</v>
      </c>
      <c r="E901" s="2" t="s">
        <v>81</v>
      </c>
      <c r="F901" s="2" t="s">
        <v>71</v>
      </c>
      <c r="G901" s="4">
        <v>44473</v>
      </c>
      <c r="H901">
        <v>88</v>
      </c>
      <c r="I901" t="s">
        <v>790</v>
      </c>
      <c r="J901" s="1">
        <v>44473</v>
      </c>
      <c r="K901" t="s">
        <v>2802</v>
      </c>
      <c r="L901" t="s">
        <v>2803</v>
      </c>
      <c r="N901">
        <v>1580</v>
      </c>
      <c r="O901" t="s">
        <v>2092</v>
      </c>
      <c r="P901">
        <v>610</v>
      </c>
      <c r="Q901">
        <v>0</v>
      </c>
      <c r="R901">
        <v>0</v>
      </c>
      <c r="S901">
        <v>2110</v>
      </c>
      <c r="T901">
        <v>2110</v>
      </c>
      <c r="U901">
        <v>2110</v>
      </c>
      <c r="W901" t="s">
        <v>2006</v>
      </c>
      <c r="X901" t="s">
        <v>71</v>
      </c>
      <c r="Y901" t="s">
        <v>2804</v>
      </c>
      <c r="AA901" t="s">
        <v>46</v>
      </c>
      <c r="AC901" t="s">
        <v>2093</v>
      </c>
      <c r="AD901" t="s">
        <v>2094</v>
      </c>
      <c r="AE901" t="s">
        <v>2361</v>
      </c>
    </row>
    <row r="902" spans="1:31" x14ac:dyDescent="0.25">
      <c r="A902" s="1">
        <v>44473</v>
      </c>
      <c r="B902" s="2" t="s">
        <v>3879</v>
      </c>
      <c r="C902" s="2" t="s">
        <v>46</v>
      </c>
      <c r="D902" s="2" t="s">
        <v>23</v>
      </c>
      <c r="E902" s="2" t="s">
        <v>81</v>
      </c>
      <c r="F902" s="2" t="s">
        <v>71</v>
      </c>
      <c r="G902" s="4">
        <v>44473</v>
      </c>
      <c r="H902">
        <v>89</v>
      </c>
      <c r="I902" t="s">
        <v>790</v>
      </c>
      <c r="N902">
        <v>1794</v>
      </c>
      <c r="O902" t="s">
        <v>2558</v>
      </c>
      <c r="P902">
        <v>1500</v>
      </c>
      <c r="AC902" t="s">
        <v>2560</v>
      </c>
      <c r="AD902">
        <v>171</v>
      </c>
    </row>
    <row r="903" spans="1:31" x14ac:dyDescent="0.25">
      <c r="A903" s="1">
        <v>44473</v>
      </c>
      <c r="B903" s="2" t="s">
        <v>3879</v>
      </c>
      <c r="C903" s="2" t="s">
        <v>46</v>
      </c>
      <c r="D903" s="2" t="s">
        <v>23</v>
      </c>
      <c r="E903" s="2" t="s">
        <v>81</v>
      </c>
      <c r="F903" s="2" t="s">
        <v>71</v>
      </c>
      <c r="G903" s="4">
        <v>44473</v>
      </c>
      <c r="H903">
        <v>90</v>
      </c>
      <c r="I903" t="s">
        <v>793</v>
      </c>
      <c r="J903" s="1">
        <v>44473</v>
      </c>
      <c r="K903" t="s">
        <v>2805</v>
      </c>
      <c r="L903" t="s">
        <v>2806</v>
      </c>
      <c r="N903">
        <v>692</v>
      </c>
      <c r="O903" t="s">
        <v>2012</v>
      </c>
      <c r="P903">
        <v>184</v>
      </c>
      <c r="Q903">
        <v>0</v>
      </c>
      <c r="R903">
        <v>0</v>
      </c>
      <c r="S903">
        <v>719</v>
      </c>
      <c r="T903">
        <v>719</v>
      </c>
      <c r="U903">
        <v>719</v>
      </c>
      <c r="W903" t="s">
        <v>2006</v>
      </c>
      <c r="X903" t="s">
        <v>71</v>
      </c>
      <c r="Y903" t="s">
        <v>2807</v>
      </c>
      <c r="AA903" t="s">
        <v>46</v>
      </c>
      <c r="AC903" t="s">
        <v>2013</v>
      </c>
      <c r="AD903" t="s">
        <v>2014</v>
      </c>
      <c r="AE903" t="s">
        <v>2197</v>
      </c>
    </row>
    <row r="904" spans="1:31" x14ac:dyDescent="0.25">
      <c r="A904" s="1">
        <v>44473</v>
      </c>
      <c r="B904" s="2" t="s">
        <v>3879</v>
      </c>
      <c r="C904" s="2" t="s">
        <v>46</v>
      </c>
      <c r="D904" s="2" t="s">
        <v>23</v>
      </c>
      <c r="E904" s="2" t="s">
        <v>81</v>
      </c>
      <c r="F904" s="2" t="s">
        <v>71</v>
      </c>
      <c r="G904" s="4">
        <v>44473</v>
      </c>
      <c r="H904">
        <v>91</v>
      </c>
      <c r="I904" t="s">
        <v>793</v>
      </c>
      <c r="N904">
        <v>1533</v>
      </c>
      <c r="O904" t="s">
        <v>2119</v>
      </c>
      <c r="P904">
        <v>535</v>
      </c>
      <c r="AC904" t="s">
        <v>2120</v>
      </c>
      <c r="AD904" t="s">
        <v>2121</v>
      </c>
    </row>
    <row r="905" spans="1:31" x14ac:dyDescent="0.25">
      <c r="A905" s="1">
        <v>44473</v>
      </c>
      <c r="B905" s="2" t="s">
        <v>3879</v>
      </c>
      <c r="C905" s="2" t="s">
        <v>46</v>
      </c>
      <c r="D905" s="2" t="s">
        <v>23</v>
      </c>
      <c r="E905" s="2" t="s">
        <v>81</v>
      </c>
      <c r="F905" s="2" t="s">
        <v>71</v>
      </c>
      <c r="G905" s="4">
        <v>44473</v>
      </c>
      <c r="H905">
        <v>92</v>
      </c>
      <c r="I905" t="s">
        <v>795</v>
      </c>
      <c r="J905" s="1">
        <v>44473</v>
      </c>
      <c r="K905" t="s">
        <v>2808</v>
      </c>
      <c r="L905" t="s">
        <v>2809</v>
      </c>
      <c r="N905">
        <v>692</v>
      </c>
      <c r="O905" t="s">
        <v>2012</v>
      </c>
      <c r="P905">
        <v>184</v>
      </c>
      <c r="Q905">
        <v>0</v>
      </c>
      <c r="R905">
        <v>0</v>
      </c>
      <c r="S905">
        <v>1105</v>
      </c>
      <c r="T905">
        <v>1105</v>
      </c>
      <c r="U905">
        <v>1105</v>
      </c>
      <c r="W905" t="s">
        <v>2006</v>
      </c>
      <c r="X905" t="s">
        <v>71</v>
      </c>
      <c r="Y905" t="s">
        <v>2810</v>
      </c>
      <c r="AA905" t="s">
        <v>46</v>
      </c>
      <c r="AC905" t="s">
        <v>2013</v>
      </c>
      <c r="AD905" t="s">
        <v>2014</v>
      </c>
      <c r="AE905" t="s">
        <v>2204</v>
      </c>
    </row>
    <row r="906" spans="1:31" x14ac:dyDescent="0.25">
      <c r="A906" s="1">
        <v>44473</v>
      </c>
      <c r="B906" s="2" t="s">
        <v>3879</v>
      </c>
      <c r="C906" s="2" t="s">
        <v>46</v>
      </c>
      <c r="D906" s="2" t="s">
        <v>23</v>
      </c>
      <c r="E906" s="2" t="s">
        <v>81</v>
      </c>
      <c r="F906" s="2" t="s">
        <v>71</v>
      </c>
      <c r="G906" s="4">
        <v>44473</v>
      </c>
      <c r="H906">
        <v>93</v>
      </c>
      <c r="I906" t="s">
        <v>795</v>
      </c>
      <c r="N906">
        <v>1297</v>
      </c>
      <c r="O906" t="s">
        <v>2112</v>
      </c>
      <c r="P906">
        <v>265</v>
      </c>
      <c r="AC906" t="s">
        <v>2113</v>
      </c>
      <c r="AD906" t="s">
        <v>2114</v>
      </c>
    </row>
    <row r="907" spans="1:31" x14ac:dyDescent="0.25">
      <c r="A907" s="1">
        <v>44473</v>
      </c>
      <c r="B907" s="2" t="s">
        <v>3879</v>
      </c>
      <c r="C907" s="2" t="s">
        <v>46</v>
      </c>
      <c r="D907" s="2" t="s">
        <v>23</v>
      </c>
      <c r="E907" s="2" t="s">
        <v>81</v>
      </c>
      <c r="F907" s="2" t="s">
        <v>71</v>
      </c>
      <c r="G907" s="4">
        <v>44473</v>
      </c>
      <c r="H907">
        <v>94</v>
      </c>
      <c r="I907" t="s">
        <v>795</v>
      </c>
      <c r="N907">
        <v>691</v>
      </c>
      <c r="O907" t="s">
        <v>2020</v>
      </c>
      <c r="P907">
        <v>518</v>
      </c>
      <c r="AC907" t="s">
        <v>2021</v>
      </c>
      <c r="AD907" t="s">
        <v>2022</v>
      </c>
    </row>
    <row r="908" spans="1:31" x14ac:dyDescent="0.25">
      <c r="A908" s="1">
        <v>44473</v>
      </c>
      <c r="B908" s="2" t="s">
        <v>3879</v>
      </c>
      <c r="C908" s="2" t="s">
        <v>46</v>
      </c>
      <c r="D908" s="2" t="s">
        <v>23</v>
      </c>
      <c r="E908" s="2" t="s">
        <v>81</v>
      </c>
      <c r="F908" s="2" t="s">
        <v>71</v>
      </c>
      <c r="G908" s="4">
        <v>44473</v>
      </c>
      <c r="H908">
        <v>95</v>
      </c>
      <c r="I908" t="s">
        <v>795</v>
      </c>
      <c r="N908">
        <v>83</v>
      </c>
      <c r="O908" t="s">
        <v>2029</v>
      </c>
      <c r="P908">
        <v>138</v>
      </c>
      <c r="AC908" t="s">
        <v>2030</v>
      </c>
      <c r="AD908">
        <v>127</v>
      </c>
    </row>
    <row r="909" spans="1:31" x14ac:dyDescent="0.25">
      <c r="A909" s="1">
        <v>44473</v>
      </c>
      <c r="B909" s="2" t="s">
        <v>3879</v>
      </c>
      <c r="C909" s="2" t="s">
        <v>46</v>
      </c>
      <c r="D909" s="2" t="s">
        <v>23</v>
      </c>
      <c r="E909" s="2" t="s">
        <v>81</v>
      </c>
      <c r="F909" s="2" t="s">
        <v>71</v>
      </c>
      <c r="G909" s="4">
        <v>44473</v>
      </c>
      <c r="H909">
        <v>96</v>
      </c>
      <c r="I909" t="s">
        <v>797</v>
      </c>
      <c r="J909" s="1">
        <v>44473</v>
      </c>
      <c r="K909" t="s">
        <v>2811</v>
      </c>
      <c r="L909" t="s">
        <v>2812</v>
      </c>
      <c r="N909">
        <v>692</v>
      </c>
      <c r="O909" t="s">
        <v>2012</v>
      </c>
      <c r="P909">
        <v>184</v>
      </c>
      <c r="Q909">
        <v>0</v>
      </c>
      <c r="R909">
        <v>0</v>
      </c>
      <c r="S909">
        <v>857</v>
      </c>
      <c r="T909">
        <v>857</v>
      </c>
      <c r="U909">
        <v>857</v>
      </c>
      <c r="W909" t="s">
        <v>2006</v>
      </c>
      <c r="X909" t="s">
        <v>71</v>
      </c>
      <c r="Y909" t="s">
        <v>2813</v>
      </c>
      <c r="AA909" t="s">
        <v>46</v>
      </c>
      <c r="AC909" t="s">
        <v>2013</v>
      </c>
      <c r="AD909" t="s">
        <v>2014</v>
      </c>
      <c r="AE909" t="s">
        <v>2814</v>
      </c>
    </row>
    <row r="910" spans="1:31" x14ac:dyDescent="0.25">
      <c r="A910" s="1">
        <v>44473</v>
      </c>
      <c r="B910" s="2" t="s">
        <v>3879</v>
      </c>
      <c r="C910" s="2" t="s">
        <v>46</v>
      </c>
      <c r="D910" s="2" t="s">
        <v>23</v>
      </c>
      <c r="E910" s="2" t="s">
        <v>81</v>
      </c>
      <c r="F910" s="2" t="s">
        <v>71</v>
      </c>
      <c r="G910" s="4">
        <v>44473</v>
      </c>
      <c r="H910">
        <v>97</v>
      </c>
      <c r="I910" t="s">
        <v>797</v>
      </c>
      <c r="N910">
        <v>1533</v>
      </c>
      <c r="O910" t="s">
        <v>2119</v>
      </c>
      <c r="P910">
        <v>535</v>
      </c>
      <c r="AC910" t="s">
        <v>2120</v>
      </c>
      <c r="AD910" t="s">
        <v>2121</v>
      </c>
    </row>
    <row r="911" spans="1:31" x14ac:dyDescent="0.25">
      <c r="A911" s="1">
        <v>44473</v>
      </c>
      <c r="B911" s="2" t="s">
        <v>3879</v>
      </c>
      <c r="C911" s="2" t="s">
        <v>46</v>
      </c>
      <c r="D911" s="2" t="s">
        <v>23</v>
      </c>
      <c r="E911" s="2" t="s">
        <v>81</v>
      </c>
      <c r="F911" s="2" t="s">
        <v>71</v>
      </c>
      <c r="G911" s="4">
        <v>44473</v>
      </c>
      <c r="H911">
        <v>98</v>
      </c>
      <c r="I911" t="s">
        <v>797</v>
      </c>
      <c r="N911">
        <v>83</v>
      </c>
      <c r="O911" t="s">
        <v>2029</v>
      </c>
      <c r="P911">
        <v>138</v>
      </c>
      <c r="AC911" t="s">
        <v>2030</v>
      </c>
      <c r="AD911">
        <v>127</v>
      </c>
    </row>
    <row r="912" spans="1:31" x14ac:dyDescent="0.25">
      <c r="A912" s="1">
        <v>44473</v>
      </c>
      <c r="B912" s="2" t="s">
        <v>3879</v>
      </c>
      <c r="C912" s="2" t="s">
        <v>52</v>
      </c>
      <c r="D912" s="2" t="s">
        <v>23</v>
      </c>
      <c r="E912" s="2" t="s">
        <v>81</v>
      </c>
      <c r="F912" s="2" t="s">
        <v>71</v>
      </c>
      <c r="G912" s="4">
        <v>44473</v>
      </c>
      <c r="H912">
        <v>99</v>
      </c>
      <c r="I912" t="s">
        <v>799</v>
      </c>
      <c r="J912" s="1">
        <v>44473</v>
      </c>
      <c r="K912" t="s">
        <v>2811</v>
      </c>
      <c r="L912" t="s">
        <v>2812</v>
      </c>
      <c r="N912">
        <v>2458</v>
      </c>
      <c r="O912" t="s">
        <v>2152</v>
      </c>
      <c r="P912">
        <v>500</v>
      </c>
      <c r="Q912">
        <v>0</v>
      </c>
      <c r="R912">
        <v>0</v>
      </c>
      <c r="S912">
        <v>500</v>
      </c>
      <c r="T912">
        <v>500</v>
      </c>
      <c r="U912">
        <v>500</v>
      </c>
      <c r="W912" t="s">
        <v>2006</v>
      </c>
      <c r="X912" t="s">
        <v>71</v>
      </c>
      <c r="Y912" t="s">
        <v>2813</v>
      </c>
      <c r="AA912" t="s">
        <v>50</v>
      </c>
      <c r="AC912" t="s">
        <v>2153</v>
      </c>
      <c r="AE912" t="s">
        <v>2814</v>
      </c>
    </row>
    <row r="913" spans="1:31" x14ac:dyDescent="0.25">
      <c r="A913" s="1">
        <v>44473</v>
      </c>
      <c r="B913" s="2" t="s">
        <v>3879</v>
      </c>
      <c r="C913" s="2" t="s">
        <v>46</v>
      </c>
      <c r="D913" s="2" t="s">
        <v>37</v>
      </c>
      <c r="E913" s="2" t="s">
        <v>81</v>
      </c>
      <c r="F913" s="2" t="s">
        <v>71</v>
      </c>
      <c r="G913" s="4">
        <v>44473</v>
      </c>
      <c r="H913">
        <v>100</v>
      </c>
      <c r="I913" t="s">
        <v>800</v>
      </c>
      <c r="J913" s="1">
        <v>44473</v>
      </c>
      <c r="K913" t="s">
        <v>2815</v>
      </c>
      <c r="L913" t="s">
        <v>2816</v>
      </c>
      <c r="N913">
        <v>692</v>
      </c>
      <c r="O913" t="s">
        <v>2012</v>
      </c>
      <c r="P913">
        <v>184</v>
      </c>
      <c r="Q913">
        <v>0</v>
      </c>
      <c r="R913">
        <v>0</v>
      </c>
      <c r="S913">
        <v>1841</v>
      </c>
      <c r="T913">
        <v>1841</v>
      </c>
      <c r="U913">
        <v>1841</v>
      </c>
      <c r="W913" t="s">
        <v>2006</v>
      </c>
      <c r="X913" t="s">
        <v>71</v>
      </c>
      <c r="Y913" t="s">
        <v>2817</v>
      </c>
      <c r="AA913" t="s">
        <v>46</v>
      </c>
      <c r="AC913" t="s">
        <v>2013</v>
      </c>
      <c r="AD913" t="s">
        <v>2014</v>
      </c>
      <c r="AE913" t="s">
        <v>2118</v>
      </c>
    </row>
    <row r="914" spans="1:31" x14ac:dyDescent="0.25">
      <c r="A914" s="1">
        <v>44473</v>
      </c>
      <c r="B914" s="2" t="s">
        <v>3879</v>
      </c>
      <c r="C914" s="2" t="s">
        <v>46</v>
      </c>
      <c r="D914" s="2" t="s">
        <v>37</v>
      </c>
      <c r="E914" s="2" t="s">
        <v>81</v>
      </c>
      <c r="F914" s="2" t="s">
        <v>71</v>
      </c>
      <c r="G914" s="4">
        <v>44473</v>
      </c>
      <c r="H914">
        <v>101</v>
      </c>
      <c r="I914" t="s">
        <v>800</v>
      </c>
      <c r="N914">
        <v>121</v>
      </c>
      <c r="O914" t="s">
        <v>2100</v>
      </c>
      <c r="P914">
        <v>374</v>
      </c>
      <c r="AC914" t="s">
        <v>2101</v>
      </c>
      <c r="AD914">
        <v>137</v>
      </c>
    </row>
    <row r="915" spans="1:31" x14ac:dyDescent="0.25">
      <c r="A915" s="1">
        <v>44473</v>
      </c>
      <c r="B915" s="2" t="s">
        <v>3879</v>
      </c>
      <c r="C915" s="2" t="s">
        <v>46</v>
      </c>
      <c r="D915" s="2" t="s">
        <v>37</v>
      </c>
      <c r="E915" s="2" t="s">
        <v>81</v>
      </c>
      <c r="F915" s="2" t="s">
        <v>71</v>
      </c>
      <c r="G915" s="4">
        <v>44473</v>
      </c>
      <c r="H915">
        <v>102</v>
      </c>
      <c r="I915" t="s">
        <v>800</v>
      </c>
      <c r="N915">
        <v>1533</v>
      </c>
      <c r="O915" t="s">
        <v>2119</v>
      </c>
      <c r="P915">
        <v>535</v>
      </c>
      <c r="AC915" t="s">
        <v>2120</v>
      </c>
      <c r="AD915" t="s">
        <v>2121</v>
      </c>
    </row>
    <row r="916" spans="1:31" x14ac:dyDescent="0.25">
      <c r="A916" s="1">
        <v>44473</v>
      </c>
      <c r="B916" s="2" t="s">
        <v>3879</v>
      </c>
      <c r="C916" s="2" t="s">
        <v>46</v>
      </c>
      <c r="D916" s="2" t="s">
        <v>37</v>
      </c>
      <c r="E916" s="2" t="s">
        <v>81</v>
      </c>
      <c r="F916" s="2" t="s">
        <v>71</v>
      </c>
      <c r="G916" s="4">
        <v>44473</v>
      </c>
      <c r="H916">
        <v>103</v>
      </c>
      <c r="I916" t="s">
        <v>800</v>
      </c>
      <c r="N916">
        <v>1580</v>
      </c>
      <c r="O916" t="s">
        <v>2092</v>
      </c>
      <c r="P916">
        <v>610</v>
      </c>
      <c r="AC916" t="s">
        <v>2093</v>
      </c>
      <c r="AD916" t="s">
        <v>2094</v>
      </c>
    </row>
    <row r="917" spans="1:31" x14ac:dyDescent="0.25">
      <c r="A917" s="1">
        <v>44473</v>
      </c>
      <c r="B917" s="2" t="s">
        <v>3879</v>
      </c>
      <c r="C917" s="2" t="s">
        <v>46</v>
      </c>
      <c r="D917" s="2" t="s">
        <v>37</v>
      </c>
      <c r="E917" s="2" t="s">
        <v>81</v>
      </c>
      <c r="F917" s="2" t="s">
        <v>71</v>
      </c>
      <c r="G917" s="4">
        <v>44473</v>
      </c>
      <c r="H917">
        <v>104</v>
      </c>
      <c r="I917" t="s">
        <v>800</v>
      </c>
      <c r="N917">
        <v>83</v>
      </c>
      <c r="O917" t="s">
        <v>2029</v>
      </c>
      <c r="P917">
        <v>138</v>
      </c>
      <c r="AC917" t="s">
        <v>2030</v>
      </c>
      <c r="AD917">
        <v>127</v>
      </c>
    </row>
    <row r="918" spans="1:31" x14ac:dyDescent="0.25">
      <c r="A918" s="1">
        <v>44473</v>
      </c>
      <c r="B918" s="2" t="s">
        <v>3879</v>
      </c>
      <c r="C918" s="2" t="s">
        <v>40</v>
      </c>
      <c r="D918" s="2" t="s">
        <v>23</v>
      </c>
      <c r="E918" s="2" t="s">
        <v>81</v>
      </c>
      <c r="F918" s="2" t="s">
        <v>71</v>
      </c>
      <c r="G918" s="4">
        <v>44473</v>
      </c>
      <c r="H918">
        <v>105</v>
      </c>
      <c r="I918" t="s">
        <v>802</v>
      </c>
      <c r="J918" s="1">
        <v>44473</v>
      </c>
      <c r="K918" t="s">
        <v>2818</v>
      </c>
      <c r="L918" t="s">
        <v>2335</v>
      </c>
      <c r="M918" t="s">
        <v>2819</v>
      </c>
      <c r="N918">
        <v>692</v>
      </c>
      <c r="O918" t="s">
        <v>2012</v>
      </c>
      <c r="P918">
        <v>184</v>
      </c>
      <c r="Q918">
        <v>0</v>
      </c>
      <c r="R918">
        <v>0</v>
      </c>
      <c r="S918">
        <v>1352</v>
      </c>
      <c r="T918">
        <v>1352</v>
      </c>
      <c r="U918">
        <v>1352</v>
      </c>
      <c r="W918" t="s">
        <v>2006</v>
      </c>
      <c r="X918" t="s">
        <v>71</v>
      </c>
      <c r="AA918" t="s">
        <v>40</v>
      </c>
      <c r="AC918" t="s">
        <v>2013</v>
      </c>
      <c r="AD918" t="s">
        <v>2014</v>
      </c>
      <c r="AE918" t="s">
        <v>2159</v>
      </c>
    </row>
    <row r="919" spans="1:31" x14ac:dyDescent="0.25">
      <c r="A919" s="1">
        <v>44473</v>
      </c>
      <c r="B919" s="2" t="s">
        <v>3879</v>
      </c>
      <c r="C919" s="2" t="s">
        <v>40</v>
      </c>
      <c r="D919" s="2" t="s">
        <v>23</v>
      </c>
      <c r="E919" s="2" t="s">
        <v>81</v>
      </c>
      <c r="F919" s="2" t="s">
        <v>71</v>
      </c>
      <c r="G919" s="4">
        <v>44473</v>
      </c>
      <c r="H919">
        <v>106</v>
      </c>
      <c r="I919" t="s">
        <v>802</v>
      </c>
      <c r="N919">
        <v>1533</v>
      </c>
      <c r="O919" t="s">
        <v>2119</v>
      </c>
      <c r="P919">
        <v>535</v>
      </c>
      <c r="AC919" t="s">
        <v>2120</v>
      </c>
      <c r="AD919" t="s">
        <v>2121</v>
      </c>
    </row>
    <row r="920" spans="1:31" x14ac:dyDescent="0.25">
      <c r="A920" s="1">
        <v>44473</v>
      </c>
      <c r="B920" s="2" t="s">
        <v>3879</v>
      </c>
      <c r="C920" s="2" t="s">
        <v>40</v>
      </c>
      <c r="D920" s="2" t="s">
        <v>23</v>
      </c>
      <c r="E920" s="2" t="s">
        <v>81</v>
      </c>
      <c r="F920" s="2" t="s">
        <v>71</v>
      </c>
      <c r="G920" s="4">
        <v>44473</v>
      </c>
      <c r="H920">
        <v>107</v>
      </c>
      <c r="I920" t="s">
        <v>802</v>
      </c>
      <c r="N920">
        <v>612</v>
      </c>
      <c r="O920" t="s">
        <v>2102</v>
      </c>
      <c r="P920">
        <v>495</v>
      </c>
      <c r="AC920" t="s">
        <v>2103</v>
      </c>
      <c r="AD920">
        <v>58</v>
      </c>
    </row>
    <row r="921" spans="1:31" x14ac:dyDescent="0.25">
      <c r="A921" s="1">
        <v>44473</v>
      </c>
      <c r="B921" s="2" t="s">
        <v>3879</v>
      </c>
      <c r="C921" s="2" t="s">
        <v>40</v>
      </c>
      <c r="D921" s="2" t="s">
        <v>23</v>
      </c>
      <c r="E921" s="2" t="s">
        <v>81</v>
      </c>
      <c r="F921" s="2" t="s">
        <v>71</v>
      </c>
      <c r="G921" s="4">
        <v>44473</v>
      </c>
      <c r="H921">
        <v>108</v>
      </c>
      <c r="I921" t="s">
        <v>802</v>
      </c>
      <c r="N921">
        <v>83</v>
      </c>
      <c r="O921" t="s">
        <v>2029</v>
      </c>
      <c r="P921">
        <v>138</v>
      </c>
      <c r="AC921" t="s">
        <v>2030</v>
      </c>
      <c r="AD921">
        <v>127</v>
      </c>
    </row>
    <row r="922" spans="1:31" x14ac:dyDescent="0.25">
      <c r="A922" s="1">
        <v>44473</v>
      </c>
      <c r="B922" s="2" t="s">
        <v>3879</v>
      </c>
      <c r="C922" s="2" t="s">
        <v>48</v>
      </c>
      <c r="D922" s="2" t="s">
        <v>37</v>
      </c>
      <c r="E922" s="2" t="s">
        <v>81</v>
      </c>
      <c r="F922" s="2" t="s">
        <v>71</v>
      </c>
      <c r="G922" s="4">
        <v>44473</v>
      </c>
      <c r="H922">
        <v>109</v>
      </c>
      <c r="I922" t="s">
        <v>805</v>
      </c>
      <c r="J922" s="1">
        <v>44473</v>
      </c>
      <c r="K922" t="s">
        <v>2820</v>
      </c>
      <c r="L922" t="s">
        <v>2151</v>
      </c>
      <c r="M922" t="s">
        <v>2821</v>
      </c>
      <c r="N922">
        <v>2411</v>
      </c>
      <c r="O922" t="s">
        <v>2822</v>
      </c>
      <c r="P922">
        <v>170</v>
      </c>
      <c r="Q922">
        <v>0</v>
      </c>
      <c r="R922">
        <v>0</v>
      </c>
      <c r="S922">
        <v>7921</v>
      </c>
      <c r="T922">
        <v>7921</v>
      </c>
      <c r="U922">
        <v>7921</v>
      </c>
      <c r="W922" t="s">
        <v>2006</v>
      </c>
      <c r="X922" t="s">
        <v>71</v>
      </c>
      <c r="AA922" t="s">
        <v>48</v>
      </c>
      <c r="AC922" t="s">
        <v>2823</v>
      </c>
      <c r="AE922" t="s">
        <v>2159</v>
      </c>
    </row>
    <row r="923" spans="1:31" x14ac:dyDescent="0.25">
      <c r="A923" s="1">
        <v>44473</v>
      </c>
      <c r="B923" s="2" t="s">
        <v>3879</v>
      </c>
      <c r="C923" s="2" t="s">
        <v>48</v>
      </c>
      <c r="D923" s="2" t="s">
        <v>37</v>
      </c>
      <c r="E923" s="2" t="s">
        <v>81</v>
      </c>
      <c r="F923" s="2" t="s">
        <v>71</v>
      </c>
      <c r="G923" s="4">
        <v>44473</v>
      </c>
      <c r="H923">
        <v>110</v>
      </c>
      <c r="I923" t="s">
        <v>805</v>
      </c>
      <c r="N923">
        <v>121</v>
      </c>
      <c r="O923" t="s">
        <v>2100</v>
      </c>
      <c r="P923">
        <v>374</v>
      </c>
      <c r="AC923" t="s">
        <v>2101</v>
      </c>
      <c r="AD923">
        <v>137</v>
      </c>
    </row>
    <row r="924" spans="1:31" x14ac:dyDescent="0.25">
      <c r="A924" s="1">
        <v>44473</v>
      </c>
      <c r="B924" s="2" t="s">
        <v>3879</v>
      </c>
      <c r="C924" s="2" t="s">
        <v>48</v>
      </c>
      <c r="D924" s="2" t="s">
        <v>37</v>
      </c>
      <c r="E924" s="2" t="s">
        <v>81</v>
      </c>
      <c r="F924" s="2" t="s">
        <v>71</v>
      </c>
      <c r="G924" s="4">
        <v>44473</v>
      </c>
      <c r="H924">
        <v>111</v>
      </c>
      <c r="I924" t="s">
        <v>805</v>
      </c>
      <c r="N924">
        <v>1297</v>
      </c>
      <c r="O924" t="s">
        <v>2112</v>
      </c>
      <c r="P924">
        <v>265</v>
      </c>
      <c r="AC924" t="s">
        <v>2113</v>
      </c>
      <c r="AD924" t="s">
        <v>2114</v>
      </c>
    </row>
    <row r="925" spans="1:31" x14ac:dyDescent="0.25">
      <c r="A925" s="1">
        <v>44473</v>
      </c>
      <c r="B925" s="2" t="s">
        <v>3879</v>
      </c>
      <c r="C925" s="2" t="s">
        <v>48</v>
      </c>
      <c r="D925" s="2" t="s">
        <v>37</v>
      </c>
      <c r="E925" s="2" t="s">
        <v>81</v>
      </c>
      <c r="F925" s="2" t="s">
        <v>71</v>
      </c>
      <c r="G925" s="4">
        <v>44473</v>
      </c>
      <c r="H925">
        <v>112</v>
      </c>
      <c r="I925" t="s">
        <v>805</v>
      </c>
      <c r="N925">
        <v>2174</v>
      </c>
      <c r="O925" t="s">
        <v>2824</v>
      </c>
      <c r="P925">
        <v>860</v>
      </c>
      <c r="AC925" t="s">
        <v>2825</v>
      </c>
      <c r="AD925" t="s">
        <v>2826</v>
      </c>
    </row>
    <row r="926" spans="1:31" x14ac:dyDescent="0.25">
      <c r="A926" s="1">
        <v>44473</v>
      </c>
      <c r="B926" s="2" t="s">
        <v>3879</v>
      </c>
      <c r="C926" s="2" t="s">
        <v>48</v>
      </c>
      <c r="D926" s="2" t="s">
        <v>37</v>
      </c>
      <c r="E926" s="2" t="s">
        <v>81</v>
      </c>
      <c r="F926" s="2" t="s">
        <v>71</v>
      </c>
      <c r="G926" s="4">
        <v>44473</v>
      </c>
      <c r="H926">
        <v>113</v>
      </c>
      <c r="I926" t="s">
        <v>805</v>
      </c>
      <c r="N926">
        <v>1580</v>
      </c>
      <c r="O926" t="s">
        <v>2092</v>
      </c>
      <c r="P926">
        <v>610</v>
      </c>
      <c r="AC926" t="s">
        <v>2093</v>
      </c>
      <c r="AD926" t="s">
        <v>2094</v>
      </c>
    </row>
    <row r="927" spans="1:31" x14ac:dyDescent="0.25">
      <c r="A927" s="1">
        <v>44473</v>
      </c>
      <c r="B927" s="2" t="s">
        <v>3879</v>
      </c>
      <c r="C927" s="2" t="s">
        <v>48</v>
      </c>
      <c r="D927" s="2" t="s">
        <v>37</v>
      </c>
      <c r="E927" s="2" t="s">
        <v>81</v>
      </c>
      <c r="F927" s="2" t="s">
        <v>71</v>
      </c>
      <c r="G927" s="4">
        <v>44473</v>
      </c>
      <c r="H927">
        <v>114</v>
      </c>
      <c r="I927" t="s">
        <v>805</v>
      </c>
      <c r="N927">
        <v>257</v>
      </c>
      <c r="O927" t="s">
        <v>2536</v>
      </c>
      <c r="P927">
        <v>340</v>
      </c>
      <c r="AC927" t="s">
        <v>2537</v>
      </c>
      <c r="AD927">
        <v>208</v>
      </c>
    </row>
    <row r="928" spans="1:31" x14ac:dyDescent="0.25">
      <c r="A928" s="1">
        <v>44473</v>
      </c>
      <c r="B928" s="2" t="s">
        <v>3879</v>
      </c>
      <c r="C928" s="2" t="s">
        <v>48</v>
      </c>
      <c r="D928" s="2" t="s">
        <v>37</v>
      </c>
      <c r="E928" s="2" t="s">
        <v>81</v>
      </c>
      <c r="F928" s="2" t="s">
        <v>71</v>
      </c>
      <c r="G928" s="4">
        <v>44473</v>
      </c>
      <c r="H928">
        <v>115</v>
      </c>
      <c r="I928" t="s">
        <v>805</v>
      </c>
      <c r="N928">
        <v>1700</v>
      </c>
      <c r="O928" t="s">
        <v>2827</v>
      </c>
      <c r="P928">
        <v>800</v>
      </c>
      <c r="AC928" t="s">
        <v>2828</v>
      </c>
      <c r="AD928">
        <v>1700</v>
      </c>
    </row>
    <row r="929" spans="1:31" x14ac:dyDescent="0.25">
      <c r="A929" s="1">
        <v>44473</v>
      </c>
      <c r="B929" s="2" t="s">
        <v>3879</v>
      </c>
      <c r="C929" s="2" t="s">
        <v>48</v>
      </c>
      <c r="D929" s="2" t="s">
        <v>37</v>
      </c>
      <c r="E929" s="2" t="s">
        <v>81</v>
      </c>
      <c r="F929" s="2" t="s">
        <v>71</v>
      </c>
      <c r="G929" s="4">
        <v>44473</v>
      </c>
      <c r="H929">
        <v>116</v>
      </c>
      <c r="I929" t="s">
        <v>805</v>
      </c>
      <c r="N929">
        <v>1539</v>
      </c>
      <c r="O929" t="s">
        <v>2829</v>
      </c>
      <c r="P929">
        <v>352</v>
      </c>
      <c r="AC929" t="s">
        <v>2830</v>
      </c>
      <c r="AD929">
        <v>114</v>
      </c>
    </row>
    <row r="930" spans="1:31" x14ac:dyDescent="0.25">
      <c r="A930" s="1">
        <v>44473</v>
      </c>
      <c r="B930" s="2" t="s">
        <v>3879</v>
      </c>
      <c r="C930" s="2" t="s">
        <v>48</v>
      </c>
      <c r="D930" s="2" t="s">
        <v>37</v>
      </c>
      <c r="E930" s="2" t="s">
        <v>81</v>
      </c>
      <c r="F930" s="2" t="s">
        <v>71</v>
      </c>
      <c r="G930" s="4">
        <v>44473</v>
      </c>
      <c r="H930">
        <v>117</v>
      </c>
      <c r="I930" t="s">
        <v>805</v>
      </c>
      <c r="N930">
        <v>2131</v>
      </c>
      <c r="O930" t="s">
        <v>2831</v>
      </c>
      <c r="P930">
        <v>3200</v>
      </c>
      <c r="AC930" t="s">
        <v>2832</v>
      </c>
      <c r="AD930">
        <v>2131</v>
      </c>
    </row>
    <row r="931" spans="1:31" x14ac:dyDescent="0.25">
      <c r="A931" s="1">
        <v>44473</v>
      </c>
      <c r="B931" s="2" t="s">
        <v>3879</v>
      </c>
      <c r="C931" s="2" t="s">
        <v>48</v>
      </c>
      <c r="D931" s="2" t="s">
        <v>37</v>
      </c>
      <c r="E931" s="2" t="s">
        <v>81</v>
      </c>
      <c r="F931" s="2" t="s">
        <v>71</v>
      </c>
      <c r="G931" s="4">
        <v>44473</v>
      </c>
      <c r="H931">
        <v>118</v>
      </c>
      <c r="I931" t="s">
        <v>805</v>
      </c>
      <c r="N931">
        <v>328</v>
      </c>
      <c r="O931" t="s">
        <v>2833</v>
      </c>
      <c r="P931">
        <v>470</v>
      </c>
      <c r="AC931" t="s">
        <v>2834</v>
      </c>
      <c r="AD931" t="s">
        <v>2835</v>
      </c>
    </row>
    <row r="932" spans="1:31" x14ac:dyDescent="0.25">
      <c r="A932" s="1">
        <v>44473</v>
      </c>
      <c r="B932" s="2" t="s">
        <v>3879</v>
      </c>
      <c r="C932" s="2" t="s">
        <v>48</v>
      </c>
      <c r="D932" s="2" t="s">
        <v>37</v>
      </c>
      <c r="E932" s="2" t="s">
        <v>81</v>
      </c>
      <c r="F932" s="2" t="s">
        <v>71</v>
      </c>
      <c r="G932" s="4">
        <v>44473</v>
      </c>
      <c r="H932">
        <v>119</v>
      </c>
      <c r="I932" t="s">
        <v>805</v>
      </c>
      <c r="N932">
        <v>599</v>
      </c>
      <c r="O932" t="s">
        <v>2836</v>
      </c>
      <c r="P932">
        <v>480</v>
      </c>
      <c r="AC932" t="s">
        <v>2837</v>
      </c>
      <c r="AD932">
        <v>35</v>
      </c>
    </row>
    <row r="933" spans="1:31" x14ac:dyDescent="0.25">
      <c r="A933" s="1">
        <v>44473</v>
      </c>
      <c r="B933" s="2" t="s">
        <v>3879</v>
      </c>
      <c r="C933" s="2" t="s">
        <v>46</v>
      </c>
      <c r="D933" s="2" t="s">
        <v>37</v>
      </c>
      <c r="E933" s="2" t="s">
        <v>81</v>
      </c>
      <c r="F933" s="2" t="s">
        <v>71</v>
      </c>
      <c r="G933" s="4">
        <v>44473</v>
      </c>
      <c r="H933">
        <v>120</v>
      </c>
      <c r="I933" t="s">
        <v>807</v>
      </c>
      <c r="J933" s="1">
        <v>44473</v>
      </c>
      <c r="K933" t="s">
        <v>2838</v>
      </c>
      <c r="L933" t="s">
        <v>2686</v>
      </c>
      <c r="N933">
        <v>692</v>
      </c>
      <c r="O933" t="s">
        <v>2012</v>
      </c>
      <c r="P933">
        <v>184</v>
      </c>
      <c r="Q933">
        <v>0</v>
      </c>
      <c r="R933">
        <v>0</v>
      </c>
      <c r="S933">
        <v>4184</v>
      </c>
      <c r="T933">
        <v>4184</v>
      </c>
      <c r="U933">
        <v>4184</v>
      </c>
      <c r="W933" t="s">
        <v>2006</v>
      </c>
      <c r="X933" t="s">
        <v>71</v>
      </c>
      <c r="Y933" t="s">
        <v>2839</v>
      </c>
      <c r="AA933" t="s">
        <v>46</v>
      </c>
      <c r="AC933" t="s">
        <v>2013</v>
      </c>
      <c r="AD933" t="s">
        <v>2014</v>
      </c>
      <c r="AE933" t="s">
        <v>2133</v>
      </c>
    </row>
    <row r="934" spans="1:31" x14ac:dyDescent="0.25">
      <c r="A934" s="1">
        <v>44473</v>
      </c>
      <c r="B934" s="2" t="s">
        <v>3879</v>
      </c>
      <c r="C934" s="2" t="s">
        <v>46</v>
      </c>
      <c r="D934" s="2" t="s">
        <v>37</v>
      </c>
      <c r="E934" s="2" t="s">
        <v>81</v>
      </c>
      <c r="F934" s="2" t="s">
        <v>71</v>
      </c>
      <c r="G934" s="4">
        <v>44473</v>
      </c>
      <c r="H934">
        <v>121</v>
      </c>
      <c r="I934" t="s">
        <v>807</v>
      </c>
      <c r="N934">
        <v>119</v>
      </c>
      <c r="O934" t="s">
        <v>2145</v>
      </c>
      <c r="P934">
        <v>161</v>
      </c>
      <c r="AC934" t="s">
        <v>2146</v>
      </c>
      <c r="AD934">
        <v>213</v>
      </c>
    </row>
    <row r="935" spans="1:31" x14ac:dyDescent="0.25">
      <c r="A935" s="1">
        <v>44473</v>
      </c>
      <c r="B935" s="2" t="s">
        <v>3879</v>
      </c>
      <c r="C935" s="2" t="s">
        <v>46</v>
      </c>
      <c r="D935" s="2" t="s">
        <v>37</v>
      </c>
      <c r="E935" s="2" t="s">
        <v>81</v>
      </c>
      <c r="F935" s="2" t="s">
        <v>71</v>
      </c>
      <c r="G935" s="4">
        <v>44473</v>
      </c>
      <c r="H935">
        <v>122</v>
      </c>
      <c r="I935" t="s">
        <v>807</v>
      </c>
      <c r="N935">
        <v>1319</v>
      </c>
      <c r="O935" t="s">
        <v>2127</v>
      </c>
      <c r="P935">
        <v>230</v>
      </c>
      <c r="AC935" t="s">
        <v>2128</v>
      </c>
      <c r="AD935">
        <v>192</v>
      </c>
    </row>
    <row r="936" spans="1:31" x14ac:dyDescent="0.25">
      <c r="A936" s="1">
        <v>44473</v>
      </c>
      <c r="B936" s="2" t="s">
        <v>3879</v>
      </c>
      <c r="C936" s="2" t="s">
        <v>46</v>
      </c>
      <c r="D936" s="2" t="s">
        <v>37</v>
      </c>
      <c r="E936" s="2" t="s">
        <v>81</v>
      </c>
      <c r="F936" s="2" t="s">
        <v>71</v>
      </c>
      <c r="G936" s="4">
        <v>44473</v>
      </c>
      <c r="H936">
        <v>123</v>
      </c>
      <c r="I936" t="s">
        <v>807</v>
      </c>
      <c r="N936">
        <v>413</v>
      </c>
      <c r="O936" t="s">
        <v>2322</v>
      </c>
      <c r="P936">
        <v>650</v>
      </c>
      <c r="AC936" t="s">
        <v>2323</v>
      </c>
      <c r="AD936">
        <v>4</v>
      </c>
    </row>
    <row r="937" spans="1:31" x14ac:dyDescent="0.25">
      <c r="A937" s="1">
        <v>44473</v>
      </c>
      <c r="B937" s="2" t="s">
        <v>3879</v>
      </c>
      <c r="C937" s="2" t="s">
        <v>46</v>
      </c>
      <c r="D937" s="2" t="s">
        <v>37</v>
      </c>
      <c r="E937" s="2" t="s">
        <v>81</v>
      </c>
      <c r="F937" s="2" t="s">
        <v>71</v>
      </c>
      <c r="G937" s="4">
        <v>44473</v>
      </c>
      <c r="H937">
        <v>124</v>
      </c>
      <c r="I937" t="s">
        <v>807</v>
      </c>
      <c r="N937">
        <v>217</v>
      </c>
      <c r="O937" t="s">
        <v>2320</v>
      </c>
      <c r="P937">
        <v>650</v>
      </c>
      <c r="AC937" t="s">
        <v>2321</v>
      </c>
      <c r="AD937">
        <v>5</v>
      </c>
    </row>
    <row r="938" spans="1:31" x14ac:dyDescent="0.25">
      <c r="A938" s="1">
        <v>44473</v>
      </c>
      <c r="B938" s="2" t="s">
        <v>3879</v>
      </c>
      <c r="C938" s="2" t="s">
        <v>46</v>
      </c>
      <c r="D938" s="2" t="s">
        <v>37</v>
      </c>
      <c r="E938" s="2" t="s">
        <v>81</v>
      </c>
      <c r="F938" s="2" t="s">
        <v>71</v>
      </c>
      <c r="G938" s="4">
        <v>44473</v>
      </c>
      <c r="H938">
        <v>125</v>
      </c>
      <c r="I938" t="s">
        <v>807</v>
      </c>
      <c r="N938">
        <v>416</v>
      </c>
      <c r="O938" t="s">
        <v>2172</v>
      </c>
      <c r="P938">
        <v>362</v>
      </c>
      <c r="AC938" t="s">
        <v>2173</v>
      </c>
      <c r="AD938">
        <v>22</v>
      </c>
    </row>
    <row r="939" spans="1:31" x14ac:dyDescent="0.25">
      <c r="A939" s="1">
        <v>44473</v>
      </c>
      <c r="B939" s="2" t="s">
        <v>3879</v>
      </c>
      <c r="C939" s="2" t="s">
        <v>46</v>
      </c>
      <c r="D939" s="2" t="s">
        <v>37</v>
      </c>
      <c r="E939" s="2" t="s">
        <v>81</v>
      </c>
      <c r="F939" s="2" t="s">
        <v>71</v>
      </c>
      <c r="G939" s="4">
        <v>44473</v>
      </c>
      <c r="H939">
        <v>126</v>
      </c>
      <c r="I939" t="s">
        <v>807</v>
      </c>
      <c r="N939">
        <v>531</v>
      </c>
      <c r="O939" t="s">
        <v>2840</v>
      </c>
      <c r="P939">
        <v>439</v>
      </c>
      <c r="AC939" t="s">
        <v>2841</v>
      </c>
      <c r="AD939">
        <v>29</v>
      </c>
    </row>
    <row r="940" spans="1:31" x14ac:dyDescent="0.25">
      <c r="A940" s="1">
        <v>44473</v>
      </c>
      <c r="B940" s="2" t="s">
        <v>3879</v>
      </c>
      <c r="C940" s="2" t="s">
        <v>46</v>
      </c>
      <c r="D940" s="2" t="s">
        <v>37</v>
      </c>
      <c r="E940" s="2" t="s">
        <v>81</v>
      </c>
      <c r="F940" s="2" t="s">
        <v>71</v>
      </c>
      <c r="G940" s="4">
        <v>44473</v>
      </c>
      <c r="H940">
        <v>127</v>
      </c>
      <c r="I940" t="s">
        <v>807</v>
      </c>
      <c r="N940">
        <v>542</v>
      </c>
      <c r="O940" t="s">
        <v>2842</v>
      </c>
      <c r="P940">
        <v>650</v>
      </c>
      <c r="AC940" t="s">
        <v>2843</v>
      </c>
      <c r="AD940">
        <v>30</v>
      </c>
    </row>
    <row r="941" spans="1:31" x14ac:dyDescent="0.25">
      <c r="A941" s="1">
        <v>44473</v>
      </c>
      <c r="B941" s="2" t="s">
        <v>3879</v>
      </c>
      <c r="C941" s="2" t="s">
        <v>46</v>
      </c>
      <c r="D941" s="2" t="s">
        <v>37</v>
      </c>
      <c r="E941" s="2" t="s">
        <v>81</v>
      </c>
      <c r="F941" s="2" t="s">
        <v>71</v>
      </c>
      <c r="G941" s="4">
        <v>44473</v>
      </c>
      <c r="H941">
        <v>128</v>
      </c>
      <c r="I941" t="s">
        <v>807</v>
      </c>
      <c r="N941">
        <v>1580</v>
      </c>
      <c r="O941" t="s">
        <v>2092</v>
      </c>
      <c r="P941">
        <v>610</v>
      </c>
      <c r="AC941" t="s">
        <v>2093</v>
      </c>
      <c r="AD941" t="s">
        <v>2094</v>
      </c>
    </row>
    <row r="942" spans="1:31" x14ac:dyDescent="0.25">
      <c r="A942" s="1">
        <v>44473</v>
      </c>
      <c r="B942" s="2" t="s">
        <v>3879</v>
      </c>
      <c r="C942" s="2" t="s">
        <v>46</v>
      </c>
      <c r="D942" s="2" t="s">
        <v>37</v>
      </c>
      <c r="E942" s="2" t="s">
        <v>81</v>
      </c>
      <c r="F942" s="2" t="s">
        <v>71</v>
      </c>
      <c r="G942" s="4">
        <v>44473</v>
      </c>
      <c r="H942">
        <v>129</v>
      </c>
      <c r="I942" t="s">
        <v>807</v>
      </c>
      <c r="N942">
        <v>286</v>
      </c>
      <c r="O942" t="s">
        <v>2182</v>
      </c>
      <c r="P942">
        <v>110</v>
      </c>
      <c r="AC942" t="s">
        <v>2183</v>
      </c>
      <c r="AD942">
        <v>220</v>
      </c>
    </row>
    <row r="943" spans="1:31" x14ac:dyDescent="0.25">
      <c r="A943" s="1">
        <v>44473</v>
      </c>
      <c r="B943" s="2" t="s">
        <v>3879</v>
      </c>
      <c r="C943" s="2" t="s">
        <v>46</v>
      </c>
      <c r="D943" s="2" t="s">
        <v>37</v>
      </c>
      <c r="E943" s="2" t="s">
        <v>81</v>
      </c>
      <c r="F943" s="2" t="s">
        <v>71</v>
      </c>
      <c r="G943" s="4">
        <v>44473</v>
      </c>
      <c r="H943">
        <v>130</v>
      </c>
      <c r="I943" t="s">
        <v>807</v>
      </c>
      <c r="N943">
        <v>83</v>
      </c>
      <c r="O943" t="s">
        <v>2029</v>
      </c>
      <c r="P943">
        <v>138</v>
      </c>
      <c r="AC943" t="s">
        <v>2030</v>
      </c>
      <c r="AD943">
        <v>127</v>
      </c>
    </row>
    <row r="944" spans="1:31" x14ac:dyDescent="0.25">
      <c r="A944" s="1">
        <v>44473</v>
      </c>
      <c r="B944" s="2" t="s">
        <v>3879</v>
      </c>
      <c r="C944" s="2" t="s">
        <v>29</v>
      </c>
      <c r="D944" s="2" t="s">
        <v>23</v>
      </c>
      <c r="E944" s="2" t="s">
        <v>81</v>
      </c>
      <c r="F944" s="2" t="s">
        <v>71</v>
      </c>
      <c r="G944" s="4">
        <v>44473</v>
      </c>
      <c r="H944">
        <v>131</v>
      </c>
      <c r="I944" t="s">
        <v>809</v>
      </c>
      <c r="J944" s="1">
        <v>44473</v>
      </c>
      <c r="K944" t="s">
        <v>2844</v>
      </c>
      <c r="L944" t="s">
        <v>2845</v>
      </c>
      <c r="M944" t="s">
        <v>2635</v>
      </c>
      <c r="N944">
        <v>692</v>
      </c>
      <c r="O944" t="s">
        <v>2012</v>
      </c>
      <c r="P944">
        <v>184</v>
      </c>
      <c r="Q944">
        <v>0</v>
      </c>
      <c r="R944">
        <v>0</v>
      </c>
      <c r="S944">
        <v>1345</v>
      </c>
      <c r="T944">
        <v>1345</v>
      </c>
      <c r="U944">
        <v>1345</v>
      </c>
      <c r="W944" t="s">
        <v>2006</v>
      </c>
      <c r="X944" t="s">
        <v>71</v>
      </c>
      <c r="AA944" t="s">
        <v>28</v>
      </c>
      <c r="AC944" t="s">
        <v>2013</v>
      </c>
      <c r="AD944" t="s">
        <v>2014</v>
      </c>
      <c r="AE944" t="s">
        <v>2159</v>
      </c>
    </row>
    <row r="945" spans="1:31" x14ac:dyDescent="0.25">
      <c r="A945" s="1">
        <v>44473</v>
      </c>
      <c r="B945" s="2" t="s">
        <v>3879</v>
      </c>
      <c r="C945" s="2" t="s">
        <v>29</v>
      </c>
      <c r="D945" s="2" t="s">
        <v>23</v>
      </c>
      <c r="E945" s="2" t="s">
        <v>81</v>
      </c>
      <c r="F945" s="2" t="s">
        <v>71</v>
      </c>
      <c r="G945" s="4">
        <v>44473</v>
      </c>
      <c r="H945">
        <v>132</v>
      </c>
      <c r="I945" t="s">
        <v>809</v>
      </c>
      <c r="N945">
        <v>288</v>
      </c>
      <c r="O945" t="s">
        <v>2242</v>
      </c>
      <c r="P945">
        <v>125</v>
      </c>
      <c r="AC945" t="s">
        <v>2243</v>
      </c>
      <c r="AD945">
        <v>221</v>
      </c>
    </row>
    <row r="946" spans="1:31" x14ac:dyDescent="0.25">
      <c r="A946" s="1">
        <v>44473</v>
      </c>
      <c r="B946" s="2" t="s">
        <v>3879</v>
      </c>
      <c r="C946" s="2" t="s">
        <v>29</v>
      </c>
      <c r="D946" s="2" t="s">
        <v>23</v>
      </c>
      <c r="E946" s="2" t="s">
        <v>81</v>
      </c>
      <c r="F946" s="2" t="s">
        <v>71</v>
      </c>
      <c r="G946" s="4">
        <v>44473</v>
      </c>
      <c r="H946">
        <v>133</v>
      </c>
      <c r="I946" t="s">
        <v>809</v>
      </c>
      <c r="N946">
        <v>691</v>
      </c>
      <c r="O946" t="s">
        <v>2020</v>
      </c>
      <c r="P946">
        <v>518</v>
      </c>
      <c r="AC946" t="s">
        <v>2021</v>
      </c>
      <c r="AD946" t="s">
        <v>2022</v>
      </c>
    </row>
    <row r="947" spans="1:31" x14ac:dyDescent="0.25">
      <c r="A947" s="1">
        <v>44473</v>
      </c>
      <c r="B947" s="2" t="s">
        <v>3879</v>
      </c>
      <c r="C947" s="2" t="s">
        <v>29</v>
      </c>
      <c r="D947" s="2" t="s">
        <v>23</v>
      </c>
      <c r="E947" s="2" t="s">
        <v>81</v>
      </c>
      <c r="F947" s="2" t="s">
        <v>71</v>
      </c>
      <c r="G947" s="4">
        <v>44473</v>
      </c>
      <c r="H947">
        <v>134</v>
      </c>
      <c r="I947" t="s">
        <v>809</v>
      </c>
      <c r="N947">
        <v>226</v>
      </c>
      <c r="O947" t="s">
        <v>2018</v>
      </c>
      <c r="P947">
        <v>345</v>
      </c>
      <c r="AC947" t="s">
        <v>2019</v>
      </c>
      <c r="AD947">
        <v>183</v>
      </c>
    </row>
    <row r="948" spans="1:31" x14ac:dyDescent="0.25">
      <c r="A948" s="1">
        <v>44473</v>
      </c>
      <c r="B948" s="2" t="s">
        <v>3879</v>
      </c>
      <c r="C948" s="2" t="s">
        <v>29</v>
      </c>
      <c r="D948" s="2" t="s">
        <v>23</v>
      </c>
      <c r="E948" s="2" t="s">
        <v>81</v>
      </c>
      <c r="F948" s="2" t="s">
        <v>71</v>
      </c>
      <c r="G948" s="4">
        <v>44473</v>
      </c>
      <c r="H948">
        <v>135</v>
      </c>
      <c r="I948" t="s">
        <v>809</v>
      </c>
      <c r="N948">
        <v>1329</v>
      </c>
      <c r="O948" t="s">
        <v>2295</v>
      </c>
      <c r="P948">
        <v>173</v>
      </c>
      <c r="AC948" t="s">
        <v>2296</v>
      </c>
      <c r="AD948">
        <v>187</v>
      </c>
    </row>
    <row r="949" spans="1:31" x14ac:dyDescent="0.25">
      <c r="A949" s="1">
        <v>44473</v>
      </c>
      <c r="B949" s="2" t="s">
        <v>3879</v>
      </c>
      <c r="C949" s="2" t="s">
        <v>46</v>
      </c>
      <c r="D949" s="2" t="s">
        <v>37</v>
      </c>
      <c r="E949" s="2" t="s">
        <v>81</v>
      </c>
      <c r="F949" s="2" t="s">
        <v>71</v>
      </c>
      <c r="G949" s="4">
        <v>44473</v>
      </c>
      <c r="H949">
        <v>136</v>
      </c>
      <c r="I949" t="s">
        <v>811</v>
      </c>
      <c r="J949" s="1">
        <v>44473</v>
      </c>
      <c r="K949" t="s">
        <v>2846</v>
      </c>
      <c r="L949" t="s">
        <v>2518</v>
      </c>
      <c r="N949">
        <v>109</v>
      </c>
      <c r="O949" t="s">
        <v>2049</v>
      </c>
      <c r="P949">
        <v>115</v>
      </c>
      <c r="Q949">
        <v>0</v>
      </c>
      <c r="R949">
        <v>0</v>
      </c>
      <c r="S949">
        <v>754</v>
      </c>
      <c r="T949">
        <v>754</v>
      </c>
      <c r="U949">
        <v>754</v>
      </c>
      <c r="W949" t="s">
        <v>2006</v>
      </c>
      <c r="X949" t="s">
        <v>71</v>
      </c>
      <c r="Y949" t="s">
        <v>2847</v>
      </c>
      <c r="AA949" t="s">
        <v>46</v>
      </c>
      <c r="AC949" t="s">
        <v>2050</v>
      </c>
      <c r="AD949" t="s">
        <v>2051</v>
      </c>
      <c r="AE949" t="s">
        <v>2680</v>
      </c>
    </row>
    <row r="950" spans="1:31" x14ac:dyDescent="0.25">
      <c r="A950" s="1">
        <v>44473</v>
      </c>
      <c r="B950" s="2" t="s">
        <v>3879</v>
      </c>
      <c r="C950" s="2" t="s">
        <v>46</v>
      </c>
      <c r="D950" s="2" t="s">
        <v>37</v>
      </c>
      <c r="E950" s="2" t="s">
        <v>81</v>
      </c>
      <c r="F950" s="2" t="s">
        <v>71</v>
      </c>
      <c r="G950" s="4">
        <v>44473</v>
      </c>
      <c r="H950">
        <v>137</v>
      </c>
      <c r="I950" t="s">
        <v>811</v>
      </c>
      <c r="N950">
        <v>121</v>
      </c>
      <c r="O950" t="s">
        <v>2100</v>
      </c>
      <c r="P950">
        <v>374</v>
      </c>
      <c r="AC950" t="s">
        <v>2101</v>
      </c>
      <c r="AD950">
        <v>137</v>
      </c>
    </row>
    <row r="951" spans="1:31" x14ac:dyDescent="0.25">
      <c r="A951" s="1">
        <v>44473</v>
      </c>
      <c r="B951" s="2" t="s">
        <v>3879</v>
      </c>
      <c r="C951" s="2" t="s">
        <v>46</v>
      </c>
      <c r="D951" s="2" t="s">
        <v>37</v>
      </c>
      <c r="E951" s="2" t="s">
        <v>81</v>
      </c>
      <c r="F951" s="2" t="s">
        <v>71</v>
      </c>
      <c r="G951" s="4">
        <v>44473</v>
      </c>
      <c r="H951">
        <v>138</v>
      </c>
      <c r="I951" t="s">
        <v>811</v>
      </c>
      <c r="N951">
        <v>1297</v>
      </c>
      <c r="O951" t="s">
        <v>2112</v>
      </c>
      <c r="P951">
        <v>265</v>
      </c>
      <c r="AC951" t="s">
        <v>2113</v>
      </c>
      <c r="AD951" t="s">
        <v>2114</v>
      </c>
    </row>
    <row r="952" spans="1:31" x14ac:dyDescent="0.25">
      <c r="A952" s="1">
        <v>44473</v>
      </c>
      <c r="B952" s="2" t="s">
        <v>3879</v>
      </c>
      <c r="C952" s="2" t="s">
        <v>34</v>
      </c>
      <c r="D952" s="2" t="s">
        <v>23</v>
      </c>
      <c r="E952" s="2" t="s">
        <v>80</v>
      </c>
      <c r="F952" s="2" t="s">
        <v>71</v>
      </c>
      <c r="G952" s="4">
        <v>44473</v>
      </c>
      <c r="H952">
        <v>139</v>
      </c>
      <c r="I952" t="s">
        <v>813</v>
      </c>
      <c r="J952" s="1">
        <v>44473</v>
      </c>
      <c r="K952" t="s">
        <v>2848</v>
      </c>
      <c r="L952" t="s">
        <v>2849</v>
      </c>
      <c r="M952" t="s">
        <v>2150</v>
      </c>
      <c r="N952">
        <v>2477</v>
      </c>
      <c r="O952" t="s">
        <v>2240</v>
      </c>
      <c r="P952">
        <v>750</v>
      </c>
      <c r="Q952">
        <v>0</v>
      </c>
      <c r="R952">
        <v>0</v>
      </c>
      <c r="S952">
        <v>750</v>
      </c>
      <c r="T952">
        <v>750</v>
      </c>
      <c r="U952">
        <v>750</v>
      </c>
      <c r="W952" t="s">
        <v>2006</v>
      </c>
      <c r="X952" t="s">
        <v>71</v>
      </c>
      <c r="AA952" t="s">
        <v>33</v>
      </c>
      <c r="AC952" t="s">
        <v>2241</v>
      </c>
      <c r="AE952" t="s">
        <v>2730</v>
      </c>
    </row>
    <row r="953" spans="1:31" x14ac:dyDescent="0.25">
      <c r="A953" s="1">
        <v>44473</v>
      </c>
      <c r="B953" s="2" t="s">
        <v>3879</v>
      </c>
      <c r="C953" s="2" t="s">
        <v>20</v>
      </c>
      <c r="D953" s="2" t="s">
        <v>23</v>
      </c>
      <c r="E953" s="2" t="s">
        <v>79</v>
      </c>
      <c r="F953" s="2" t="s">
        <v>71</v>
      </c>
      <c r="G953" s="4">
        <v>44473</v>
      </c>
      <c r="H953">
        <v>140</v>
      </c>
      <c r="I953" t="s">
        <v>816</v>
      </c>
      <c r="J953" s="1">
        <v>44473</v>
      </c>
      <c r="K953" t="s">
        <v>2850</v>
      </c>
      <c r="L953" t="s">
        <v>2356</v>
      </c>
      <c r="M953" t="s">
        <v>2084</v>
      </c>
      <c r="N953">
        <v>692</v>
      </c>
      <c r="O953" t="s">
        <v>2012</v>
      </c>
      <c r="P953">
        <v>184</v>
      </c>
      <c r="Q953">
        <v>0</v>
      </c>
      <c r="R953">
        <v>0</v>
      </c>
      <c r="S953">
        <v>1415</v>
      </c>
      <c r="T953">
        <v>1415</v>
      </c>
      <c r="U953">
        <v>1415</v>
      </c>
      <c r="W953" t="s">
        <v>2006</v>
      </c>
      <c r="X953" t="s">
        <v>71</v>
      </c>
      <c r="AA953" t="s">
        <v>18</v>
      </c>
      <c r="AC953" t="s">
        <v>2013</v>
      </c>
      <c r="AD953" t="s">
        <v>2014</v>
      </c>
      <c r="AE953" t="s">
        <v>2258</v>
      </c>
    </row>
    <row r="954" spans="1:31" x14ac:dyDescent="0.25">
      <c r="A954" s="1">
        <v>44473</v>
      </c>
      <c r="B954" s="2" t="s">
        <v>3879</v>
      </c>
      <c r="C954" s="2" t="s">
        <v>20</v>
      </c>
      <c r="D954" s="2" t="s">
        <v>23</v>
      </c>
      <c r="E954" s="2" t="s">
        <v>79</v>
      </c>
      <c r="F954" s="2" t="s">
        <v>71</v>
      </c>
      <c r="G954" s="4">
        <v>44473</v>
      </c>
      <c r="H954">
        <v>141</v>
      </c>
      <c r="I954" t="s">
        <v>816</v>
      </c>
      <c r="N954">
        <v>119</v>
      </c>
      <c r="O954" t="s">
        <v>2145</v>
      </c>
      <c r="P954">
        <v>161</v>
      </c>
      <c r="AC954" t="s">
        <v>2146</v>
      </c>
      <c r="AD954">
        <v>213</v>
      </c>
    </row>
    <row r="955" spans="1:31" x14ac:dyDescent="0.25">
      <c r="A955" s="1">
        <v>44473</v>
      </c>
      <c r="B955" s="2" t="s">
        <v>3879</v>
      </c>
      <c r="C955" s="2" t="s">
        <v>20</v>
      </c>
      <c r="D955" s="2" t="s">
        <v>23</v>
      </c>
      <c r="E955" s="2" t="s">
        <v>79</v>
      </c>
      <c r="F955" s="2" t="s">
        <v>71</v>
      </c>
      <c r="G955" s="4">
        <v>44473</v>
      </c>
      <c r="H955">
        <v>142</v>
      </c>
      <c r="I955" t="s">
        <v>816</v>
      </c>
      <c r="N955">
        <v>100</v>
      </c>
      <c r="O955" t="s">
        <v>2016</v>
      </c>
      <c r="P955">
        <v>414</v>
      </c>
      <c r="AC955" t="s">
        <v>2017</v>
      </c>
      <c r="AD955">
        <v>100</v>
      </c>
    </row>
    <row r="956" spans="1:31" x14ac:dyDescent="0.25">
      <c r="A956" s="1">
        <v>44473</v>
      </c>
      <c r="B956" s="2" t="s">
        <v>3879</v>
      </c>
      <c r="C956" s="2" t="s">
        <v>20</v>
      </c>
      <c r="D956" s="2" t="s">
        <v>23</v>
      </c>
      <c r="E956" s="2" t="s">
        <v>79</v>
      </c>
      <c r="F956" s="2" t="s">
        <v>71</v>
      </c>
      <c r="G956" s="4">
        <v>44473</v>
      </c>
      <c r="H956">
        <v>143</v>
      </c>
      <c r="I956" t="s">
        <v>816</v>
      </c>
      <c r="N956">
        <v>691</v>
      </c>
      <c r="O956" t="s">
        <v>2020</v>
      </c>
      <c r="P956">
        <v>518</v>
      </c>
      <c r="AC956" t="s">
        <v>2021</v>
      </c>
      <c r="AD956" t="s">
        <v>2022</v>
      </c>
    </row>
    <row r="957" spans="1:31" x14ac:dyDescent="0.25">
      <c r="A957" s="1">
        <v>44473</v>
      </c>
      <c r="B957" s="2" t="s">
        <v>3879</v>
      </c>
      <c r="C957" s="2" t="s">
        <v>20</v>
      </c>
      <c r="D957" s="2" t="s">
        <v>23</v>
      </c>
      <c r="E957" s="2" t="s">
        <v>79</v>
      </c>
      <c r="F957" s="2" t="s">
        <v>71</v>
      </c>
      <c r="G957" s="4">
        <v>44473</v>
      </c>
      <c r="H957">
        <v>144</v>
      </c>
      <c r="I957" t="s">
        <v>816</v>
      </c>
      <c r="N957">
        <v>83</v>
      </c>
      <c r="O957" t="s">
        <v>2029</v>
      </c>
      <c r="P957">
        <v>138</v>
      </c>
      <c r="AC957" t="s">
        <v>2030</v>
      </c>
      <c r="AD957">
        <v>127</v>
      </c>
    </row>
    <row r="958" spans="1:31" x14ac:dyDescent="0.25">
      <c r="A958" s="1">
        <v>44473</v>
      </c>
      <c r="B958" s="2" t="s">
        <v>3879</v>
      </c>
      <c r="C958" s="2" t="s">
        <v>52</v>
      </c>
      <c r="D958" s="2" t="s">
        <v>37</v>
      </c>
      <c r="E958" s="2" t="s">
        <v>81</v>
      </c>
      <c r="F958" s="2" t="s">
        <v>71</v>
      </c>
      <c r="G958" s="4">
        <v>44473</v>
      </c>
      <c r="H958">
        <v>145</v>
      </c>
      <c r="I958" t="s">
        <v>818</v>
      </c>
      <c r="J958" s="1">
        <v>44473</v>
      </c>
      <c r="K958" t="s">
        <v>2851</v>
      </c>
      <c r="L958" t="s">
        <v>2541</v>
      </c>
      <c r="N958">
        <v>2477</v>
      </c>
      <c r="O958" t="s">
        <v>2240</v>
      </c>
      <c r="P958">
        <v>750</v>
      </c>
      <c r="Q958">
        <v>0</v>
      </c>
      <c r="R958">
        <v>0</v>
      </c>
      <c r="S958">
        <v>750</v>
      </c>
      <c r="T958">
        <v>750</v>
      </c>
      <c r="U958">
        <v>750</v>
      </c>
      <c r="W958" t="s">
        <v>2006</v>
      </c>
      <c r="X958" t="s">
        <v>71</v>
      </c>
      <c r="Y958" t="s">
        <v>2852</v>
      </c>
      <c r="AA958" t="s">
        <v>50</v>
      </c>
      <c r="AC958" t="s">
        <v>2241</v>
      </c>
      <c r="AE958" t="s">
        <v>2159</v>
      </c>
    </row>
    <row r="959" spans="1:31" x14ac:dyDescent="0.25">
      <c r="A959" s="1">
        <v>44473</v>
      </c>
      <c r="B959" s="2" t="s">
        <v>3879</v>
      </c>
      <c r="C959" s="2" t="s">
        <v>52</v>
      </c>
      <c r="D959" s="2" t="s">
        <v>74</v>
      </c>
      <c r="E959" s="2" t="s">
        <v>81</v>
      </c>
      <c r="F959" s="2" t="s">
        <v>71</v>
      </c>
      <c r="G959" s="4">
        <v>44473</v>
      </c>
      <c r="H959">
        <v>146</v>
      </c>
      <c r="I959" t="s">
        <v>820</v>
      </c>
      <c r="J959" s="1">
        <v>44473</v>
      </c>
      <c r="K959" t="s">
        <v>2851</v>
      </c>
      <c r="L959" t="s">
        <v>2541</v>
      </c>
      <c r="N959">
        <v>2452</v>
      </c>
      <c r="O959" t="s">
        <v>2157</v>
      </c>
      <c r="P959">
        <v>3500</v>
      </c>
      <c r="Q959">
        <v>0</v>
      </c>
      <c r="R959">
        <v>0</v>
      </c>
      <c r="S959">
        <v>3500</v>
      </c>
      <c r="T959">
        <v>3500</v>
      </c>
      <c r="U959">
        <v>3500</v>
      </c>
      <c r="W959" t="s">
        <v>2006</v>
      </c>
      <c r="X959" t="s">
        <v>71</v>
      </c>
      <c r="Y959" t="s">
        <v>2853</v>
      </c>
      <c r="AA959" t="s">
        <v>50</v>
      </c>
      <c r="AC959" t="s">
        <v>2158</v>
      </c>
      <c r="AE959" t="s">
        <v>2159</v>
      </c>
    </row>
    <row r="960" spans="1:31" x14ac:dyDescent="0.25">
      <c r="A960" s="1">
        <v>44473</v>
      </c>
      <c r="B960" s="2" t="s">
        <v>3879</v>
      </c>
      <c r="C960" s="2" t="s">
        <v>52</v>
      </c>
      <c r="D960" s="2" t="s">
        <v>37</v>
      </c>
      <c r="E960" s="2" t="s">
        <v>81</v>
      </c>
      <c r="F960" s="2" t="s">
        <v>71</v>
      </c>
      <c r="G960" s="4">
        <v>44473</v>
      </c>
      <c r="H960">
        <v>147</v>
      </c>
      <c r="I960" t="s">
        <v>821</v>
      </c>
      <c r="J960" s="1">
        <v>44473</v>
      </c>
      <c r="K960" t="s">
        <v>2854</v>
      </c>
      <c r="L960" t="s">
        <v>2541</v>
      </c>
      <c r="N960">
        <v>2477</v>
      </c>
      <c r="O960" t="s">
        <v>2240</v>
      </c>
      <c r="P960">
        <v>750</v>
      </c>
      <c r="Q960">
        <v>0</v>
      </c>
      <c r="R960">
        <v>0</v>
      </c>
      <c r="S960">
        <v>750</v>
      </c>
      <c r="T960">
        <v>750</v>
      </c>
      <c r="U960">
        <v>750</v>
      </c>
      <c r="W960" t="s">
        <v>2006</v>
      </c>
      <c r="X960" t="s">
        <v>71</v>
      </c>
      <c r="Y960" t="s">
        <v>2855</v>
      </c>
      <c r="AA960" t="s">
        <v>50</v>
      </c>
      <c r="AC960" t="s">
        <v>2241</v>
      </c>
      <c r="AE960" t="s">
        <v>2159</v>
      </c>
    </row>
    <row r="961" spans="1:31" x14ac:dyDescent="0.25">
      <c r="A961" s="1">
        <v>44473</v>
      </c>
      <c r="B961" s="2" t="s">
        <v>3879</v>
      </c>
      <c r="C961" s="2" t="s">
        <v>25</v>
      </c>
      <c r="D961" s="2" t="s">
        <v>37</v>
      </c>
      <c r="E961" s="2" t="s">
        <v>78</v>
      </c>
      <c r="F961" s="2" t="s">
        <v>71</v>
      </c>
      <c r="G961" s="4">
        <v>44473</v>
      </c>
      <c r="H961">
        <v>148</v>
      </c>
      <c r="I961" t="s">
        <v>823</v>
      </c>
      <c r="J961" s="1">
        <v>44473</v>
      </c>
      <c r="K961" t="s">
        <v>2772</v>
      </c>
      <c r="L961" t="s">
        <v>2078</v>
      </c>
      <c r="M961" t="s">
        <v>2072</v>
      </c>
      <c r="N961">
        <v>368</v>
      </c>
      <c r="O961" t="s">
        <v>2254</v>
      </c>
      <c r="P961">
        <v>450</v>
      </c>
      <c r="Q961">
        <v>0</v>
      </c>
      <c r="R961">
        <v>0</v>
      </c>
      <c r="S961">
        <v>450</v>
      </c>
      <c r="T961">
        <v>450</v>
      </c>
      <c r="U961">
        <v>450</v>
      </c>
      <c r="W961" t="s">
        <v>2006</v>
      </c>
      <c r="X961" t="s">
        <v>71</v>
      </c>
      <c r="AA961" t="s">
        <v>24</v>
      </c>
      <c r="AC961" t="s">
        <v>2255</v>
      </c>
      <c r="AE961" t="s">
        <v>2035</v>
      </c>
    </row>
    <row r="962" spans="1:31" x14ac:dyDescent="0.25">
      <c r="A962" s="1">
        <v>44473</v>
      </c>
      <c r="B962" s="2" t="s">
        <v>3879</v>
      </c>
      <c r="C962" s="2" t="s">
        <v>52</v>
      </c>
      <c r="D962" s="2" t="s">
        <v>74</v>
      </c>
      <c r="E962" s="2" t="s">
        <v>81</v>
      </c>
      <c r="F962" s="2" t="s">
        <v>71</v>
      </c>
      <c r="G962" s="4">
        <v>44473</v>
      </c>
      <c r="H962">
        <v>149</v>
      </c>
      <c r="I962" t="s">
        <v>824</v>
      </c>
      <c r="J962" s="1">
        <v>44473</v>
      </c>
      <c r="K962" t="s">
        <v>2854</v>
      </c>
      <c r="L962" t="s">
        <v>2541</v>
      </c>
      <c r="N962">
        <v>2452</v>
      </c>
      <c r="O962" t="s">
        <v>2157</v>
      </c>
      <c r="P962">
        <v>3500</v>
      </c>
      <c r="Q962">
        <v>0</v>
      </c>
      <c r="R962">
        <v>0</v>
      </c>
      <c r="S962">
        <v>3500</v>
      </c>
      <c r="T962">
        <v>3500</v>
      </c>
      <c r="U962">
        <v>3500</v>
      </c>
      <c r="W962" t="s">
        <v>2006</v>
      </c>
      <c r="X962" t="s">
        <v>71</v>
      </c>
      <c r="Y962" t="s">
        <v>2855</v>
      </c>
      <c r="AA962" t="s">
        <v>50</v>
      </c>
      <c r="AC962" t="s">
        <v>2158</v>
      </c>
      <c r="AE962" t="s">
        <v>2159</v>
      </c>
    </row>
    <row r="963" spans="1:31" x14ac:dyDescent="0.25">
      <c r="A963" s="1">
        <v>44473</v>
      </c>
      <c r="B963" s="2" t="s">
        <v>3879</v>
      </c>
      <c r="C963" s="2" t="s">
        <v>48</v>
      </c>
      <c r="D963" s="2" t="s">
        <v>37</v>
      </c>
      <c r="E963" s="2" t="s">
        <v>81</v>
      </c>
      <c r="F963" s="2" t="s">
        <v>71</v>
      </c>
      <c r="G963" s="4">
        <v>44473</v>
      </c>
      <c r="H963">
        <v>150</v>
      </c>
      <c r="I963" t="s">
        <v>825</v>
      </c>
      <c r="J963" s="1">
        <v>44473</v>
      </c>
      <c r="K963" t="s">
        <v>2856</v>
      </c>
      <c r="L963" t="s">
        <v>2857</v>
      </c>
      <c r="M963" t="s">
        <v>2548</v>
      </c>
      <c r="N963">
        <v>2477</v>
      </c>
      <c r="O963" t="s">
        <v>2240</v>
      </c>
      <c r="P963">
        <v>750</v>
      </c>
      <c r="Q963">
        <v>0</v>
      </c>
      <c r="R963">
        <v>0</v>
      </c>
      <c r="S963">
        <v>750</v>
      </c>
      <c r="T963">
        <v>750</v>
      </c>
      <c r="U963">
        <v>750</v>
      </c>
      <c r="W963" t="s">
        <v>2006</v>
      </c>
      <c r="X963" t="s">
        <v>71</v>
      </c>
      <c r="AA963" t="s">
        <v>48</v>
      </c>
      <c r="AC963" t="s">
        <v>2241</v>
      </c>
      <c r="AE963" t="s">
        <v>2159</v>
      </c>
    </row>
    <row r="964" spans="1:31" x14ac:dyDescent="0.25">
      <c r="A964" s="1">
        <v>44473</v>
      </c>
      <c r="B964" s="2" t="s">
        <v>3879</v>
      </c>
      <c r="C964" s="2" t="s">
        <v>25</v>
      </c>
      <c r="D964" s="2" t="s">
        <v>74</v>
      </c>
      <c r="E964" s="2" t="s">
        <v>78</v>
      </c>
      <c r="F964" s="2" t="s">
        <v>71</v>
      </c>
      <c r="G964" s="4">
        <v>44473</v>
      </c>
      <c r="H964">
        <v>151</v>
      </c>
      <c r="I964" t="s">
        <v>827</v>
      </c>
      <c r="J964" s="1">
        <v>44473</v>
      </c>
      <c r="K964" t="s">
        <v>2288</v>
      </c>
      <c r="L964" t="s">
        <v>2289</v>
      </c>
      <c r="M964" t="s">
        <v>2290</v>
      </c>
      <c r="N964">
        <v>1531</v>
      </c>
      <c r="O964" t="s">
        <v>2005</v>
      </c>
      <c r="P964">
        <v>800</v>
      </c>
      <c r="Q964">
        <v>0</v>
      </c>
      <c r="R964">
        <v>0</v>
      </c>
      <c r="S964">
        <v>800</v>
      </c>
      <c r="T964">
        <v>800</v>
      </c>
      <c r="U964">
        <v>800</v>
      </c>
      <c r="W964" t="s">
        <v>2006</v>
      </c>
      <c r="X964" t="s">
        <v>71</v>
      </c>
      <c r="AA964" t="s">
        <v>24</v>
      </c>
      <c r="AC964" t="s">
        <v>2007</v>
      </c>
      <c r="AE964" t="s">
        <v>2008</v>
      </c>
    </row>
    <row r="965" spans="1:31" x14ac:dyDescent="0.25">
      <c r="A965" s="1">
        <v>44473</v>
      </c>
      <c r="B965" s="2" t="s">
        <v>3879</v>
      </c>
      <c r="C965" s="2" t="s">
        <v>34</v>
      </c>
      <c r="D965" s="2" t="s">
        <v>37</v>
      </c>
      <c r="E965" s="2" t="s">
        <v>80</v>
      </c>
      <c r="F965" s="2" t="s">
        <v>71</v>
      </c>
      <c r="G965" s="4">
        <v>44473</v>
      </c>
      <c r="H965">
        <v>152</v>
      </c>
      <c r="I965" t="s">
        <v>828</v>
      </c>
      <c r="J965" s="1">
        <v>44473</v>
      </c>
      <c r="K965" t="s">
        <v>2858</v>
      </c>
      <c r="L965" t="s">
        <v>2859</v>
      </c>
      <c r="N965">
        <v>692</v>
      </c>
      <c r="O965" t="s">
        <v>2012</v>
      </c>
      <c r="P965">
        <v>184</v>
      </c>
      <c r="Q965">
        <v>0</v>
      </c>
      <c r="R965">
        <v>0</v>
      </c>
      <c r="S965">
        <v>2297</v>
      </c>
      <c r="T965">
        <v>2297</v>
      </c>
      <c r="U965">
        <v>2297</v>
      </c>
      <c r="W965" t="s">
        <v>2006</v>
      </c>
      <c r="X965" t="s">
        <v>71</v>
      </c>
      <c r="AA965" t="s">
        <v>33</v>
      </c>
      <c r="AC965" t="s">
        <v>2013</v>
      </c>
      <c r="AD965" t="s">
        <v>2014</v>
      </c>
      <c r="AE965" t="s">
        <v>2730</v>
      </c>
    </row>
    <row r="966" spans="1:31" x14ac:dyDescent="0.25">
      <c r="A966" s="1">
        <v>44473</v>
      </c>
      <c r="B966" s="2" t="s">
        <v>3879</v>
      </c>
      <c r="C966" s="2" t="s">
        <v>34</v>
      </c>
      <c r="D966" s="2" t="s">
        <v>37</v>
      </c>
      <c r="E966" s="2" t="s">
        <v>80</v>
      </c>
      <c r="F966" s="2" t="s">
        <v>71</v>
      </c>
      <c r="G966" s="4">
        <v>44473</v>
      </c>
      <c r="H966">
        <v>153</v>
      </c>
      <c r="I966" t="s">
        <v>828</v>
      </c>
      <c r="N966">
        <v>226</v>
      </c>
      <c r="O966" t="s">
        <v>2018</v>
      </c>
      <c r="P966">
        <v>345</v>
      </c>
      <c r="AC966" t="s">
        <v>2019</v>
      </c>
      <c r="AD966">
        <v>183</v>
      </c>
    </row>
    <row r="967" spans="1:31" x14ac:dyDescent="0.25">
      <c r="A967" s="1">
        <v>44473</v>
      </c>
      <c r="B967" s="2" t="s">
        <v>3879</v>
      </c>
      <c r="C967" s="2" t="s">
        <v>34</v>
      </c>
      <c r="D967" s="2" t="s">
        <v>37</v>
      </c>
      <c r="E967" s="2" t="s">
        <v>80</v>
      </c>
      <c r="F967" s="2" t="s">
        <v>71</v>
      </c>
      <c r="G967" s="4">
        <v>44473</v>
      </c>
      <c r="H967">
        <v>154</v>
      </c>
      <c r="I967" t="s">
        <v>828</v>
      </c>
      <c r="N967">
        <v>691</v>
      </c>
      <c r="O967" t="s">
        <v>2020</v>
      </c>
      <c r="P967">
        <v>518</v>
      </c>
      <c r="AC967" t="s">
        <v>2021</v>
      </c>
      <c r="AD967" t="s">
        <v>2022</v>
      </c>
    </row>
    <row r="968" spans="1:31" x14ac:dyDescent="0.25">
      <c r="A968" s="1">
        <v>44473</v>
      </c>
      <c r="B968" s="2" t="s">
        <v>3879</v>
      </c>
      <c r="C968" s="2" t="s">
        <v>34</v>
      </c>
      <c r="D968" s="2" t="s">
        <v>37</v>
      </c>
      <c r="E968" s="2" t="s">
        <v>80</v>
      </c>
      <c r="F968" s="2" t="s">
        <v>71</v>
      </c>
      <c r="G968" s="4">
        <v>44473</v>
      </c>
      <c r="H968">
        <v>155</v>
      </c>
      <c r="I968" t="s">
        <v>828</v>
      </c>
      <c r="N968">
        <v>2477</v>
      </c>
      <c r="O968" t="s">
        <v>2240</v>
      </c>
      <c r="P968">
        <v>750</v>
      </c>
      <c r="AC968" t="s">
        <v>2241</v>
      </c>
    </row>
    <row r="969" spans="1:31" x14ac:dyDescent="0.25">
      <c r="A969" s="1">
        <v>44473</v>
      </c>
      <c r="B969" s="2" t="s">
        <v>3879</v>
      </c>
      <c r="C969" s="2" t="s">
        <v>34</v>
      </c>
      <c r="D969" s="2" t="s">
        <v>37</v>
      </c>
      <c r="E969" s="2" t="s">
        <v>80</v>
      </c>
      <c r="F969" s="2" t="s">
        <v>71</v>
      </c>
      <c r="G969" s="4">
        <v>44473</v>
      </c>
      <c r="H969">
        <v>156</v>
      </c>
      <c r="I969" t="s">
        <v>828</v>
      </c>
      <c r="N969">
        <v>2458</v>
      </c>
      <c r="O969" t="s">
        <v>2152</v>
      </c>
      <c r="P969">
        <v>500</v>
      </c>
      <c r="AC969" t="s">
        <v>2153</v>
      </c>
    </row>
    <row r="970" spans="1:31" x14ac:dyDescent="0.25">
      <c r="A970" s="1">
        <v>44473</v>
      </c>
      <c r="B970" s="2" t="s">
        <v>3879</v>
      </c>
      <c r="C970" s="2" t="s">
        <v>48</v>
      </c>
      <c r="D970" s="2" t="s">
        <v>23</v>
      </c>
      <c r="E970" s="2" t="s">
        <v>81</v>
      </c>
      <c r="F970" s="2" t="s">
        <v>71</v>
      </c>
      <c r="G970" s="4">
        <v>44473</v>
      </c>
      <c r="H970">
        <v>157</v>
      </c>
      <c r="I970" t="s">
        <v>830</v>
      </c>
      <c r="J970" s="1">
        <v>44473</v>
      </c>
      <c r="K970" t="s">
        <v>2860</v>
      </c>
      <c r="L970" t="s">
        <v>2082</v>
      </c>
      <c r="M970" t="s">
        <v>2072</v>
      </c>
      <c r="N970">
        <v>2458</v>
      </c>
      <c r="O970" t="s">
        <v>2152</v>
      </c>
      <c r="P970">
        <v>500</v>
      </c>
      <c r="Q970">
        <v>0</v>
      </c>
      <c r="R970">
        <v>0</v>
      </c>
      <c r="S970">
        <v>500</v>
      </c>
      <c r="T970">
        <v>500</v>
      </c>
      <c r="U970">
        <v>500</v>
      </c>
      <c r="W970" t="s">
        <v>2006</v>
      </c>
      <c r="X970" t="s">
        <v>71</v>
      </c>
      <c r="AA970" t="s">
        <v>48</v>
      </c>
      <c r="AC970" t="s">
        <v>2153</v>
      </c>
      <c r="AE970" t="s">
        <v>2861</v>
      </c>
    </row>
    <row r="971" spans="1:31" x14ac:dyDescent="0.25">
      <c r="A971" s="1">
        <v>44473</v>
      </c>
      <c r="B971" s="2" t="s">
        <v>3879</v>
      </c>
      <c r="C971" s="2" t="s">
        <v>25</v>
      </c>
      <c r="D971" s="2" t="s">
        <v>74</v>
      </c>
      <c r="E971" s="2" t="s">
        <v>78</v>
      </c>
      <c r="F971" s="2" t="s">
        <v>71</v>
      </c>
      <c r="G971" s="4">
        <v>44473</v>
      </c>
      <c r="H971">
        <v>158</v>
      </c>
      <c r="I971" t="s">
        <v>832</v>
      </c>
      <c r="J971" s="1">
        <v>44473</v>
      </c>
      <c r="K971" t="s">
        <v>2862</v>
      </c>
      <c r="L971" t="s">
        <v>2863</v>
      </c>
      <c r="N971">
        <v>2310</v>
      </c>
      <c r="O971" t="s">
        <v>2864</v>
      </c>
      <c r="P971">
        <v>2700</v>
      </c>
      <c r="Q971">
        <v>0</v>
      </c>
      <c r="R971">
        <v>0</v>
      </c>
      <c r="S971">
        <v>2700</v>
      </c>
      <c r="T971">
        <v>2700</v>
      </c>
      <c r="U971">
        <v>2700</v>
      </c>
      <c r="W971" t="s">
        <v>2006</v>
      </c>
      <c r="X971" t="s">
        <v>71</v>
      </c>
      <c r="AA971" t="s">
        <v>24</v>
      </c>
      <c r="AC971" t="s">
        <v>2865</v>
      </c>
      <c r="AE971" t="s">
        <v>2249</v>
      </c>
    </row>
    <row r="972" spans="1:31" x14ac:dyDescent="0.25">
      <c r="A972" s="1">
        <v>44473</v>
      </c>
      <c r="B972" s="2" t="s">
        <v>3879</v>
      </c>
      <c r="C972" s="2" t="s">
        <v>25</v>
      </c>
      <c r="D972" s="2" t="s">
        <v>74</v>
      </c>
      <c r="E972" s="2" t="s">
        <v>78</v>
      </c>
      <c r="F972" s="2" t="s">
        <v>71</v>
      </c>
      <c r="G972" s="4">
        <v>44473</v>
      </c>
      <c r="H972">
        <v>159</v>
      </c>
      <c r="I972" t="s">
        <v>834</v>
      </c>
      <c r="J972" s="1">
        <v>44473</v>
      </c>
      <c r="K972" t="s">
        <v>2866</v>
      </c>
      <c r="L972" t="s">
        <v>2438</v>
      </c>
      <c r="N972">
        <v>2267</v>
      </c>
      <c r="O972" t="s">
        <v>2867</v>
      </c>
      <c r="P972">
        <v>2700</v>
      </c>
      <c r="Q972">
        <v>0</v>
      </c>
      <c r="R972">
        <v>0</v>
      </c>
      <c r="S972">
        <v>2700</v>
      </c>
      <c r="T972">
        <v>2700</v>
      </c>
      <c r="U972">
        <v>2700</v>
      </c>
      <c r="W972" t="s">
        <v>2006</v>
      </c>
      <c r="X972" t="s">
        <v>71</v>
      </c>
      <c r="Y972" t="s">
        <v>2868</v>
      </c>
      <c r="AA972" t="s">
        <v>24</v>
      </c>
      <c r="AC972" t="s">
        <v>2869</v>
      </c>
      <c r="AE972" t="s">
        <v>2870</v>
      </c>
    </row>
    <row r="973" spans="1:31" x14ac:dyDescent="0.25">
      <c r="A973" s="1">
        <v>44473</v>
      </c>
      <c r="B973" s="2" t="s">
        <v>3879</v>
      </c>
      <c r="C973" s="2" t="s">
        <v>52</v>
      </c>
      <c r="D973" s="2" t="s">
        <v>23</v>
      </c>
      <c r="E973" s="2" t="s">
        <v>81</v>
      </c>
      <c r="F973" s="2" t="s">
        <v>71</v>
      </c>
      <c r="G973" s="4">
        <v>44473</v>
      </c>
      <c r="H973">
        <v>160</v>
      </c>
      <c r="I973" t="s">
        <v>836</v>
      </c>
      <c r="J973" s="1">
        <v>44473</v>
      </c>
      <c r="K973" t="s">
        <v>2871</v>
      </c>
      <c r="L973" t="s">
        <v>2872</v>
      </c>
      <c r="N973">
        <v>2477</v>
      </c>
      <c r="O973" t="s">
        <v>2240</v>
      </c>
      <c r="P973">
        <v>750</v>
      </c>
      <c r="Q973">
        <v>0</v>
      </c>
      <c r="R973">
        <v>0</v>
      </c>
      <c r="S973">
        <v>750</v>
      </c>
      <c r="T973">
        <v>750</v>
      </c>
      <c r="U973">
        <v>750</v>
      </c>
      <c r="W973" t="s">
        <v>2006</v>
      </c>
      <c r="X973" t="s">
        <v>71</v>
      </c>
      <c r="AA973" t="s">
        <v>50</v>
      </c>
      <c r="AC973" t="s">
        <v>2241</v>
      </c>
      <c r="AE973" t="s">
        <v>2159</v>
      </c>
    </row>
    <row r="974" spans="1:31" x14ac:dyDescent="0.25">
      <c r="A974" s="1">
        <v>44473</v>
      </c>
      <c r="B974" s="2" t="s">
        <v>3879</v>
      </c>
      <c r="C974" s="2" t="s">
        <v>34</v>
      </c>
      <c r="D974" s="2" t="s">
        <v>23</v>
      </c>
      <c r="E974" s="2" t="s">
        <v>80</v>
      </c>
      <c r="F974" s="2" t="s">
        <v>71</v>
      </c>
      <c r="G974" s="4">
        <v>44473</v>
      </c>
      <c r="H974">
        <v>161</v>
      </c>
      <c r="I974" t="s">
        <v>838</v>
      </c>
      <c r="J974" s="1">
        <v>44473</v>
      </c>
      <c r="K974" t="s">
        <v>2873</v>
      </c>
      <c r="L974" t="s">
        <v>2065</v>
      </c>
      <c r="M974" t="s">
        <v>2874</v>
      </c>
      <c r="N974">
        <v>692</v>
      </c>
      <c r="O974" t="s">
        <v>2012</v>
      </c>
      <c r="P974">
        <v>184</v>
      </c>
      <c r="Q974">
        <v>0</v>
      </c>
      <c r="R974">
        <v>0</v>
      </c>
      <c r="S974">
        <v>702</v>
      </c>
      <c r="T974">
        <v>702</v>
      </c>
      <c r="U974">
        <v>702</v>
      </c>
      <c r="W974" t="s">
        <v>2006</v>
      </c>
      <c r="X974" t="s">
        <v>71</v>
      </c>
      <c r="AA974" t="s">
        <v>33</v>
      </c>
      <c r="AC974" t="s">
        <v>2013</v>
      </c>
      <c r="AD974" t="s">
        <v>2014</v>
      </c>
      <c r="AE974" t="s">
        <v>2875</v>
      </c>
    </row>
    <row r="975" spans="1:31" x14ac:dyDescent="0.25">
      <c r="A975" s="1">
        <v>44473</v>
      </c>
      <c r="B975" s="2" t="s">
        <v>3879</v>
      </c>
      <c r="C975" s="2" t="s">
        <v>34</v>
      </c>
      <c r="D975" s="2" t="s">
        <v>23</v>
      </c>
      <c r="E975" s="2" t="s">
        <v>80</v>
      </c>
      <c r="F975" s="2" t="s">
        <v>71</v>
      </c>
      <c r="G975" s="4">
        <v>44473</v>
      </c>
      <c r="H975">
        <v>162</v>
      </c>
      <c r="I975" t="s">
        <v>838</v>
      </c>
      <c r="N975">
        <v>1319</v>
      </c>
      <c r="O975" t="s">
        <v>2127</v>
      </c>
      <c r="P975">
        <v>230</v>
      </c>
      <c r="AC975" t="s">
        <v>2128</v>
      </c>
      <c r="AD975">
        <v>192</v>
      </c>
    </row>
    <row r="976" spans="1:31" x14ac:dyDescent="0.25">
      <c r="A976" s="1">
        <v>44473</v>
      </c>
      <c r="B976" s="2" t="s">
        <v>3879</v>
      </c>
      <c r="C976" s="2" t="s">
        <v>34</v>
      </c>
      <c r="D976" s="2" t="s">
        <v>23</v>
      </c>
      <c r="E976" s="2" t="s">
        <v>80</v>
      </c>
      <c r="F976" s="2" t="s">
        <v>71</v>
      </c>
      <c r="G976" s="4">
        <v>44473</v>
      </c>
      <c r="H976">
        <v>163</v>
      </c>
      <c r="I976" t="s">
        <v>838</v>
      </c>
      <c r="N976">
        <v>69</v>
      </c>
      <c r="O976" t="s">
        <v>2046</v>
      </c>
      <c r="P976">
        <v>288</v>
      </c>
      <c r="AC976" t="s">
        <v>2047</v>
      </c>
      <c r="AD976" t="s">
        <v>2048</v>
      </c>
    </row>
    <row r="977" spans="1:31" x14ac:dyDescent="0.25">
      <c r="A977" s="1">
        <v>44473</v>
      </c>
      <c r="B977" s="2" t="s">
        <v>3879</v>
      </c>
      <c r="C977" s="2" t="s">
        <v>52</v>
      </c>
      <c r="D977" s="2" t="s">
        <v>23</v>
      </c>
      <c r="E977" s="2" t="s">
        <v>81</v>
      </c>
      <c r="F977" s="2" t="s">
        <v>71</v>
      </c>
      <c r="G977" s="4">
        <v>44473</v>
      </c>
      <c r="H977">
        <v>164</v>
      </c>
      <c r="I977" t="s">
        <v>840</v>
      </c>
      <c r="J977" s="1">
        <v>44473</v>
      </c>
      <c r="K977" t="s">
        <v>2876</v>
      </c>
      <c r="L977" t="s">
        <v>2877</v>
      </c>
      <c r="N977">
        <v>2477</v>
      </c>
      <c r="O977" t="s">
        <v>2240</v>
      </c>
      <c r="P977">
        <v>750</v>
      </c>
      <c r="Q977">
        <v>0</v>
      </c>
      <c r="R977">
        <v>0</v>
      </c>
      <c r="S977">
        <v>750</v>
      </c>
      <c r="T977">
        <v>750</v>
      </c>
      <c r="U977">
        <v>750</v>
      </c>
      <c r="W977" t="s">
        <v>2006</v>
      </c>
      <c r="X977" t="s">
        <v>71</v>
      </c>
      <c r="Y977" t="s">
        <v>2878</v>
      </c>
      <c r="AA977" t="s">
        <v>50</v>
      </c>
      <c r="AC977" t="s">
        <v>2241</v>
      </c>
      <c r="AE977" t="s">
        <v>2159</v>
      </c>
    </row>
    <row r="978" spans="1:31" x14ac:dyDescent="0.25">
      <c r="A978" s="1">
        <v>44473</v>
      </c>
      <c r="B978" s="2" t="s">
        <v>3879</v>
      </c>
      <c r="C978" s="2" t="s">
        <v>52</v>
      </c>
      <c r="D978" s="2" t="s">
        <v>23</v>
      </c>
      <c r="E978" s="2" t="s">
        <v>81</v>
      </c>
      <c r="F978" s="2" t="s">
        <v>71</v>
      </c>
      <c r="G978" s="4">
        <v>44473</v>
      </c>
      <c r="H978">
        <v>165</v>
      </c>
      <c r="I978" t="s">
        <v>842</v>
      </c>
      <c r="J978" s="1">
        <v>44473</v>
      </c>
      <c r="K978" t="s">
        <v>2879</v>
      </c>
      <c r="L978" t="s">
        <v>2880</v>
      </c>
      <c r="M978" t="s">
        <v>2530</v>
      </c>
      <c r="N978">
        <v>2477</v>
      </c>
      <c r="O978" t="s">
        <v>2240</v>
      </c>
      <c r="P978">
        <v>750</v>
      </c>
      <c r="Q978">
        <v>0</v>
      </c>
      <c r="R978">
        <v>0</v>
      </c>
      <c r="S978">
        <v>750</v>
      </c>
      <c r="T978">
        <v>750</v>
      </c>
      <c r="U978">
        <v>750</v>
      </c>
      <c r="W978" t="s">
        <v>2006</v>
      </c>
      <c r="X978" t="s">
        <v>71</v>
      </c>
      <c r="Y978" t="s">
        <v>2881</v>
      </c>
      <c r="AA978" t="s">
        <v>50</v>
      </c>
      <c r="AC978" t="s">
        <v>2241</v>
      </c>
      <c r="AE978" t="s">
        <v>2159</v>
      </c>
    </row>
    <row r="979" spans="1:31" x14ac:dyDescent="0.25">
      <c r="A979" s="1">
        <v>44473</v>
      </c>
      <c r="B979" s="2" t="s">
        <v>3879</v>
      </c>
      <c r="C979" s="2" t="s">
        <v>25</v>
      </c>
      <c r="D979" s="2" t="s">
        <v>37</v>
      </c>
      <c r="E979" s="2" t="s">
        <v>78</v>
      </c>
      <c r="F979" s="2" t="s">
        <v>71</v>
      </c>
      <c r="G979" s="4">
        <v>44473</v>
      </c>
      <c r="H979">
        <v>166</v>
      </c>
      <c r="I979" t="s">
        <v>844</v>
      </c>
      <c r="J979" s="1">
        <v>44473</v>
      </c>
      <c r="K979" t="s">
        <v>2085</v>
      </c>
      <c r="L979" t="s">
        <v>2086</v>
      </c>
      <c r="M979" t="s">
        <v>2087</v>
      </c>
      <c r="N979">
        <v>358</v>
      </c>
      <c r="O979" t="s">
        <v>2882</v>
      </c>
      <c r="P979">
        <v>400</v>
      </c>
      <c r="Q979">
        <v>0</v>
      </c>
      <c r="R979">
        <v>0</v>
      </c>
      <c r="S979">
        <v>400</v>
      </c>
      <c r="T979">
        <v>400</v>
      </c>
      <c r="U979">
        <v>400</v>
      </c>
      <c r="W979" t="s">
        <v>2006</v>
      </c>
      <c r="X979" t="s">
        <v>71</v>
      </c>
      <c r="AA979" t="s">
        <v>24</v>
      </c>
      <c r="AC979" t="s">
        <v>2883</v>
      </c>
      <c r="AD979">
        <v>358</v>
      </c>
      <c r="AE979" t="s">
        <v>2884</v>
      </c>
    </row>
    <row r="980" spans="1:31" x14ac:dyDescent="0.25">
      <c r="A980" s="1">
        <v>44473</v>
      </c>
      <c r="B980" s="2" t="s">
        <v>3879</v>
      </c>
      <c r="C980" s="2" t="s">
        <v>34</v>
      </c>
      <c r="D980" s="2" t="s">
        <v>23</v>
      </c>
      <c r="E980" s="2" t="s">
        <v>80</v>
      </c>
      <c r="F980" s="2" t="s">
        <v>71</v>
      </c>
      <c r="G980" s="4">
        <v>44473</v>
      </c>
      <c r="H980">
        <v>167</v>
      </c>
      <c r="I980" t="s">
        <v>845</v>
      </c>
      <c r="J980" s="1">
        <v>44473</v>
      </c>
      <c r="K980" t="s">
        <v>2885</v>
      </c>
      <c r="L980" t="s">
        <v>2401</v>
      </c>
      <c r="M980" t="s">
        <v>2886</v>
      </c>
      <c r="N980">
        <v>692</v>
      </c>
      <c r="O980" t="s">
        <v>2012</v>
      </c>
      <c r="P980">
        <v>184</v>
      </c>
      <c r="Q980">
        <v>0</v>
      </c>
      <c r="R980">
        <v>0</v>
      </c>
      <c r="S980">
        <v>2297</v>
      </c>
      <c r="T980">
        <v>2297</v>
      </c>
      <c r="U980">
        <v>2297</v>
      </c>
      <c r="W980" t="s">
        <v>2006</v>
      </c>
      <c r="X980" t="s">
        <v>71</v>
      </c>
      <c r="AA980" t="s">
        <v>33</v>
      </c>
      <c r="AC980" t="s">
        <v>2013</v>
      </c>
      <c r="AD980" t="s">
        <v>2014</v>
      </c>
      <c r="AE980" t="s">
        <v>2730</v>
      </c>
    </row>
    <row r="981" spans="1:31" x14ac:dyDescent="0.25">
      <c r="A981" s="1">
        <v>44473</v>
      </c>
      <c r="B981" s="2" t="s">
        <v>3879</v>
      </c>
      <c r="C981" s="2" t="s">
        <v>34</v>
      </c>
      <c r="D981" s="2" t="s">
        <v>23</v>
      </c>
      <c r="E981" s="2" t="s">
        <v>80</v>
      </c>
      <c r="F981" s="2" t="s">
        <v>71</v>
      </c>
      <c r="G981" s="4">
        <v>44473</v>
      </c>
      <c r="H981">
        <v>168</v>
      </c>
      <c r="I981" t="s">
        <v>845</v>
      </c>
      <c r="N981">
        <v>691</v>
      </c>
      <c r="O981" t="s">
        <v>2020</v>
      </c>
      <c r="P981">
        <v>518</v>
      </c>
      <c r="AC981" t="s">
        <v>2021</v>
      </c>
      <c r="AD981" t="s">
        <v>2022</v>
      </c>
    </row>
    <row r="982" spans="1:31" x14ac:dyDescent="0.25">
      <c r="A982" s="1">
        <v>44473</v>
      </c>
      <c r="B982" s="2" t="s">
        <v>3879</v>
      </c>
      <c r="C982" s="2" t="s">
        <v>34</v>
      </c>
      <c r="D982" s="2" t="s">
        <v>23</v>
      </c>
      <c r="E982" s="2" t="s">
        <v>80</v>
      </c>
      <c r="F982" s="2" t="s">
        <v>71</v>
      </c>
      <c r="G982" s="4">
        <v>44473</v>
      </c>
      <c r="H982">
        <v>169</v>
      </c>
      <c r="I982" t="s">
        <v>845</v>
      </c>
      <c r="N982">
        <v>226</v>
      </c>
      <c r="O982" t="s">
        <v>2018</v>
      </c>
      <c r="P982">
        <v>345</v>
      </c>
      <c r="AC982" t="s">
        <v>2019</v>
      </c>
      <c r="AD982">
        <v>183</v>
      </c>
    </row>
    <row r="983" spans="1:31" x14ac:dyDescent="0.25">
      <c r="A983" s="1">
        <v>44473</v>
      </c>
      <c r="B983" s="2" t="s">
        <v>3879</v>
      </c>
      <c r="C983" s="2" t="s">
        <v>34</v>
      </c>
      <c r="D983" s="2" t="s">
        <v>23</v>
      </c>
      <c r="E983" s="2" t="s">
        <v>80</v>
      </c>
      <c r="F983" s="2" t="s">
        <v>71</v>
      </c>
      <c r="G983" s="4">
        <v>44473</v>
      </c>
      <c r="H983">
        <v>170</v>
      </c>
      <c r="I983" t="s">
        <v>845</v>
      </c>
      <c r="N983">
        <v>2458</v>
      </c>
      <c r="O983" t="s">
        <v>2152</v>
      </c>
      <c r="P983">
        <v>500</v>
      </c>
      <c r="AC983" t="s">
        <v>2153</v>
      </c>
    </row>
    <row r="984" spans="1:31" x14ac:dyDescent="0.25">
      <c r="A984" s="1">
        <v>44473</v>
      </c>
      <c r="B984" s="2" t="s">
        <v>3879</v>
      </c>
      <c r="C984" s="2" t="s">
        <v>34</v>
      </c>
      <c r="D984" s="2" t="s">
        <v>23</v>
      </c>
      <c r="E984" s="2" t="s">
        <v>80</v>
      </c>
      <c r="F984" s="2" t="s">
        <v>71</v>
      </c>
      <c r="G984" s="4">
        <v>44473</v>
      </c>
      <c r="H984">
        <v>171</v>
      </c>
      <c r="I984" t="s">
        <v>845</v>
      </c>
      <c r="N984">
        <v>2477</v>
      </c>
      <c r="O984" t="s">
        <v>2240</v>
      </c>
      <c r="P984">
        <v>750</v>
      </c>
      <c r="AC984" t="s">
        <v>2241</v>
      </c>
    </row>
    <row r="985" spans="1:31" x14ac:dyDescent="0.25">
      <c r="A985" s="1">
        <v>44473</v>
      </c>
      <c r="B985" s="2" t="s">
        <v>3879</v>
      </c>
      <c r="C985" s="2" t="s">
        <v>20</v>
      </c>
      <c r="D985" s="2" t="s">
        <v>23</v>
      </c>
      <c r="E985" s="2" t="s">
        <v>79</v>
      </c>
      <c r="F985" s="2" t="s">
        <v>71</v>
      </c>
      <c r="G985" s="4">
        <v>44473</v>
      </c>
      <c r="H985">
        <v>172</v>
      </c>
      <c r="I985" t="s">
        <v>847</v>
      </c>
      <c r="J985" s="1">
        <v>44473</v>
      </c>
      <c r="K985" t="s">
        <v>2887</v>
      </c>
      <c r="L985" t="s">
        <v>2673</v>
      </c>
      <c r="N985">
        <v>692</v>
      </c>
      <c r="O985" t="s">
        <v>2012</v>
      </c>
      <c r="P985">
        <v>184</v>
      </c>
      <c r="Q985">
        <v>0</v>
      </c>
      <c r="R985">
        <v>0</v>
      </c>
      <c r="S985">
        <v>702</v>
      </c>
      <c r="T985">
        <v>702</v>
      </c>
      <c r="U985">
        <v>702</v>
      </c>
      <c r="W985" t="s">
        <v>2006</v>
      </c>
      <c r="X985" t="s">
        <v>71</v>
      </c>
      <c r="AA985" t="s">
        <v>18</v>
      </c>
      <c r="AC985" t="s">
        <v>2013</v>
      </c>
      <c r="AD985" t="s">
        <v>2014</v>
      </c>
      <c r="AE985" t="s">
        <v>2258</v>
      </c>
    </row>
    <row r="986" spans="1:31" x14ac:dyDescent="0.25">
      <c r="A986" s="1">
        <v>44473</v>
      </c>
      <c r="B986" s="2" t="s">
        <v>3879</v>
      </c>
      <c r="C986" s="2" t="s">
        <v>20</v>
      </c>
      <c r="D986" s="2" t="s">
        <v>23</v>
      </c>
      <c r="E986" s="2" t="s">
        <v>79</v>
      </c>
      <c r="F986" s="2" t="s">
        <v>71</v>
      </c>
      <c r="G986" s="4">
        <v>44473</v>
      </c>
      <c r="H986">
        <v>173</v>
      </c>
      <c r="I986" t="s">
        <v>847</v>
      </c>
      <c r="N986">
        <v>691</v>
      </c>
      <c r="O986" t="s">
        <v>2020</v>
      </c>
      <c r="P986">
        <v>518</v>
      </c>
      <c r="AC986" t="s">
        <v>2021</v>
      </c>
      <c r="AD986" t="s">
        <v>2022</v>
      </c>
    </row>
    <row r="987" spans="1:31" x14ac:dyDescent="0.25">
      <c r="A987" s="1">
        <v>44473</v>
      </c>
      <c r="B987" s="2" t="s">
        <v>3880</v>
      </c>
      <c r="C987" s="2" t="s">
        <v>46</v>
      </c>
      <c r="D987" s="2" t="s">
        <v>37</v>
      </c>
      <c r="E987" s="2" t="s">
        <v>81</v>
      </c>
      <c r="F987" s="2" t="s">
        <v>71</v>
      </c>
      <c r="G987" s="4">
        <v>44473</v>
      </c>
      <c r="H987">
        <v>174</v>
      </c>
      <c r="I987" t="s">
        <v>849</v>
      </c>
      <c r="J987" s="1">
        <v>44473</v>
      </c>
      <c r="K987" t="s">
        <v>2304</v>
      </c>
      <c r="L987" t="s">
        <v>2305</v>
      </c>
      <c r="M987" t="s">
        <v>2150</v>
      </c>
      <c r="N987">
        <v>370</v>
      </c>
      <c r="O987" t="s">
        <v>2343</v>
      </c>
      <c r="P987">
        <v>450</v>
      </c>
      <c r="Q987">
        <v>0</v>
      </c>
      <c r="R987">
        <v>0</v>
      </c>
      <c r="S987">
        <v>450</v>
      </c>
      <c r="T987">
        <v>450</v>
      </c>
      <c r="U987">
        <v>450</v>
      </c>
      <c r="W987" t="s">
        <v>2006</v>
      </c>
      <c r="X987" t="s">
        <v>71</v>
      </c>
      <c r="Y987" t="s">
        <v>2888</v>
      </c>
      <c r="AA987" t="s">
        <v>46</v>
      </c>
      <c r="AC987" t="s">
        <v>2344</v>
      </c>
      <c r="AD987">
        <v>111</v>
      </c>
      <c r="AE987" t="s">
        <v>2099</v>
      </c>
    </row>
    <row r="988" spans="1:31" x14ac:dyDescent="0.25">
      <c r="A988" s="1">
        <v>44473</v>
      </c>
      <c r="B988" s="2" t="s">
        <v>3880</v>
      </c>
      <c r="C988" s="2" t="s">
        <v>46</v>
      </c>
      <c r="D988" s="2" t="s">
        <v>74</v>
      </c>
      <c r="E988" s="2" t="s">
        <v>81</v>
      </c>
      <c r="F988" s="2" t="s">
        <v>71</v>
      </c>
      <c r="G988" s="4">
        <v>44473</v>
      </c>
      <c r="H988">
        <v>175</v>
      </c>
      <c r="I988" t="s">
        <v>850</v>
      </c>
      <c r="J988" s="1">
        <v>44473</v>
      </c>
      <c r="K988" t="s">
        <v>2889</v>
      </c>
      <c r="L988" t="s">
        <v>2510</v>
      </c>
      <c r="N988">
        <v>182</v>
      </c>
      <c r="O988" t="s">
        <v>2189</v>
      </c>
      <c r="P988">
        <v>360</v>
      </c>
      <c r="Q988">
        <v>0</v>
      </c>
      <c r="R988">
        <v>0</v>
      </c>
      <c r="S988">
        <v>360</v>
      </c>
      <c r="T988">
        <v>360</v>
      </c>
      <c r="U988">
        <v>360</v>
      </c>
      <c r="W988" t="s">
        <v>2006</v>
      </c>
      <c r="X988" t="s">
        <v>71</v>
      </c>
      <c r="Y988" t="s">
        <v>2890</v>
      </c>
      <c r="AA988" t="s">
        <v>46</v>
      </c>
      <c r="AC988" t="s">
        <v>2190</v>
      </c>
      <c r="AD988">
        <v>163</v>
      </c>
      <c r="AE988" t="s">
        <v>2191</v>
      </c>
    </row>
    <row r="989" spans="1:31" x14ac:dyDescent="0.25">
      <c r="A989" s="1">
        <v>44473</v>
      </c>
      <c r="B989" s="2" t="s">
        <v>3880</v>
      </c>
      <c r="C989" s="2" t="s">
        <v>25</v>
      </c>
      <c r="D989" s="2" t="s">
        <v>74</v>
      </c>
      <c r="E989" s="2" t="s">
        <v>78</v>
      </c>
      <c r="F989" s="2" t="s">
        <v>71</v>
      </c>
      <c r="G989" s="4">
        <v>44473</v>
      </c>
      <c r="H989">
        <v>176</v>
      </c>
      <c r="I989" t="s">
        <v>852</v>
      </c>
      <c r="J989" s="1">
        <v>44473</v>
      </c>
      <c r="K989" t="s">
        <v>2891</v>
      </c>
      <c r="L989" t="s">
        <v>2892</v>
      </c>
      <c r="M989" t="s">
        <v>2298</v>
      </c>
      <c r="N989">
        <v>2164</v>
      </c>
      <c r="O989" t="s">
        <v>2893</v>
      </c>
      <c r="P989">
        <v>2500</v>
      </c>
      <c r="Q989">
        <v>0</v>
      </c>
      <c r="R989">
        <v>0</v>
      </c>
      <c r="S989">
        <v>2500</v>
      </c>
      <c r="T989">
        <v>2500</v>
      </c>
      <c r="U989">
        <v>2500</v>
      </c>
      <c r="W989" t="s">
        <v>2006</v>
      </c>
      <c r="X989" t="s">
        <v>71</v>
      </c>
      <c r="AA989" t="s">
        <v>24</v>
      </c>
      <c r="AC989" t="s">
        <v>2894</v>
      </c>
      <c r="AD989">
        <v>71</v>
      </c>
      <c r="AE989" t="s">
        <v>2600</v>
      </c>
    </row>
    <row r="990" spans="1:31" x14ac:dyDescent="0.25">
      <c r="A990" s="1">
        <v>44473</v>
      </c>
      <c r="B990" s="2" t="s">
        <v>3880</v>
      </c>
      <c r="C990" s="2" t="s">
        <v>25</v>
      </c>
      <c r="D990" s="2" t="s">
        <v>74</v>
      </c>
      <c r="E990" s="2" t="s">
        <v>78</v>
      </c>
      <c r="F990" s="2" t="s">
        <v>71</v>
      </c>
      <c r="G990" s="4">
        <v>44473</v>
      </c>
      <c r="H990">
        <v>177</v>
      </c>
      <c r="I990" t="s">
        <v>854</v>
      </c>
      <c r="J990" s="1">
        <v>44473</v>
      </c>
      <c r="K990" t="s">
        <v>2891</v>
      </c>
      <c r="L990" t="s">
        <v>2892</v>
      </c>
      <c r="M990" t="s">
        <v>2298</v>
      </c>
      <c r="N990">
        <v>2274</v>
      </c>
      <c r="O990" t="s">
        <v>2895</v>
      </c>
      <c r="P990">
        <v>2700</v>
      </c>
      <c r="Q990">
        <v>0</v>
      </c>
      <c r="R990">
        <v>0</v>
      </c>
      <c r="S990">
        <v>2700</v>
      </c>
      <c r="T990">
        <v>2700</v>
      </c>
      <c r="U990">
        <v>2700</v>
      </c>
      <c r="W990" t="s">
        <v>2006</v>
      </c>
      <c r="X990" t="s">
        <v>71</v>
      </c>
      <c r="AA990" t="s">
        <v>24</v>
      </c>
      <c r="AE990" t="s">
        <v>2600</v>
      </c>
    </row>
    <row r="991" spans="1:31" x14ac:dyDescent="0.25">
      <c r="A991" s="1">
        <v>44473</v>
      </c>
      <c r="B991" s="2" t="s">
        <v>3880</v>
      </c>
      <c r="C991" s="2" t="s">
        <v>48</v>
      </c>
      <c r="D991" s="2" t="s">
        <v>23</v>
      </c>
      <c r="E991" s="2" t="s">
        <v>81</v>
      </c>
      <c r="F991" s="2" t="s">
        <v>71</v>
      </c>
      <c r="G991" s="4">
        <v>44473</v>
      </c>
      <c r="H991">
        <v>178</v>
      </c>
      <c r="I991" t="s">
        <v>856</v>
      </c>
      <c r="J991" s="1">
        <v>44473</v>
      </c>
      <c r="K991" t="s">
        <v>2896</v>
      </c>
      <c r="L991" t="s">
        <v>2239</v>
      </c>
      <c r="M991" t="s">
        <v>2897</v>
      </c>
      <c r="N991">
        <v>121</v>
      </c>
      <c r="O991" t="s">
        <v>2100</v>
      </c>
      <c r="P991">
        <v>374</v>
      </c>
      <c r="Q991">
        <v>0</v>
      </c>
      <c r="R991">
        <v>0</v>
      </c>
      <c r="S991">
        <v>374</v>
      </c>
      <c r="T991">
        <v>374</v>
      </c>
      <c r="U991">
        <v>374</v>
      </c>
      <c r="W991" t="s">
        <v>2006</v>
      </c>
      <c r="X991" t="s">
        <v>71</v>
      </c>
      <c r="AA991" t="s">
        <v>48</v>
      </c>
      <c r="AC991" t="s">
        <v>2101</v>
      </c>
      <c r="AD991">
        <v>137</v>
      </c>
      <c r="AE991" t="s">
        <v>2898</v>
      </c>
    </row>
    <row r="992" spans="1:31" x14ac:dyDescent="0.25">
      <c r="A992" s="1">
        <v>44473</v>
      </c>
      <c r="B992" s="2" t="s">
        <v>3880</v>
      </c>
      <c r="C992" s="2" t="s">
        <v>20</v>
      </c>
      <c r="D992" s="2" t="s">
        <v>23</v>
      </c>
      <c r="E992" s="2" t="s">
        <v>79</v>
      </c>
      <c r="F992" s="2" t="s">
        <v>71</v>
      </c>
      <c r="G992" s="4">
        <v>44473</v>
      </c>
      <c r="H992">
        <v>179</v>
      </c>
      <c r="I992" t="s">
        <v>858</v>
      </c>
      <c r="J992" s="1">
        <v>44473</v>
      </c>
      <c r="K992" t="s">
        <v>2899</v>
      </c>
      <c r="L992" t="s">
        <v>2069</v>
      </c>
      <c r="M992" t="s">
        <v>2089</v>
      </c>
      <c r="N992">
        <v>692</v>
      </c>
      <c r="O992" t="s">
        <v>2012</v>
      </c>
      <c r="P992">
        <v>184</v>
      </c>
      <c r="Q992">
        <v>0</v>
      </c>
      <c r="R992">
        <v>0</v>
      </c>
      <c r="S992">
        <v>702</v>
      </c>
      <c r="T992">
        <v>702</v>
      </c>
      <c r="U992">
        <v>702</v>
      </c>
      <c r="W992" t="s">
        <v>2006</v>
      </c>
      <c r="X992" t="s">
        <v>71</v>
      </c>
      <c r="AA992" t="s">
        <v>18</v>
      </c>
      <c r="AC992" t="s">
        <v>2013</v>
      </c>
      <c r="AD992" t="s">
        <v>2014</v>
      </c>
      <c r="AE992" t="s">
        <v>2258</v>
      </c>
    </row>
    <row r="993" spans="1:31" x14ac:dyDescent="0.25">
      <c r="A993" s="1">
        <v>44473</v>
      </c>
      <c r="B993" s="2" t="s">
        <v>3880</v>
      </c>
      <c r="C993" s="2" t="s">
        <v>20</v>
      </c>
      <c r="D993" s="2" t="s">
        <v>23</v>
      </c>
      <c r="E993" s="2" t="s">
        <v>79</v>
      </c>
      <c r="F993" s="2" t="s">
        <v>71</v>
      </c>
      <c r="G993" s="4">
        <v>44473</v>
      </c>
      <c r="H993">
        <v>180</v>
      </c>
      <c r="I993" t="s">
        <v>858</v>
      </c>
      <c r="N993">
        <v>691</v>
      </c>
      <c r="O993" t="s">
        <v>2020</v>
      </c>
      <c r="P993">
        <v>518</v>
      </c>
      <c r="AC993" t="s">
        <v>2021</v>
      </c>
      <c r="AD993" t="s">
        <v>2022</v>
      </c>
    </row>
    <row r="994" spans="1:31" x14ac:dyDescent="0.25">
      <c r="A994" s="1">
        <v>44473</v>
      </c>
      <c r="B994" s="2" t="s">
        <v>3880</v>
      </c>
      <c r="C994" s="2" t="s">
        <v>25</v>
      </c>
      <c r="D994" s="2" t="s">
        <v>23</v>
      </c>
      <c r="E994" s="2" t="s">
        <v>78</v>
      </c>
      <c r="F994" s="2" t="s">
        <v>71</v>
      </c>
      <c r="G994" s="4">
        <v>44473</v>
      </c>
      <c r="H994">
        <v>181</v>
      </c>
      <c r="I994" t="s">
        <v>860</v>
      </c>
      <c r="J994" s="1">
        <v>44473</v>
      </c>
      <c r="K994" t="s">
        <v>2031</v>
      </c>
      <c r="L994" t="s">
        <v>2032</v>
      </c>
      <c r="N994">
        <v>1356</v>
      </c>
      <c r="O994" t="s">
        <v>2251</v>
      </c>
      <c r="P994">
        <v>200</v>
      </c>
      <c r="Q994">
        <v>0</v>
      </c>
      <c r="R994">
        <v>0</v>
      </c>
      <c r="S994">
        <v>200</v>
      </c>
      <c r="T994">
        <v>200</v>
      </c>
      <c r="U994">
        <v>200</v>
      </c>
      <c r="W994" t="s">
        <v>2006</v>
      </c>
      <c r="X994" t="s">
        <v>71</v>
      </c>
      <c r="AA994" t="s">
        <v>24</v>
      </c>
      <c r="AC994" t="s">
        <v>2252</v>
      </c>
      <c r="AD994">
        <v>92</v>
      </c>
      <c r="AE994" t="s">
        <v>2035</v>
      </c>
    </row>
    <row r="995" spans="1:31" x14ac:dyDescent="0.25">
      <c r="A995" s="1">
        <v>44473</v>
      </c>
      <c r="B995" s="2" t="s">
        <v>3880</v>
      </c>
      <c r="C995" s="2" t="s">
        <v>20</v>
      </c>
      <c r="D995" s="2" t="s">
        <v>23</v>
      </c>
      <c r="E995" s="2" t="s">
        <v>79</v>
      </c>
      <c r="F995" s="2" t="s">
        <v>71</v>
      </c>
      <c r="G995" s="4">
        <v>44473</v>
      </c>
      <c r="H995">
        <v>182</v>
      </c>
      <c r="I995" t="s">
        <v>861</v>
      </c>
      <c r="J995" s="1">
        <v>44473</v>
      </c>
      <c r="K995" t="s">
        <v>2899</v>
      </c>
      <c r="L995" t="s">
        <v>2069</v>
      </c>
      <c r="M995" t="s">
        <v>2089</v>
      </c>
      <c r="N995">
        <v>83</v>
      </c>
      <c r="O995" t="s">
        <v>2029</v>
      </c>
      <c r="P995">
        <v>138</v>
      </c>
      <c r="Q995">
        <v>0</v>
      </c>
      <c r="R995">
        <v>0</v>
      </c>
      <c r="S995">
        <v>138</v>
      </c>
      <c r="T995">
        <v>138</v>
      </c>
      <c r="U995">
        <v>138</v>
      </c>
      <c r="W995" t="s">
        <v>2006</v>
      </c>
      <c r="X995" t="s">
        <v>71</v>
      </c>
      <c r="AA995" t="s">
        <v>18</v>
      </c>
      <c r="AC995" t="s">
        <v>2030</v>
      </c>
      <c r="AD995">
        <v>127</v>
      </c>
      <c r="AE995" t="s">
        <v>2258</v>
      </c>
    </row>
    <row r="996" spans="1:31" x14ac:dyDescent="0.25">
      <c r="A996" s="1">
        <v>44473</v>
      </c>
      <c r="B996" s="2" t="s">
        <v>3880</v>
      </c>
      <c r="C996" s="2" t="s">
        <v>25</v>
      </c>
      <c r="D996" s="2" t="s">
        <v>37</v>
      </c>
      <c r="E996" s="2" t="s">
        <v>78</v>
      </c>
      <c r="F996" s="2" t="s">
        <v>71</v>
      </c>
      <c r="G996" s="4">
        <v>44473</v>
      </c>
      <c r="H996">
        <v>183</v>
      </c>
      <c r="I996" t="s">
        <v>862</v>
      </c>
      <c r="J996" s="1">
        <v>44473</v>
      </c>
      <c r="K996" t="s">
        <v>2192</v>
      </c>
      <c r="L996" t="s">
        <v>2193</v>
      </c>
      <c r="M996" t="s">
        <v>2148</v>
      </c>
      <c r="N996">
        <v>367</v>
      </c>
      <c r="O996" t="s">
        <v>2341</v>
      </c>
      <c r="P996">
        <v>450</v>
      </c>
      <c r="Q996">
        <v>0</v>
      </c>
      <c r="R996">
        <v>0</v>
      </c>
      <c r="S996">
        <v>450</v>
      </c>
      <c r="T996">
        <v>450</v>
      </c>
      <c r="U996">
        <v>450</v>
      </c>
      <c r="W996" t="s">
        <v>2006</v>
      </c>
      <c r="X996" t="s">
        <v>71</v>
      </c>
      <c r="AA996" t="s">
        <v>24</v>
      </c>
      <c r="AC996" t="s">
        <v>2342</v>
      </c>
      <c r="AD996">
        <v>110</v>
      </c>
      <c r="AE996" t="s">
        <v>2063</v>
      </c>
    </row>
    <row r="997" spans="1:31" x14ac:dyDescent="0.25">
      <c r="A997" s="1">
        <v>44473</v>
      </c>
      <c r="B997" s="2" t="s">
        <v>3880</v>
      </c>
      <c r="C997" s="2" t="s">
        <v>25</v>
      </c>
      <c r="D997" s="2" t="s">
        <v>23</v>
      </c>
      <c r="E997" s="2" t="s">
        <v>78</v>
      </c>
      <c r="F997" s="2" t="s">
        <v>71</v>
      </c>
      <c r="G997" s="4">
        <v>44473</v>
      </c>
      <c r="H997">
        <v>184</v>
      </c>
      <c r="I997" t="s">
        <v>863</v>
      </c>
      <c r="J997" s="1">
        <v>44473</v>
      </c>
      <c r="K997" t="s">
        <v>2900</v>
      </c>
      <c r="L997" t="s">
        <v>2901</v>
      </c>
      <c r="M997" t="s">
        <v>2026</v>
      </c>
      <c r="N997">
        <v>83</v>
      </c>
      <c r="O997" t="s">
        <v>2029</v>
      </c>
      <c r="P997">
        <v>138</v>
      </c>
      <c r="Q997">
        <v>0</v>
      </c>
      <c r="R997">
        <v>0</v>
      </c>
      <c r="S997">
        <v>138</v>
      </c>
      <c r="T997">
        <v>138</v>
      </c>
      <c r="U997">
        <v>138</v>
      </c>
      <c r="W997" t="s">
        <v>2006</v>
      </c>
      <c r="X997" t="s">
        <v>71</v>
      </c>
      <c r="AA997" t="s">
        <v>24</v>
      </c>
      <c r="AC997" t="s">
        <v>2030</v>
      </c>
      <c r="AD997">
        <v>127</v>
      </c>
      <c r="AE997" t="s">
        <v>2140</v>
      </c>
    </row>
    <row r="998" spans="1:31" x14ac:dyDescent="0.25">
      <c r="A998" s="1">
        <v>44473</v>
      </c>
      <c r="B998" s="2" t="s">
        <v>3880</v>
      </c>
      <c r="C998" s="2" t="s">
        <v>34</v>
      </c>
      <c r="D998" s="2" t="s">
        <v>23</v>
      </c>
      <c r="E998" s="2" t="s">
        <v>80</v>
      </c>
      <c r="F998" s="2" t="s">
        <v>71</v>
      </c>
      <c r="G998" s="4">
        <v>44473</v>
      </c>
      <c r="H998">
        <v>185</v>
      </c>
      <c r="I998" t="s">
        <v>865</v>
      </c>
      <c r="J998" s="1">
        <v>44473</v>
      </c>
      <c r="K998" t="s">
        <v>2902</v>
      </c>
      <c r="L998" t="s">
        <v>2084</v>
      </c>
      <c r="N998">
        <v>692</v>
      </c>
      <c r="O998" t="s">
        <v>2012</v>
      </c>
      <c r="P998">
        <v>184</v>
      </c>
      <c r="Q998">
        <v>0</v>
      </c>
      <c r="R998">
        <v>0</v>
      </c>
      <c r="S998">
        <v>2297</v>
      </c>
      <c r="T998">
        <v>2297</v>
      </c>
      <c r="U998">
        <v>2297</v>
      </c>
      <c r="W998" t="s">
        <v>2006</v>
      </c>
      <c r="X998" t="s">
        <v>71</v>
      </c>
      <c r="AA998" t="s">
        <v>33</v>
      </c>
      <c r="AC998" t="s">
        <v>2013</v>
      </c>
      <c r="AD998" t="s">
        <v>2014</v>
      </c>
      <c r="AE998" t="s">
        <v>2730</v>
      </c>
    </row>
    <row r="999" spans="1:31" x14ac:dyDescent="0.25">
      <c r="A999" s="1">
        <v>44473</v>
      </c>
      <c r="B999" s="2" t="s">
        <v>3880</v>
      </c>
      <c r="C999" s="2" t="s">
        <v>34</v>
      </c>
      <c r="D999" s="2" t="s">
        <v>23</v>
      </c>
      <c r="E999" s="2" t="s">
        <v>80</v>
      </c>
      <c r="F999" s="2" t="s">
        <v>71</v>
      </c>
      <c r="G999" s="4">
        <v>44473</v>
      </c>
      <c r="H999">
        <v>186</v>
      </c>
      <c r="I999" t="s">
        <v>865</v>
      </c>
      <c r="N999">
        <v>226</v>
      </c>
      <c r="O999" t="s">
        <v>2018</v>
      </c>
      <c r="P999">
        <v>345</v>
      </c>
      <c r="AC999" t="s">
        <v>2019</v>
      </c>
      <c r="AD999">
        <v>183</v>
      </c>
    </row>
    <row r="1000" spans="1:31" x14ac:dyDescent="0.25">
      <c r="A1000" s="1">
        <v>44473</v>
      </c>
      <c r="B1000" s="2" t="s">
        <v>3880</v>
      </c>
      <c r="C1000" s="2" t="s">
        <v>34</v>
      </c>
      <c r="D1000" s="2" t="s">
        <v>23</v>
      </c>
      <c r="E1000" s="2" t="s">
        <v>80</v>
      </c>
      <c r="F1000" s="2" t="s">
        <v>71</v>
      </c>
      <c r="G1000" s="4">
        <v>44473</v>
      </c>
      <c r="H1000">
        <v>187</v>
      </c>
      <c r="I1000" t="s">
        <v>865</v>
      </c>
      <c r="N1000">
        <v>691</v>
      </c>
      <c r="O1000" t="s">
        <v>2020</v>
      </c>
      <c r="P1000">
        <v>518</v>
      </c>
      <c r="AC1000" t="s">
        <v>2021</v>
      </c>
      <c r="AD1000" t="s">
        <v>2022</v>
      </c>
    </row>
    <row r="1001" spans="1:31" x14ac:dyDescent="0.25">
      <c r="A1001" s="1">
        <v>44473</v>
      </c>
      <c r="B1001" s="2" t="s">
        <v>3880</v>
      </c>
      <c r="C1001" s="2" t="s">
        <v>34</v>
      </c>
      <c r="D1001" s="2" t="s">
        <v>23</v>
      </c>
      <c r="E1001" s="2" t="s">
        <v>80</v>
      </c>
      <c r="F1001" s="2" t="s">
        <v>71</v>
      </c>
      <c r="G1001" s="4">
        <v>44473</v>
      </c>
      <c r="H1001">
        <v>188</v>
      </c>
      <c r="I1001" t="s">
        <v>865</v>
      </c>
      <c r="N1001">
        <v>2477</v>
      </c>
      <c r="O1001" t="s">
        <v>2240</v>
      </c>
      <c r="P1001">
        <v>750</v>
      </c>
      <c r="AC1001" t="s">
        <v>2241</v>
      </c>
    </row>
    <row r="1002" spans="1:31" x14ac:dyDescent="0.25">
      <c r="A1002" s="1">
        <v>44473</v>
      </c>
      <c r="B1002" s="2" t="s">
        <v>3880</v>
      </c>
      <c r="C1002" s="2" t="s">
        <v>34</v>
      </c>
      <c r="D1002" s="2" t="s">
        <v>23</v>
      </c>
      <c r="E1002" s="2" t="s">
        <v>80</v>
      </c>
      <c r="F1002" s="2" t="s">
        <v>71</v>
      </c>
      <c r="G1002" s="4">
        <v>44473</v>
      </c>
      <c r="H1002">
        <v>189</v>
      </c>
      <c r="I1002" t="s">
        <v>865</v>
      </c>
      <c r="N1002">
        <v>2458</v>
      </c>
      <c r="O1002" t="s">
        <v>2152</v>
      </c>
      <c r="P1002">
        <v>500</v>
      </c>
      <c r="AC1002" t="s">
        <v>2153</v>
      </c>
    </row>
    <row r="1003" spans="1:31" x14ac:dyDescent="0.25">
      <c r="A1003" s="1">
        <v>44473</v>
      </c>
      <c r="B1003" s="2" t="s">
        <v>3880</v>
      </c>
      <c r="C1003" s="2" t="s">
        <v>34</v>
      </c>
      <c r="D1003" s="2" t="s">
        <v>23</v>
      </c>
      <c r="E1003" s="2" t="s">
        <v>80</v>
      </c>
      <c r="F1003" s="2" t="s">
        <v>71</v>
      </c>
      <c r="G1003" s="4">
        <v>44473</v>
      </c>
      <c r="H1003">
        <v>190</v>
      </c>
      <c r="I1003" t="s">
        <v>867</v>
      </c>
      <c r="J1003" s="1">
        <v>44473</v>
      </c>
      <c r="K1003" t="s">
        <v>2903</v>
      </c>
      <c r="L1003" t="s">
        <v>2647</v>
      </c>
      <c r="M1003" t="s">
        <v>2904</v>
      </c>
      <c r="N1003">
        <v>102</v>
      </c>
      <c r="O1003" t="s">
        <v>2033</v>
      </c>
      <c r="P1003">
        <v>1070</v>
      </c>
      <c r="Q1003">
        <v>0</v>
      </c>
      <c r="R1003">
        <v>0</v>
      </c>
      <c r="S1003">
        <v>1070</v>
      </c>
      <c r="T1003">
        <v>1070</v>
      </c>
      <c r="U1003">
        <v>1070</v>
      </c>
      <c r="W1003" t="s">
        <v>2006</v>
      </c>
      <c r="X1003" t="s">
        <v>71</v>
      </c>
      <c r="AA1003" t="s">
        <v>33</v>
      </c>
      <c r="AC1003" t="s">
        <v>2034</v>
      </c>
      <c r="AD1003">
        <v>136</v>
      </c>
      <c r="AE1003" t="s">
        <v>2730</v>
      </c>
    </row>
    <row r="1004" spans="1:31" x14ac:dyDescent="0.25">
      <c r="A1004" s="1">
        <v>44473</v>
      </c>
      <c r="B1004" s="2" t="s">
        <v>3880</v>
      </c>
      <c r="C1004" s="2" t="s">
        <v>20</v>
      </c>
      <c r="D1004" s="2" t="s">
        <v>37</v>
      </c>
      <c r="E1004" s="2" t="s">
        <v>79</v>
      </c>
      <c r="F1004" s="2" t="s">
        <v>71</v>
      </c>
      <c r="G1004" s="4">
        <v>44473</v>
      </c>
      <c r="H1004">
        <v>191</v>
      </c>
      <c r="I1004" t="s">
        <v>869</v>
      </c>
      <c r="J1004" s="1">
        <v>44473</v>
      </c>
      <c r="K1004" t="s">
        <v>2905</v>
      </c>
      <c r="L1004" t="s">
        <v>2906</v>
      </c>
      <c r="M1004" t="s">
        <v>2907</v>
      </c>
      <c r="N1004">
        <v>692</v>
      </c>
      <c r="O1004" t="s">
        <v>2012</v>
      </c>
      <c r="P1004">
        <v>184</v>
      </c>
      <c r="Q1004">
        <v>0</v>
      </c>
      <c r="R1004">
        <v>0</v>
      </c>
      <c r="S1004">
        <v>1116</v>
      </c>
      <c r="T1004">
        <v>1116</v>
      </c>
      <c r="U1004">
        <v>1116</v>
      </c>
      <c r="W1004" t="s">
        <v>2006</v>
      </c>
      <c r="X1004" t="s">
        <v>71</v>
      </c>
      <c r="AA1004" t="s">
        <v>18</v>
      </c>
      <c r="AC1004" t="s">
        <v>2013</v>
      </c>
      <c r="AD1004" t="s">
        <v>2014</v>
      </c>
      <c r="AE1004" t="s">
        <v>2306</v>
      </c>
    </row>
    <row r="1005" spans="1:31" x14ac:dyDescent="0.25">
      <c r="A1005" s="1">
        <v>44473</v>
      </c>
      <c r="B1005" s="2" t="s">
        <v>3880</v>
      </c>
      <c r="C1005" s="2" t="s">
        <v>20</v>
      </c>
      <c r="D1005" s="2" t="s">
        <v>37</v>
      </c>
      <c r="E1005" s="2" t="s">
        <v>79</v>
      </c>
      <c r="F1005" s="2" t="s">
        <v>71</v>
      </c>
      <c r="G1005" s="4">
        <v>44473</v>
      </c>
      <c r="H1005">
        <v>192</v>
      </c>
      <c r="I1005" t="s">
        <v>869</v>
      </c>
      <c r="N1005">
        <v>100</v>
      </c>
      <c r="O1005" t="s">
        <v>2016</v>
      </c>
      <c r="P1005">
        <v>414</v>
      </c>
      <c r="AC1005" t="s">
        <v>2017</v>
      </c>
      <c r="AD1005">
        <v>100</v>
      </c>
    </row>
    <row r="1006" spans="1:31" x14ac:dyDescent="0.25">
      <c r="A1006" s="1">
        <v>44473</v>
      </c>
      <c r="B1006" s="2" t="s">
        <v>3880</v>
      </c>
      <c r="C1006" s="2" t="s">
        <v>20</v>
      </c>
      <c r="D1006" s="2" t="s">
        <v>37</v>
      </c>
      <c r="E1006" s="2" t="s">
        <v>79</v>
      </c>
      <c r="F1006" s="2" t="s">
        <v>71</v>
      </c>
      <c r="G1006" s="4">
        <v>44473</v>
      </c>
      <c r="H1006">
        <v>193</v>
      </c>
      <c r="I1006" t="s">
        <v>869</v>
      </c>
      <c r="N1006">
        <v>691</v>
      </c>
      <c r="O1006" t="s">
        <v>2020</v>
      </c>
      <c r="P1006">
        <v>518</v>
      </c>
      <c r="AC1006" t="s">
        <v>2021</v>
      </c>
      <c r="AD1006" t="s">
        <v>2022</v>
      </c>
    </row>
    <row r="1007" spans="1:31" x14ac:dyDescent="0.25">
      <c r="A1007" s="1">
        <v>44473</v>
      </c>
      <c r="B1007" s="2" t="s">
        <v>3880</v>
      </c>
      <c r="C1007" s="2" t="s">
        <v>34</v>
      </c>
      <c r="D1007" s="2" t="s">
        <v>37</v>
      </c>
      <c r="E1007" s="2" t="s">
        <v>80</v>
      </c>
      <c r="F1007" s="2" t="s">
        <v>71</v>
      </c>
      <c r="G1007" s="4">
        <v>44473</v>
      </c>
      <c r="H1007">
        <v>194</v>
      </c>
      <c r="I1007" t="s">
        <v>871</v>
      </c>
      <c r="J1007" s="1">
        <v>44473</v>
      </c>
      <c r="K1007" t="s">
        <v>2903</v>
      </c>
      <c r="L1007" t="s">
        <v>2647</v>
      </c>
      <c r="M1007" t="s">
        <v>2904</v>
      </c>
      <c r="N1007">
        <v>692</v>
      </c>
      <c r="O1007" t="s">
        <v>2012</v>
      </c>
      <c r="P1007">
        <v>184</v>
      </c>
      <c r="Q1007">
        <v>0</v>
      </c>
      <c r="R1007">
        <v>0</v>
      </c>
      <c r="S1007">
        <v>8197</v>
      </c>
      <c r="T1007">
        <v>8197</v>
      </c>
      <c r="U1007">
        <v>8197</v>
      </c>
      <c r="W1007" t="s">
        <v>2006</v>
      </c>
      <c r="X1007" t="s">
        <v>71</v>
      </c>
      <c r="AA1007" t="s">
        <v>33</v>
      </c>
      <c r="AC1007" t="s">
        <v>2013</v>
      </c>
      <c r="AD1007" t="s">
        <v>2014</v>
      </c>
      <c r="AE1007" t="s">
        <v>2730</v>
      </c>
    </row>
    <row r="1008" spans="1:31" x14ac:dyDescent="0.25">
      <c r="A1008" s="1">
        <v>44473</v>
      </c>
      <c r="B1008" s="2" t="s">
        <v>3880</v>
      </c>
      <c r="C1008" s="2" t="s">
        <v>34</v>
      </c>
      <c r="D1008" s="2" t="s">
        <v>37</v>
      </c>
      <c r="E1008" s="2" t="s">
        <v>80</v>
      </c>
      <c r="F1008" s="2" t="s">
        <v>71</v>
      </c>
      <c r="G1008" s="4">
        <v>44473</v>
      </c>
      <c r="H1008">
        <v>195</v>
      </c>
      <c r="I1008" t="s">
        <v>871</v>
      </c>
      <c r="N1008">
        <v>259</v>
      </c>
      <c r="O1008" t="s">
        <v>2277</v>
      </c>
      <c r="P1008">
        <v>130</v>
      </c>
      <c r="AC1008" t="s">
        <v>2278</v>
      </c>
      <c r="AD1008">
        <v>210</v>
      </c>
    </row>
    <row r="1009" spans="1:31" x14ac:dyDescent="0.25">
      <c r="A1009" s="1">
        <v>44473</v>
      </c>
      <c r="B1009" s="2" t="s">
        <v>3880</v>
      </c>
      <c r="C1009" s="2" t="s">
        <v>34</v>
      </c>
      <c r="D1009" s="2" t="s">
        <v>37</v>
      </c>
      <c r="E1009" s="2" t="s">
        <v>80</v>
      </c>
      <c r="F1009" s="2" t="s">
        <v>71</v>
      </c>
      <c r="G1009" s="4">
        <v>44473</v>
      </c>
      <c r="H1009">
        <v>196</v>
      </c>
      <c r="I1009" t="s">
        <v>871</v>
      </c>
      <c r="N1009">
        <v>262</v>
      </c>
      <c r="O1009" t="s">
        <v>2279</v>
      </c>
      <c r="P1009">
        <v>130</v>
      </c>
      <c r="AC1009" t="s">
        <v>2280</v>
      </c>
    </row>
    <row r="1010" spans="1:31" x14ac:dyDescent="0.25">
      <c r="A1010" s="1">
        <v>44473</v>
      </c>
      <c r="B1010" s="2" t="s">
        <v>3880</v>
      </c>
      <c r="C1010" s="2" t="s">
        <v>34</v>
      </c>
      <c r="D1010" s="2" t="s">
        <v>37</v>
      </c>
      <c r="E1010" s="2" t="s">
        <v>80</v>
      </c>
      <c r="F1010" s="2" t="s">
        <v>71</v>
      </c>
      <c r="G1010" s="4">
        <v>44473</v>
      </c>
      <c r="H1010">
        <v>197</v>
      </c>
      <c r="I1010" t="s">
        <v>871</v>
      </c>
      <c r="N1010">
        <v>288</v>
      </c>
      <c r="O1010" t="s">
        <v>2242</v>
      </c>
      <c r="P1010">
        <v>125</v>
      </c>
      <c r="AC1010" t="s">
        <v>2243</v>
      </c>
      <c r="AD1010">
        <v>221</v>
      </c>
    </row>
    <row r="1011" spans="1:31" x14ac:dyDescent="0.25">
      <c r="A1011" s="1">
        <v>44473</v>
      </c>
      <c r="B1011" s="2" t="s">
        <v>3880</v>
      </c>
      <c r="C1011" s="2" t="s">
        <v>34</v>
      </c>
      <c r="D1011" s="2" t="s">
        <v>37</v>
      </c>
      <c r="E1011" s="2" t="s">
        <v>80</v>
      </c>
      <c r="F1011" s="2" t="s">
        <v>71</v>
      </c>
      <c r="G1011" s="4">
        <v>44473</v>
      </c>
      <c r="H1011">
        <v>198</v>
      </c>
      <c r="I1011" t="s">
        <v>871</v>
      </c>
      <c r="N1011">
        <v>226</v>
      </c>
      <c r="O1011" t="s">
        <v>2018</v>
      </c>
      <c r="P1011">
        <v>345</v>
      </c>
      <c r="AC1011" t="s">
        <v>2019</v>
      </c>
      <c r="AD1011">
        <v>183</v>
      </c>
    </row>
    <row r="1012" spans="1:31" x14ac:dyDescent="0.25">
      <c r="A1012" s="1">
        <v>44473</v>
      </c>
      <c r="B1012" s="2" t="s">
        <v>3880</v>
      </c>
      <c r="C1012" s="2" t="s">
        <v>34</v>
      </c>
      <c r="D1012" s="2" t="s">
        <v>37</v>
      </c>
      <c r="E1012" s="2" t="s">
        <v>80</v>
      </c>
      <c r="F1012" s="2" t="s">
        <v>71</v>
      </c>
      <c r="G1012" s="4">
        <v>44473</v>
      </c>
      <c r="H1012">
        <v>199</v>
      </c>
      <c r="I1012" t="s">
        <v>871</v>
      </c>
      <c r="N1012">
        <v>691</v>
      </c>
      <c r="O1012" t="s">
        <v>2020</v>
      </c>
      <c r="P1012">
        <v>518</v>
      </c>
      <c r="AC1012" t="s">
        <v>2021</v>
      </c>
      <c r="AD1012" t="s">
        <v>2022</v>
      </c>
    </row>
    <row r="1013" spans="1:31" x14ac:dyDescent="0.25">
      <c r="A1013" s="1">
        <v>44473</v>
      </c>
      <c r="B1013" s="2" t="s">
        <v>3880</v>
      </c>
      <c r="C1013" s="2" t="s">
        <v>34</v>
      </c>
      <c r="D1013" s="2" t="s">
        <v>37</v>
      </c>
      <c r="E1013" s="2" t="s">
        <v>80</v>
      </c>
      <c r="F1013" s="2" t="s">
        <v>71</v>
      </c>
      <c r="G1013" s="4">
        <v>44473</v>
      </c>
      <c r="H1013">
        <v>200</v>
      </c>
      <c r="I1013" t="s">
        <v>871</v>
      </c>
      <c r="N1013">
        <v>2458</v>
      </c>
      <c r="O1013" t="s">
        <v>2152</v>
      </c>
      <c r="P1013">
        <v>500</v>
      </c>
      <c r="AC1013" t="s">
        <v>2153</v>
      </c>
    </row>
    <row r="1014" spans="1:31" x14ac:dyDescent="0.25">
      <c r="A1014" s="1">
        <v>44473</v>
      </c>
      <c r="B1014" s="2" t="s">
        <v>3880</v>
      </c>
      <c r="C1014" s="2" t="s">
        <v>34</v>
      </c>
      <c r="D1014" s="2" t="s">
        <v>37</v>
      </c>
      <c r="E1014" s="2" t="s">
        <v>80</v>
      </c>
      <c r="F1014" s="2" t="s">
        <v>71</v>
      </c>
      <c r="G1014" s="4">
        <v>44473</v>
      </c>
      <c r="H1014">
        <v>201</v>
      </c>
      <c r="I1014" t="s">
        <v>871</v>
      </c>
      <c r="N1014">
        <v>2477</v>
      </c>
      <c r="O1014" t="s">
        <v>2240</v>
      </c>
      <c r="P1014">
        <v>750</v>
      </c>
      <c r="AC1014" t="s">
        <v>2241</v>
      </c>
    </row>
    <row r="1015" spans="1:31" x14ac:dyDescent="0.25">
      <c r="A1015" s="1">
        <v>44473</v>
      </c>
      <c r="B1015" s="2" t="s">
        <v>3880</v>
      </c>
      <c r="C1015" s="2" t="s">
        <v>34</v>
      </c>
      <c r="D1015" s="2" t="s">
        <v>37</v>
      </c>
      <c r="E1015" s="2" t="s">
        <v>80</v>
      </c>
      <c r="F1015" s="2" t="s">
        <v>71</v>
      </c>
      <c r="G1015" s="4">
        <v>44473</v>
      </c>
      <c r="H1015">
        <v>202</v>
      </c>
      <c r="I1015" t="s">
        <v>871</v>
      </c>
      <c r="N1015">
        <v>244</v>
      </c>
      <c r="O1015" t="s">
        <v>2023</v>
      </c>
      <c r="P1015">
        <v>920</v>
      </c>
      <c r="AC1015" t="s">
        <v>2024</v>
      </c>
    </row>
    <row r="1016" spans="1:31" x14ac:dyDescent="0.25">
      <c r="A1016" s="1">
        <v>44473</v>
      </c>
      <c r="B1016" s="2" t="s">
        <v>3880</v>
      </c>
      <c r="C1016" s="2" t="s">
        <v>34</v>
      </c>
      <c r="D1016" s="2" t="s">
        <v>37</v>
      </c>
      <c r="E1016" s="2" t="s">
        <v>80</v>
      </c>
      <c r="F1016" s="2" t="s">
        <v>71</v>
      </c>
      <c r="G1016" s="4">
        <v>44473</v>
      </c>
      <c r="H1016">
        <v>203</v>
      </c>
      <c r="I1016" t="s">
        <v>871</v>
      </c>
      <c r="N1016">
        <v>87</v>
      </c>
      <c r="O1016" t="s">
        <v>2602</v>
      </c>
      <c r="P1016">
        <v>345</v>
      </c>
      <c r="AC1016" t="s">
        <v>2602</v>
      </c>
      <c r="AD1016">
        <v>129</v>
      </c>
    </row>
    <row r="1017" spans="1:31" x14ac:dyDescent="0.25">
      <c r="A1017" s="1">
        <v>44473</v>
      </c>
      <c r="B1017" s="2" t="s">
        <v>3880</v>
      </c>
      <c r="C1017" s="2" t="s">
        <v>34</v>
      </c>
      <c r="D1017" s="2" t="s">
        <v>37</v>
      </c>
      <c r="E1017" s="2" t="s">
        <v>80</v>
      </c>
      <c r="F1017" s="2" t="s">
        <v>71</v>
      </c>
      <c r="G1017" s="4">
        <v>44473</v>
      </c>
      <c r="H1017">
        <v>204</v>
      </c>
      <c r="I1017" t="s">
        <v>871</v>
      </c>
      <c r="N1017">
        <v>2085</v>
      </c>
      <c r="O1017" t="s">
        <v>2741</v>
      </c>
      <c r="P1017">
        <v>750</v>
      </c>
      <c r="AC1017" t="s">
        <v>2742</v>
      </c>
      <c r="AD1017">
        <v>189</v>
      </c>
    </row>
    <row r="1018" spans="1:31" x14ac:dyDescent="0.25">
      <c r="A1018" s="1">
        <v>44473</v>
      </c>
      <c r="B1018" s="2" t="s">
        <v>3880</v>
      </c>
      <c r="C1018" s="2" t="s">
        <v>34</v>
      </c>
      <c r="D1018" s="2" t="s">
        <v>37</v>
      </c>
      <c r="E1018" s="2" t="s">
        <v>80</v>
      </c>
      <c r="F1018" s="2" t="s">
        <v>71</v>
      </c>
      <c r="G1018" s="4">
        <v>44473</v>
      </c>
      <c r="H1018">
        <v>205</v>
      </c>
      <c r="I1018" t="s">
        <v>871</v>
      </c>
      <c r="N1018">
        <v>2452</v>
      </c>
      <c r="O1018" t="s">
        <v>2157</v>
      </c>
      <c r="P1018">
        <v>3500</v>
      </c>
      <c r="AC1018" t="s">
        <v>2158</v>
      </c>
    </row>
    <row r="1019" spans="1:31" x14ac:dyDescent="0.25">
      <c r="A1019" s="1">
        <v>44473</v>
      </c>
      <c r="B1019" s="2" t="s">
        <v>3880</v>
      </c>
      <c r="C1019" s="2" t="s">
        <v>20</v>
      </c>
      <c r="D1019" s="2" t="s">
        <v>23</v>
      </c>
      <c r="E1019" s="2" t="s">
        <v>79</v>
      </c>
      <c r="F1019" s="2" t="s">
        <v>71</v>
      </c>
      <c r="G1019" s="4">
        <v>44473</v>
      </c>
      <c r="H1019">
        <v>206</v>
      </c>
      <c r="I1019" t="s">
        <v>872</v>
      </c>
      <c r="J1019" s="1">
        <v>44473</v>
      </c>
      <c r="K1019" t="s">
        <v>2908</v>
      </c>
      <c r="L1019" t="s">
        <v>2155</v>
      </c>
      <c r="N1019">
        <v>692</v>
      </c>
      <c r="O1019" t="s">
        <v>2012</v>
      </c>
      <c r="P1019">
        <v>184</v>
      </c>
      <c r="Q1019">
        <v>0</v>
      </c>
      <c r="R1019">
        <v>0</v>
      </c>
      <c r="S1019">
        <v>840</v>
      </c>
      <c r="T1019">
        <v>840</v>
      </c>
      <c r="U1019">
        <v>840</v>
      </c>
      <c r="W1019" t="s">
        <v>2006</v>
      </c>
      <c r="X1019" t="s">
        <v>71</v>
      </c>
      <c r="AA1019" t="s">
        <v>18</v>
      </c>
      <c r="AC1019" t="s">
        <v>2013</v>
      </c>
      <c r="AD1019" t="s">
        <v>2014</v>
      </c>
      <c r="AE1019" t="s">
        <v>2258</v>
      </c>
    </row>
    <row r="1020" spans="1:31" x14ac:dyDescent="0.25">
      <c r="A1020" s="1">
        <v>44473</v>
      </c>
      <c r="B1020" s="2" t="s">
        <v>3880</v>
      </c>
      <c r="C1020" s="2" t="s">
        <v>20</v>
      </c>
      <c r="D1020" s="2" t="s">
        <v>23</v>
      </c>
      <c r="E1020" s="2" t="s">
        <v>79</v>
      </c>
      <c r="F1020" s="2" t="s">
        <v>71</v>
      </c>
      <c r="G1020" s="4">
        <v>44473</v>
      </c>
      <c r="H1020">
        <v>207</v>
      </c>
      <c r="I1020" t="s">
        <v>872</v>
      </c>
      <c r="N1020">
        <v>691</v>
      </c>
      <c r="O1020" t="s">
        <v>2020</v>
      </c>
      <c r="P1020">
        <v>518</v>
      </c>
      <c r="AC1020" t="s">
        <v>2021</v>
      </c>
      <c r="AD1020" t="s">
        <v>2022</v>
      </c>
    </row>
    <row r="1021" spans="1:31" x14ac:dyDescent="0.25">
      <c r="A1021" s="1">
        <v>44473</v>
      </c>
      <c r="B1021" s="2" t="s">
        <v>3880</v>
      </c>
      <c r="C1021" s="2" t="s">
        <v>20</v>
      </c>
      <c r="D1021" s="2" t="s">
        <v>23</v>
      </c>
      <c r="E1021" s="2" t="s">
        <v>79</v>
      </c>
      <c r="F1021" s="2" t="s">
        <v>71</v>
      </c>
      <c r="G1021" s="4">
        <v>44473</v>
      </c>
      <c r="H1021">
        <v>208</v>
      </c>
      <c r="I1021" t="s">
        <v>872</v>
      </c>
      <c r="N1021">
        <v>83</v>
      </c>
      <c r="O1021" t="s">
        <v>2029</v>
      </c>
      <c r="P1021">
        <v>138</v>
      </c>
      <c r="AC1021" t="s">
        <v>2030</v>
      </c>
      <c r="AD1021">
        <v>127</v>
      </c>
    </row>
    <row r="1022" spans="1:31" x14ac:dyDescent="0.25">
      <c r="A1022" s="1">
        <v>44473</v>
      </c>
      <c r="B1022" s="2" t="s">
        <v>3880</v>
      </c>
      <c r="C1022" s="2" t="s">
        <v>46</v>
      </c>
      <c r="D1022" s="2" t="s">
        <v>37</v>
      </c>
      <c r="E1022" s="2" t="s">
        <v>81</v>
      </c>
      <c r="F1022" s="2" t="s">
        <v>71</v>
      </c>
      <c r="G1022" s="4">
        <v>44473</v>
      </c>
      <c r="H1022">
        <v>209</v>
      </c>
      <c r="I1022" t="s">
        <v>875</v>
      </c>
      <c r="J1022" s="1">
        <v>44473</v>
      </c>
      <c r="K1022" t="s">
        <v>2909</v>
      </c>
      <c r="L1022" t="s">
        <v>2910</v>
      </c>
      <c r="N1022">
        <v>83</v>
      </c>
      <c r="O1022" t="s">
        <v>2029</v>
      </c>
      <c r="P1022">
        <v>138</v>
      </c>
      <c r="Q1022">
        <v>0</v>
      </c>
      <c r="R1022">
        <v>0</v>
      </c>
      <c r="S1022">
        <v>588</v>
      </c>
      <c r="T1022">
        <v>588</v>
      </c>
      <c r="U1022">
        <v>588</v>
      </c>
      <c r="W1022" t="s">
        <v>2006</v>
      </c>
      <c r="X1022" t="s">
        <v>71</v>
      </c>
      <c r="AA1022" t="s">
        <v>46</v>
      </c>
      <c r="AC1022" t="s">
        <v>2030</v>
      </c>
      <c r="AD1022">
        <v>127</v>
      </c>
      <c r="AE1022" t="s">
        <v>2911</v>
      </c>
    </row>
    <row r="1023" spans="1:31" x14ac:dyDescent="0.25">
      <c r="A1023" s="1">
        <v>44473</v>
      </c>
      <c r="B1023" s="2" t="s">
        <v>3880</v>
      </c>
      <c r="C1023" s="2" t="s">
        <v>46</v>
      </c>
      <c r="D1023" s="2" t="s">
        <v>37</v>
      </c>
      <c r="E1023" s="2" t="s">
        <v>81</v>
      </c>
      <c r="F1023" s="2" t="s">
        <v>71</v>
      </c>
      <c r="G1023" s="4">
        <v>44473</v>
      </c>
      <c r="H1023">
        <v>210</v>
      </c>
      <c r="I1023" t="s">
        <v>875</v>
      </c>
      <c r="N1023">
        <v>367</v>
      </c>
      <c r="O1023" t="s">
        <v>2341</v>
      </c>
      <c r="P1023">
        <v>450</v>
      </c>
      <c r="AC1023" t="s">
        <v>2342</v>
      </c>
      <c r="AD1023">
        <v>110</v>
      </c>
    </row>
    <row r="1024" spans="1:31" x14ac:dyDescent="0.25">
      <c r="A1024" s="1">
        <v>44473</v>
      </c>
      <c r="B1024" s="2" t="s">
        <v>3880</v>
      </c>
      <c r="C1024" s="2" t="s">
        <v>46</v>
      </c>
      <c r="D1024" s="2" t="s">
        <v>23</v>
      </c>
      <c r="E1024" s="2" t="s">
        <v>81</v>
      </c>
      <c r="F1024" s="2" t="s">
        <v>71</v>
      </c>
      <c r="G1024" s="4">
        <v>44473</v>
      </c>
      <c r="H1024">
        <v>211</v>
      </c>
      <c r="I1024" t="s">
        <v>877</v>
      </c>
      <c r="J1024" s="1">
        <v>44473</v>
      </c>
      <c r="K1024" t="s">
        <v>2706</v>
      </c>
      <c r="L1024" t="s">
        <v>2707</v>
      </c>
      <c r="N1024">
        <v>416</v>
      </c>
      <c r="O1024" t="s">
        <v>2172</v>
      </c>
      <c r="P1024">
        <v>362</v>
      </c>
      <c r="Q1024">
        <v>0</v>
      </c>
      <c r="R1024">
        <v>0</v>
      </c>
      <c r="S1024">
        <v>1872</v>
      </c>
      <c r="T1024">
        <v>1872</v>
      </c>
      <c r="U1024">
        <v>1872</v>
      </c>
      <c r="W1024" t="s">
        <v>2006</v>
      </c>
      <c r="X1024" t="s">
        <v>71</v>
      </c>
      <c r="AA1024" t="s">
        <v>46</v>
      </c>
      <c r="AC1024" t="s">
        <v>2173</v>
      </c>
      <c r="AD1024">
        <v>22</v>
      </c>
      <c r="AE1024" t="s">
        <v>2194</v>
      </c>
    </row>
    <row r="1025" spans="1:31" x14ac:dyDescent="0.25">
      <c r="A1025" s="1">
        <v>44473</v>
      </c>
      <c r="B1025" s="2" t="s">
        <v>3880</v>
      </c>
      <c r="C1025" s="2" t="s">
        <v>46</v>
      </c>
      <c r="D1025" s="2" t="s">
        <v>23</v>
      </c>
      <c r="E1025" s="2" t="s">
        <v>81</v>
      </c>
      <c r="F1025" s="2" t="s">
        <v>71</v>
      </c>
      <c r="G1025" s="4">
        <v>44473</v>
      </c>
      <c r="H1025">
        <v>212</v>
      </c>
      <c r="I1025" t="s">
        <v>877</v>
      </c>
      <c r="N1025">
        <v>286</v>
      </c>
      <c r="O1025" t="s">
        <v>2182</v>
      </c>
      <c r="P1025">
        <v>110</v>
      </c>
      <c r="AC1025" t="s">
        <v>2183</v>
      </c>
      <c r="AD1025">
        <v>220</v>
      </c>
    </row>
    <row r="1026" spans="1:31" x14ac:dyDescent="0.25">
      <c r="A1026" s="1">
        <v>44473</v>
      </c>
      <c r="B1026" s="2" t="s">
        <v>3880</v>
      </c>
      <c r="C1026" s="2" t="s">
        <v>46</v>
      </c>
      <c r="D1026" s="2" t="s">
        <v>23</v>
      </c>
      <c r="E1026" s="2" t="s">
        <v>81</v>
      </c>
      <c r="F1026" s="2" t="s">
        <v>71</v>
      </c>
      <c r="G1026" s="4">
        <v>44473</v>
      </c>
      <c r="H1026">
        <v>213</v>
      </c>
      <c r="I1026" t="s">
        <v>877</v>
      </c>
      <c r="N1026">
        <v>1441</v>
      </c>
      <c r="O1026" t="s">
        <v>2176</v>
      </c>
      <c r="P1026">
        <v>1400</v>
      </c>
      <c r="AC1026" t="s">
        <v>2177</v>
      </c>
    </row>
    <row r="1027" spans="1:31" x14ac:dyDescent="0.25">
      <c r="A1027" s="1">
        <v>44473</v>
      </c>
      <c r="B1027" s="2" t="s">
        <v>3883</v>
      </c>
      <c r="C1027" s="2" t="s">
        <v>46</v>
      </c>
      <c r="D1027" s="2" t="s">
        <v>74</v>
      </c>
      <c r="E1027" s="2" t="s">
        <v>81</v>
      </c>
      <c r="F1027" s="2" t="s">
        <v>71</v>
      </c>
      <c r="G1027" s="4">
        <v>44473</v>
      </c>
      <c r="H1027">
        <v>214</v>
      </c>
      <c r="I1027" t="s">
        <v>878</v>
      </c>
      <c r="J1027" s="1">
        <v>44473</v>
      </c>
      <c r="K1027" t="s">
        <v>2912</v>
      </c>
      <c r="L1027" t="s">
        <v>2072</v>
      </c>
      <c r="N1027">
        <v>182</v>
      </c>
      <c r="O1027" t="s">
        <v>2189</v>
      </c>
      <c r="P1027">
        <v>360</v>
      </c>
      <c r="Q1027">
        <v>0</v>
      </c>
      <c r="R1027">
        <v>0</v>
      </c>
      <c r="S1027">
        <v>360</v>
      </c>
      <c r="T1027">
        <v>360</v>
      </c>
      <c r="U1027">
        <v>360</v>
      </c>
      <c r="W1027" t="s">
        <v>2006</v>
      </c>
      <c r="X1027" t="s">
        <v>71</v>
      </c>
      <c r="AA1027" t="s">
        <v>46</v>
      </c>
      <c r="AC1027" t="s">
        <v>2190</v>
      </c>
      <c r="AD1027">
        <v>163</v>
      </c>
      <c r="AE1027" t="s">
        <v>2306</v>
      </c>
    </row>
    <row r="1028" spans="1:31" x14ac:dyDescent="0.25">
      <c r="A1028" s="1">
        <v>44473</v>
      </c>
      <c r="B1028" s="2" t="s">
        <v>3883</v>
      </c>
      <c r="C1028" s="2" t="s">
        <v>34</v>
      </c>
      <c r="D1028" s="2" t="s">
        <v>23</v>
      </c>
      <c r="E1028" s="2" t="s">
        <v>80</v>
      </c>
      <c r="F1028" s="2" t="s">
        <v>71</v>
      </c>
      <c r="G1028" s="4">
        <v>44473</v>
      </c>
      <c r="H1028">
        <v>215</v>
      </c>
      <c r="I1028" t="s">
        <v>880</v>
      </c>
      <c r="J1028" s="1">
        <v>44473</v>
      </c>
      <c r="K1028" t="s">
        <v>2913</v>
      </c>
      <c r="L1028" t="s">
        <v>2542</v>
      </c>
      <c r="M1028" t="s">
        <v>2914</v>
      </c>
      <c r="N1028">
        <v>692</v>
      </c>
      <c r="O1028" t="s">
        <v>2012</v>
      </c>
      <c r="P1028">
        <v>184</v>
      </c>
      <c r="Q1028">
        <v>0</v>
      </c>
      <c r="R1028">
        <v>0</v>
      </c>
      <c r="S1028">
        <v>2297</v>
      </c>
      <c r="T1028">
        <v>2297</v>
      </c>
      <c r="U1028">
        <v>2297</v>
      </c>
      <c r="W1028" t="s">
        <v>2006</v>
      </c>
      <c r="X1028" t="s">
        <v>71</v>
      </c>
      <c r="AA1028" t="s">
        <v>33</v>
      </c>
      <c r="AC1028" t="s">
        <v>2013</v>
      </c>
      <c r="AD1028" t="s">
        <v>2014</v>
      </c>
      <c r="AE1028" t="s">
        <v>2730</v>
      </c>
    </row>
    <row r="1029" spans="1:31" x14ac:dyDescent="0.25">
      <c r="A1029" s="1">
        <v>44473</v>
      </c>
      <c r="B1029" s="2" t="s">
        <v>3883</v>
      </c>
      <c r="C1029" s="2" t="s">
        <v>34</v>
      </c>
      <c r="D1029" s="2" t="s">
        <v>23</v>
      </c>
      <c r="E1029" s="2" t="s">
        <v>80</v>
      </c>
      <c r="F1029" s="2" t="s">
        <v>71</v>
      </c>
      <c r="G1029" s="4">
        <v>44473</v>
      </c>
      <c r="H1029">
        <v>216</v>
      </c>
      <c r="I1029" t="s">
        <v>880</v>
      </c>
      <c r="N1029">
        <v>226</v>
      </c>
      <c r="O1029" t="s">
        <v>2018</v>
      </c>
      <c r="P1029">
        <v>345</v>
      </c>
      <c r="AC1029" t="s">
        <v>2019</v>
      </c>
      <c r="AD1029">
        <v>183</v>
      </c>
    </row>
    <row r="1030" spans="1:31" x14ac:dyDescent="0.25">
      <c r="A1030" s="1">
        <v>44473</v>
      </c>
      <c r="B1030" s="2" t="s">
        <v>3883</v>
      </c>
      <c r="C1030" s="2" t="s">
        <v>34</v>
      </c>
      <c r="D1030" s="2" t="s">
        <v>23</v>
      </c>
      <c r="E1030" s="2" t="s">
        <v>80</v>
      </c>
      <c r="F1030" s="2" t="s">
        <v>71</v>
      </c>
      <c r="G1030" s="4">
        <v>44473</v>
      </c>
      <c r="H1030">
        <v>217</v>
      </c>
      <c r="I1030" t="s">
        <v>880</v>
      </c>
      <c r="N1030">
        <v>691</v>
      </c>
      <c r="O1030" t="s">
        <v>2020</v>
      </c>
      <c r="P1030">
        <v>518</v>
      </c>
      <c r="AC1030" t="s">
        <v>2021</v>
      </c>
      <c r="AD1030" t="s">
        <v>2022</v>
      </c>
    </row>
    <row r="1031" spans="1:31" x14ac:dyDescent="0.25">
      <c r="A1031" s="1">
        <v>44473</v>
      </c>
      <c r="B1031" s="2" t="s">
        <v>3883</v>
      </c>
      <c r="C1031" s="2" t="s">
        <v>34</v>
      </c>
      <c r="D1031" s="2" t="s">
        <v>23</v>
      </c>
      <c r="E1031" s="2" t="s">
        <v>80</v>
      </c>
      <c r="F1031" s="2" t="s">
        <v>71</v>
      </c>
      <c r="G1031" s="4">
        <v>44473</v>
      </c>
      <c r="H1031">
        <v>218</v>
      </c>
      <c r="I1031" t="s">
        <v>880</v>
      </c>
      <c r="N1031">
        <v>2458</v>
      </c>
      <c r="O1031" t="s">
        <v>2152</v>
      </c>
      <c r="P1031">
        <v>500</v>
      </c>
      <c r="AC1031" t="s">
        <v>2153</v>
      </c>
    </row>
    <row r="1032" spans="1:31" x14ac:dyDescent="0.25">
      <c r="A1032" s="1">
        <v>44473</v>
      </c>
      <c r="B1032" s="2" t="s">
        <v>3883</v>
      </c>
      <c r="C1032" s="2" t="s">
        <v>34</v>
      </c>
      <c r="D1032" s="2" t="s">
        <v>23</v>
      </c>
      <c r="E1032" s="2" t="s">
        <v>80</v>
      </c>
      <c r="F1032" s="2" t="s">
        <v>71</v>
      </c>
      <c r="G1032" s="4">
        <v>44473</v>
      </c>
      <c r="H1032">
        <v>219</v>
      </c>
      <c r="I1032" t="s">
        <v>880</v>
      </c>
      <c r="N1032">
        <v>2477</v>
      </c>
      <c r="O1032" t="s">
        <v>2240</v>
      </c>
      <c r="P1032">
        <v>750</v>
      </c>
      <c r="AC1032" t="s">
        <v>2241</v>
      </c>
    </row>
    <row r="1033" spans="1:31" x14ac:dyDescent="0.25">
      <c r="A1033" s="1">
        <v>44473</v>
      </c>
      <c r="B1033" s="2" t="s">
        <v>3883</v>
      </c>
      <c r="C1033" s="2" t="s">
        <v>25</v>
      </c>
      <c r="D1033" s="2" t="s">
        <v>74</v>
      </c>
      <c r="E1033" s="2" t="s">
        <v>78</v>
      </c>
      <c r="F1033" s="2" t="s">
        <v>71</v>
      </c>
      <c r="G1033" s="4">
        <v>44473</v>
      </c>
      <c r="H1033">
        <v>220</v>
      </c>
      <c r="I1033" t="s">
        <v>882</v>
      </c>
      <c r="J1033" s="1">
        <v>44473</v>
      </c>
      <c r="K1033" t="s">
        <v>2288</v>
      </c>
      <c r="L1033" t="s">
        <v>2289</v>
      </c>
      <c r="M1033" t="s">
        <v>2290</v>
      </c>
      <c r="N1033">
        <v>1531</v>
      </c>
      <c r="O1033" t="s">
        <v>2005</v>
      </c>
      <c r="P1033">
        <v>800</v>
      </c>
      <c r="Q1033">
        <v>0</v>
      </c>
      <c r="R1033">
        <v>0</v>
      </c>
      <c r="S1033">
        <v>1575</v>
      </c>
      <c r="T1033">
        <v>1575</v>
      </c>
      <c r="U1033">
        <v>1575</v>
      </c>
      <c r="W1033" t="s">
        <v>2006</v>
      </c>
      <c r="X1033" t="s">
        <v>71</v>
      </c>
      <c r="AA1033" t="s">
        <v>24</v>
      </c>
      <c r="AC1033" t="s">
        <v>2007</v>
      </c>
      <c r="AE1033" t="s">
        <v>2648</v>
      </c>
    </row>
    <row r="1034" spans="1:31" x14ac:dyDescent="0.25">
      <c r="A1034" s="1">
        <v>44473</v>
      </c>
      <c r="B1034" s="2" t="s">
        <v>3883</v>
      </c>
      <c r="C1034" s="2" t="s">
        <v>25</v>
      </c>
      <c r="D1034" s="2" t="s">
        <v>74</v>
      </c>
      <c r="E1034" s="2" t="s">
        <v>78</v>
      </c>
      <c r="F1034" s="2" t="s">
        <v>71</v>
      </c>
      <c r="G1034" s="4">
        <v>44473</v>
      </c>
      <c r="H1034">
        <v>221</v>
      </c>
      <c r="I1034" t="s">
        <v>882</v>
      </c>
      <c r="N1034">
        <v>2474</v>
      </c>
      <c r="O1034" t="s">
        <v>2259</v>
      </c>
      <c r="P1034">
        <v>775</v>
      </c>
      <c r="AC1034" t="s">
        <v>2260</v>
      </c>
    </row>
    <row r="1035" spans="1:31" x14ac:dyDescent="0.25">
      <c r="A1035" s="1">
        <v>44473</v>
      </c>
      <c r="B1035" s="2" t="s">
        <v>3883</v>
      </c>
      <c r="C1035" s="2" t="s">
        <v>73</v>
      </c>
      <c r="D1035" s="2" t="s">
        <v>23</v>
      </c>
      <c r="E1035" s="2" t="s">
        <v>77</v>
      </c>
      <c r="F1035" s="2" t="s">
        <v>71</v>
      </c>
      <c r="G1035" s="4">
        <v>44473</v>
      </c>
      <c r="H1035">
        <v>222</v>
      </c>
      <c r="I1035" t="s">
        <v>883</v>
      </c>
      <c r="J1035" s="1">
        <v>44473</v>
      </c>
      <c r="K1035" t="s">
        <v>2070</v>
      </c>
      <c r="L1035" t="s">
        <v>2071</v>
      </c>
      <c r="M1035" t="s">
        <v>2072</v>
      </c>
      <c r="N1035">
        <v>112</v>
      </c>
      <c r="O1035" t="s">
        <v>2357</v>
      </c>
      <c r="P1035">
        <v>1070</v>
      </c>
      <c r="Q1035">
        <v>0</v>
      </c>
      <c r="R1035">
        <v>0</v>
      </c>
      <c r="S1035">
        <v>1070</v>
      </c>
      <c r="T1035">
        <v>1070</v>
      </c>
      <c r="U1035">
        <v>1070</v>
      </c>
      <c r="W1035" t="s">
        <v>2006</v>
      </c>
      <c r="X1035" t="s">
        <v>71</v>
      </c>
      <c r="AA1035" t="s">
        <v>24</v>
      </c>
      <c r="AC1035" t="s">
        <v>2358</v>
      </c>
      <c r="AE1035" t="s">
        <v>2333</v>
      </c>
    </row>
    <row r="1036" spans="1:31" x14ac:dyDescent="0.25">
      <c r="A1036" s="1">
        <v>44473</v>
      </c>
      <c r="B1036" s="2" t="s">
        <v>3883</v>
      </c>
      <c r="C1036" s="2" t="s">
        <v>73</v>
      </c>
      <c r="D1036" s="2" t="s">
        <v>23</v>
      </c>
      <c r="E1036" s="2" t="s">
        <v>77</v>
      </c>
      <c r="F1036" s="2" t="s">
        <v>71</v>
      </c>
      <c r="G1036" s="4">
        <v>44473</v>
      </c>
      <c r="H1036">
        <v>223</v>
      </c>
      <c r="I1036" t="s">
        <v>884</v>
      </c>
      <c r="J1036" s="1">
        <v>44473</v>
      </c>
      <c r="K1036" t="s">
        <v>2036</v>
      </c>
      <c r="L1036" t="s">
        <v>2037</v>
      </c>
      <c r="M1036" t="s">
        <v>2038</v>
      </c>
      <c r="N1036">
        <v>102</v>
      </c>
      <c r="O1036" t="s">
        <v>2033</v>
      </c>
      <c r="P1036">
        <v>1070</v>
      </c>
      <c r="Q1036">
        <v>0</v>
      </c>
      <c r="R1036">
        <v>0</v>
      </c>
      <c r="S1036">
        <v>1070</v>
      </c>
      <c r="T1036">
        <v>1070</v>
      </c>
      <c r="U1036">
        <v>1070</v>
      </c>
      <c r="W1036" t="s">
        <v>2006</v>
      </c>
      <c r="X1036" t="s">
        <v>71</v>
      </c>
      <c r="AA1036" t="s">
        <v>24</v>
      </c>
      <c r="AC1036" t="s">
        <v>2034</v>
      </c>
      <c r="AD1036">
        <v>136</v>
      </c>
      <c r="AE1036" t="s">
        <v>2333</v>
      </c>
    </row>
    <row r="1037" spans="1:31" x14ac:dyDescent="0.25">
      <c r="A1037" s="1">
        <v>44473</v>
      </c>
      <c r="B1037" s="2" t="s">
        <v>3883</v>
      </c>
      <c r="C1037" s="2" t="s">
        <v>73</v>
      </c>
      <c r="D1037" s="2" t="s">
        <v>23</v>
      </c>
      <c r="E1037" s="2" t="s">
        <v>77</v>
      </c>
      <c r="F1037" s="2" t="s">
        <v>71</v>
      </c>
      <c r="G1037" s="4">
        <v>44473</v>
      </c>
      <c r="H1037">
        <v>224</v>
      </c>
      <c r="I1037" t="s">
        <v>885</v>
      </c>
      <c r="J1037" s="1">
        <v>44473</v>
      </c>
      <c r="K1037" t="s">
        <v>2085</v>
      </c>
      <c r="L1037" t="s">
        <v>2086</v>
      </c>
      <c r="M1037" t="s">
        <v>2087</v>
      </c>
      <c r="N1037">
        <v>102</v>
      </c>
      <c r="O1037" t="s">
        <v>2033</v>
      </c>
      <c r="P1037">
        <v>1070</v>
      </c>
      <c r="Q1037">
        <v>0</v>
      </c>
      <c r="R1037">
        <v>0</v>
      </c>
      <c r="S1037">
        <v>1070</v>
      </c>
      <c r="T1037">
        <v>1070</v>
      </c>
      <c r="U1037">
        <v>1070</v>
      </c>
      <c r="W1037" t="s">
        <v>2006</v>
      </c>
      <c r="X1037" t="s">
        <v>71</v>
      </c>
      <c r="AA1037" t="s">
        <v>24</v>
      </c>
      <c r="AC1037" t="s">
        <v>2034</v>
      </c>
      <c r="AD1037">
        <v>136</v>
      </c>
      <c r="AE1037" t="s">
        <v>2333</v>
      </c>
    </row>
    <row r="1038" spans="1:31" x14ac:dyDescent="0.25">
      <c r="A1038" s="1">
        <v>44473</v>
      </c>
      <c r="B1038" s="2" t="s">
        <v>3883</v>
      </c>
      <c r="C1038" s="2" t="s">
        <v>73</v>
      </c>
      <c r="D1038" s="2" t="s">
        <v>23</v>
      </c>
      <c r="E1038" s="2" t="s">
        <v>77</v>
      </c>
      <c r="F1038" s="2" t="s">
        <v>71</v>
      </c>
      <c r="G1038" s="4">
        <v>44473</v>
      </c>
      <c r="H1038">
        <v>225</v>
      </c>
      <c r="I1038" t="s">
        <v>886</v>
      </c>
      <c r="J1038" s="1">
        <v>44473</v>
      </c>
      <c r="K1038" t="s">
        <v>2080</v>
      </c>
      <c r="L1038" t="s">
        <v>2081</v>
      </c>
      <c r="M1038" t="s">
        <v>2082</v>
      </c>
      <c r="N1038">
        <v>102</v>
      </c>
      <c r="O1038" t="s">
        <v>2033</v>
      </c>
      <c r="P1038">
        <v>1070</v>
      </c>
      <c r="Q1038">
        <v>0</v>
      </c>
      <c r="R1038">
        <v>0</v>
      </c>
      <c r="S1038">
        <v>1070</v>
      </c>
      <c r="T1038">
        <v>1070</v>
      </c>
      <c r="U1038">
        <v>1070</v>
      </c>
      <c r="W1038" t="s">
        <v>2006</v>
      </c>
      <c r="X1038" t="s">
        <v>71</v>
      </c>
      <c r="AA1038" t="s">
        <v>24</v>
      </c>
      <c r="AC1038" t="s">
        <v>2034</v>
      </c>
      <c r="AD1038">
        <v>136</v>
      </c>
      <c r="AE1038" t="s">
        <v>2333</v>
      </c>
    </row>
    <row r="1039" spans="1:31" x14ac:dyDescent="0.25">
      <c r="A1039" s="1">
        <v>44473</v>
      </c>
      <c r="B1039" s="2" t="s">
        <v>3883</v>
      </c>
      <c r="C1039" s="2" t="s">
        <v>73</v>
      </c>
      <c r="D1039" s="2" t="s">
        <v>23</v>
      </c>
      <c r="E1039" s="2" t="s">
        <v>77</v>
      </c>
      <c r="F1039" s="2" t="s">
        <v>71</v>
      </c>
      <c r="G1039" s="4">
        <v>44473</v>
      </c>
      <c r="H1039">
        <v>226</v>
      </c>
      <c r="I1039" t="s">
        <v>887</v>
      </c>
      <c r="J1039" s="1">
        <v>44473</v>
      </c>
      <c r="K1039" t="s">
        <v>2915</v>
      </c>
      <c r="L1039" t="s">
        <v>2618</v>
      </c>
      <c r="M1039" t="s">
        <v>2065</v>
      </c>
      <c r="N1039">
        <v>102</v>
      </c>
      <c r="O1039" t="s">
        <v>2033</v>
      </c>
      <c r="P1039">
        <v>1070</v>
      </c>
      <c r="Q1039">
        <v>0</v>
      </c>
      <c r="R1039">
        <v>0</v>
      </c>
      <c r="S1039">
        <v>1070</v>
      </c>
      <c r="T1039">
        <v>1070</v>
      </c>
      <c r="U1039">
        <v>1070</v>
      </c>
      <c r="W1039" t="s">
        <v>2006</v>
      </c>
      <c r="X1039" t="s">
        <v>71</v>
      </c>
      <c r="AA1039" t="s">
        <v>33</v>
      </c>
      <c r="AC1039" t="s">
        <v>2034</v>
      </c>
      <c r="AD1039">
        <v>136</v>
      </c>
      <c r="AE1039" t="s">
        <v>2750</v>
      </c>
    </row>
    <row r="1040" spans="1:31" x14ac:dyDescent="0.25">
      <c r="A1040" s="1">
        <v>44473</v>
      </c>
      <c r="B1040" s="2" t="s">
        <v>3883</v>
      </c>
      <c r="C1040" s="2" t="s">
        <v>34</v>
      </c>
      <c r="D1040" s="2" t="s">
        <v>23</v>
      </c>
      <c r="E1040" s="2" t="s">
        <v>80</v>
      </c>
      <c r="F1040" s="2" t="s">
        <v>71</v>
      </c>
      <c r="G1040" s="4">
        <v>44473</v>
      </c>
      <c r="H1040">
        <v>227</v>
      </c>
      <c r="I1040" t="s">
        <v>889</v>
      </c>
      <c r="J1040" s="1">
        <v>44473</v>
      </c>
      <c r="K1040" t="s">
        <v>2915</v>
      </c>
      <c r="L1040" t="s">
        <v>2618</v>
      </c>
      <c r="M1040" t="s">
        <v>2065</v>
      </c>
      <c r="N1040">
        <v>692</v>
      </c>
      <c r="O1040" t="s">
        <v>2012</v>
      </c>
      <c r="P1040">
        <v>184</v>
      </c>
      <c r="Q1040">
        <v>0</v>
      </c>
      <c r="R1040">
        <v>0</v>
      </c>
      <c r="S1040">
        <v>4851</v>
      </c>
      <c r="T1040">
        <v>4851</v>
      </c>
      <c r="U1040">
        <v>4851</v>
      </c>
      <c r="W1040" t="s">
        <v>2006</v>
      </c>
      <c r="X1040" t="s">
        <v>71</v>
      </c>
      <c r="AA1040" t="s">
        <v>33</v>
      </c>
      <c r="AC1040" t="s">
        <v>2013</v>
      </c>
      <c r="AD1040" t="s">
        <v>2014</v>
      </c>
      <c r="AE1040" t="s">
        <v>2750</v>
      </c>
    </row>
    <row r="1041" spans="1:31" x14ac:dyDescent="0.25">
      <c r="A1041" s="1">
        <v>44473</v>
      </c>
      <c r="B1041" s="2" t="s">
        <v>3883</v>
      </c>
      <c r="C1041" s="2" t="s">
        <v>34</v>
      </c>
      <c r="D1041" s="2" t="s">
        <v>23</v>
      </c>
      <c r="E1041" s="2" t="s">
        <v>80</v>
      </c>
      <c r="F1041" s="2" t="s">
        <v>71</v>
      </c>
      <c r="G1041" s="4">
        <v>44473</v>
      </c>
      <c r="H1041">
        <v>228</v>
      </c>
      <c r="I1041" t="s">
        <v>889</v>
      </c>
      <c r="N1041">
        <v>100</v>
      </c>
      <c r="O1041" t="s">
        <v>2016</v>
      </c>
      <c r="P1041">
        <v>414</v>
      </c>
      <c r="AC1041" t="s">
        <v>2017</v>
      </c>
      <c r="AD1041">
        <v>100</v>
      </c>
    </row>
    <row r="1042" spans="1:31" x14ac:dyDescent="0.25">
      <c r="A1042" s="1">
        <v>44473</v>
      </c>
      <c r="B1042" s="2" t="s">
        <v>3883</v>
      </c>
      <c r="C1042" s="2" t="s">
        <v>34</v>
      </c>
      <c r="D1042" s="2" t="s">
        <v>23</v>
      </c>
      <c r="E1042" s="2" t="s">
        <v>80</v>
      </c>
      <c r="F1042" s="2" t="s">
        <v>71</v>
      </c>
      <c r="G1042" s="4">
        <v>44473</v>
      </c>
      <c r="H1042">
        <v>229</v>
      </c>
      <c r="I1042" t="s">
        <v>889</v>
      </c>
      <c r="N1042">
        <v>288</v>
      </c>
      <c r="O1042" t="s">
        <v>2242</v>
      </c>
      <c r="P1042">
        <v>125</v>
      </c>
      <c r="AC1042" t="s">
        <v>2243</v>
      </c>
      <c r="AD1042">
        <v>221</v>
      </c>
    </row>
    <row r="1043" spans="1:31" x14ac:dyDescent="0.25">
      <c r="A1043" s="1">
        <v>44473</v>
      </c>
      <c r="B1043" s="2" t="s">
        <v>3883</v>
      </c>
      <c r="C1043" s="2" t="s">
        <v>34</v>
      </c>
      <c r="D1043" s="2" t="s">
        <v>23</v>
      </c>
      <c r="E1043" s="2" t="s">
        <v>80</v>
      </c>
      <c r="F1043" s="2" t="s">
        <v>71</v>
      </c>
      <c r="G1043" s="4">
        <v>44473</v>
      </c>
      <c r="H1043">
        <v>230</v>
      </c>
      <c r="I1043" t="s">
        <v>889</v>
      </c>
      <c r="N1043">
        <v>226</v>
      </c>
      <c r="O1043" t="s">
        <v>2018</v>
      </c>
      <c r="P1043">
        <v>345</v>
      </c>
      <c r="AC1043" t="s">
        <v>2019</v>
      </c>
      <c r="AD1043">
        <v>183</v>
      </c>
    </row>
    <row r="1044" spans="1:31" x14ac:dyDescent="0.25">
      <c r="A1044" s="1">
        <v>44473</v>
      </c>
      <c r="B1044" s="2" t="s">
        <v>3883</v>
      </c>
      <c r="C1044" s="2" t="s">
        <v>34</v>
      </c>
      <c r="D1044" s="2" t="s">
        <v>23</v>
      </c>
      <c r="E1044" s="2" t="s">
        <v>80</v>
      </c>
      <c r="F1044" s="2" t="s">
        <v>71</v>
      </c>
      <c r="G1044" s="4">
        <v>44473</v>
      </c>
      <c r="H1044">
        <v>231</v>
      </c>
      <c r="I1044" t="s">
        <v>889</v>
      </c>
      <c r="N1044">
        <v>691</v>
      </c>
      <c r="O1044" t="s">
        <v>2020</v>
      </c>
      <c r="P1044">
        <v>518</v>
      </c>
      <c r="AC1044" t="s">
        <v>2021</v>
      </c>
      <c r="AD1044" t="s">
        <v>2022</v>
      </c>
    </row>
    <row r="1045" spans="1:31" x14ac:dyDescent="0.25">
      <c r="A1045" s="1">
        <v>44473</v>
      </c>
      <c r="B1045" s="2" t="s">
        <v>3883</v>
      </c>
      <c r="C1045" s="2" t="s">
        <v>34</v>
      </c>
      <c r="D1045" s="2" t="s">
        <v>23</v>
      </c>
      <c r="E1045" s="2" t="s">
        <v>80</v>
      </c>
      <c r="F1045" s="2" t="s">
        <v>71</v>
      </c>
      <c r="G1045" s="4">
        <v>44473</v>
      </c>
      <c r="H1045">
        <v>232</v>
      </c>
      <c r="I1045" t="s">
        <v>889</v>
      </c>
      <c r="N1045">
        <v>244</v>
      </c>
      <c r="O1045" t="s">
        <v>2023</v>
      </c>
      <c r="P1045">
        <v>920</v>
      </c>
      <c r="AC1045" t="s">
        <v>2024</v>
      </c>
    </row>
    <row r="1046" spans="1:31" x14ac:dyDescent="0.25">
      <c r="A1046" s="1">
        <v>44473</v>
      </c>
      <c r="B1046" s="2" t="s">
        <v>3883</v>
      </c>
      <c r="C1046" s="2" t="s">
        <v>34</v>
      </c>
      <c r="D1046" s="2" t="s">
        <v>23</v>
      </c>
      <c r="E1046" s="2" t="s">
        <v>80</v>
      </c>
      <c r="F1046" s="2" t="s">
        <v>71</v>
      </c>
      <c r="G1046" s="4">
        <v>44473</v>
      </c>
      <c r="H1046">
        <v>233</v>
      </c>
      <c r="I1046" t="s">
        <v>889</v>
      </c>
      <c r="N1046">
        <v>87</v>
      </c>
      <c r="O1046" t="s">
        <v>2602</v>
      </c>
      <c r="P1046">
        <v>345</v>
      </c>
      <c r="AC1046" t="s">
        <v>2602</v>
      </c>
      <c r="AD1046">
        <v>129</v>
      </c>
    </row>
    <row r="1047" spans="1:31" x14ac:dyDescent="0.25">
      <c r="A1047" s="1">
        <v>44473</v>
      </c>
      <c r="B1047" s="2" t="s">
        <v>3883</v>
      </c>
      <c r="C1047" s="2" t="s">
        <v>34</v>
      </c>
      <c r="D1047" s="2" t="s">
        <v>23</v>
      </c>
      <c r="E1047" s="2" t="s">
        <v>80</v>
      </c>
      <c r="F1047" s="2" t="s">
        <v>71</v>
      </c>
      <c r="G1047" s="4">
        <v>44473</v>
      </c>
      <c r="H1047">
        <v>234</v>
      </c>
      <c r="I1047" t="s">
        <v>889</v>
      </c>
      <c r="N1047">
        <v>2458</v>
      </c>
      <c r="O1047" t="s">
        <v>2152</v>
      </c>
      <c r="P1047">
        <v>500</v>
      </c>
      <c r="AC1047" t="s">
        <v>2153</v>
      </c>
    </row>
    <row r="1048" spans="1:31" x14ac:dyDescent="0.25">
      <c r="A1048" s="1">
        <v>44473</v>
      </c>
      <c r="B1048" s="2" t="s">
        <v>3883</v>
      </c>
      <c r="C1048" s="2" t="s">
        <v>34</v>
      </c>
      <c r="D1048" s="2" t="s">
        <v>23</v>
      </c>
      <c r="E1048" s="2" t="s">
        <v>80</v>
      </c>
      <c r="F1048" s="2" t="s">
        <v>71</v>
      </c>
      <c r="G1048" s="4">
        <v>44473</v>
      </c>
      <c r="H1048">
        <v>235</v>
      </c>
      <c r="I1048" t="s">
        <v>889</v>
      </c>
      <c r="N1048">
        <v>2477</v>
      </c>
      <c r="O1048" t="s">
        <v>2240</v>
      </c>
      <c r="P1048">
        <v>750</v>
      </c>
      <c r="AC1048" t="s">
        <v>2241</v>
      </c>
    </row>
    <row r="1049" spans="1:31" x14ac:dyDescent="0.25">
      <c r="A1049" s="1">
        <v>44473</v>
      </c>
      <c r="B1049" s="2" t="s">
        <v>3883</v>
      </c>
      <c r="C1049" s="2" t="s">
        <v>34</v>
      </c>
      <c r="D1049" s="2" t="s">
        <v>23</v>
      </c>
      <c r="E1049" s="2" t="s">
        <v>80</v>
      </c>
      <c r="F1049" s="2" t="s">
        <v>71</v>
      </c>
      <c r="G1049" s="4">
        <v>44473</v>
      </c>
      <c r="H1049">
        <v>236</v>
      </c>
      <c r="I1049" t="s">
        <v>889</v>
      </c>
      <c r="N1049">
        <v>2085</v>
      </c>
      <c r="O1049" t="s">
        <v>2741</v>
      </c>
      <c r="P1049">
        <v>750</v>
      </c>
      <c r="AC1049" t="s">
        <v>2742</v>
      </c>
      <c r="AD1049">
        <v>189</v>
      </c>
    </row>
    <row r="1050" spans="1:31" x14ac:dyDescent="0.25">
      <c r="A1050" s="1">
        <v>44473</v>
      </c>
      <c r="B1050" s="2" t="s">
        <v>3883</v>
      </c>
      <c r="C1050" s="2" t="s">
        <v>34</v>
      </c>
      <c r="D1050" s="2" t="s">
        <v>74</v>
      </c>
      <c r="E1050" s="2" t="s">
        <v>80</v>
      </c>
      <c r="F1050" s="2" t="s">
        <v>71</v>
      </c>
      <c r="G1050" s="4">
        <v>44473</v>
      </c>
      <c r="H1050">
        <v>237</v>
      </c>
      <c r="I1050" t="s">
        <v>890</v>
      </c>
      <c r="J1050" s="1">
        <v>44473</v>
      </c>
      <c r="K1050" t="s">
        <v>2915</v>
      </c>
      <c r="L1050" t="s">
        <v>2618</v>
      </c>
      <c r="M1050" t="s">
        <v>2065</v>
      </c>
      <c r="N1050">
        <v>2452</v>
      </c>
      <c r="O1050" t="s">
        <v>2157</v>
      </c>
      <c r="P1050">
        <v>3500</v>
      </c>
      <c r="Q1050">
        <v>0</v>
      </c>
      <c r="R1050">
        <v>0</v>
      </c>
      <c r="S1050">
        <v>3500</v>
      </c>
      <c r="T1050">
        <v>3500</v>
      </c>
      <c r="U1050">
        <v>3500</v>
      </c>
      <c r="W1050" t="s">
        <v>2006</v>
      </c>
      <c r="X1050" t="s">
        <v>71</v>
      </c>
      <c r="AA1050" t="s">
        <v>33</v>
      </c>
      <c r="AC1050" t="s">
        <v>2158</v>
      </c>
      <c r="AE1050" t="s">
        <v>2750</v>
      </c>
    </row>
    <row r="1051" spans="1:31" x14ac:dyDescent="0.25">
      <c r="A1051" s="1">
        <v>44474</v>
      </c>
      <c r="B1051" s="2" t="s">
        <v>3883</v>
      </c>
      <c r="C1051" s="2" t="s">
        <v>73</v>
      </c>
      <c r="D1051" s="2" t="s">
        <v>23</v>
      </c>
      <c r="E1051" s="2" t="s">
        <v>77</v>
      </c>
      <c r="F1051" s="2" t="s">
        <v>71</v>
      </c>
      <c r="G1051" s="4">
        <v>44473</v>
      </c>
      <c r="H1051">
        <v>1</v>
      </c>
      <c r="I1051" t="s">
        <v>891</v>
      </c>
      <c r="J1051" s="1">
        <v>44474</v>
      </c>
      <c r="K1051" t="s">
        <v>2916</v>
      </c>
      <c r="L1051" t="s">
        <v>2917</v>
      </c>
      <c r="N1051">
        <v>102</v>
      </c>
      <c r="O1051" t="s">
        <v>2033</v>
      </c>
      <c r="P1051">
        <v>1070</v>
      </c>
      <c r="Q1051">
        <v>0</v>
      </c>
      <c r="R1051">
        <v>0</v>
      </c>
      <c r="S1051">
        <v>1070</v>
      </c>
      <c r="T1051">
        <v>1070</v>
      </c>
      <c r="U1051">
        <v>1070</v>
      </c>
      <c r="W1051" t="s">
        <v>2006</v>
      </c>
      <c r="X1051" t="s">
        <v>71</v>
      </c>
      <c r="AA1051" t="s">
        <v>33</v>
      </c>
      <c r="AC1051" t="s">
        <v>2034</v>
      </c>
      <c r="AD1051">
        <v>136</v>
      </c>
      <c r="AE1051" t="s">
        <v>2750</v>
      </c>
    </row>
    <row r="1052" spans="1:31" x14ac:dyDescent="0.25">
      <c r="A1052" s="1">
        <v>44474</v>
      </c>
      <c r="B1052" s="2" t="s">
        <v>3883</v>
      </c>
      <c r="C1052" s="2" t="s">
        <v>34</v>
      </c>
      <c r="D1052" s="2" t="s">
        <v>23</v>
      </c>
      <c r="E1052" s="2" t="s">
        <v>80</v>
      </c>
      <c r="F1052" s="2" t="s">
        <v>71</v>
      </c>
      <c r="G1052" s="4">
        <v>44473</v>
      </c>
      <c r="H1052">
        <v>2</v>
      </c>
      <c r="I1052" t="s">
        <v>893</v>
      </c>
      <c r="J1052" s="1">
        <v>44474</v>
      </c>
      <c r="K1052" t="s">
        <v>2916</v>
      </c>
      <c r="L1052" t="s">
        <v>2917</v>
      </c>
      <c r="N1052">
        <v>692</v>
      </c>
      <c r="O1052" t="s">
        <v>2012</v>
      </c>
      <c r="P1052">
        <v>184</v>
      </c>
      <c r="Q1052">
        <v>0</v>
      </c>
      <c r="R1052">
        <v>0</v>
      </c>
      <c r="S1052">
        <v>4851</v>
      </c>
      <c r="T1052">
        <v>4851</v>
      </c>
      <c r="U1052">
        <v>4851</v>
      </c>
      <c r="W1052" t="s">
        <v>2006</v>
      </c>
      <c r="X1052" t="s">
        <v>71</v>
      </c>
      <c r="AA1052" t="s">
        <v>33</v>
      </c>
      <c r="AC1052" t="s">
        <v>2013</v>
      </c>
      <c r="AD1052" t="s">
        <v>2014</v>
      </c>
      <c r="AE1052" t="s">
        <v>2750</v>
      </c>
    </row>
    <row r="1053" spans="1:31" x14ac:dyDescent="0.25">
      <c r="A1053" s="1">
        <v>44474</v>
      </c>
      <c r="B1053" s="2" t="s">
        <v>3883</v>
      </c>
      <c r="C1053" s="2" t="s">
        <v>34</v>
      </c>
      <c r="D1053" s="2" t="s">
        <v>23</v>
      </c>
      <c r="E1053" s="2" t="s">
        <v>80</v>
      </c>
      <c r="F1053" s="2" t="s">
        <v>71</v>
      </c>
      <c r="G1053" s="4">
        <v>44473</v>
      </c>
      <c r="H1053">
        <v>3</v>
      </c>
      <c r="I1053" t="s">
        <v>893</v>
      </c>
      <c r="N1053">
        <v>288</v>
      </c>
      <c r="O1053" t="s">
        <v>2242</v>
      </c>
      <c r="P1053">
        <v>125</v>
      </c>
      <c r="AC1053" t="s">
        <v>2243</v>
      </c>
      <c r="AD1053">
        <v>221</v>
      </c>
    </row>
    <row r="1054" spans="1:31" x14ac:dyDescent="0.25">
      <c r="A1054" s="1">
        <v>44474</v>
      </c>
      <c r="B1054" s="2" t="s">
        <v>3883</v>
      </c>
      <c r="C1054" s="2" t="s">
        <v>34</v>
      </c>
      <c r="D1054" s="2" t="s">
        <v>23</v>
      </c>
      <c r="E1054" s="2" t="s">
        <v>80</v>
      </c>
      <c r="F1054" s="2" t="s">
        <v>71</v>
      </c>
      <c r="G1054" s="4">
        <v>44473</v>
      </c>
      <c r="H1054">
        <v>4</v>
      </c>
      <c r="I1054" t="s">
        <v>893</v>
      </c>
      <c r="N1054">
        <v>100</v>
      </c>
      <c r="O1054" t="s">
        <v>2016</v>
      </c>
      <c r="P1054">
        <v>414</v>
      </c>
      <c r="AC1054" t="s">
        <v>2017</v>
      </c>
      <c r="AD1054">
        <v>100</v>
      </c>
    </row>
    <row r="1055" spans="1:31" x14ac:dyDescent="0.25">
      <c r="A1055" s="1">
        <v>44474</v>
      </c>
      <c r="B1055" s="2" t="s">
        <v>3883</v>
      </c>
      <c r="C1055" s="2" t="s">
        <v>34</v>
      </c>
      <c r="D1055" s="2" t="s">
        <v>23</v>
      </c>
      <c r="E1055" s="2" t="s">
        <v>80</v>
      </c>
      <c r="F1055" s="2" t="s">
        <v>71</v>
      </c>
      <c r="G1055" s="4">
        <v>44473</v>
      </c>
      <c r="H1055">
        <v>5</v>
      </c>
      <c r="I1055" t="s">
        <v>893</v>
      </c>
      <c r="N1055">
        <v>226</v>
      </c>
      <c r="O1055" t="s">
        <v>2018</v>
      </c>
      <c r="P1055">
        <v>345</v>
      </c>
      <c r="AC1055" t="s">
        <v>2019</v>
      </c>
      <c r="AD1055">
        <v>183</v>
      </c>
    </row>
    <row r="1056" spans="1:31" x14ac:dyDescent="0.25">
      <c r="A1056" s="1">
        <v>44474</v>
      </c>
      <c r="B1056" s="2" t="s">
        <v>3883</v>
      </c>
      <c r="C1056" s="2" t="s">
        <v>34</v>
      </c>
      <c r="D1056" s="2" t="s">
        <v>23</v>
      </c>
      <c r="E1056" s="2" t="s">
        <v>80</v>
      </c>
      <c r="F1056" s="2" t="s">
        <v>71</v>
      </c>
      <c r="G1056" s="4">
        <v>44473</v>
      </c>
      <c r="H1056">
        <v>6</v>
      </c>
      <c r="I1056" t="s">
        <v>893</v>
      </c>
      <c r="N1056">
        <v>691</v>
      </c>
      <c r="O1056" t="s">
        <v>2020</v>
      </c>
      <c r="P1056">
        <v>518</v>
      </c>
      <c r="AC1056" t="s">
        <v>2021</v>
      </c>
      <c r="AD1056" t="s">
        <v>2022</v>
      </c>
    </row>
    <row r="1057" spans="1:31" x14ac:dyDescent="0.25">
      <c r="A1057" s="1">
        <v>44474</v>
      </c>
      <c r="B1057" s="2" t="s">
        <v>3883</v>
      </c>
      <c r="C1057" s="2" t="s">
        <v>34</v>
      </c>
      <c r="D1057" s="2" t="s">
        <v>23</v>
      </c>
      <c r="E1057" s="2" t="s">
        <v>80</v>
      </c>
      <c r="F1057" s="2" t="s">
        <v>71</v>
      </c>
      <c r="G1057" s="4">
        <v>44473</v>
      </c>
      <c r="H1057">
        <v>7</v>
      </c>
      <c r="I1057" t="s">
        <v>893</v>
      </c>
      <c r="N1057">
        <v>244</v>
      </c>
      <c r="O1057" t="s">
        <v>2023</v>
      </c>
      <c r="P1057">
        <v>920</v>
      </c>
      <c r="AC1057" t="s">
        <v>2024</v>
      </c>
    </row>
    <row r="1058" spans="1:31" x14ac:dyDescent="0.25">
      <c r="A1058" s="1">
        <v>44474</v>
      </c>
      <c r="B1058" s="2" t="s">
        <v>3883</v>
      </c>
      <c r="C1058" s="2" t="s">
        <v>34</v>
      </c>
      <c r="D1058" s="2" t="s">
        <v>23</v>
      </c>
      <c r="E1058" s="2" t="s">
        <v>80</v>
      </c>
      <c r="F1058" s="2" t="s">
        <v>71</v>
      </c>
      <c r="G1058" s="4">
        <v>44473</v>
      </c>
      <c r="H1058">
        <v>8</v>
      </c>
      <c r="I1058" t="s">
        <v>893</v>
      </c>
      <c r="N1058">
        <v>87</v>
      </c>
      <c r="O1058" t="s">
        <v>2602</v>
      </c>
      <c r="P1058">
        <v>345</v>
      </c>
      <c r="AC1058" t="s">
        <v>2602</v>
      </c>
      <c r="AD1058">
        <v>129</v>
      </c>
    </row>
    <row r="1059" spans="1:31" x14ac:dyDescent="0.25">
      <c r="A1059" s="1">
        <v>44474</v>
      </c>
      <c r="B1059" s="2" t="s">
        <v>3883</v>
      </c>
      <c r="C1059" s="2" t="s">
        <v>34</v>
      </c>
      <c r="D1059" s="2" t="s">
        <v>23</v>
      </c>
      <c r="E1059" s="2" t="s">
        <v>80</v>
      </c>
      <c r="F1059" s="2" t="s">
        <v>71</v>
      </c>
      <c r="G1059" s="4">
        <v>44473</v>
      </c>
      <c r="H1059">
        <v>9</v>
      </c>
      <c r="I1059" t="s">
        <v>893</v>
      </c>
      <c r="N1059">
        <v>2458</v>
      </c>
      <c r="O1059" t="s">
        <v>2152</v>
      </c>
      <c r="P1059">
        <v>500</v>
      </c>
      <c r="AC1059" t="s">
        <v>2153</v>
      </c>
    </row>
    <row r="1060" spans="1:31" x14ac:dyDescent="0.25">
      <c r="A1060" s="1">
        <v>44474</v>
      </c>
      <c r="B1060" s="2" t="s">
        <v>3883</v>
      </c>
      <c r="C1060" s="2" t="s">
        <v>34</v>
      </c>
      <c r="D1060" s="2" t="s">
        <v>23</v>
      </c>
      <c r="E1060" s="2" t="s">
        <v>80</v>
      </c>
      <c r="F1060" s="2" t="s">
        <v>71</v>
      </c>
      <c r="G1060" s="4">
        <v>44473</v>
      </c>
      <c r="H1060">
        <v>10</v>
      </c>
      <c r="I1060" t="s">
        <v>893</v>
      </c>
      <c r="N1060">
        <v>2477</v>
      </c>
      <c r="O1060" t="s">
        <v>2240</v>
      </c>
      <c r="P1060">
        <v>750</v>
      </c>
      <c r="AC1060" t="s">
        <v>2241</v>
      </c>
    </row>
    <row r="1061" spans="1:31" x14ac:dyDescent="0.25">
      <c r="A1061" s="1">
        <v>44474</v>
      </c>
      <c r="B1061" s="2" t="s">
        <v>3883</v>
      </c>
      <c r="C1061" s="2" t="s">
        <v>34</v>
      </c>
      <c r="D1061" s="2" t="s">
        <v>23</v>
      </c>
      <c r="E1061" s="2" t="s">
        <v>80</v>
      </c>
      <c r="F1061" s="2" t="s">
        <v>71</v>
      </c>
      <c r="G1061" s="4">
        <v>44473</v>
      </c>
      <c r="H1061">
        <v>11</v>
      </c>
      <c r="I1061" t="s">
        <v>893</v>
      </c>
      <c r="N1061">
        <v>2085</v>
      </c>
      <c r="O1061" t="s">
        <v>2741</v>
      </c>
      <c r="P1061">
        <v>750</v>
      </c>
      <c r="AC1061" t="s">
        <v>2742</v>
      </c>
      <c r="AD1061">
        <v>189</v>
      </c>
    </row>
    <row r="1062" spans="1:31" x14ac:dyDescent="0.25">
      <c r="A1062" s="1">
        <v>44474</v>
      </c>
      <c r="B1062" s="2" t="s">
        <v>3883</v>
      </c>
      <c r="C1062" s="2" t="s">
        <v>25</v>
      </c>
      <c r="D1062" s="2" t="s">
        <v>74</v>
      </c>
      <c r="E1062" s="2" t="s">
        <v>78</v>
      </c>
      <c r="F1062" s="2" t="s">
        <v>71</v>
      </c>
      <c r="G1062" s="4">
        <v>44473</v>
      </c>
      <c r="H1062">
        <v>12</v>
      </c>
      <c r="I1062" t="s">
        <v>894</v>
      </c>
      <c r="J1062" s="1">
        <v>44474</v>
      </c>
      <c r="K1062" t="s">
        <v>2916</v>
      </c>
      <c r="L1062" t="s">
        <v>2917</v>
      </c>
      <c r="N1062">
        <v>2452</v>
      </c>
      <c r="O1062" t="s">
        <v>2157</v>
      </c>
      <c r="P1062">
        <v>3500</v>
      </c>
      <c r="Q1062">
        <v>0</v>
      </c>
      <c r="R1062">
        <v>0</v>
      </c>
      <c r="S1062">
        <v>3500</v>
      </c>
      <c r="T1062">
        <v>3500</v>
      </c>
      <c r="U1062">
        <v>3500</v>
      </c>
      <c r="W1062" t="s">
        <v>2006</v>
      </c>
      <c r="X1062" t="s">
        <v>71</v>
      </c>
      <c r="AA1062" t="s">
        <v>24</v>
      </c>
      <c r="AC1062" t="s">
        <v>2158</v>
      </c>
      <c r="AE1062" t="s">
        <v>2750</v>
      </c>
    </row>
    <row r="1063" spans="1:31" x14ac:dyDescent="0.25">
      <c r="A1063" s="1">
        <v>44474</v>
      </c>
      <c r="B1063" s="2" t="s">
        <v>3883</v>
      </c>
      <c r="C1063" s="2" t="s">
        <v>25</v>
      </c>
      <c r="D1063" s="2" t="s">
        <v>37</v>
      </c>
      <c r="E1063" s="2" t="s">
        <v>78</v>
      </c>
      <c r="F1063" s="2" t="s">
        <v>71</v>
      </c>
      <c r="G1063" s="4">
        <v>44473</v>
      </c>
      <c r="H1063">
        <v>13</v>
      </c>
      <c r="I1063" t="s">
        <v>895</v>
      </c>
      <c r="J1063" s="1">
        <v>44474</v>
      </c>
      <c r="K1063" t="s">
        <v>2915</v>
      </c>
      <c r="L1063" t="s">
        <v>2618</v>
      </c>
      <c r="M1063" t="s">
        <v>2065</v>
      </c>
      <c r="N1063">
        <v>83</v>
      </c>
      <c r="O1063" t="s">
        <v>2029</v>
      </c>
      <c r="P1063">
        <v>138</v>
      </c>
      <c r="Q1063">
        <v>0</v>
      </c>
      <c r="R1063">
        <v>0</v>
      </c>
      <c r="S1063">
        <v>588</v>
      </c>
      <c r="T1063">
        <v>588</v>
      </c>
      <c r="U1063">
        <v>588</v>
      </c>
      <c r="W1063" t="s">
        <v>2006</v>
      </c>
      <c r="X1063" t="s">
        <v>71</v>
      </c>
      <c r="AA1063" t="s">
        <v>24</v>
      </c>
      <c r="AC1063" t="s">
        <v>2030</v>
      </c>
      <c r="AD1063">
        <v>127</v>
      </c>
      <c r="AE1063" t="s">
        <v>2333</v>
      </c>
    </row>
    <row r="1064" spans="1:31" x14ac:dyDescent="0.25">
      <c r="A1064" s="1">
        <v>44474</v>
      </c>
      <c r="B1064" s="2" t="s">
        <v>3883</v>
      </c>
      <c r="C1064" s="2" t="s">
        <v>25</v>
      </c>
      <c r="D1064" s="2" t="s">
        <v>37</v>
      </c>
      <c r="E1064" s="2" t="s">
        <v>78</v>
      </c>
      <c r="F1064" s="2" t="s">
        <v>71</v>
      </c>
      <c r="G1064" s="4">
        <v>44473</v>
      </c>
      <c r="H1064">
        <v>14</v>
      </c>
      <c r="I1064" t="s">
        <v>895</v>
      </c>
      <c r="N1064">
        <v>367</v>
      </c>
      <c r="O1064" t="s">
        <v>2341</v>
      </c>
      <c r="P1064">
        <v>450</v>
      </c>
      <c r="AC1064" t="s">
        <v>2342</v>
      </c>
      <c r="AD1064">
        <v>110</v>
      </c>
    </row>
    <row r="1065" spans="1:31" x14ac:dyDescent="0.25">
      <c r="A1065" s="1">
        <v>44474</v>
      </c>
      <c r="B1065" s="2" t="s">
        <v>3883</v>
      </c>
      <c r="C1065" s="2" t="s">
        <v>73</v>
      </c>
      <c r="D1065" s="2" t="s">
        <v>23</v>
      </c>
      <c r="E1065" s="2" t="s">
        <v>77</v>
      </c>
      <c r="F1065" s="2" t="s">
        <v>71</v>
      </c>
      <c r="G1065" s="4">
        <v>44473</v>
      </c>
      <c r="H1065">
        <v>15</v>
      </c>
      <c r="I1065" t="s">
        <v>896</v>
      </c>
      <c r="J1065" s="1">
        <v>44474</v>
      </c>
      <c r="K1065" t="s">
        <v>2915</v>
      </c>
      <c r="L1065" t="s">
        <v>2618</v>
      </c>
      <c r="M1065" t="s">
        <v>2065</v>
      </c>
      <c r="N1065">
        <v>102</v>
      </c>
      <c r="O1065" t="s">
        <v>2033</v>
      </c>
      <c r="P1065">
        <v>1070</v>
      </c>
      <c r="Q1065">
        <v>0</v>
      </c>
      <c r="R1065">
        <v>0</v>
      </c>
      <c r="S1065">
        <v>1070</v>
      </c>
      <c r="T1065">
        <v>1070</v>
      </c>
      <c r="U1065">
        <v>1070</v>
      </c>
      <c r="W1065" t="s">
        <v>2006</v>
      </c>
      <c r="X1065" t="s">
        <v>71</v>
      </c>
      <c r="AA1065" t="s">
        <v>24</v>
      </c>
      <c r="AC1065" t="s">
        <v>2034</v>
      </c>
      <c r="AD1065">
        <v>136</v>
      </c>
      <c r="AE1065" t="s">
        <v>2333</v>
      </c>
    </row>
    <row r="1066" spans="1:31" x14ac:dyDescent="0.25">
      <c r="A1066" s="1">
        <v>44474</v>
      </c>
      <c r="B1066" s="2" t="s">
        <v>3883</v>
      </c>
      <c r="C1066" s="2" t="s">
        <v>25</v>
      </c>
      <c r="D1066" s="2" t="s">
        <v>23</v>
      </c>
      <c r="E1066" s="2" t="s">
        <v>78</v>
      </c>
      <c r="F1066" s="2" t="s">
        <v>71</v>
      </c>
      <c r="G1066" s="4">
        <v>44473</v>
      </c>
      <c r="H1066">
        <v>16</v>
      </c>
      <c r="I1066" t="s">
        <v>897</v>
      </c>
      <c r="J1066" s="1">
        <v>44474</v>
      </c>
      <c r="K1066" t="s">
        <v>2915</v>
      </c>
      <c r="L1066" t="s">
        <v>2618</v>
      </c>
      <c r="M1066" t="s">
        <v>2065</v>
      </c>
      <c r="N1066">
        <v>2062</v>
      </c>
      <c r="O1066" t="s">
        <v>2307</v>
      </c>
      <c r="P1066">
        <v>1495</v>
      </c>
      <c r="Q1066">
        <v>0</v>
      </c>
      <c r="R1066">
        <v>0</v>
      </c>
      <c r="S1066">
        <v>1495</v>
      </c>
      <c r="T1066">
        <v>1495</v>
      </c>
      <c r="U1066">
        <v>1495</v>
      </c>
      <c r="W1066" t="s">
        <v>2006</v>
      </c>
      <c r="X1066" t="s">
        <v>71</v>
      </c>
      <c r="AA1066" t="s">
        <v>24</v>
      </c>
      <c r="AC1066" t="s">
        <v>2308</v>
      </c>
      <c r="AD1066" t="s">
        <v>2309</v>
      </c>
      <c r="AE1066" t="s">
        <v>2333</v>
      </c>
    </row>
    <row r="1067" spans="1:31" x14ac:dyDescent="0.25">
      <c r="A1067" s="1">
        <v>44474</v>
      </c>
      <c r="B1067" s="2" t="s">
        <v>3879</v>
      </c>
      <c r="C1067" s="2" t="s">
        <v>73</v>
      </c>
      <c r="D1067" s="2" t="s">
        <v>23</v>
      </c>
      <c r="E1067" s="2" t="s">
        <v>77</v>
      </c>
      <c r="F1067" s="2" t="s">
        <v>71</v>
      </c>
      <c r="G1067" s="4">
        <v>44474</v>
      </c>
      <c r="H1067">
        <v>17</v>
      </c>
      <c r="I1067" t="s">
        <v>898</v>
      </c>
      <c r="J1067" s="1">
        <v>44474</v>
      </c>
      <c r="K1067" t="s">
        <v>2036</v>
      </c>
      <c r="L1067" t="s">
        <v>2037</v>
      </c>
      <c r="M1067" t="s">
        <v>2038</v>
      </c>
      <c r="N1067">
        <v>102</v>
      </c>
      <c r="O1067" t="s">
        <v>2033</v>
      </c>
      <c r="P1067">
        <v>1070</v>
      </c>
      <c r="Q1067">
        <v>0</v>
      </c>
      <c r="R1067">
        <v>0</v>
      </c>
      <c r="S1067">
        <v>1070</v>
      </c>
      <c r="T1067">
        <v>1070</v>
      </c>
      <c r="U1067">
        <v>1070</v>
      </c>
      <c r="W1067" t="s">
        <v>2006</v>
      </c>
      <c r="X1067" t="s">
        <v>71</v>
      </c>
      <c r="AA1067" t="s">
        <v>24</v>
      </c>
      <c r="AC1067" t="s">
        <v>2034</v>
      </c>
      <c r="AD1067">
        <v>136</v>
      </c>
      <c r="AE1067" t="s">
        <v>2035</v>
      </c>
    </row>
    <row r="1068" spans="1:31" x14ac:dyDescent="0.25">
      <c r="A1068" s="1">
        <v>44474</v>
      </c>
      <c r="B1068" s="2" t="s">
        <v>3879</v>
      </c>
      <c r="C1068" s="2" t="s">
        <v>73</v>
      </c>
      <c r="D1068" s="2" t="s">
        <v>23</v>
      </c>
      <c r="E1068" s="2" t="s">
        <v>77</v>
      </c>
      <c r="F1068" s="2" t="s">
        <v>71</v>
      </c>
      <c r="G1068" s="4">
        <v>44474</v>
      </c>
      <c r="H1068">
        <v>18</v>
      </c>
      <c r="I1068" t="s">
        <v>899</v>
      </c>
      <c r="J1068" s="1">
        <v>44474</v>
      </c>
      <c r="K1068" t="s">
        <v>2085</v>
      </c>
      <c r="L1068" t="s">
        <v>2086</v>
      </c>
      <c r="M1068" t="s">
        <v>2087</v>
      </c>
      <c r="N1068">
        <v>102</v>
      </c>
      <c r="O1068" t="s">
        <v>2033</v>
      </c>
      <c r="P1068">
        <v>1070</v>
      </c>
      <c r="Q1068">
        <v>0</v>
      </c>
      <c r="R1068">
        <v>0</v>
      </c>
      <c r="S1068">
        <v>1070</v>
      </c>
      <c r="T1068">
        <v>1070</v>
      </c>
      <c r="U1068">
        <v>1070</v>
      </c>
      <c r="W1068" t="s">
        <v>2006</v>
      </c>
      <c r="X1068" t="s">
        <v>71</v>
      </c>
      <c r="AA1068" t="s">
        <v>24</v>
      </c>
      <c r="AC1068" t="s">
        <v>2034</v>
      </c>
      <c r="AD1068">
        <v>136</v>
      </c>
      <c r="AE1068" t="s">
        <v>2035</v>
      </c>
    </row>
    <row r="1069" spans="1:31" x14ac:dyDescent="0.25">
      <c r="A1069" s="1">
        <v>44474</v>
      </c>
      <c r="B1069" s="2" t="s">
        <v>3879</v>
      </c>
      <c r="C1069" s="2" t="s">
        <v>73</v>
      </c>
      <c r="D1069" s="2" t="s">
        <v>23</v>
      </c>
      <c r="E1069" s="2" t="s">
        <v>77</v>
      </c>
      <c r="F1069" s="2" t="s">
        <v>71</v>
      </c>
      <c r="G1069" s="4">
        <v>44474</v>
      </c>
      <c r="H1069">
        <v>19</v>
      </c>
      <c r="I1069" t="s">
        <v>900</v>
      </c>
      <c r="J1069" s="1">
        <v>44474</v>
      </c>
      <c r="K1069" t="s">
        <v>2080</v>
      </c>
      <c r="L1069" t="s">
        <v>2081</v>
      </c>
      <c r="M1069" t="s">
        <v>2082</v>
      </c>
      <c r="N1069">
        <v>102</v>
      </c>
      <c r="O1069" t="s">
        <v>2033</v>
      </c>
      <c r="P1069">
        <v>1070</v>
      </c>
      <c r="Q1069">
        <v>0</v>
      </c>
      <c r="R1069">
        <v>0</v>
      </c>
      <c r="S1069">
        <v>1070</v>
      </c>
      <c r="T1069">
        <v>1070</v>
      </c>
      <c r="U1069">
        <v>1070</v>
      </c>
      <c r="W1069" t="s">
        <v>2006</v>
      </c>
      <c r="X1069" t="s">
        <v>71</v>
      </c>
      <c r="AA1069" t="s">
        <v>24</v>
      </c>
      <c r="AC1069" t="s">
        <v>2034</v>
      </c>
      <c r="AD1069">
        <v>136</v>
      </c>
      <c r="AE1069" t="s">
        <v>2035</v>
      </c>
    </row>
    <row r="1070" spans="1:31" x14ac:dyDescent="0.25">
      <c r="A1070" s="1">
        <v>44474</v>
      </c>
      <c r="B1070" s="2" t="s">
        <v>3879</v>
      </c>
      <c r="C1070" s="2" t="s">
        <v>73</v>
      </c>
      <c r="D1070" s="2" t="s">
        <v>23</v>
      </c>
      <c r="E1070" s="2" t="s">
        <v>77</v>
      </c>
      <c r="F1070" s="2" t="s">
        <v>71</v>
      </c>
      <c r="G1070" s="4">
        <v>44474</v>
      </c>
      <c r="H1070">
        <v>20</v>
      </c>
      <c r="I1070" t="s">
        <v>901</v>
      </c>
      <c r="J1070" s="1">
        <v>44474</v>
      </c>
      <c r="K1070" t="s">
        <v>2915</v>
      </c>
      <c r="L1070" t="s">
        <v>2618</v>
      </c>
      <c r="M1070" t="s">
        <v>2065</v>
      </c>
      <c r="N1070">
        <v>102</v>
      </c>
      <c r="O1070" t="s">
        <v>2033</v>
      </c>
      <c r="P1070">
        <v>1070</v>
      </c>
      <c r="Q1070">
        <v>0</v>
      </c>
      <c r="R1070">
        <v>0</v>
      </c>
      <c r="S1070">
        <v>1070</v>
      </c>
      <c r="T1070">
        <v>1070</v>
      </c>
      <c r="U1070">
        <v>1070</v>
      </c>
      <c r="W1070" t="s">
        <v>2006</v>
      </c>
      <c r="X1070" t="s">
        <v>71</v>
      </c>
      <c r="AA1070" t="s">
        <v>24</v>
      </c>
      <c r="AC1070" t="s">
        <v>2034</v>
      </c>
      <c r="AD1070">
        <v>136</v>
      </c>
      <c r="AE1070" t="s">
        <v>2333</v>
      </c>
    </row>
    <row r="1071" spans="1:31" x14ac:dyDescent="0.25">
      <c r="A1071" s="1">
        <v>44474</v>
      </c>
      <c r="B1071" s="2" t="s">
        <v>3879</v>
      </c>
      <c r="C1071" s="2" t="s">
        <v>73</v>
      </c>
      <c r="D1071" s="2" t="s">
        <v>23</v>
      </c>
      <c r="E1071" s="2" t="s">
        <v>77</v>
      </c>
      <c r="F1071" s="2" t="s">
        <v>71</v>
      </c>
      <c r="G1071" s="4">
        <v>44474</v>
      </c>
      <c r="H1071">
        <v>21</v>
      </c>
      <c r="I1071" t="s">
        <v>902</v>
      </c>
      <c r="J1071" s="1">
        <v>44474</v>
      </c>
      <c r="K1071" t="s">
        <v>2070</v>
      </c>
      <c r="L1071" t="s">
        <v>2071</v>
      </c>
      <c r="M1071" t="s">
        <v>2072</v>
      </c>
      <c r="N1071">
        <v>112</v>
      </c>
      <c r="O1071" t="s">
        <v>2357</v>
      </c>
      <c r="P1071">
        <v>1070</v>
      </c>
      <c r="Q1071">
        <v>0</v>
      </c>
      <c r="R1071">
        <v>0</v>
      </c>
      <c r="S1071">
        <v>1070</v>
      </c>
      <c r="T1071">
        <v>1070</v>
      </c>
      <c r="U1071">
        <v>1070</v>
      </c>
      <c r="W1071" t="s">
        <v>2006</v>
      </c>
      <c r="X1071" t="s">
        <v>71</v>
      </c>
      <c r="AA1071" t="s">
        <v>24</v>
      </c>
      <c r="AC1071" t="s">
        <v>2358</v>
      </c>
      <c r="AE1071" t="s">
        <v>2333</v>
      </c>
    </row>
    <row r="1072" spans="1:31" x14ac:dyDescent="0.25">
      <c r="A1072" s="1">
        <v>44474</v>
      </c>
      <c r="B1072" s="2" t="s">
        <v>3879</v>
      </c>
      <c r="C1072" s="2" t="s">
        <v>25</v>
      </c>
      <c r="D1072" s="2" t="s">
        <v>23</v>
      </c>
      <c r="E1072" s="2" t="s">
        <v>78</v>
      </c>
      <c r="F1072" s="2" t="s">
        <v>71</v>
      </c>
      <c r="G1072" s="4">
        <v>44474</v>
      </c>
      <c r="H1072">
        <v>22</v>
      </c>
      <c r="I1072" t="s">
        <v>903</v>
      </c>
      <c r="J1072" s="1">
        <v>44474</v>
      </c>
      <c r="K1072" t="s">
        <v>2915</v>
      </c>
      <c r="L1072" t="s">
        <v>2618</v>
      </c>
      <c r="M1072" t="s">
        <v>2065</v>
      </c>
      <c r="N1072">
        <v>226</v>
      </c>
      <c r="O1072" t="s">
        <v>2018</v>
      </c>
      <c r="P1072">
        <v>345</v>
      </c>
      <c r="Q1072">
        <v>0</v>
      </c>
      <c r="R1072">
        <v>0</v>
      </c>
      <c r="S1072">
        <v>345</v>
      </c>
      <c r="T1072">
        <v>345</v>
      </c>
      <c r="U1072">
        <v>345</v>
      </c>
      <c r="W1072" t="s">
        <v>2006</v>
      </c>
      <c r="X1072" t="s">
        <v>71</v>
      </c>
      <c r="AA1072" t="s">
        <v>24</v>
      </c>
      <c r="AC1072" t="s">
        <v>2019</v>
      </c>
      <c r="AD1072">
        <v>183</v>
      </c>
      <c r="AE1072" t="s">
        <v>2333</v>
      </c>
    </row>
    <row r="1073" spans="1:31" x14ac:dyDescent="0.25">
      <c r="A1073" s="1">
        <v>44474</v>
      </c>
      <c r="B1073" s="2" t="s">
        <v>3879</v>
      </c>
      <c r="C1073" s="2" t="s">
        <v>25</v>
      </c>
      <c r="D1073" s="2" t="s">
        <v>23</v>
      </c>
      <c r="E1073" s="2" t="s">
        <v>78</v>
      </c>
      <c r="F1073" s="2" t="s">
        <v>71</v>
      </c>
      <c r="G1073" s="4">
        <v>44474</v>
      </c>
      <c r="H1073">
        <v>23</v>
      </c>
      <c r="I1073" t="s">
        <v>904</v>
      </c>
      <c r="J1073" s="1">
        <v>44474</v>
      </c>
      <c r="K1073" t="s">
        <v>2031</v>
      </c>
      <c r="L1073" t="s">
        <v>2032</v>
      </c>
      <c r="N1073">
        <v>692</v>
      </c>
      <c r="O1073" t="s">
        <v>2012</v>
      </c>
      <c r="P1073">
        <v>184</v>
      </c>
      <c r="Q1073">
        <v>0</v>
      </c>
      <c r="R1073">
        <v>0</v>
      </c>
      <c r="S1073">
        <v>873</v>
      </c>
      <c r="T1073">
        <v>873</v>
      </c>
      <c r="U1073">
        <v>873</v>
      </c>
      <c r="W1073" t="s">
        <v>2006</v>
      </c>
      <c r="X1073" t="s">
        <v>71</v>
      </c>
      <c r="AA1073" t="s">
        <v>24</v>
      </c>
      <c r="AC1073" t="s">
        <v>2013</v>
      </c>
      <c r="AD1073" t="s">
        <v>2014</v>
      </c>
      <c r="AE1073" t="s">
        <v>2035</v>
      </c>
    </row>
    <row r="1074" spans="1:31" x14ac:dyDescent="0.25">
      <c r="A1074" s="1">
        <v>44474</v>
      </c>
      <c r="B1074" s="2" t="s">
        <v>3879</v>
      </c>
      <c r="C1074" s="2" t="s">
        <v>25</v>
      </c>
      <c r="D1074" s="2" t="s">
        <v>23</v>
      </c>
      <c r="E1074" s="2" t="s">
        <v>78</v>
      </c>
      <c r="F1074" s="2" t="s">
        <v>71</v>
      </c>
      <c r="G1074" s="4">
        <v>44474</v>
      </c>
      <c r="H1074">
        <v>24</v>
      </c>
      <c r="I1074" t="s">
        <v>904</v>
      </c>
      <c r="N1074">
        <v>104</v>
      </c>
      <c r="O1074" t="s">
        <v>2057</v>
      </c>
      <c r="P1074">
        <v>171</v>
      </c>
      <c r="AC1074" t="s">
        <v>2058</v>
      </c>
      <c r="AD1074">
        <v>157</v>
      </c>
    </row>
    <row r="1075" spans="1:31" x14ac:dyDescent="0.25">
      <c r="A1075" s="1">
        <v>44474</v>
      </c>
      <c r="B1075" s="2" t="s">
        <v>3879</v>
      </c>
      <c r="C1075" s="2" t="s">
        <v>25</v>
      </c>
      <c r="D1075" s="2" t="s">
        <v>23</v>
      </c>
      <c r="E1075" s="2" t="s">
        <v>78</v>
      </c>
      <c r="F1075" s="2" t="s">
        <v>71</v>
      </c>
      <c r="G1075" s="4">
        <v>44474</v>
      </c>
      <c r="H1075">
        <v>25</v>
      </c>
      <c r="I1075" t="s">
        <v>904</v>
      </c>
      <c r="N1075">
        <v>691</v>
      </c>
      <c r="O1075" t="s">
        <v>2020</v>
      </c>
      <c r="P1075">
        <v>518</v>
      </c>
      <c r="AC1075" t="s">
        <v>2021</v>
      </c>
      <c r="AD1075" t="s">
        <v>2022</v>
      </c>
    </row>
    <row r="1076" spans="1:31" x14ac:dyDescent="0.25">
      <c r="A1076" s="1">
        <v>44474</v>
      </c>
      <c r="B1076" s="2" t="s">
        <v>3879</v>
      </c>
      <c r="C1076" s="2" t="s">
        <v>46</v>
      </c>
      <c r="D1076" s="2" t="s">
        <v>23</v>
      </c>
      <c r="E1076" s="2" t="s">
        <v>81</v>
      </c>
      <c r="F1076" s="2" t="s">
        <v>71</v>
      </c>
      <c r="G1076" s="4">
        <v>44474</v>
      </c>
      <c r="H1076">
        <v>26</v>
      </c>
      <c r="I1076" t="s">
        <v>905</v>
      </c>
      <c r="J1076" s="1">
        <v>44474</v>
      </c>
      <c r="K1076" t="s">
        <v>2918</v>
      </c>
      <c r="L1076" t="s">
        <v>2919</v>
      </c>
      <c r="M1076" t="s">
        <v>2150</v>
      </c>
      <c r="N1076">
        <v>692</v>
      </c>
      <c r="O1076" t="s">
        <v>2012</v>
      </c>
      <c r="P1076">
        <v>184</v>
      </c>
      <c r="Q1076">
        <v>0</v>
      </c>
      <c r="R1076">
        <v>0</v>
      </c>
      <c r="S1076">
        <v>1261</v>
      </c>
      <c r="T1076">
        <v>1261</v>
      </c>
      <c r="U1076">
        <v>1261</v>
      </c>
      <c r="W1076" t="s">
        <v>2006</v>
      </c>
      <c r="X1076" t="s">
        <v>71</v>
      </c>
      <c r="Y1076" t="s">
        <v>2920</v>
      </c>
      <c r="AA1076" t="s">
        <v>46</v>
      </c>
      <c r="AC1076" t="s">
        <v>2013</v>
      </c>
      <c r="AD1076" t="s">
        <v>2014</v>
      </c>
      <c r="AE1076" t="s">
        <v>2921</v>
      </c>
    </row>
    <row r="1077" spans="1:31" x14ac:dyDescent="0.25">
      <c r="A1077" s="1">
        <v>44474</v>
      </c>
      <c r="B1077" s="2" t="s">
        <v>3879</v>
      </c>
      <c r="C1077" s="2" t="s">
        <v>46</v>
      </c>
      <c r="D1077" s="2" t="s">
        <v>23</v>
      </c>
      <c r="E1077" s="2" t="s">
        <v>81</v>
      </c>
      <c r="F1077" s="2" t="s">
        <v>71</v>
      </c>
      <c r="G1077" s="4">
        <v>44474</v>
      </c>
      <c r="H1077">
        <v>27</v>
      </c>
      <c r="I1077" t="s">
        <v>905</v>
      </c>
      <c r="N1077">
        <v>119</v>
      </c>
      <c r="O1077" t="s">
        <v>2145</v>
      </c>
      <c r="P1077">
        <v>161</v>
      </c>
      <c r="AC1077" t="s">
        <v>2146</v>
      </c>
      <c r="AD1077">
        <v>213</v>
      </c>
    </row>
    <row r="1078" spans="1:31" x14ac:dyDescent="0.25">
      <c r="A1078" s="1">
        <v>44474</v>
      </c>
      <c r="B1078" s="2" t="s">
        <v>3879</v>
      </c>
      <c r="C1078" s="2" t="s">
        <v>46</v>
      </c>
      <c r="D1078" s="2" t="s">
        <v>23</v>
      </c>
      <c r="E1078" s="2" t="s">
        <v>81</v>
      </c>
      <c r="F1078" s="2" t="s">
        <v>71</v>
      </c>
      <c r="G1078" s="4">
        <v>44474</v>
      </c>
      <c r="H1078">
        <v>28</v>
      </c>
      <c r="I1078" t="s">
        <v>905</v>
      </c>
      <c r="N1078">
        <v>259</v>
      </c>
      <c r="O1078" t="s">
        <v>2277</v>
      </c>
      <c r="P1078">
        <v>130</v>
      </c>
      <c r="AC1078" t="s">
        <v>2278</v>
      </c>
      <c r="AD1078">
        <v>210</v>
      </c>
    </row>
    <row r="1079" spans="1:31" x14ac:dyDescent="0.25">
      <c r="A1079" s="1">
        <v>44474</v>
      </c>
      <c r="B1079" s="2" t="s">
        <v>3879</v>
      </c>
      <c r="C1079" s="2" t="s">
        <v>46</v>
      </c>
      <c r="D1079" s="2" t="s">
        <v>23</v>
      </c>
      <c r="E1079" s="2" t="s">
        <v>81</v>
      </c>
      <c r="F1079" s="2" t="s">
        <v>71</v>
      </c>
      <c r="G1079" s="4">
        <v>44474</v>
      </c>
      <c r="H1079">
        <v>29</v>
      </c>
      <c r="I1079" t="s">
        <v>905</v>
      </c>
      <c r="N1079">
        <v>262</v>
      </c>
      <c r="O1079" t="s">
        <v>2279</v>
      </c>
      <c r="P1079">
        <v>130</v>
      </c>
      <c r="AC1079" t="s">
        <v>2280</v>
      </c>
    </row>
    <row r="1080" spans="1:31" x14ac:dyDescent="0.25">
      <c r="A1080" s="1">
        <v>44474</v>
      </c>
      <c r="B1080" s="2" t="s">
        <v>3879</v>
      </c>
      <c r="C1080" s="2" t="s">
        <v>46</v>
      </c>
      <c r="D1080" s="2" t="s">
        <v>23</v>
      </c>
      <c r="E1080" s="2" t="s">
        <v>81</v>
      </c>
      <c r="F1080" s="2" t="s">
        <v>71</v>
      </c>
      <c r="G1080" s="4">
        <v>44474</v>
      </c>
      <c r="H1080">
        <v>30</v>
      </c>
      <c r="I1080" t="s">
        <v>905</v>
      </c>
      <c r="N1080">
        <v>691</v>
      </c>
      <c r="O1080" t="s">
        <v>2020</v>
      </c>
      <c r="P1080">
        <v>518</v>
      </c>
      <c r="AC1080" t="s">
        <v>2021</v>
      </c>
      <c r="AD1080" t="s">
        <v>2022</v>
      </c>
    </row>
    <row r="1081" spans="1:31" x14ac:dyDescent="0.25">
      <c r="A1081" s="1">
        <v>44474</v>
      </c>
      <c r="B1081" s="2" t="s">
        <v>3879</v>
      </c>
      <c r="C1081" s="2" t="s">
        <v>46</v>
      </c>
      <c r="D1081" s="2" t="s">
        <v>23</v>
      </c>
      <c r="E1081" s="2" t="s">
        <v>81</v>
      </c>
      <c r="F1081" s="2" t="s">
        <v>71</v>
      </c>
      <c r="G1081" s="4">
        <v>44474</v>
      </c>
      <c r="H1081">
        <v>31</v>
      </c>
      <c r="I1081" t="s">
        <v>905</v>
      </c>
      <c r="N1081">
        <v>83</v>
      </c>
      <c r="O1081" t="s">
        <v>2029</v>
      </c>
      <c r="P1081">
        <v>138</v>
      </c>
      <c r="AC1081" t="s">
        <v>2030</v>
      </c>
      <c r="AD1081">
        <v>127</v>
      </c>
    </row>
    <row r="1082" spans="1:31" x14ac:dyDescent="0.25">
      <c r="A1082" s="1">
        <v>44474</v>
      </c>
      <c r="B1082" s="2" t="s">
        <v>3879</v>
      </c>
      <c r="C1082" s="2" t="s">
        <v>25</v>
      </c>
      <c r="D1082" s="2" t="s">
        <v>23</v>
      </c>
      <c r="E1082" s="2" t="s">
        <v>78</v>
      </c>
      <c r="F1082" s="2" t="s">
        <v>71</v>
      </c>
      <c r="G1082" s="4">
        <v>44474</v>
      </c>
      <c r="H1082">
        <v>32</v>
      </c>
      <c r="I1082" t="s">
        <v>907</v>
      </c>
      <c r="J1082" s="1">
        <v>44474</v>
      </c>
      <c r="K1082" t="s">
        <v>2009</v>
      </c>
      <c r="L1082" t="s">
        <v>2010</v>
      </c>
      <c r="M1082" t="s">
        <v>2011</v>
      </c>
      <c r="N1082">
        <v>692</v>
      </c>
      <c r="O1082" t="s">
        <v>2012</v>
      </c>
      <c r="P1082">
        <v>184</v>
      </c>
      <c r="Q1082">
        <v>0</v>
      </c>
      <c r="R1082">
        <v>0</v>
      </c>
      <c r="S1082">
        <v>529</v>
      </c>
      <c r="T1082">
        <v>529</v>
      </c>
      <c r="U1082">
        <v>529</v>
      </c>
      <c r="W1082" t="s">
        <v>2006</v>
      </c>
      <c r="X1082" t="s">
        <v>71</v>
      </c>
      <c r="AA1082" t="s">
        <v>24</v>
      </c>
      <c r="AC1082" t="s">
        <v>2013</v>
      </c>
      <c r="AD1082" t="s">
        <v>2014</v>
      </c>
      <c r="AE1082" t="s">
        <v>2217</v>
      </c>
    </row>
    <row r="1083" spans="1:31" x14ac:dyDescent="0.25">
      <c r="A1083" s="1">
        <v>44474</v>
      </c>
      <c r="B1083" s="2" t="s">
        <v>3879</v>
      </c>
      <c r="C1083" s="2" t="s">
        <v>25</v>
      </c>
      <c r="D1083" s="2" t="s">
        <v>23</v>
      </c>
      <c r="E1083" s="2" t="s">
        <v>78</v>
      </c>
      <c r="F1083" s="2" t="s">
        <v>71</v>
      </c>
      <c r="G1083" s="4">
        <v>44474</v>
      </c>
      <c r="H1083">
        <v>33</v>
      </c>
      <c r="I1083" t="s">
        <v>907</v>
      </c>
      <c r="N1083">
        <v>226</v>
      </c>
      <c r="O1083" t="s">
        <v>2018</v>
      </c>
      <c r="P1083">
        <v>345</v>
      </c>
      <c r="AC1083" t="s">
        <v>2019</v>
      </c>
      <c r="AD1083">
        <v>183</v>
      </c>
    </row>
    <row r="1084" spans="1:31" x14ac:dyDescent="0.25">
      <c r="A1084" s="1">
        <v>44474</v>
      </c>
      <c r="B1084" s="2" t="s">
        <v>3879</v>
      </c>
      <c r="C1084" s="2" t="s">
        <v>25</v>
      </c>
      <c r="D1084" s="2" t="s">
        <v>74</v>
      </c>
      <c r="E1084" s="2" t="s">
        <v>78</v>
      </c>
      <c r="F1084" s="2" t="s">
        <v>71</v>
      </c>
      <c r="G1084" s="4">
        <v>44474</v>
      </c>
      <c r="H1084">
        <v>34</v>
      </c>
      <c r="I1084" t="s">
        <v>908</v>
      </c>
      <c r="J1084" s="1">
        <v>44474</v>
      </c>
      <c r="K1084" t="s">
        <v>2736</v>
      </c>
      <c r="L1084" t="s">
        <v>2737</v>
      </c>
      <c r="M1084" t="s">
        <v>2738</v>
      </c>
      <c r="N1084">
        <v>1531</v>
      </c>
      <c r="O1084" t="s">
        <v>2005</v>
      </c>
      <c r="P1084">
        <v>800</v>
      </c>
      <c r="Q1084">
        <v>0</v>
      </c>
      <c r="R1084">
        <v>0</v>
      </c>
      <c r="S1084">
        <v>800</v>
      </c>
      <c r="T1084">
        <v>800</v>
      </c>
      <c r="U1084">
        <v>800</v>
      </c>
      <c r="W1084" t="s">
        <v>2006</v>
      </c>
      <c r="X1084" t="s">
        <v>71</v>
      </c>
      <c r="AA1084" t="s">
        <v>24</v>
      </c>
      <c r="AC1084" t="s">
        <v>2007</v>
      </c>
      <c r="AE1084" t="s">
        <v>2648</v>
      </c>
    </row>
    <row r="1085" spans="1:31" x14ac:dyDescent="0.25">
      <c r="A1085" s="1">
        <v>44474</v>
      </c>
      <c r="B1085" s="2" t="s">
        <v>3879</v>
      </c>
      <c r="C1085" s="2" t="s">
        <v>25</v>
      </c>
      <c r="D1085" s="2" t="s">
        <v>23</v>
      </c>
      <c r="E1085" s="2" t="s">
        <v>78</v>
      </c>
      <c r="F1085" s="2" t="s">
        <v>71</v>
      </c>
      <c r="G1085" s="4">
        <v>44474</v>
      </c>
      <c r="H1085">
        <v>35</v>
      </c>
      <c r="I1085" t="s">
        <v>909</v>
      </c>
      <c r="J1085" s="1">
        <v>44474</v>
      </c>
      <c r="K1085" t="s">
        <v>2736</v>
      </c>
      <c r="L1085" t="s">
        <v>2737</v>
      </c>
      <c r="M1085" t="s">
        <v>2738</v>
      </c>
      <c r="N1085">
        <v>692</v>
      </c>
      <c r="O1085" t="s">
        <v>2012</v>
      </c>
      <c r="P1085">
        <v>184</v>
      </c>
      <c r="Q1085">
        <v>0</v>
      </c>
      <c r="R1085">
        <v>0</v>
      </c>
      <c r="S1085">
        <v>873</v>
      </c>
      <c r="T1085">
        <v>873</v>
      </c>
      <c r="U1085">
        <v>873</v>
      </c>
      <c r="W1085" t="s">
        <v>2006</v>
      </c>
      <c r="X1085" t="s">
        <v>71</v>
      </c>
      <c r="AA1085" t="s">
        <v>24</v>
      </c>
      <c r="AC1085" t="s">
        <v>2013</v>
      </c>
      <c r="AD1085" t="s">
        <v>2014</v>
      </c>
      <c r="AE1085" t="s">
        <v>2035</v>
      </c>
    </row>
    <row r="1086" spans="1:31" x14ac:dyDescent="0.25">
      <c r="A1086" s="1">
        <v>44474</v>
      </c>
      <c r="B1086" s="2" t="s">
        <v>3879</v>
      </c>
      <c r="C1086" s="2" t="s">
        <v>25</v>
      </c>
      <c r="D1086" s="2" t="s">
        <v>23</v>
      </c>
      <c r="E1086" s="2" t="s">
        <v>78</v>
      </c>
      <c r="F1086" s="2" t="s">
        <v>71</v>
      </c>
      <c r="G1086" s="4">
        <v>44474</v>
      </c>
      <c r="H1086">
        <v>36</v>
      </c>
      <c r="I1086" t="s">
        <v>909</v>
      </c>
      <c r="N1086">
        <v>104</v>
      </c>
      <c r="O1086" t="s">
        <v>2057</v>
      </c>
      <c r="P1086">
        <v>171</v>
      </c>
      <c r="AC1086" t="s">
        <v>2058</v>
      </c>
      <c r="AD1086">
        <v>157</v>
      </c>
    </row>
    <row r="1087" spans="1:31" x14ac:dyDescent="0.25">
      <c r="A1087" s="1">
        <v>44474</v>
      </c>
      <c r="B1087" s="2" t="s">
        <v>3879</v>
      </c>
      <c r="C1087" s="2" t="s">
        <v>25</v>
      </c>
      <c r="D1087" s="2" t="s">
        <v>23</v>
      </c>
      <c r="E1087" s="2" t="s">
        <v>78</v>
      </c>
      <c r="F1087" s="2" t="s">
        <v>71</v>
      </c>
      <c r="G1087" s="4">
        <v>44474</v>
      </c>
      <c r="H1087">
        <v>37</v>
      </c>
      <c r="I1087" t="s">
        <v>909</v>
      </c>
      <c r="N1087">
        <v>691</v>
      </c>
      <c r="O1087" t="s">
        <v>2020</v>
      </c>
      <c r="P1087">
        <v>518</v>
      </c>
      <c r="AC1087" t="s">
        <v>2021</v>
      </c>
      <c r="AD1087" t="s">
        <v>2022</v>
      </c>
    </row>
    <row r="1088" spans="1:31" x14ac:dyDescent="0.25">
      <c r="A1088" s="1">
        <v>44474</v>
      </c>
      <c r="B1088" s="2" t="s">
        <v>3879</v>
      </c>
      <c r="C1088" s="2" t="s">
        <v>25</v>
      </c>
      <c r="D1088" s="2" t="s">
        <v>23</v>
      </c>
      <c r="E1088" s="2" t="s">
        <v>78</v>
      </c>
      <c r="F1088" s="2" t="s">
        <v>71</v>
      </c>
      <c r="G1088" s="4">
        <v>44474</v>
      </c>
      <c r="H1088">
        <v>38</v>
      </c>
      <c r="I1088" t="s">
        <v>910</v>
      </c>
      <c r="J1088" s="1">
        <v>44474</v>
      </c>
      <c r="K1088" t="s">
        <v>2256</v>
      </c>
      <c r="L1088" t="s">
        <v>2257</v>
      </c>
      <c r="M1088" t="s">
        <v>2155</v>
      </c>
      <c r="N1088">
        <v>692</v>
      </c>
      <c r="O1088" t="s">
        <v>2012</v>
      </c>
      <c r="P1088">
        <v>184</v>
      </c>
      <c r="Q1088">
        <v>0</v>
      </c>
      <c r="R1088">
        <v>0</v>
      </c>
      <c r="S1088">
        <v>184</v>
      </c>
      <c r="T1088">
        <v>184</v>
      </c>
      <c r="U1088">
        <v>184</v>
      </c>
      <c r="W1088" t="s">
        <v>2006</v>
      </c>
      <c r="X1088" t="s">
        <v>71</v>
      </c>
      <c r="AA1088" t="s">
        <v>24</v>
      </c>
      <c r="AC1088" t="s">
        <v>2013</v>
      </c>
      <c r="AD1088" t="s">
        <v>2014</v>
      </c>
      <c r="AE1088" t="s">
        <v>2063</v>
      </c>
    </row>
    <row r="1089" spans="1:31" x14ac:dyDescent="0.25">
      <c r="A1089" s="1">
        <v>44474</v>
      </c>
      <c r="B1089" s="2" t="s">
        <v>3879</v>
      </c>
      <c r="C1089" s="2" t="s">
        <v>25</v>
      </c>
      <c r="D1089" s="2" t="s">
        <v>23</v>
      </c>
      <c r="E1089" s="2" t="s">
        <v>78</v>
      </c>
      <c r="F1089" s="2" t="s">
        <v>71</v>
      </c>
      <c r="G1089" s="4">
        <v>44474</v>
      </c>
      <c r="H1089">
        <v>39</v>
      </c>
      <c r="I1089" t="s">
        <v>911</v>
      </c>
      <c r="J1089" s="1">
        <v>44474</v>
      </c>
      <c r="K1089" t="s">
        <v>2355</v>
      </c>
      <c r="L1089" t="s">
        <v>2356</v>
      </c>
      <c r="N1089">
        <v>692</v>
      </c>
      <c r="O1089" t="s">
        <v>2012</v>
      </c>
      <c r="P1089">
        <v>184</v>
      </c>
      <c r="Q1089">
        <v>0</v>
      </c>
      <c r="R1089">
        <v>0</v>
      </c>
      <c r="S1089">
        <v>702</v>
      </c>
      <c r="T1089">
        <v>702</v>
      </c>
      <c r="U1089">
        <v>702</v>
      </c>
      <c r="W1089" t="s">
        <v>2006</v>
      </c>
      <c r="X1089" t="s">
        <v>71</v>
      </c>
      <c r="AA1089" t="s">
        <v>24</v>
      </c>
      <c r="AC1089" t="s">
        <v>2013</v>
      </c>
      <c r="AD1089" t="s">
        <v>2014</v>
      </c>
      <c r="AE1089" t="s">
        <v>2373</v>
      </c>
    </row>
    <row r="1090" spans="1:31" x14ac:dyDescent="0.25">
      <c r="A1090" s="1">
        <v>44474</v>
      </c>
      <c r="B1090" s="2" t="s">
        <v>3879</v>
      </c>
      <c r="C1090" s="2" t="s">
        <v>25</v>
      </c>
      <c r="D1090" s="2" t="s">
        <v>23</v>
      </c>
      <c r="E1090" s="2" t="s">
        <v>78</v>
      </c>
      <c r="F1090" s="2" t="s">
        <v>71</v>
      </c>
      <c r="G1090" s="4">
        <v>44474</v>
      </c>
      <c r="H1090">
        <v>40</v>
      </c>
      <c r="I1090" t="s">
        <v>911</v>
      </c>
      <c r="N1090">
        <v>691</v>
      </c>
      <c r="O1090" t="s">
        <v>2020</v>
      </c>
      <c r="P1090">
        <v>518</v>
      </c>
      <c r="AC1090" t="s">
        <v>2021</v>
      </c>
      <c r="AD1090" t="s">
        <v>2022</v>
      </c>
    </row>
    <row r="1091" spans="1:31" x14ac:dyDescent="0.25">
      <c r="A1091" s="1">
        <v>44474</v>
      </c>
      <c r="B1091" s="2" t="s">
        <v>3879</v>
      </c>
      <c r="C1091" s="2" t="s">
        <v>25</v>
      </c>
      <c r="D1091" s="2" t="s">
        <v>23</v>
      </c>
      <c r="E1091" s="2" t="s">
        <v>78</v>
      </c>
      <c r="F1091" s="2" t="s">
        <v>71</v>
      </c>
      <c r="G1091" s="4">
        <v>44474</v>
      </c>
      <c r="H1091">
        <v>41</v>
      </c>
      <c r="I1091" t="s">
        <v>912</v>
      </c>
      <c r="J1091" s="1">
        <v>44474</v>
      </c>
      <c r="K1091" t="s">
        <v>2650</v>
      </c>
      <c r="L1091" t="s">
        <v>2651</v>
      </c>
      <c r="N1091">
        <v>692</v>
      </c>
      <c r="O1091" t="s">
        <v>2012</v>
      </c>
      <c r="P1091">
        <v>184</v>
      </c>
      <c r="Q1091">
        <v>0</v>
      </c>
      <c r="R1091">
        <v>0</v>
      </c>
      <c r="S1091">
        <v>184</v>
      </c>
      <c r="T1091">
        <v>184</v>
      </c>
      <c r="U1091">
        <v>184</v>
      </c>
      <c r="W1091" t="s">
        <v>2006</v>
      </c>
      <c r="X1091" t="s">
        <v>71</v>
      </c>
      <c r="AA1091" t="s">
        <v>24</v>
      </c>
      <c r="AC1091" t="s">
        <v>2013</v>
      </c>
      <c r="AD1091" t="s">
        <v>2014</v>
      </c>
      <c r="AE1091" t="s">
        <v>2063</v>
      </c>
    </row>
    <row r="1092" spans="1:31" x14ac:dyDescent="0.25">
      <c r="A1092" s="1">
        <v>44474</v>
      </c>
      <c r="B1092" s="2" t="s">
        <v>3879</v>
      </c>
      <c r="C1092" s="2" t="s">
        <v>25</v>
      </c>
      <c r="D1092" s="2" t="s">
        <v>23</v>
      </c>
      <c r="E1092" s="2" t="s">
        <v>78</v>
      </c>
      <c r="F1092" s="2" t="s">
        <v>71</v>
      </c>
      <c r="G1092" s="4">
        <v>44474</v>
      </c>
      <c r="H1092">
        <v>42</v>
      </c>
      <c r="I1092" t="s">
        <v>913</v>
      </c>
      <c r="J1092" s="1">
        <v>44474</v>
      </c>
      <c r="K1092" t="s">
        <v>2070</v>
      </c>
      <c r="L1092" t="s">
        <v>2071</v>
      </c>
      <c r="M1092" t="s">
        <v>2072</v>
      </c>
      <c r="N1092">
        <v>692</v>
      </c>
      <c r="O1092" t="s">
        <v>2012</v>
      </c>
      <c r="P1092">
        <v>184</v>
      </c>
      <c r="Q1092">
        <v>0</v>
      </c>
      <c r="R1092">
        <v>0</v>
      </c>
      <c r="S1092">
        <v>1273</v>
      </c>
      <c r="T1092">
        <v>1273</v>
      </c>
      <c r="U1092">
        <v>1273</v>
      </c>
      <c r="W1092" t="s">
        <v>2006</v>
      </c>
      <c r="X1092" t="s">
        <v>71</v>
      </c>
      <c r="AA1092" t="s">
        <v>24</v>
      </c>
      <c r="AC1092" t="s">
        <v>2013</v>
      </c>
      <c r="AD1092" t="s">
        <v>2014</v>
      </c>
      <c r="AE1092" t="s">
        <v>2333</v>
      </c>
    </row>
    <row r="1093" spans="1:31" x14ac:dyDescent="0.25">
      <c r="A1093" s="1">
        <v>44474</v>
      </c>
      <c r="B1093" s="2" t="s">
        <v>3879</v>
      </c>
      <c r="C1093" s="2" t="s">
        <v>25</v>
      </c>
      <c r="D1093" s="2" t="s">
        <v>23</v>
      </c>
      <c r="E1093" s="2" t="s">
        <v>78</v>
      </c>
      <c r="F1093" s="2" t="s">
        <v>71</v>
      </c>
      <c r="G1093" s="4">
        <v>44474</v>
      </c>
      <c r="H1093">
        <v>43</v>
      </c>
      <c r="I1093" t="s">
        <v>913</v>
      </c>
      <c r="N1093">
        <v>104</v>
      </c>
      <c r="O1093" t="s">
        <v>2057</v>
      </c>
      <c r="P1093">
        <v>171</v>
      </c>
      <c r="AC1093" t="s">
        <v>2058</v>
      </c>
      <c r="AD1093">
        <v>157</v>
      </c>
    </row>
    <row r="1094" spans="1:31" x14ac:dyDescent="0.25">
      <c r="A1094" s="1">
        <v>44474</v>
      </c>
      <c r="B1094" s="2" t="s">
        <v>3879</v>
      </c>
      <c r="C1094" s="2" t="s">
        <v>25</v>
      </c>
      <c r="D1094" s="2" t="s">
        <v>23</v>
      </c>
      <c r="E1094" s="2" t="s">
        <v>78</v>
      </c>
      <c r="F1094" s="2" t="s">
        <v>71</v>
      </c>
      <c r="G1094" s="4">
        <v>44474</v>
      </c>
      <c r="H1094">
        <v>44</v>
      </c>
      <c r="I1094" t="s">
        <v>913</v>
      </c>
      <c r="N1094">
        <v>691</v>
      </c>
      <c r="O1094" t="s">
        <v>2020</v>
      </c>
      <c r="P1094">
        <v>518</v>
      </c>
      <c r="AC1094" t="s">
        <v>2021</v>
      </c>
      <c r="AD1094" t="s">
        <v>2022</v>
      </c>
    </row>
    <row r="1095" spans="1:31" x14ac:dyDescent="0.25">
      <c r="A1095" s="1">
        <v>44474</v>
      </c>
      <c r="B1095" s="2" t="s">
        <v>3879</v>
      </c>
      <c r="C1095" s="2" t="s">
        <v>25</v>
      </c>
      <c r="D1095" s="2" t="s">
        <v>23</v>
      </c>
      <c r="E1095" s="2" t="s">
        <v>78</v>
      </c>
      <c r="F1095" s="2" t="s">
        <v>71</v>
      </c>
      <c r="G1095" s="4">
        <v>44474</v>
      </c>
      <c r="H1095">
        <v>45</v>
      </c>
      <c r="I1095" t="s">
        <v>913</v>
      </c>
      <c r="N1095">
        <v>539</v>
      </c>
      <c r="O1095" t="s">
        <v>2059</v>
      </c>
      <c r="P1095">
        <v>400</v>
      </c>
      <c r="AC1095" t="s">
        <v>2060</v>
      </c>
    </row>
    <row r="1096" spans="1:31" x14ac:dyDescent="0.25">
      <c r="A1096" s="1">
        <v>44474</v>
      </c>
      <c r="B1096" s="2" t="s">
        <v>3879</v>
      </c>
      <c r="C1096" s="2" t="s">
        <v>25</v>
      </c>
      <c r="D1096" s="2" t="s">
        <v>23</v>
      </c>
      <c r="E1096" s="2" t="s">
        <v>78</v>
      </c>
      <c r="F1096" s="2" t="s">
        <v>71</v>
      </c>
      <c r="G1096" s="4">
        <v>44474</v>
      </c>
      <c r="H1096">
        <v>46</v>
      </c>
      <c r="I1096" t="s">
        <v>914</v>
      </c>
      <c r="J1096" s="1">
        <v>44474</v>
      </c>
      <c r="K1096" t="s">
        <v>2080</v>
      </c>
      <c r="L1096" t="s">
        <v>2081</v>
      </c>
      <c r="M1096" t="s">
        <v>2082</v>
      </c>
      <c r="N1096">
        <v>692</v>
      </c>
      <c r="O1096" t="s">
        <v>2012</v>
      </c>
      <c r="P1096">
        <v>184</v>
      </c>
      <c r="Q1096">
        <v>0</v>
      </c>
      <c r="R1096">
        <v>0</v>
      </c>
      <c r="S1096">
        <v>873</v>
      </c>
      <c r="T1096">
        <v>873</v>
      </c>
      <c r="U1096">
        <v>873</v>
      </c>
      <c r="W1096" t="s">
        <v>2006</v>
      </c>
      <c r="X1096" t="s">
        <v>71</v>
      </c>
      <c r="AA1096" t="s">
        <v>24</v>
      </c>
      <c r="AC1096" t="s">
        <v>2013</v>
      </c>
      <c r="AD1096" t="s">
        <v>2014</v>
      </c>
      <c r="AE1096" t="s">
        <v>2035</v>
      </c>
    </row>
    <row r="1097" spans="1:31" x14ac:dyDescent="0.25">
      <c r="A1097" s="1">
        <v>44474</v>
      </c>
      <c r="B1097" s="2" t="s">
        <v>3879</v>
      </c>
      <c r="C1097" s="2" t="s">
        <v>25</v>
      </c>
      <c r="D1097" s="2" t="s">
        <v>23</v>
      </c>
      <c r="E1097" s="2" t="s">
        <v>78</v>
      </c>
      <c r="F1097" s="2" t="s">
        <v>71</v>
      </c>
      <c r="G1097" s="4">
        <v>44474</v>
      </c>
      <c r="H1097">
        <v>47</v>
      </c>
      <c r="I1097" t="s">
        <v>914</v>
      </c>
      <c r="N1097">
        <v>104</v>
      </c>
      <c r="O1097" t="s">
        <v>2057</v>
      </c>
      <c r="P1097">
        <v>171</v>
      </c>
      <c r="AC1097" t="s">
        <v>2058</v>
      </c>
      <c r="AD1097">
        <v>157</v>
      </c>
    </row>
    <row r="1098" spans="1:31" x14ac:dyDescent="0.25">
      <c r="A1098" s="1">
        <v>44474</v>
      </c>
      <c r="B1098" s="2" t="s">
        <v>3879</v>
      </c>
      <c r="C1098" s="2" t="s">
        <v>25</v>
      </c>
      <c r="D1098" s="2" t="s">
        <v>23</v>
      </c>
      <c r="E1098" s="2" t="s">
        <v>78</v>
      </c>
      <c r="F1098" s="2" t="s">
        <v>71</v>
      </c>
      <c r="G1098" s="4">
        <v>44474</v>
      </c>
      <c r="H1098">
        <v>48</v>
      </c>
      <c r="I1098" t="s">
        <v>914</v>
      </c>
      <c r="N1098">
        <v>691</v>
      </c>
      <c r="O1098" t="s">
        <v>2020</v>
      </c>
      <c r="P1098">
        <v>518</v>
      </c>
      <c r="AC1098" t="s">
        <v>2021</v>
      </c>
      <c r="AD1098" t="s">
        <v>2022</v>
      </c>
    </row>
    <row r="1099" spans="1:31" x14ac:dyDescent="0.25">
      <c r="A1099" s="1">
        <v>44474</v>
      </c>
      <c r="B1099" s="2" t="s">
        <v>3879</v>
      </c>
      <c r="C1099" s="2" t="s">
        <v>25</v>
      </c>
      <c r="D1099" s="2" t="s">
        <v>23</v>
      </c>
      <c r="E1099" s="2" t="s">
        <v>78</v>
      </c>
      <c r="F1099" s="2" t="s">
        <v>71</v>
      </c>
      <c r="G1099" s="4">
        <v>44474</v>
      </c>
      <c r="H1099">
        <v>49</v>
      </c>
      <c r="I1099" t="s">
        <v>915</v>
      </c>
      <c r="J1099" s="1">
        <v>44474</v>
      </c>
      <c r="K1099" t="s">
        <v>2085</v>
      </c>
      <c r="L1099" t="s">
        <v>2086</v>
      </c>
      <c r="M1099" t="s">
        <v>2087</v>
      </c>
      <c r="N1099">
        <v>692</v>
      </c>
      <c r="O1099" t="s">
        <v>2012</v>
      </c>
      <c r="P1099">
        <v>184</v>
      </c>
      <c r="Q1099">
        <v>0</v>
      </c>
      <c r="R1099">
        <v>0</v>
      </c>
      <c r="S1099">
        <v>873</v>
      </c>
      <c r="T1099">
        <v>873</v>
      </c>
      <c r="U1099">
        <v>873</v>
      </c>
      <c r="W1099" t="s">
        <v>2006</v>
      </c>
      <c r="X1099" t="s">
        <v>71</v>
      </c>
      <c r="AA1099" t="s">
        <v>24</v>
      </c>
      <c r="AC1099" t="s">
        <v>2013</v>
      </c>
      <c r="AD1099" t="s">
        <v>2014</v>
      </c>
      <c r="AE1099" t="s">
        <v>2035</v>
      </c>
    </row>
    <row r="1100" spans="1:31" x14ac:dyDescent="0.25">
      <c r="A1100" s="1">
        <v>44474</v>
      </c>
      <c r="B1100" s="2" t="s">
        <v>3879</v>
      </c>
      <c r="C1100" s="2" t="s">
        <v>25</v>
      </c>
      <c r="D1100" s="2" t="s">
        <v>23</v>
      </c>
      <c r="E1100" s="2" t="s">
        <v>78</v>
      </c>
      <c r="F1100" s="2" t="s">
        <v>71</v>
      </c>
      <c r="G1100" s="4">
        <v>44474</v>
      </c>
      <c r="H1100">
        <v>50</v>
      </c>
      <c r="I1100" t="s">
        <v>915</v>
      </c>
      <c r="N1100">
        <v>104</v>
      </c>
      <c r="O1100" t="s">
        <v>2057</v>
      </c>
      <c r="P1100">
        <v>171</v>
      </c>
      <c r="AC1100" t="s">
        <v>2058</v>
      </c>
      <c r="AD1100">
        <v>157</v>
      </c>
    </row>
    <row r="1101" spans="1:31" x14ac:dyDescent="0.25">
      <c r="A1101" s="1">
        <v>44474</v>
      </c>
      <c r="B1101" s="2" t="s">
        <v>3879</v>
      </c>
      <c r="C1101" s="2" t="s">
        <v>25</v>
      </c>
      <c r="D1101" s="2" t="s">
        <v>23</v>
      </c>
      <c r="E1101" s="2" t="s">
        <v>78</v>
      </c>
      <c r="F1101" s="2" t="s">
        <v>71</v>
      </c>
      <c r="G1101" s="4">
        <v>44474</v>
      </c>
      <c r="H1101">
        <v>51</v>
      </c>
      <c r="I1101" t="s">
        <v>915</v>
      </c>
      <c r="N1101">
        <v>691</v>
      </c>
      <c r="O1101" t="s">
        <v>2020</v>
      </c>
      <c r="P1101">
        <v>518</v>
      </c>
      <c r="AC1101" t="s">
        <v>2021</v>
      </c>
      <c r="AD1101" t="s">
        <v>2022</v>
      </c>
    </row>
    <row r="1102" spans="1:31" x14ac:dyDescent="0.25">
      <c r="A1102" s="1">
        <v>44474</v>
      </c>
      <c r="B1102" s="2" t="s">
        <v>3879</v>
      </c>
      <c r="C1102" s="2" t="s">
        <v>25</v>
      </c>
      <c r="D1102" s="2" t="s">
        <v>23</v>
      </c>
      <c r="E1102" s="2" t="s">
        <v>78</v>
      </c>
      <c r="F1102" s="2" t="s">
        <v>71</v>
      </c>
      <c r="G1102" s="4">
        <v>44474</v>
      </c>
      <c r="H1102">
        <v>52</v>
      </c>
      <c r="I1102" t="s">
        <v>916</v>
      </c>
      <c r="J1102" s="1">
        <v>44474</v>
      </c>
      <c r="K1102" t="s">
        <v>2036</v>
      </c>
      <c r="L1102" t="s">
        <v>2037</v>
      </c>
      <c r="M1102" t="s">
        <v>2038</v>
      </c>
      <c r="N1102">
        <v>692</v>
      </c>
      <c r="O1102" t="s">
        <v>2012</v>
      </c>
      <c r="P1102">
        <v>184</v>
      </c>
      <c r="Q1102">
        <v>0</v>
      </c>
      <c r="R1102">
        <v>0</v>
      </c>
      <c r="S1102">
        <v>873</v>
      </c>
      <c r="T1102">
        <v>873</v>
      </c>
      <c r="U1102">
        <v>873</v>
      </c>
      <c r="W1102" t="s">
        <v>2006</v>
      </c>
      <c r="X1102" t="s">
        <v>71</v>
      </c>
      <c r="AA1102" t="s">
        <v>24</v>
      </c>
      <c r="AC1102" t="s">
        <v>2013</v>
      </c>
      <c r="AD1102" t="s">
        <v>2014</v>
      </c>
      <c r="AE1102" t="s">
        <v>2035</v>
      </c>
    </row>
    <row r="1103" spans="1:31" x14ac:dyDescent="0.25">
      <c r="A1103" s="1">
        <v>44474</v>
      </c>
      <c r="B1103" s="2" t="s">
        <v>3879</v>
      </c>
      <c r="C1103" s="2" t="s">
        <v>25</v>
      </c>
      <c r="D1103" s="2" t="s">
        <v>23</v>
      </c>
      <c r="E1103" s="2" t="s">
        <v>78</v>
      </c>
      <c r="F1103" s="2" t="s">
        <v>71</v>
      </c>
      <c r="G1103" s="4">
        <v>44474</v>
      </c>
      <c r="H1103">
        <v>53</v>
      </c>
      <c r="I1103" t="s">
        <v>916</v>
      </c>
      <c r="N1103">
        <v>104</v>
      </c>
      <c r="O1103" t="s">
        <v>2057</v>
      </c>
      <c r="P1103">
        <v>171</v>
      </c>
      <c r="AC1103" t="s">
        <v>2058</v>
      </c>
      <c r="AD1103">
        <v>157</v>
      </c>
    </row>
    <row r="1104" spans="1:31" x14ac:dyDescent="0.25">
      <c r="A1104" s="1">
        <v>44474</v>
      </c>
      <c r="B1104" s="2" t="s">
        <v>3879</v>
      </c>
      <c r="C1104" s="2" t="s">
        <v>25</v>
      </c>
      <c r="D1104" s="2" t="s">
        <v>23</v>
      </c>
      <c r="E1104" s="2" t="s">
        <v>78</v>
      </c>
      <c r="F1104" s="2" t="s">
        <v>71</v>
      </c>
      <c r="G1104" s="4">
        <v>44474</v>
      </c>
      <c r="H1104">
        <v>54</v>
      </c>
      <c r="I1104" t="s">
        <v>916</v>
      </c>
      <c r="N1104">
        <v>691</v>
      </c>
      <c r="O1104" t="s">
        <v>2020</v>
      </c>
      <c r="P1104">
        <v>518</v>
      </c>
      <c r="AC1104" t="s">
        <v>2021</v>
      </c>
      <c r="AD1104" t="s">
        <v>2022</v>
      </c>
    </row>
    <row r="1105" spans="1:31" x14ac:dyDescent="0.25">
      <c r="A1105" s="1">
        <v>44474</v>
      </c>
      <c r="B1105" s="2" t="s">
        <v>3879</v>
      </c>
      <c r="C1105" s="2" t="s">
        <v>46</v>
      </c>
      <c r="D1105" s="2" t="s">
        <v>23</v>
      </c>
      <c r="E1105" s="2" t="s">
        <v>81</v>
      </c>
      <c r="F1105" s="2" t="s">
        <v>71</v>
      </c>
      <c r="G1105" s="4">
        <v>44474</v>
      </c>
      <c r="H1105">
        <v>55</v>
      </c>
      <c r="I1105" t="s">
        <v>917</v>
      </c>
      <c r="J1105" s="1">
        <v>44474</v>
      </c>
      <c r="K1105" t="s">
        <v>2922</v>
      </c>
      <c r="L1105" t="s">
        <v>2923</v>
      </c>
      <c r="N1105">
        <v>692</v>
      </c>
      <c r="O1105" t="s">
        <v>2012</v>
      </c>
      <c r="P1105">
        <v>184</v>
      </c>
      <c r="Q1105">
        <v>0</v>
      </c>
      <c r="R1105">
        <v>0</v>
      </c>
      <c r="S1105">
        <v>857</v>
      </c>
      <c r="T1105">
        <v>857</v>
      </c>
      <c r="U1105">
        <v>857</v>
      </c>
      <c r="W1105" t="s">
        <v>2006</v>
      </c>
      <c r="X1105" t="s">
        <v>71</v>
      </c>
      <c r="Y1105" t="s">
        <v>2924</v>
      </c>
      <c r="AA1105" t="s">
        <v>46</v>
      </c>
      <c r="AC1105" t="s">
        <v>2013</v>
      </c>
      <c r="AD1105" t="s">
        <v>2014</v>
      </c>
      <c r="AE1105" t="s">
        <v>2680</v>
      </c>
    </row>
    <row r="1106" spans="1:31" x14ac:dyDescent="0.25">
      <c r="A1106" s="1">
        <v>44474</v>
      </c>
      <c r="B1106" s="2" t="s">
        <v>3879</v>
      </c>
      <c r="C1106" s="2" t="s">
        <v>46</v>
      </c>
      <c r="D1106" s="2" t="s">
        <v>23</v>
      </c>
      <c r="E1106" s="2" t="s">
        <v>81</v>
      </c>
      <c r="F1106" s="2" t="s">
        <v>71</v>
      </c>
      <c r="G1106" s="4">
        <v>44474</v>
      </c>
      <c r="H1106">
        <v>56</v>
      </c>
      <c r="I1106" t="s">
        <v>917</v>
      </c>
      <c r="N1106">
        <v>1533</v>
      </c>
      <c r="O1106" t="s">
        <v>2119</v>
      </c>
      <c r="P1106">
        <v>535</v>
      </c>
      <c r="AC1106" t="s">
        <v>2120</v>
      </c>
      <c r="AD1106" t="s">
        <v>2121</v>
      </c>
    </row>
    <row r="1107" spans="1:31" x14ac:dyDescent="0.25">
      <c r="A1107" s="1">
        <v>44474</v>
      </c>
      <c r="B1107" s="2" t="s">
        <v>3879</v>
      </c>
      <c r="C1107" s="2" t="s">
        <v>46</v>
      </c>
      <c r="D1107" s="2" t="s">
        <v>23</v>
      </c>
      <c r="E1107" s="2" t="s">
        <v>81</v>
      </c>
      <c r="F1107" s="2" t="s">
        <v>71</v>
      </c>
      <c r="G1107" s="4">
        <v>44474</v>
      </c>
      <c r="H1107">
        <v>57</v>
      </c>
      <c r="I1107" t="s">
        <v>917</v>
      </c>
      <c r="N1107">
        <v>83</v>
      </c>
      <c r="O1107" t="s">
        <v>2029</v>
      </c>
      <c r="P1107">
        <v>138</v>
      </c>
      <c r="AC1107" t="s">
        <v>2030</v>
      </c>
      <c r="AD1107">
        <v>127</v>
      </c>
    </row>
    <row r="1108" spans="1:31" x14ac:dyDescent="0.25">
      <c r="A1108" s="1">
        <v>44474</v>
      </c>
      <c r="B1108" s="2" t="s">
        <v>3879</v>
      </c>
      <c r="C1108" s="2" t="s">
        <v>25</v>
      </c>
      <c r="D1108" s="2" t="s">
        <v>74</v>
      </c>
      <c r="E1108" s="2" t="s">
        <v>78</v>
      </c>
      <c r="F1108" s="2" t="s">
        <v>529</v>
      </c>
      <c r="G1108" s="4">
        <v>44474</v>
      </c>
      <c r="H1108">
        <v>58</v>
      </c>
      <c r="I1108" t="s">
        <v>919</v>
      </c>
      <c r="J1108" s="1">
        <v>44474</v>
      </c>
      <c r="K1108" t="s">
        <v>2873</v>
      </c>
      <c r="L1108" t="s">
        <v>2065</v>
      </c>
      <c r="M1108" t="s">
        <v>2874</v>
      </c>
      <c r="N1108">
        <v>246</v>
      </c>
      <c r="O1108" t="s">
        <v>2925</v>
      </c>
      <c r="P1108">
        <v>650</v>
      </c>
      <c r="Q1108">
        <v>0</v>
      </c>
      <c r="R1108">
        <v>0</v>
      </c>
      <c r="S1108">
        <v>650</v>
      </c>
      <c r="T1108">
        <v>650</v>
      </c>
      <c r="U1108">
        <v>650</v>
      </c>
      <c r="W1108" t="s">
        <v>2006</v>
      </c>
      <c r="X1108" t="s">
        <v>529</v>
      </c>
      <c r="AA1108" t="s">
        <v>24</v>
      </c>
      <c r="AC1108" t="s">
        <v>2926</v>
      </c>
      <c r="AD1108">
        <v>196</v>
      </c>
      <c r="AE1108" t="s">
        <v>2648</v>
      </c>
    </row>
    <row r="1109" spans="1:31" x14ac:dyDescent="0.25">
      <c r="A1109" s="1">
        <v>44474</v>
      </c>
      <c r="B1109" s="2" t="s">
        <v>3879</v>
      </c>
      <c r="C1109" s="2" t="s">
        <v>25</v>
      </c>
      <c r="D1109" s="2" t="s">
        <v>23</v>
      </c>
      <c r="E1109" s="2" t="s">
        <v>78</v>
      </c>
      <c r="F1109" s="2" t="s">
        <v>71</v>
      </c>
      <c r="G1109" s="4">
        <v>44474</v>
      </c>
      <c r="H1109">
        <v>59</v>
      </c>
      <c r="I1109" t="s">
        <v>921</v>
      </c>
      <c r="J1109" s="1">
        <v>44474</v>
      </c>
      <c r="K1109" t="s">
        <v>2927</v>
      </c>
      <c r="L1109" t="s">
        <v>2647</v>
      </c>
      <c r="M1109" t="s">
        <v>2928</v>
      </c>
      <c r="N1109">
        <v>692</v>
      </c>
      <c r="O1109" t="s">
        <v>2012</v>
      </c>
      <c r="P1109">
        <v>184</v>
      </c>
      <c r="Q1109">
        <v>0</v>
      </c>
      <c r="R1109">
        <v>0</v>
      </c>
      <c r="S1109">
        <v>873</v>
      </c>
      <c r="T1109">
        <v>873</v>
      </c>
      <c r="U1109">
        <v>873</v>
      </c>
      <c r="W1109" t="s">
        <v>2006</v>
      </c>
      <c r="X1109" t="s">
        <v>71</v>
      </c>
      <c r="AA1109" t="s">
        <v>24</v>
      </c>
      <c r="AC1109" t="s">
        <v>2013</v>
      </c>
      <c r="AD1109" t="s">
        <v>2014</v>
      </c>
      <c r="AE1109" t="s">
        <v>2035</v>
      </c>
    </row>
    <row r="1110" spans="1:31" x14ac:dyDescent="0.25">
      <c r="A1110" s="1">
        <v>44474</v>
      </c>
      <c r="B1110" s="2" t="s">
        <v>3879</v>
      </c>
      <c r="C1110" s="2" t="s">
        <v>25</v>
      </c>
      <c r="D1110" s="2" t="s">
        <v>23</v>
      </c>
      <c r="E1110" s="2" t="s">
        <v>78</v>
      </c>
      <c r="F1110" s="2" t="s">
        <v>71</v>
      </c>
      <c r="G1110" s="4">
        <v>44474</v>
      </c>
      <c r="H1110">
        <v>60</v>
      </c>
      <c r="I1110" t="s">
        <v>921</v>
      </c>
      <c r="N1110">
        <v>691</v>
      </c>
      <c r="O1110" t="s">
        <v>2020</v>
      </c>
      <c r="P1110">
        <v>518</v>
      </c>
      <c r="AC1110" t="s">
        <v>2021</v>
      </c>
      <c r="AD1110" t="s">
        <v>2022</v>
      </c>
    </row>
    <row r="1111" spans="1:31" x14ac:dyDescent="0.25">
      <c r="A1111" s="1">
        <v>44474</v>
      </c>
      <c r="B1111" s="2" t="s">
        <v>3879</v>
      </c>
      <c r="C1111" s="2" t="s">
        <v>25</v>
      </c>
      <c r="D1111" s="2" t="s">
        <v>23</v>
      </c>
      <c r="E1111" s="2" t="s">
        <v>78</v>
      </c>
      <c r="F1111" s="2" t="s">
        <v>71</v>
      </c>
      <c r="G1111" s="4">
        <v>44474</v>
      </c>
      <c r="H1111">
        <v>61</v>
      </c>
      <c r="I1111" t="s">
        <v>921</v>
      </c>
      <c r="N1111">
        <v>104</v>
      </c>
      <c r="O1111" t="s">
        <v>2057</v>
      </c>
      <c r="P1111">
        <v>171</v>
      </c>
      <c r="AC1111" t="s">
        <v>2058</v>
      </c>
      <c r="AD1111">
        <v>157</v>
      </c>
    </row>
    <row r="1112" spans="1:31" x14ac:dyDescent="0.25">
      <c r="A1112" s="1">
        <v>44474</v>
      </c>
      <c r="B1112" s="2" t="s">
        <v>3879</v>
      </c>
      <c r="C1112" s="2" t="s">
        <v>25</v>
      </c>
      <c r="D1112" s="2" t="s">
        <v>23</v>
      </c>
      <c r="E1112" s="2" t="s">
        <v>78</v>
      </c>
      <c r="F1112" s="2" t="s">
        <v>71</v>
      </c>
      <c r="G1112" s="4">
        <v>44474</v>
      </c>
      <c r="H1112">
        <v>62</v>
      </c>
      <c r="I1112" t="s">
        <v>923</v>
      </c>
      <c r="J1112" s="1">
        <v>44474</v>
      </c>
      <c r="K1112" t="s">
        <v>2873</v>
      </c>
      <c r="L1112" t="s">
        <v>2065</v>
      </c>
      <c r="M1112" t="s">
        <v>2874</v>
      </c>
      <c r="N1112">
        <v>1356</v>
      </c>
      <c r="O1112" t="s">
        <v>2251</v>
      </c>
      <c r="P1112">
        <v>200</v>
      </c>
      <c r="Q1112">
        <v>0</v>
      </c>
      <c r="R1112">
        <v>0</v>
      </c>
      <c r="S1112">
        <v>200</v>
      </c>
      <c r="T1112">
        <v>200</v>
      </c>
      <c r="U1112">
        <v>200</v>
      </c>
      <c r="W1112" t="s">
        <v>2006</v>
      </c>
      <c r="X1112" t="s">
        <v>71</v>
      </c>
      <c r="AA1112" t="s">
        <v>24</v>
      </c>
      <c r="AC1112" t="s">
        <v>2252</v>
      </c>
      <c r="AD1112">
        <v>92</v>
      </c>
      <c r="AE1112" t="s">
        <v>2875</v>
      </c>
    </row>
    <row r="1113" spans="1:31" x14ac:dyDescent="0.25">
      <c r="A1113" s="1">
        <v>44474</v>
      </c>
      <c r="B1113" s="2" t="s">
        <v>3879</v>
      </c>
      <c r="C1113" s="2" t="s">
        <v>46</v>
      </c>
      <c r="D1113" s="2" t="s">
        <v>23</v>
      </c>
      <c r="E1113" s="2" t="s">
        <v>81</v>
      </c>
      <c r="F1113" s="2" t="s">
        <v>71</v>
      </c>
      <c r="G1113" s="4">
        <v>44474</v>
      </c>
      <c r="H1113">
        <v>63</v>
      </c>
      <c r="I1113" t="s">
        <v>924</v>
      </c>
      <c r="J1113" s="1">
        <v>44474</v>
      </c>
      <c r="K1113" t="s">
        <v>2929</v>
      </c>
      <c r="L1113" t="s">
        <v>2930</v>
      </c>
      <c r="N1113">
        <v>692</v>
      </c>
      <c r="O1113" t="s">
        <v>2012</v>
      </c>
      <c r="P1113">
        <v>184</v>
      </c>
      <c r="Q1113">
        <v>0</v>
      </c>
      <c r="R1113">
        <v>0</v>
      </c>
      <c r="S1113">
        <v>1450</v>
      </c>
      <c r="T1113">
        <v>1450</v>
      </c>
      <c r="U1113">
        <v>1450</v>
      </c>
      <c r="W1113" t="s">
        <v>2006</v>
      </c>
      <c r="X1113" t="s">
        <v>71</v>
      </c>
      <c r="Y1113" t="s">
        <v>2931</v>
      </c>
      <c r="AA1113" t="s">
        <v>46</v>
      </c>
      <c r="AC1113" t="s">
        <v>2013</v>
      </c>
      <c r="AD1113" t="s">
        <v>2014</v>
      </c>
      <c r="AE1113" t="s">
        <v>2099</v>
      </c>
    </row>
    <row r="1114" spans="1:31" x14ac:dyDescent="0.25">
      <c r="A1114" s="1">
        <v>44474</v>
      </c>
      <c r="B1114" s="2" t="s">
        <v>3879</v>
      </c>
      <c r="C1114" s="2" t="s">
        <v>46</v>
      </c>
      <c r="D1114" s="2" t="s">
        <v>23</v>
      </c>
      <c r="E1114" s="2" t="s">
        <v>81</v>
      </c>
      <c r="F1114" s="2" t="s">
        <v>71</v>
      </c>
      <c r="G1114" s="4">
        <v>44474</v>
      </c>
      <c r="H1114">
        <v>64</v>
      </c>
      <c r="I1114" t="s">
        <v>924</v>
      </c>
      <c r="N1114">
        <v>691</v>
      </c>
      <c r="O1114" t="s">
        <v>2020</v>
      </c>
      <c r="P1114">
        <v>518</v>
      </c>
      <c r="AC1114" t="s">
        <v>2021</v>
      </c>
      <c r="AD1114" t="s">
        <v>2022</v>
      </c>
    </row>
    <row r="1115" spans="1:31" x14ac:dyDescent="0.25">
      <c r="A1115" s="1">
        <v>44474</v>
      </c>
      <c r="B1115" s="2" t="s">
        <v>3879</v>
      </c>
      <c r="C1115" s="2" t="s">
        <v>46</v>
      </c>
      <c r="D1115" s="2" t="s">
        <v>23</v>
      </c>
      <c r="E1115" s="2" t="s">
        <v>81</v>
      </c>
      <c r="F1115" s="2" t="s">
        <v>71</v>
      </c>
      <c r="G1115" s="4">
        <v>44474</v>
      </c>
      <c r="H1115">
        <v>65</v>
      </c>
      <c r="I1115" t="s">
        <v>924</v>
      </c>
      <c r="N1115">
        <v>1580</v>
      </c>
      <c r="O1115" t="s">
        <v>2092</v>
      </c>
      <c r="P1115">
        <v>610</v>
      </c>
      <c r="AC1115" t="s">
        <v>2093</v>
      </c>
      <c r="AD1115" t="s">
        <v>2094</v>
      </c>
    </row>
    <row r="1116" spans="1:31" x14ac:dyDescent="0.25">
      <c r="A1116" s="1">
        <v>44474</v>
      </c>
      <c r="B1116" s="2" t="s">
        <v>3879</v>
      </c>
      <c r="C1116" s="2" t="s">
        <v>46</v>
      </c>
      <c r="D1116" s="2" t="s">
        <v>23</v>
      </c>
      <c r="E1116" s="2" t="s">
        <v>81</v>
      </c>
      <c r="F1116" s="2" t="s">
        <v>71</v>
      </c>
      <c r="G1116" s="4">
        <v>44474</v>
      </c>
      <c r="H1116">
        <v>66</v>
      </c>
      <c r="I1116" t="s">
        <v>924</v>
      </c>
      <c r="N1116">
        <v>83</v>
      </c>
      <c r="O1116" t="s">
        <v>2029</v>
      </c>
      <c r="P1116">
        <v>138</v>
      </c>
      <c r="AC1116" t="s">
        <v>2030</v>
      </c>
      <c r="AD1116">
        <v>127</v>
      </c>
    </row>
    <row r="1117" spans="1:31" x14ac:dyDescent="0.25">
      <c r="A1117" s="1">
        <v>44474</v>
      </c>
      <c r="B1117" s="2" t="s">
        <v>3879</v>
      </c>
      <c r="C1117" s="2" t="s">
        <v>46</v>
      </c>
      <c r="D1117" s="2" t="s">
        <v>37</v>
      </c>
      <c r="E1117" s="2" t="s">
        <v>81</v>
      </c>
      <c r="F1117" s="2" t="s">
        <v>71</v>
      </c>
      <c r="G1117" s="4">
        <v>44474</v>
      </c>
      <c r="H1117">
        <v>67</v>
      </c>
      <c r="I1117" t="s">
        <v>926</v>
      </c>
      <c r="J1117" s="1">
        <v>44474</v>
      </c>
      <c r="K1117" t="s">
        <v>2932</v>
      </c>
      <c r="L1117" t="s">
        <v>2933</v>
      </c>
      <c r="N1117">
        <v>367</v>
      </c>
      <c r="O1117" t="s">
        <v>2341</v>
      </c>
      <c r="P1117">
        <v>450</v>
      </c>
      <c r="Q1117">
        <v>0</v>
      </c>
      <c r="R1117">
        <v>0</v>
      </c>
      <c r="S1117">
        <v>588</v>
      </c>
      <c r="T1117">
        <v>588</v>
      </c>
      <c r="U1117">
        <v>588</v>
      </c>
      <c r="W1117" t="s">
        <v>2006</v>
      </c>
      <c r="X1117" t="s">
        <v>71</v>
      </c>
      <c r="Y1117" t="s">
        <v>2934</v>
      </c>
      <c r="AA1117" t="s">
        <v>46</v>
      </c>
      <c r="AC1117" t="s">
        <v>2342</v>
      </c>
      <c r="AD1117">
        <v>110</v>
      </c>
      <c r="AE1117" t="s">
        <v>2911</v>
      </c>
    </row>
    <row r="1118" spans="1:31" x14ac:dyDescent="0.25">
      <c r="A1118" s="1">
        <v>44474</v>
      </c>
      <c r="B1118" s="2" t="s">
        <v>3879</v>
      </c>
      <c r="C1118" s="2" t="s">
        <v>46</v>
      </c>
      <c r="D1118" s="2" t="s">
        <v>37</v>
      </c>
      <c r="E1118" s="2" t="s">
        <v>81</v>
      </c>
      <c r="F1118" s="2" t="s">
        <v>71</v>
      </c>
      <c r="G1118" s="4">
        <v>44474</v>
      </c>
      <c r="H1118">
        <v>68</v>
      </c>
      <c r="I1118" t="s">
        <v>926</v>
      </c>
      <c r="N1118">
        <v>83</v>
      </c>
      <c r="O1118" t="s">
        <v>2029</v>
      </c>
      <c r="P1118">
        <v>138</v>
      </c>
      <c r="AC1118" t="s">
        <v>2030</v>
      </c>
      <c r="AD1118">
        <v>127</v>
      </c>
    </row>
    <row r="1119" spans="1:31" x14ac:dyDescent="0.25">
      <c r="A1119" s="1">
        <v>44474</v>
      </c>
      <c r="B1119" s="2" t="s">
        <v>3879</v>
      </c>
      <c r="C1119" s="2" t="s">
        <v>46</v>
      </c>
      <c r="D1119" s="2" t="s">
        <v>23</v>
      </c>
      <c r="E1119" s="2" t="s">
        <v>81</v>
      </c>
      <c r="F1119" s="2" t="s">
        <v>71</v>
      </c>
      <c r="G1119" s="4">
        <v>44474</v>
      </c>
      <c r="H1119">
        <v>69</v>
      </c>
      <c r="I1119" t="s">
        <v>928</v>
      </c>
      <c r="J1119" s="1">
        <v>44474</v>
      </c>
      <c r="K1119" t="s">
        <v>2935</v>
      </c>
      <c r="L1119" t="s">
        <v>2936</v>
      </c>
      <c r="N1119">
        <v>692</v>
      </c>
      <c r="O1119" t="s">
        <v>2012</v>
      </c>
      <c r="P1119">
        <v>184</v>
      </c>
      <c r="Q1119">
        <v>0</v>
      </c>
      <c r="R1119">
        <v>0</v>
      </c>
      <c r="S1119">
        <v>4184</v>
      </c>
      <c r="T1119">
        <v>4184</v>
      </c>
      <c r="U1119">
        <v>4184</v>
      </c>
      <c r="W1119" t="s">
        <v>2006</v>
      </c>
      <c r="X1119" t="s">
        <v>71</v>
      </c>
      <c r="Y1119" t="s">
        <v>2937</v>
      </c>
      <c r="AA1119" t="s">
        <v>46</v>
      </c>
      <c r="AC1119" t="s">
        <v>2013</v>
      </c>
      <c r="AD1119" t="s">
        <v>2014</v>
      </c>
      <c r="AE1119" t="s">
        <v>2133</v>
      </c>
    </row>
    <row r="1120" spans="1:31" x14ac:dyDescent="0.25">
      <c r="A1120" s="1">
        <v>44474</v>
      </c>
      <c r="B1120" s="2" t="s">
        <v>3879</v>
      </c>
      <c r="C1120" s="2" t="s">
        <v>46</v>
      </c>
      <c r="D1120" s="2" t="s">
        <v>23</v>
      </c>
      <c r="E1120" s="2" t="s">
        <v>81</v>
      </c>
      <c r="F1120" s="2" t="s">
        <v>71</v>
      </c>
      <c r="G1120" s="4">
        <v>44474</v>
      </c>
      <c r="H1120">
        <v>70</v>
      </c>
      <c r="I1120" t="s">
        <v>928</v>
      </c>
      <c r="N1120">
        <v>119</v>
      </c>
      <c r="O1120" t="s">
        <v>2145</v>
      </c>
      <c r="P1120">
        <v>161</v>
      </c>
      <c r="AC1120" t="s">
        <v>2146</v>
      </c>
      <c r="AD1120">
        <v>213</v>
      </c>
    </row>
    <row r="1121" spans="1:31" x14ac:dyDescent="0.25">
      <c r="A1121" s="1">
        <v>44474</v>
      </c>
      <c r="B1121" s="2" t="s">
        <v>3879</v>
      </c>
      <c r="C1121" s="2" t="s">
        <v>46</v>
      </c>
      <c r="D1121" s="2" t="s">
        <v>23</v>
      </c>
      <c r="E1121" s="2" t="s">
        <v>81</v>
      </c>
      <c r="F1121" s="2" t="s">
        <v>71</v>
      </c>
      <c r="G1121" s="4">
        <v>44474</v>
      </c>
      <c r="H1121">
        <v>71</v>
      </c>
      <c r="I1121" t="s">
        <v>928</v>
      </c>
      <c r="N1121">
        <v>1319</v>
      </c>
      <c r="O1121" t="s">
        <v>2127</v>
      </c>
      <c r="P1121">
        <v>230</v>
      </c>
      <c r="AC1121" t="s">
        <v>2128</v>
      </c>
      <c r="AD1121">
        <v>192</v>
      </c>
    </row>
    <row r="1122" spans="1:31" x14ac:dyDescent="0.25">
      <c r="A1122" s="1">
        <v>44474</v>
      </c>
      <c r="B1122" s="2" t="s">
        <v>3879</v>
      </c>
      <c r="C1122" s="2" t="s">
        <v>46</v>
      </c>
      <c r="D1122" s="2" t="s">
        <v>23</v>
      </c>
      <c r="E1122" s="2" t="s">
        <v>81</v>
      </c>
      <c r="F1122" s="2" t="s">
        <v>71</v>
      </c>
      <c r="G1122" s="4">
        <v>44474</v>
      </c>
      <c r="H1122">
        <v>72</v>
      </c>
      <c r="I1122" t="s">
        <v>928</v>
      </c>
      <c r="N1122">
        <v>413</v>
      </c>
      <c r="O1122" t="s">
        <v>2322</v>
      </c>
      <c r="P1122">
        <v>650</v>
      </c>
      <c r="AC1122" t="s">
        <v>2323</v>
      </c>
      <c r="AD1122">
        <v>4</v>
      </c>
    </row>
    <row r="1123" spans="1:31" x14ac:dyDescent="0.25">
      <c r="A1123" s="1">
        <v>44474</v>
      </c>
      <c r="B1123" s="2" t="s">
        <v>3879</v>
      </c>
      <c r="C1123" s="2" t="s">
        <v>46</v>
      </c>
      <c r="D1123" s="2" t="s">
        <v>23</v>
      </c>
      <c r="E1123" s="2" t="s">
        <v>81</v>
      </c>
      <c r="F1123" s="2" t="s">
        <v>71</v>
      </c>
      <c r="G1123" s="4">
        <v>44474</v>
      </c>
      <c r="H1123">
        <v>73</v>
      </c>
      <c r="I1123" t="s">
        <v>928</v>
      </c>
      <c r="N1123">
        <v>217</v>
      </c>
      <c r="O1123" t="s">
        <v>2320</v>
      </c>
      <c r="P1123">
        <v>650</v>
      </c>
      <c r="AC1123" t="s">
        <v>2321</v>
      </c>
      <c r="AD1123">
        <v>5</v>
      </c>
    </row>
    <row r="1124" spans="1:31" x14ac:dyDescent="0.25">
      <c r="A1124" s="1">
        <v>44474</v>
      </c>
      <c r="B1124" s="2" t="s">
        <v>3879</v>
      </c>
      <c r="C1124" s="2" t="s">
        <v>46</v>
      </c>
      <c r="D1124" s="2" t="s">
        <v>23</v>
      </c>
      <c r="E1124" s="2" t="s">
        <v>81</v>
      </c>
      <c r="F1124" s="2" t="s">
        <v>71</v>
      </c>
      <c r="G1124" s="4">
        <v>44474</v>
      </c>
      <c r="H1124">
        <v>74</v>
      </c>
      <c r="I1124" t="s">
        <v>928</v>
      </c>
      <c r="N1124">
        <v>416</v>
      </c>
      <c r="O1124" t="s">
        <v>2172</v>
      </c>
      <c r="P1124">
        <v>362</v>
      </c>
      <c r="AC1124" t="s">
        <v>2173</v>
      </c>
      <c r="AD1124">
        <v>22</v>
      </c>
    </row>
    <row r="1125" spans="1:31" x14ac:dyDescent="0.25">
      <c r="A1125" s="1">
        <v>44474</v>
      </c>
      <c r="B1125" s="2" t="s">
        <v>3879</v>
      </c>
      <c r="C1125" s="2" t="s">
        <v>46</v>
      </c>
      <c r="D1125" s="2" t="s">
        <v>23</v>
      </c>
      <c r="E1125" s="2" t="s">
        <v>81</v>
      </c>
      <c r="F1125" s="2" t="s">
        <v>71</v>
      </c>
      <c r="G1125" s="4">
        <v>44474</v>
      </c>
      <c r="H1125">
        <v>75</v>
      </c>
      <c r="I1125" t="s">
        <v>928</v>
      </c>
      <c r="N1125">
        <v>531</v>
      </c>
      <c r="O1125" t="s">
        <v>2840</v>
      </c>
      <c r="P1125">
        <v>439</v>
      </c>
      <c r="AC1125" t="s">
        <v>2841</v>
      </c>
      <c r="AD1125">
        <v>29</v>
      </c>
    </row>
    <row r="1126" spans="1:31" x14ac:dyDescent="0.25">
      <c r="A1126" s="1">
        <v>44474</v>
      </c>
      <c r="B1126" s="2" t="s">
        <v>3879</v>
      </c>
      <c r="C1126" s="2" t="s">
        <v>46</v>
      </c>
      <c r="D1126" s="2" t="s">
        <v>23</v>
      </c>
      <c r="E1126" s="2" t="s">
        <v>81</v>
      </c>
      <c r="F1126" s="2" t="s">
        <v>71</v>
      </c>
      <c r="G1126" s="4">
        <v>44474</v>
      </c>
      <c r="H1126">
        <v>76</v>
      </c>
      <c r="I1126" t="s">
        <v>928</v>
      </c>
      <c r="N1126">
        <v>542</v>
      </c>
      <c r="O1126" t="s">
        <v>2842</v>
      </c>
      <c r="P1126">
        <v>650</v>
      </c>
      <c r="AC1126" t="s">
        <v>2843</v>
      </c>
      <c r="AD1126">
        <v>30</v>
      </c>
    </row>
    <row r="1127" spans="1:31" x14ac:dyDescent="0.25">
      <c r="A1127" s="1">
        <v>44474</v>
      </c>
      <c r="B1127" s="2" t="s">
        <v>3879</v>
      </c>
      <c r="C1127" s="2" t="s">
        <v>46</v>
      </c>
      <c r="D1127" s="2" t="s">
        <v>23</v>
      </c>
      <c r="E1127" s="2" t="s">
        <v>81</v>
      </c>
      <c r="F1127" s="2" t="s">
        <v>71</v>
      </c>
      <c r="G1127" s="4">
        <v>44474</v>
      </c>
      <c r="H1127">
        <v>77</v>
      </c>
      <c r="I1127" t="s">
        <v>928</v>
      </c>
      <c r="N1127">
        <v>1580</v>
      </c>
      <c r="O1127" t="s">
        <v>2092</v>
      </c>
      <c r="P1127">
        <v>610</v>
      </c>
      <c r="AC1127" t="s">
        <v>2093</v>
      </c>
      <c r="AD1127" t="s">
        <v>2094</v>
      </c>
    </row>
    <row r="1128" spans="1:31" x14ac:dyDescent="0.25">
      <c r="A1128" s="1">
        <v>44474</v>
      </c>
      <c r="B1128" s="2" t="s">
        <v>3879</v>
      </c>
      <c r="C1128" s="2" t="s">
        <v>46</v>
      </c>
      <c r="D1128" s="2" t="s">
        <v>23</v>
      </c>
      <c r="E1128" s="2" t="s">
        <v>81</v>
      </c>
      <c r="F1128" s="2" t="s">
        <v>71</v>
      </c>
      <c r="G1128" s="4">
        <v>44474</v>
      </c>
      <c r="H1128">
        <v>78</v>
      </c>
      <c r="I1128" t="s">
        <v>928</v>
      </c>
      <c r="N1128">
        <v>286</v>
      </c>
      <c r="O1128" t="s">
        <v>2182</v>
      </c>
      <c r="P1128">
        <v>110</v>
      </c>
      <c r="AC1128" t="s">
        <v>2183</v>
      </c>
      <c r="AD1128">
        <v>220</v>
      </c>
    </row>
    <row r="1129" spans="1:31" x14ac:dyDescent="0.25">
      <c r="A1129" s="1">
        <v>44474</v>
      </c>
      <c r="B1129" s="2" t="s">
        <v>3879</v>
      </c>
      <c r="C1129" s="2" t="s">
        <v>46</v>
      </c>
      <c r="D1129" s="2" t="s">
        <v>23</v>
      </c>
      <c r="E1129" s="2" t="s">
        <v>81</v>
      </c>
      <c r="F1129" s="2" t="s">
        <v>71</v>
      </c>
      <c r="G1129" s="4">
        <v>44474</v>
      </c>
      <c r="H1129">
        <v>79</v>
      </c>
      <c r="I1129" t="s">
        <v>928</v>
      </c>
      <c r="N1129">
        <v>83</v>
      </c>
      <c r="O1129" t="s">
        <v>2029</v>
      </c>
      <c r="P1129">
        <v>138</v>
      </c>
      <c r="AC1129" t="s">
        <v>2030</v>
      </c>
      <c r="AD1129">
        <v>127</v>
      </c>
    </row>
    <row r="1130" spans="1:31" x14ac:dyDescent="0.25">
      <c r="A1130" s="1">
        <v>44474</v>
      </c>
      <c r="B1130" s="2" t="s">
        <v>3879</v>
      </c>
      <c r="C1130" s="2" t="s">
        <v>46</v>
      </c>
      <c r="D1130" s="2" t="s">
        <v>23</v>
      </c>
      <c r="E1130" s="2" t="s">
        <v>81</v>
      </c>
      <c r="F1130" s="2" t="s">
        <v>71</v>
      </c>
      <c r="G1130" s="4">
        <v>44474</v>
      </c>
      <c r="H1130">
        <v>80</v>
      </c>
      <c r="I1130" t="s">
        <v>930</v>
      </c>
      <c r="J1130" s="1">
        <v>44474</v>
      </c>
      <c r="K1130" t="s">
        <v>2938</v>
      </c>
      <c r="L1130" t="s">
        <v>2072</v>
      </c>
      <c r="N1130">
        <v>692</v>
      </c>
      <c r="O1130" t="s">
        <v>2012</v>
      </c>
      <c r="P1130">
        <v>184</v>
      </c>
      <c r="Q1130">
        <v>0</v>
      </c>
      <c r="R1130">
        <v>0</v>
      </c>
      <c r="S1130">
        <v>1116</v>
      </c>
      <c r="T1130">
        <v>1116</v>
      </c>
      <c r="U1130">
        <v>1116</v>
      </c>
      <c r="W1130" t="s">
        <v>2006</v>
      </c>
      <c r="X1130" t="s">
        <v>71</v>
      </c>
      <c r="Y1130" t="s">
        <v>2939</v>
      </c>
      <c r="AA1130" t="s">
        <v>46</v>
      </c>
      <c r="AC1130" t="s">
        <v>2013</v>
      </c>
      <c r="AD1130" t="s">
        <v>2014</v>
      </c>
      <c r="AE1130" t="s">
        <v>2454</v>
      </c>
    </row>
    <row r="1131" spans="1:31" x14ac:dyDescent="0.25">
      <c r="A1131" s="1">
        <v>44474</v>
      </c>
      <c r="B1131" s="2" t="s">
        <v>3879</v>
      </c>
      <c r="C1131" s="2" t="s">
        <v>46</v>
      </c>
      <c r="D1131" s="2" t="s">
        <v>23</v>
      </c>
      <c r="E1131" s="2" t="s">
        <v>81</v>
      </c>
      <c r="F1131" s="2" t="s">
        <v>71</v>
      </c>
      <c r="G1131" s="4">
        <v>44474</v>
      </c>
      <c r="H1131">
        <v>81</v>
      </c>
      <c r="I1131" t="s">
        <v>930</v>
      </c>
      <c r="N1131">
        <v>100</v>
      </c>
      <c r="O1131" t="s">
        <v>2016</v>
      </c>
      <c r="P1131">
        <v>414</v>
      </c>
      <c r="AC1131" t="s">
        <v>2017</v>
      </c>
      <c r="AD1131">
        <v>100</v>
      </c>
    </row>
    <row r="1132" spans="1:31" x14ac:dyDescent="0.25">
      <c r="A1132" s="1">
        <v>44474</v>
      </c>
      <c r="B1132" s="2" t="s">
        <v>3879</v>
      </c>
      <c r="C1132" s="2" t="s">
        <v>46</v>
      </c>
      <c r="D1132" s="2" t="s">
        <v>23</v>
      </c>
      <c r="E1132" s="2" t="s">
        <v>81</v>
      </c>
      <c r="F1132" s="2" t="s">
        <v>71</v>
      </c>
      <c r="G1132" s="4">
        <v>44474</v>
      </c>
      <c r="H1132">
        <v>82</v>
      </c>
      <c r="I1132" t="s">
        <v>930</v>
      </c>
      <c r="N1132">
        <v>691</v>
      </c>
      <c r="O1132" t="s">
        <v>2020</v>
      </c>
      <c r="P1132">
        <v>518</v>
      </c>
      <c r="AC1132" t="s">
        <v>2021</v>
      </c>
      <c r="AD1132" t="s">
        <v>2022</v>
      </c>
    </row>
    <row r="1133" spans="1:31" x14ac:dyDescent="0.25">
      <c r="A1133" s="1">
        <v>44474</v>
      </c>
      <c r="B1133" s="2" t="s">
        <v>3879</v>
      </c>
      <c r="C1133" s="2" t="s">
        <v>52</v>
      </c>
      <c r="D1133" s="2" t="s">
        <v>37</v>
      </c>
      <c r="E1133" s="2" t="s">
        <v>81</v>
      </c>
      <c r="F1133" s="2" t="s">
        <v>71</v>
      </c>
      <c r="G1133" s="4">
        <v>44474</v>
      </c>
      <c r="H1133">
        <v>83</v>
      </c>
      <c r="I1133" t="s">
        <v>932</v>
      </c>
      <c r="J1133" s="1">
        <v>44474</v>
      </c>
      <c r="K1133" t="s">
        <v>2940</v>
      </c>
      <c r="L1133" t="s">
        <v>2941</v>
      </c>
      <c r="M1133" t="s">
        <v>2942</v>
      </c>
      <c r="N1133">
        <v>2477</v>
      </c>
      <c r="O1133" t="s">
        <v>2240</v>
      </c>
      <c r="P1133">
        <v>750</v>
      </c>
      <c r="Q1133">
        <v>0</v>
      </c>
      <c r="R1133">
        <v>0</v>
      </c>
      <c r="S1133">
        <v>750</v>
      </c>
      <c r="T1133">
        <v>750</v>
      </c>
      <c r="U1133">
        <v>750</v>
      </c>
      <c r="W1133" t="s">
        <v>2006</v>
      </c>
      <c r="X1133" t="s">
        <v>71</v>
      </c>
      <c r="AA1133" t="s">
        <v>50</v>
      </c>
      <c r="AC1133" t="s">
        <v>2241</v>
      </c>
      <c r="AE1133" t="s">
        <v>2587</v>
      </c>
    </row>
    <row r="1134" spans="1:31" x14ac:dyDescent="0.25">
      <c r="A1134" s="1">
        <v>44474</v>
      </c>
      <c r="B1134" s="2" t="s">
        <v>3879</v>
      </c>
      <c r="C1134" s="2" t="s">
        <v>46</v>
      </c>
      <c r="D1134" s="2" t="s">
        <v>37</v>
      </c>
      <c r="E1134" s="2" t="s">
        <v>81</v>
      </c>
      <c r="F1134" s="2" t="s">
        <v>71</v>
      </c>
      <c r="G1134" s="4">
        <v>44474</v>
      </c>
      <c r="H1134">
        <v>84</v>
      </c>
      <c r="I1134" t="s">
        <v>934</v>
      </c>
      <c r="J1134" s="1">
        <v>44474</v>
      </c>
      <c r="K1134" t="s">
        <v>2943</v>
      </c>
      <c r="L1134" t="s">
        <v>2944</v>
      </c>
      <c r="N1134">
        <v>692</v>
      </c>
      <c r="O1134" t="s">
        <v>2012</v>
      </c>
      <c r="P1134">
        <v>184</v>
      </c>
      <c r="Q1134">
        <v>0</v>
      </c>
      <c r="R1134">
        <v>0</v>
      </c>
      <c r="S1134">
        <v>2141</v>
      </c>
      <c r="T1134">
        <v>2141</v>
      </c>
      <c r="U1134">
        <v>2141</v>
      </c>
      <c r="W1134" t="s">
        <v>2006</v>
      </c>
      <c r="X1134" t="s">
        <v>71</v>
      </c>
      <c r="Y1134" t="s">
        <v>2945</v>
      </c>
      <c r="AA1134" t="s">
        <v>46</v>
      </c>
      <c r="AC1134" t="s">
        <v>2013</v>
      </c>
      <c r="AD1134" t="s">
        <v>2014</v>
      </c>
      <c r="AE1134" t="s">
        <v>2680</v>
      </c>
    </row>
    <row r="1135" spans="1:31" x14ac:dyDescent="0.25">
      <c r="A1135" s="1">
        <v>44474</v>
      </c>
      <c r="B1135" s="2" t="s">
        <v>3879</v>
      </c>
      <c r="C1135" s="2" t="s">
        <v>46</v>
      </c>
      <c r="D1135" s="2" t="s">
        <v>37</v>
      </c>
      <c r="E1135" s="2" t="s">
        <v>81</v>
      </c>
      <c r="F1135" s="2" t="s">
        <v>71</v>
      </c>
      <c r="G1135" s="4">
        <v>44474</v>
      </c>
      <c r="H1135">
        <v>85</v>
      </c>
      <c r="I1135" t="s">
        <v>934</v>
      </c>
      <c r="N1135">
        <v>121</v>
      </c>
      <c r="O1135" t="s">
        <v>2100</v>
      </c>
      <c r="P1135">
        <v>374</v>
      </c>
      <c r="AC1135" t="s">
        <v>2101</v>
      </c>
      <c r="AD1135">
        <v>137</v>
      </c>
    </row>
    <row r="1136" spans="1:31" x14ac:dyDescent="0.25">
      <c r="A1136" s="1">
        <v>44474</v>
      </c>
      <c r="B1136" s="2" t="s">
        <v>3879</v>
      </c>
      <c r="C1136" s="2" t="s">
        <v>46</v>
      </c>
      <c r="D1136" s="2" t="s">
        <v>37</v>
      </c>
      <c r="E1136" s="2" t="s">
        <v>81</v>
      </c>
      <c r="F1136" s="2" t="s">
        <v>71</v>
      </c>
      <c r="G1136" s="4">
        <v>44474</v>
      </c>
      <c r="H1136">
        <v>86</v>
      </c>
      <c r="I1136" t="s">
        <v>934</v>
      </c>
      <c r="N1136">
        <v>1533</v>
      </c>
      <c r="O1136" t="s">
        <v>2119</v>
      </c>
      <c r="P1136">
        <v>535</v>
      </c>
      <c r="AC1136" t="s">
        <v>2120</v>
      </c>
      <c r="AD1136" t="s">
        <v>2121</v>
      </c>
    </row>
    <row r="1137" spans="1:31" x14ac:dyDescent="0.25">
      <c r="A1137" s="1">
        <v>44474</v>
      </c>
      <c r="B1137" s="2" t="s">
        <v>3879</v>
      </c>
      <c r="C1137" s="2" t="s">
        <v>46</v>
      </c>
      <c r="D1137" s="2" t="s">
        <v>37</v>
      </c>
      <c r="E1137" s="2" t="s">
        <v>81</v>
      </c>
      <c r="F1137" s="2" t="s">
        <v>71</v>
      </c>
      <c r="G1137" s="4">
        <v>44474</v>
      </c>
      <c r="H1137">
        <v>87</v>
      </c>
      <c r="I1137" t="s">
        <v>934</v>
      </c>
      <c r="N1137">
        <v>1580</v>
      </c>
      <c r="O1137" t="s">
        <v>2092</v>
      </c>
      <c r="P1137">
        <v>610</v>
      </c>
      <c r="AC1137" t="s">
        <v>2093</v>
      </c>
      <c r="AD1137" t="s">
        <v>2094</v>
      </c>
    </row>
    <row r="1138" spans="1:31" x14ac:dyDescent="0.25">
      <c r="A1138" s="1">
        <v>44474</v>
      </c>
      <c r="B1138" s="2" t="s">
        <v>3879</v>
      </c>
      <c r="C1138" s="2" t="s">
        <v>46</v>
      </c>
      <c r="D1138" s="2" t="s">
        <v>37</v>
      </c>
      <c r="E1138" s="2" t="s">
        <v>81</v>
      </c>
      <c r="F1138" s="2" t="s">
        <v>71</v>
      </c>
      <c r="G1138" s="4">
        <v>44474</v>
      </c>
      <c r="H1138">
        <v>88</v>
      </c>
      <c r="I1138" t="s">
        <v>934</v>
      </c>
      <c r="N1138">
        <v>1371</v>
      </c>
      <c r="O1138" t="s">
        <v>2122</v>
      </c>
      <c r="P1138">
        <v>300</v>
      </c>
      <c r="AC1138" t="s">
        <v>2123</v>
      </c>
      <c r="AD1138">
        <v>205</v>
      </c>
    </row>
    <row r="1139" spans="1:31" x14ac:dyDescent="0.25">
      <c r="A1139" s="1">
        <v>44474</v>
      </c>
      <c r="B1139" s="2" t="s">
        <v>3879</v>
      </c>
      <c r="C1139" s="2" t="s">
        <v>46</v>
      </c>
      <c r="D1139" s="2" t="s">
        <v>37</v>
      </c>
      <c r="E1139" s="2" t="s">
        <v>81</v>
      </c>
      <c r="F1139" s="2" t="s">
        <v>71</v>
      </c>
      <c r="G1139" s="4">
        <v>44474</v>
      </c>
      <c r="H1139">
        <v>89</v>
      </c>
      <c r="I1139" t="s">
        <v>934</v>
      </c>
      <c r="N1139">
        <v>83</v>
      </c>
      <c r="O1139" t="s">
        <v>2029</v>
      </c>
      <c r="P1139">
        <v>138</v>
      </c>
      <c r="AC1139" t="s">
        <v>2030</v>
      </c>
      <c r="AD1139">
        <v>127</v>
      </c>
    </row>
    <row r="1140" spans="1:31" x14ac:dyDescent="0.25">
      <c r="A1140" s="1">
        <v>44474</v>
      </c>
      <c r="B1140" s="2" t="s">
        <v>3879</v>
      </c>
      <c r="C1140" s="2" t="s">
        <v>48</v>
      </c>
      <c r="D1140" s="2" t="s">
        <v>23</v>
      </c>
      <c r="E1140" s="2" t="s">
        <v>81</v>
      </c>
      <c r="F1140" s="2" t="s">
        <v>71</v>
      </c>
      <c r="G1140" s="4">
        <v>44474</v>
      </c>
      <c r="H1140">
        <v>90</v>
      </c>
      <c r="I1140" t="s">
        <v>936</v>
      </c>
      <c r="J1140" s="1">
        <v>44474</v>
      </c>
      <c r="K1140" t="s">
        <v>2946</v>
      </c>
      <c r="L1140" t="s">
        <v>2947</v>
      </c>
      <c r="M1140" t="s">
        <v>2948</v>
      </c>
      <c r="N1140">
        <v>2477</v>
      </c>
      <c r="O1140" t="s">
        <v>2240</v>
      </c>
      <c r="P1140">
        <v>750</v>
      </c>
      <c r="Q1140">
        <v>0</v>
      </c>
      <c r="R1140">
        <v>0</v>
      </c>
      <c r="S1140">
        <v>750</v>
      </c>
      <c r="T1140">
        <v>750</v>
      </c>
      <c r="U1140">
        <v>750</v>
      </c>
      <c r="W1140" t="s">
        <v>2006</v>
      </c>
      <c r="X1140" t="s">
        <v>71</v>
      </c>
      <c r="AA1140" t="s">
        <v>48</v>
      </c>
      <c r="AC1140" t="s">
        <v>2241</v>
      </c>
      <c r="AE1140" t="s">
        <v>2159</v>
      </c>
    </row>
    <row r="1141" spans="1:31" x14ac:dyDescent="0.25">
      <c r="A1141" s="1">
        <v>44474</v>
      </c>
      <c r="B1141" s="2" t="s">
        <v>3879</v>
      </c>
      <c r="C1141" s="2" t="s">
        <v>48</v>
      </c>
      <c r="D1141" s="2" t="s">
        <v>23</v>
      </c>
      <c r="E1141" s="2" t="s">
        <v>81</v>
      </c>
      <c r="F1141" s="2" t="s">
        <v>71</v>
      </c>
      <c r="G1141" s="4">
        <v>44474</v>
      </c>
      <c r="H1141">
        <v>91</v>
      </c>
      <c r="I1141" t="s">
        <v>938</v>
      </c>
      <c r="J1141" s="1">
        <v>44474</v>
      </c>
      <c r="K1141" t="s">
        <v>2949</v>
      </c>
      <c r="L1141" t="s">
        <v>2037</v>
      </c>
      <c r="M1141" t="s">
        <v>2950</v>
      </c>
      <c r="N1141">
        <v>2477</v>
      </c>
      <c r="O1141" t="s">
        <v>2240</v>
      </c>
      <c r="P1141">
        <v>750</v>
      </c>
      <c r="Q1141">
        <v>0</v>
      </c>
      <c r="R1141">
        <v>0</v>
      </c>
      <c r="S1141">
        <v>750</v>
      </c>
      <c r="T1141">
        <v>750</v>
      </c>
      <c r="U1141">
        <v>750</v>
      </c>
      <c r="W1141" t="s">
        <v>2006</v>
      </c>
      <c r="X1141" t="s">
        <v>71</v>
      </c>
      <c r="AA1141" t="s">
        <v>48</v>
      </c>
      <c r="AC1141" t="s">
        <v>2241</v>
      </c>
      <c r="AE1141" t="s">
        <v>2159</v>
      </c>
    </row>
    <row r="1142" spans="1:31" x14ac:dyDescent="0.25">
      <c r="A1142" s="1">
        <v>44474</v>
      </c>
      <c r="B1142" s="2" t="s">
        <v>3879</v>
      </c>
      <c r="C1142" s="2" t="s">
        <v>25</v>
      </c>
      <c r="D1142" s="2" t="s">
        <v>23</v>
      </c>
      <c r="E1142" s="2" t="s">
        <v>78</v>
      </c>
      <c r="F1142" s="2" t="s">
        <v>71</v>
      </c>
      <c r="G1142" s="4">
        <v>44474</v>
      </c>
      <c r="H1142">
        <v>92</v>
      </c>
      <c r="I1142" t="s">
        <v>941</v>
      </c>
      <c r="J1142" s="1">
        <v>44474</v>
      </c>
      <c r="K1142" t="s">
        <v>2601</v>
      </c>
      <c r="L1142" t="s">
        <v>2289</v>
      </c>
      <c r="M1142" t="s">
        <v>2290</v>
      </c>
      <c r="N1142">
        <v>692</v>
      </c>
      <c r="O1142" t="s">
        <v>2012</v>
      </c>
      <c r="P1142">
        <v>184</v>
      </c>
      <c r="Q1142">
        <v>0</v>
      </c>
      <c r="R1142">
        <v>0</v>
      </c>
      <c r="S1142">
        <v>3316</v>
      </c>
      <c r="T1142">
        <v>3316</v>
      </c>
      <c r="U1142">
        <v>3316</v>
      </c>
      <c r="W1142" t="s">
        <v>2006</v>
      </c>
      <c r="X1142" t="s">
        <v>71</v>
      </c>
      <c r="AA1142" t="s">
        <v>24</v>
      </c>
      <c r="AC1142" t="s">
        <v>2013</v>
      </c>
      <c r="AD1142" t="s">
        <v>2014</v>
      </c>
      <c r="AE1142" t="s">
        <v>2008</v>
      </c>
    </row>
    <row r="1143" spans="1:31" x14ac:dyDescent="0.25">
      <c r="A1143" s="1">
        <v>44474</v>
      </c>
      <c r="B1143" s="2" t="s">
        <v>3879</v>
      </c>
      <c r="C1143" s="2" t="s">
        <v>25</v>
      </c>
      <c r="D1143" s="2" t="s">
        <v>23</v>
      </c>
      <c r="E1143" s="2" t="s">
        <v>78</v>
      </c>
      <c r="F1143" s="2" t="s">
        <v>71</v>
      </c>
      <c r="G1143" s="4">
        <v>44474</v>
      </c>
      <c r="H1143">
        <v>93</v>
      </c>
      <c r="I1143" t="s">
        <v>941</v>
      </c>
      <c r="N1143">
        <v>88</v>
      </c>
      <c r="O1143" t="s">
        <v>2951</v>
      </c>
      <c r="P1143">
        <v>420</v>
      </c>
      <c r="AC1143" t="s">
        <v>2952</v>
      </c>
      <c r="AD1143" t="s">
        <v>2953</v>
      </c>
    </row>
    <row r="1144" spans="1:31" x14ac:dyDescent="0.25">
      <c r="A1144" s="1">
        <v>44474</v>
      </c>
      <c r="B1144" s="2" t="s">
        <v>3879</v>
      </c>
      <c r="C1144" s="2" t="s">
        <v>25</v>
      </c>
      <c r="D1144" s="2" t="s">
        <v>23</v>
      </c>
      <c r="E1144" s="2" t="s">
        <v>78</v>
      </c>
      <c r="F1144" s="2" t="s">
        <v>71</v>
      </c>
      <c r="G1144" s="4">
        <v>44474</v>
      </c>
      <c r="H1144">
        <v>94</v>
      </c>
      <c r="I1144" t="s">
        <v>941</v>
      </c>
      <c r="N1144">
        <v>100</v>
      </c>
      <c r="O1144" t="s">
        <v>2016</v>
      </c>
      <c r="P1144">
        <v>414</v>
      </c>
      <c r="AC1144" t="s">
        <v>2017</v>
      </c>
      <c r="AD1144">
        <v>100</v>
      </c>
    </row>
    <row r="1145" spans="1:31" x14ac:dyDescent="0.25">
      <c r="A1145" s="1">
        <v>44474</v>
      </c>
      <c r="B1145" s="2" t="s">
        <v>3879</v>
      </c>
      <c r="C1145" s="2" t="s">
        <v>25</v>
      </c>
      <c r="D1145" s="2" t="s">
        <v>23</v>
      </c>
      <c r="E1145" s="2" t="s">
        <v>78</v>
      </c>
      <c r="F1145" s="2" t="s">
        <v>71</v>
      </c>
      <c r="G1145" s="4">
        <v>44474</v>
      </c>
      <c r="H1145">
        <v>95</v>
      </c>
      <c r="I1145" t="s">
        <v>941</v>
      </c>
      <c r="N1145">
        <v>226</v>
      </c>
      <c r="O1145" t="s">
        <v>2018</v>
      </c>
      <c r="P1145">
        <v>345</v>
      </c>
      <c r="AC1145" t="s">
        <v>2019</v>
      </c>
      <c r="AD1145">
        <v>183</v>
      </c>
    </row>
    <row r="1146" spans="1:31" x14ac:dyDescent="0.25">
      <c r="A1146" s="1">
        <v>44474</v>
      </c>
      <c r="B1146" s="2" t="s">
        <v>3879</v>
      </c>
      <c r="C1146" s="2" t="s">
        <v>25</v>
      </c>
      <c r="D1146" s="2" t="s">
        <v>23</v>
      </c>
      <c r="E1146" s="2" t="s">
        <v>78</v>
      </c>
      <c r="F1146" s="2" t="s">
        <v>71</v>
      </c>
      <c r="G1146" s="4">
        <v>44474</v>
      </c>
      <c r="H1146">
        <v>96</v>
      </c>
      <c r="I1146" t="s">
        <v>941</v>
      </c>
      <c r="N1146">
        <v>691</v>
      </c>
      <c r="O1146" t="s">
        <v>2020</v>
      </c>
      <c r="P1146">
        <v>518</v>
      </c>
      <c r="AC1146" t="s">
        <v>2021</v>
      </c>
      <c r="AD1146" t="s">
        <v>2022</v>
      </c>
    </row>
    <row r="1147" spans="1:31" x14ac:dyDescent="0.25">
      <c r="A1147" s="1">
        <v>44474</v>
      </c>
      <c r="B1147" s="2" t="s">
        <v>3879</v>
      </c>
      <c r="C1147" s="2" t="s">
        <v>25</v>
      </c>
      <c r="D1147" s="2" t="s">
        <v>23</v>
      </c>
      <c r="E1147" s="2" t="s">
        <v>78</v>
      </c>
      <c r="F1147" s="2" t="s">
        <v>71</v>
      </c>
      <c r="G1147" s="4">
        <v>44474</v>
      </c>
      <c r="H1147">
        <v>97</v>
      </c>
      <c r="I1147" t="s">
        <v>941</v>
      </c>
      <c r="N1147">
        <v>244</v>
      </c>
      <c r="O1147" t="s">
        <v>2023</v>
      </c>
      <c r="P1147">
        <v>920</v>
      </c>
      <c r="AC1147" t="s">
        <v>2024</v>
      </c>
    </row>
    <row r="1148" spans="1:31" x14ac:dyDescent="0.25">
      <c r="A1148" s="1">
        <v>44474</v>
      </c>
      <c r="B1148" s="2" t="s">
        <v>3879</v>
      </c>
      <c r="C1148" s="2" t="s">
        <v>25</v>
      </c>
      <c r="D1148" s="2" t="s">
        <v>23</v>
      </c>
      <c r="E1148" s="2" t="s">
        <v>78</v>
      </c>
      <c r="F1148" s="2" t="s">
        <v>71</v>
      </c>
      <c r="G1148" s="4">
        <v>44474</v>
      </c>
      <c r="H1148">
        <v>98</v>
      </c>
      <c r="I1148" t="s">
        <v>941</v>
      </c>
      <c r="N1148">
        <v>85</v>
      </c>
      <c r="O1148" t="s">
        <v>2954</v>
      </c>
      <c r="P1148">
        <v>170</v>
      </c>
      <c r="AC1148" t="s">
        <v>2955</v>
      </c>
      <c r="AD1148">
        <v>128</v>
      </c>
    </row>
    <row r="1149" spans="1:31" x14ac:dyDescent="0.25">
      <c r="A1149" s="1">
        <v>44474</v>
      </c>
      <c r="B1149" s="2" t="s">
        <v>3879</v>
      </c>
      <c r="C1149" s="2" t="s">
        <v>25</v>
      </c>
      <c r="D1149" s="2" t="s">
        <v>23</v>
      </c>
      <c r="E1149" s="2" t="s">
        <v>78</v>
      </c>
      <c r="F1149" s="2" t="s">
        <v>71</v>
      </c>
      <c r="G1149" s="4">
        <v>44474</v>
      </c>
      <c r="H1149">
        <v>99</v>
      </c>
      <c r="I1149" t="s">
        <v>941</v>
      </c>
      <c r="N1149">
        <v>87</v>
      </c>
      <c r="O1149" t="s">
        <v>2602</v>
      </c>
      <c r="P1149">
        <v>345</v>
      </c>
      <c r="AC1149" t="s">
        <v>2602</v>
      </c>
      <c r="AD1149">
        <v>129</v>
      </c>
    </row>
    <row r="1150" spans="1:31" x14ac:dyDescent="0.25">
      <c r="A1150" s="1">
        <v>44474</v>
      </c>
      <c r="B1150" s="2" t="s">
        <v>3879</v>
      </c>
      <c r="C1150" s="2" t="s">
        <v>48</v>
      </c>
      <c r="D1150" s="2" t="s">
        <v>23</v>
      </c>
      <c r="E1150" s="2" t="s">
        <v>81</v>
      </c>
      <c r="F1150" s="2" t="s">
        <v>71</v>
      </c>
      <c r="G1150" s="4">
        <v>44474</v>
      </c>
      <c r="H1150">
        <v>100</v>
      </c>
      <c r="I1150" t="s">
        <v>942</v>
      </c>
      <c r="J1150" s="1">
        <v>44474</v>
      </c>
      <c r="K1150" t="s">
        <v>2956</v>
      </c>
      <c r="L1150" t="s">
        <v>2957</v>
      </c>
      <c r="N1150">
        <v>2477</v>
      </c>
      <c r="O1150" t="s">
        <v>2240</v>
      </c>
      <c r="P1150">
        <v>750</v>
      </c>
      <c r="Q1150">
        <v>0</v>
      </c>
      <c r="R1150">
        <v>0</v>
      </c>
      <c r="S1150">
        <v>750</v>
      </c>
      <c r="T1150">
        <v>750</v>
      </c>
      <c r="U1150">
        <v>750</v>
      </c>
      <c r="W1150" t="s">
        <v>2006</v>
      </c>
      <c r="X1150" t="s">
        <v>71</v>
      </c>
      <c r="AA1150" t="s">
        <v>48</v>
      </c>
      <c r="AC1150" t="s">
        <v>2241</v>
      </c>
      <c r="AE1150" t="s">
        <v>2159</v>
      </c>
    </row>
    <row r="1151" spans="1:31" x14ac:dyDescent="0.25">
      <c r="A1151" s="1">
        <v>44474</v>
      </c>
      <c r="B1151" s="2" t="s">
        <v>3879</v>
      </c>
      <c r="C1151" s="2" t="s">
        <v>46</v>
      </c>
      <c r="D1151" s="2" t="s">
        <v>37</v>
      </c>
      <c r="E1151" s="2" t="s">
        <v>81</v>
      </c>
      <c r="F1151" s="2" t="s">
        <v>71</v>
      </c>
      <c r="G1151" s="4">
        <v>44474</v>
      </c>
      <c r="H1151">
        <v>101</v>
      </c>
      <c r="I1151" t="s">
        <v>945</v>
      </c>
      <c r="J1151" s="1">
        <v>44474</v>
      </c>
      <c r="K1151" t="s">
        <v>2958</v>
      </c>
      <c r="L1151" t="s">
        <v>2071</v>
      </c>
      <c r="N1151">
        <v>692</v>
      </c>
      <c r="O1151" t="s">
        <v>2012</v>
      </c>
      <c r="P1151">
        <v>184</v>
      </c>
      <c r="Q1151">
        <v>0</v>
      </c>
      <c r="R1151">
        <v>0</v>
      </c>
      <c r="S1151">
        <v>1290</v>
      </c>
      <c r="T1151">
        <v>1290</v>
      </c>
      <c r="U1151">
        <v>1290</v>
      </c>
      <c r="W1151" t="s">
        <v>2006</v>
      </c>
      <c r="X1151" t="s">
        <v>71</v>
      </c>
      <c r="Y1151" t="s">
        <v>2959</v>
      </c>
      <c r="AA1151" t="s">
        <v>46</v>
      </c>
      <c r="AC1151" t="s">
        <v>2013</v>
      </c>
      <c r="AD1151" t="s">
        <v>2014</v>
      </c>
      <c r="AE1151" t="s">
        <v>2045</v>
      </c>
    </row>
    <row r="1152" spans="1:31" x14ac:dyDescent="0.25">
      <c r="A1152" s="1">
        <v>44474</v>
      </c>
      <c r="B1152" s="2" t="s">
        <v>3879</v>
      </c>
      <c r="C1152" s="2" t="s">
        <v>46</v>
      </c>
      <c r="D1152" s="2" t="s">
        <v>37</v>
      </c>
      <c r="E1152" s="2" t="s">
        <v>81</v>
      </c>
      <c r="F1152" s="2" t="s">
        <v>71</v>
      </c>
      <c r="G1152" s="4">
        <v>44474</v>
      </c>
      <c r="H1152">
        <v>102</v>
      </c>
      <c r="I1152" t="s">
        <v>945</v>
      </c>
      <c r="N1152">
        <v>691</v>
      </c>
      <c r="O1152" t="s">
        <v>2020</v>
      </c>
      <c r="P1152">
        <v>518</v>
      </c>
      <c r="AC1152" t="s">
        <v>2021</v>
      </c>
      <c r="AD1152" t="s">
        <v>2022</v>
      </c>
    </row>
    <row r="1153" spans="1:31" x14ac:dyDescent="0.25">
      <c r="A1153" s="1">
        <v>44474</v>
      </c>
      <c r="B1153" s="2" t="s">
        <v>3879</v>
      </c>
      <c r="C1153" s="2" t="s">
        <v>46</v>
      </c>
      <c r="D1153" s="2" t="s">
        <v>37</v>
      </c>
      <c r="E1153" s="2" t="s">
        <v>81</v>
      </c>
      <c r="F1153" s="2" t="s">
        <v>71</v>
      </c>
      <c r="G1153" s="4">
        <v>44474</v>
      </c>
      <c r="H1153">
        <v>103</v>
      </c>
      <c r="I1153" t="s">
        <v>945</v>
      </c>
      <c r="N1153">
        <v>367</v>
      </c>
      <c r="O1153" t="s">
        <v>2341</v>
      </c>
      <c r="P1153">
        <v>450</v>
      </c>
      <c r="AC1153" t="s">
        <v>2342</v>
      </c>
      <c r="AD1153">
        <v>110</v>
      </c>
    </row>
    <row r="1154" spans="1:31" x14ac:dyDescent="0.25">
      <c r="A1154" s="1">
        <v>44474</v>
      </c>
      <c r="B1154" s="2" t="s">
        <v>3879</v>
      </c>
      <c r="C1154" s="2" t="s">
        <v>46</v>
      </c>
      <c r="D1154" s="2" t="s">
        <v>37</v>
      </c>
      <c r="E1154" s="2" t="s">
        <v>81</v>
      </c>
      <c r="F1154" s="2" t="s">
        <v>71</v>
      </c>
      <c r="G1154" s="4">
        <v>44474</v>
      </c>
      <c r="H1154">
        <v>104</v>
      </c>
      <c r="I1154" t="s">
        <v>945</v>
      </c>
      <c r="N1154">
        <v>83</v>
      </c>
      <c r="O1154" t="s">
        <v>2029</v>
      </c>
      <c r="P1154">
        <v>138</v>
      </c>
      <c r="AC1154" t="s">
        <v>2030</v>
      </c>
      <c r="AD1154">
        <v>127</v>
      </c>
    </row>
    <row r="1155" spans="1:31" x14ac:dyDescent="0.25">
      <c r="A1155" s="1">
        <v>44474</v>
      </c>
      <c r="B1155" s="2" t="s">
        <v>3879</v>
      </c>
      <c r="C1155" s="2" t="s">
        <v>46</v>
      </c>
      <c r="D1155" s="2" t="s">
        <v>23</v>
      </c>
      <c r="E1155" s="2" t="s">
        <v>81</v>
      </c>
      <c r="F1155" s="2" t="s">
        <v>71</v>
      </c>
      <c r="G1155" s="4">
        <v>44474</v>
      </c>
      <c r="H1155">
        <v>105</v>
      </c>
      <c r="I1155" t="s">
        <v>947</v>
      </c>
      <c r="J1155" s="1">
        <v>44474</v>
      </c>
      <c r="K1155" t="s">
        <v>2960</v>
      </c>
      <c r="L1155" t="s">
        <v>2155</v>
      </c>
      <c r="N1155">
        <v>692</v>
      </c>
      <c r="O1155" t="s">
        <v>2012</v>
      </c>
      <c r="P1155">
        <v>184</v>
      </c>
      <c r="Q1155">
        <v>0</v>
      </c>
      <c r="R1155">
        <v>0</v>
      </c>
      <c r="S1155">
        <v>1461</v>
      </c>
      <c r="T1155">
        <v>1461</v>
      </c>
      <c r="U1155">
        <v>1461</v>
      </c>
      <c r="W1155" t="s">
        <v>2006</v>
      </c>
      <c r="X1155" t="s">
        <v>71</v>
      </c>
      <c r="Y1155" t="s">
        <v>2961</v>
      </c>
      <c r="AA1155" t="s">
        <v>46</v>
      </c>
      <c r="AC1155" t="s">
        <v>2013</v>
      </c>
      <c r="AD1155" t="s">
        <v>2014</v>
      </c>
      <c r="AE1155" t="s">
        <v>2217</v>
      </c>
    </row>
    <row r="1156" spans="1:31" x14ac:dyDescent="0.25">
      <c r="A1156" s="1">
        <v>44474</v>
      </c>
      <c r="B1156" s="2" t="s">
        <v>3879</v>
      </c>
      <c r="C1156" s="2" t="s">
        <v>46</v>
      </c>
      <c r="D1156" s="2" t="s">
        <v>23</v>
      </c>
      <c r="E1156" s="2" t="s">
        <v>81</v>
      </c>
      <c r="F1156" s="2" t="s">
        <v>71</v>
      </c>
      <c r="G1156" s="4">
        <v>44474</v>
      </c>
      <c r="H1156">
        <v>106</v>
      </c>
      <c r="I1156" t="s">
        <v>947</v>
      </c>
      <c r="N1156">
        <v>100</v>
      </c>
      <c r="O1156" t="s">
        <v>2016</v>
      </c>
      <c r="P1156">
        <v>414</v>
      </c>
      <c r="AC1156" t="s">
        <v>2017</v>
      </c>
      <c r="AD1156">
        <v>100</v>
      </c>
    </row>
    <row r="1157" spans="1:31" x14ac:dyDescent="0.25">
      <c r="A1157" s="1">
        <v>44474</v>
      </c>
      <c r="B1157" s="2" t="s">
        <v>3879</v>
      </c>
      <c r="C1157" s="2" t="s">
        <v>46</v>
      </c>
      <c r="D1157" s="2" t="s">
        <v>23</v>
      </c>
      <c r="E1157" s="2" t="s">
        <v>81</v>
      </c>
      <c r="F1157" s="2" t="s">
        <v>71</v>
      </c>
      <c r="G1157" s="4">
        <v>44474</v>
      </c>
      <c r="H1157">
        <v>107</v>
      </c>
      <c r="I1157" t="s">
        <v>947</v>
      </c>
      <c r="N1157">
        <v>226</v>
      </c>
      <c r="O1157" t="s">
        <v>2018</v>
      </c>
      <c r="P1157">
        <v>345</v>
      </c>
      <c r="AC1157" t="s">
        <v>2019</v>
      </c>
      <c r="AD1157">
        <v>183</v>
      </c>
    </row>
    <row r="1158" spans="1:31" x14ac:dyDescent="0.25">
      <c r="A1158" s="1">
        <v>44474</v>
      </c>
      <c r="B1158" s="2" t="s">
        <v>3879</v>
      </c>
      <c r="C1158" s="2" t="s">
        <v>46</v>
      </c>
      <c r="D1158" s="2" t="s">
        <v>23</v>
      </c>
      <c r="E1158" s="2" t="s">
        <v>81</v>
      </c>
      <c r="F1158" s="2" t="s">
        <v>71</v>
      </c>
      <c r="G1158" s="4">
        <v>44474</v>
      </c>
      <c r="H1158">
        <v>108</v>
      </c>
      <c r="I1158" t="s">
        <v>947</v>
      </c>
      <c r="N1158">
        <v>691</v>
      </c>
      <c r="O1158" t="s">
        <v>2020</v>
      </c>
      <c r="P1158">
        <v>518</v>
      </c>
      <c r="AC1158" t="s">
        <v>2021</v>
      </c>
      <c r="AD1158" t="s">
        <v>2022</v>
      </c>
    </row>
    <row r="1159" spans="1:31" x14ac:dyDescent="0.25">
      <c r="A1159" s="1">
        <v>44474</v>
      </c>
      <c r="B1159" s="2" t="s">
        <v>3879</v>
      </c>
      <c r="C1159" s="2" t="s">
        <v>48</v>
      </c>
      <c r="D1159" s="2" t="s">
        <v>23</v>
      </c>
      <c r="E1159" s="2" t="s">
        <v>81</v>
      </c>
      <c r="F1159" s="2" t="s">
        <v>71</v>
      </c>
      <c r="G1159" s="4">
        <v>44474</v>
      </c>
      <c r="H1159">
        <v>109</v>
      </c>
      <c r="I1159" t="s">
        <v>949</v>
      </c>
      <c r="J1159" s="1">
        <v>44474</v>
      </c>
      <c r="K1159" t="s">
        <v>2962</v>
      </c>
      <c r="L1159" t="s">
        <v>2963</v>
      </c>
      <c r="M1159" t="s">
        <v>2589</v>
      </c>
      <c r="N1159">
        <v>2477</v>
      </c>
      <c r="O1159" t="s">
        <v>2240</v>
      </c>
      <c r="P1159">
        <v>750</v>
      </c>
      <c r="Q1159">
        <v>0</v>
      </c>
      <c r="R1159">
        <v>0</v>
      </c>
      <c r="S1159">
        <v>750</v>
      </c>
      <c r="T1159">
        <v>750</v>
      </c>
      <c r="U1159">
        <v>750</v>
      </c>
      <c r="W1159" t="s">
        <v>2006</v>
      </c>
      <c r="X1159" t="s">
        <v>71</v>
      </c>
      <c r="AA1159" t="s">
        <v>48</v>
      </c>
      <c r="AC1159" t="s">
        <v>2241</v>
      </c>
      <c r="AE1159" t="s">
        <v>2159</v>
      </c>
    </row>
    <row r="1160" spans="1:31" x14ac:dyDescent="0.25">
      <c r="A1160" s="1">
        <v>44474</v>
      </c>
      <c r="B1160" s="2" t="s">
        <v>3879</v>
      </c>
      <c r="C1160" s="2" t="s">
        <v>46</v>
      </c>
      <c r="D1160" s="2" t="s">
        <v>23</v>
      </c>
      <c r="E1160" s="2" t="s">
        <v>81</v>
      </c>
      <c r="F1160" s="2" t="s">
        <v>71</v>
      </c>
      <c r="G1160" s="4">
        <v>44474</v>
      </c>
      <c r="H1160">
        <v>110</v>
      </c>
      <c r="I1160" t="s">
        <v>952</v>
      </c>
      <c r="J1160" s="1">
        <v>44474</v>
      </c>
      <c r="K1160" t="s">
        <v>2964</v>
      </c>
      <c r="L1160" t="s">
        <v>2069</v>
      </c>
      <c r="N1160">
        <v>692</v>
      </c>
      <c r="O1160" t="s">
        <v>2012</v>
      </c>
      <c r="P1160">
        <v>184</v>
      </c>
      <c r="Q1160">
        <v>0</v>
      </c>
      <c r="R1160">
        <v>0</v>
      </c>
      <c r="S1160">
        <v>840</v>
      </c>
      <c r="T1160">
        <v>840</v>
      </c>
      <c r="U1160">
        <v>840</v>
      </c>
      <c r="W1160" t="s">
        <v>2006</v>
      </c>
      <c r="X1160" t="s">
        <v>71</v>
      </c>
      <c r="Y1160" t="s">
        <v>2965</v>
      </c>
      <c r="AA1160" t="s">
        <v>46</v>
      </c>
      <c r="AC1160" t="s">
        <v>2013</v>
      </c>
      <c r="AD1160" t="s">
        <v>2014</v>
      </c>
      <c r="AE1160" t="s">
        <v>2966</v>
      </c>
    </row>
    <row r="1161" spans="1:31" x14ac:dyDescent="0.25">
      <c r="A1161" s="1">
        <v>44474</v>
      </c>
      <c r="B1161" s="2" t="s">
        <v>3879</v>
      </c>
      <c r="C1161" s="2" t="s">
        <v>46</v>
      </c>
      <c r="D1161" s="2" t="s">
        <v>23</v>
      </c>
      <c r="E1161" s="2" t="s">
        <v>81</v>
      </c>
      <c r="F1161" s="2" t="s">
        <v>71</v>
      </c>
      <c r="G1161" s="4">
        <v>44474</v>
      </c>
      <c r="H1161">
        <v>111</v>
      </c>
      <c r="I1161" t="s">
        <v>952</v>
      </c>
      <c r="N1161">
        <v>691</v>
      </c>
      <c r="O1161" t="s">
        <v>2020</v>
      </c>
      <c r="P1161">
        <v>518</v>
      </c>
      <c r="AC1161" t="s">
        <v>2021</v>
      </c>
      <c r="AD1161" t="s">
        <v>2022</v>
      </c>
    </row>
    <row r="1162" spans="1:31" x14ac:dyDescent="0.25">
      <c r="A1162" s="1">
        <v>44474</v>
      </c>
      <c r="B1162" s="2" t="s">
        <v>3879</v>
      </c>
      <c r="C1162" s="2" t="s">
        <v>46</v>
      </c>
      <c r="D1162" s="2" t="s">
        <v>23</v>
      </c>
      <c r="E1162" s="2" t="s">
        <v>81</v>
      </c>
      <c r="F1162" s="2" t="s">
        <v>71</v>
      </c>
      <c r="G1162" s="4">
        <v>44474</v>
      </c>
      <c r="H1162">
        <v>112</v>
      </c>
      <c r="I1162" t="s">
        <v>952</v>
      </c>
      <c r="N1162">
        <v>83</v>
      </c>
      <c r="O1162" t="s">
        <v>2029</v>
      </c>
      <c r="P1162">
        <v>138</v>
      </c>
      <c r="AC1162" t="s">
        <v>2030</v>
      </c>
      <c r="AD1162">
        <v>127</v>
      </c>
    </row>
    <row r="1163" spans="1:31" x14ac:dyDescent="0.25">
      <c r="A1163" s="1">
        <v>44474</v>
      </c>
      <c r="B1163" s="2" t="s">
        <v>3879</v>
      </c>
      <c r="C1163" s="2" t="s">
        <v>46</v>
      </c>
      <c r="D1163" s="2" t="s">
        <v>23</v>
      </c>
      <c r="E1163" s="2" t="s">
        <v>81</v>
      </c>
      <c r="F1163" s="2" t="s">
        <v>71</v>
      </c>
      <c r="G1163" s="4">
        <v>44474</v>
      </c>
      <c r="H1163">
        <v>113</v>
      </c>
      <c r="I1163" t="s">
        <v>954</v>
      </c>
      <c r="J1163" s="1">
        <v>44474</v>
      </c>
      <c r="K1163" t="s">
        <v>2967</v>
      </c>
      <c r="L1163" t="s">
        <v>2968</v>
      </c>
      <c r="N1163">
        <v>739</v>
      </c>
      <c r="O1163" t="s">
        <v>2969</v>
      </c>
      <c r="P1163">
        <v>80</v>
      </c>
      <c r="Q1163">
        <v>0</v>
      </c>
      <c r="R1163">
        <v>0</v>
      </c>
      <c r="S1163">
        <v>80</v>
      </c>
      <c r="T1163">
        <v>80</v>
      </c>
      <c r="U1163">
        <v>80</v>
      </c>
      <c r="W1163" t="s">
        <v>2006</v>
      </c>
      <c r="X1163" t="s">
        <v>71</v>
      </c>
      <c r="AA1163" t="s">
        <v>46</v>
      </c>
      <c r="AC1163" t="s">
        <v>2970</v>
      </c>
      <c r="AD1163">
        <v>198</v>
      </c>
      <c r="AE1163" t="s">
        <v>2423</v>
      </c>
    </row>
    <row r="1164" spans="1:31" x14ac:dyDescent="0.25">
      <c r="A1164" s="1">
        <v>44474</v>
      </c>
      <c r="B1164" s="2" t="s">
        <v>3879</v>
      </c>
      <c r="C1164" s="2" t="s">
        <v>34</v>
      </c>
      <c r="D1164" s="2" t="s">
        <v>23</v>
      </c>
      <c r="E1164" s="2" t="s">
        <v>80</v>
      </c>
      <c r="F1164" s="2" t="s">
        <v>71</v>
      </c>
      <c r="G1164" s="4">
        <v>44474</v>
      </c>
      <c r="H1164">
        <v>114</v>
      </c>
      <c r="I1164" t="s">
        <v>956</v>
      </c>
      <c r="J1164" s="1">
        <v>44474</v>
      </c>
      <c r="K1164" t="s">
        <v>2971</v>
      </c>
      <c r="L1164" t="s">
        <v>2072</v>
      </c>
      <c r="M1164" t="s">
        <v>2155</v>
      </c>
      <c r="N1164">
        <v>692</v>
      </c>
      <c r="O1164" t="s">
        <v>2012</v>
      </c>
      <c r="P1164">
        <v>184</v>
      </c>
      <c r="Q1164">
        <v>0</v>
      </c>
      <c r="R1164">
        <v>0</v>
      </c>
      <c r="S1164">
        <v>2297</v>
      </c>
      <c r="T1164">
        <v>2297</v>
      </c>
      <c r="U1164">
        <v>2297</v>
      </c>
      <c r="W1164" t="s">
        <v>2006</v>
      </c>
      <c r="X1164" t="s">
        <v>71</v>
      </c>
      <c r="AA1164" t="s">
        <v>33</v>
      </c>
      <c r="AC1164" t="s">
        <v>2013</v>
      </c>
      <c r="AD1164" t="s">
        <v>2014</v>
      </c>
      <c r="AE1164" t="s">
        <v>2750</v>
      </c>
    </row>
    <row r="1165" spans="1:31" x14ac:dyDescent="0.25">
      <c r="A1165" s="1">
        <v>44474</v>
      </c>
      <c r="B1165" s="2" t="s">
        <v>3879</v>
      </c>
      <c r="C1165" s="2" t="s">
        <v>34</v>
      </c>
      <c r="D1165" s="2" t="s">
        <v>23</v>
      </c>
      <c r="E1165" s="2" t="s">
        <v>80</v>
      </c>
      <c r="F1165" s="2" t="s">
        <v>71</v>
      </c>
      <c r="G1165" s="4">
        <v>44474</v>
      </c>
      <c r="H1165">
        <v>115</v>
      </c>
      <c r="I1165" t="s">
        <v>956</v>
      </c>
      <c r="N1165">
        <v>226</v>
      </c>
      <c r="O1165" t="s">
        <v>2018</v>
      </c>
      <c r="P1165">
        <v>345</v>
      </c>
      <c r="AC1165" t="s">
        <v>2019</v>
      </c>
      <c r="AD1165">
        <v>183</v>
      </c>
    </row>
    <row r="1166" spans="1:31" x14ac:dyDescent="0.25">
      <c r="A1166" s="1">
        <v>44474</v>
      </c>
      <c r="B1166" s="2" t="s">
        <v>3879</v>
      </c>
      <c r="C1166" s="2" t="s">
        <v>34</v>
      </c>
      <c r="D1166" s="2" t="s">
        <v>23</v>
      </c>
      <c r="E1166" s="2" t="s">
        <v>80</v>
      </c>
      <c r="F1166" s="2" t="s">
        <v>71</v>
      </c>
      <c r="G1166" s="4">
        <v>44474</v>
      </c>
      <c r="H1166">
        <v>116</v>
      </c>
      <c r="I1166" t="s">
        <v>956</v>
      </c>
      <c r="N1166">
        <v>691</v>
      </c>
      <c r="O1166" t="s">
        <v>2020</v>
      </c>
      <c r="P1166">
        <v>518</v>
      </c>
      <c r="AC1166" t="s">
        <v>2021</v>
      </c>
      <c r="AD1166" t="s">
        <v>2022</v>
      </c>
    </row>
    <row r="1167" spans="1:31" x14ac:dyDescent="0.25">
      <c r="A1167" s="1">
        <v>44474</v>
      </c>
      <c r="B1167" s="2" t="s">
        <v>3879</v>
      </c>
      <c r="C1167" s="2" t="s">
        <v>34</v>
      </c>
      <c r="D1167" s="2" t="s">
        <v>23</v>
      </c>
      <c r="E1167" s="2" t="s">
        <v>80</v>
      </c>
      <c r="F1167" s="2" t="s">
        <v>71</v>
      </c>
      <c r="G1167" s="4">
        <v>44474</v>
      </c>
      <c r="H1167">
        <v>117</v>
      </c>
      <c r="I1167" t="s">
        <v>956</v>
      </c>
      <c r="N1167">
        <v>2458</v>
      </c>
      <c r="O1167" t="s">
        <v>2152</v>
      </c>
      <c r="P1167">
        <v>500</v>
      </c>
      <c r="AC1167" t="s">
        <v>2153</v>
      </c>
    </row>
    <row r="1168" spans="1:31" x14ac:dyDescent="0.25">
      <c r="A1168" s="1">
        <v>44474</v>
      </c>
      <c r="B1168" s="2" t="s">
        <v>3879</v>
      </c>
      <c r="C1168" s="2" t="s">
        <v>34</v>
      </c>
      <c r="D1168" s="2" t="s">
        <v>23</v>
      </c>
      <c r="E1168" s="2" t="s">
        <v>80</v>
      </c>
      <c r="F1168" s="2" t="s">
        <v>71</v>
      </c>
      <c r="G1168" s="4">
        <v>44474</v>
      </c>
      <c r="H1168">
        <v>118</v>
      </c>
      <c r="I1168" t="s">
        <v>956</v>
      </c>
      <c r="N1168">
        <v>2477</v>
      </c>
      <c r="O1168" t="s">
        <v>2240</v>
      </c>
      <c r="P1168">
        <v>750</v>
      </c>
      <c r="AC1168" t="s">
        <v>2241</v>
      </c>
    </row>
    <row r="1169" spans="1:31" x14ac:dyDescent="0.25">
      <c r="A1169" s="1">
        <v>44474</v>
      </c>
      <c r="B1169" s="2" t="s">
        <v>3879</v>
      </c>
      <c r="C1169" s="2" t="s">
        <v>48</v>
      </c>
      <c r="D1169" s="2" t="s">
        <v>23</v>
      </c>
      <c r="E1169" s="2" t="s">
        <v>81</v>
      </c>
      <c r="F1169" s="2" t="s">
        <v>71</v>
      </c>
      <c r="G1169" s="4">
        <v>44474</v>
      </c>
      <c r="H1169">
        <v>119</v>
      </c>
      <c r="I1169" t="s">
        <v>958</v>
      </c>
      <c r="J1169" s="1">
        <v>44474</v>
      </c>
      <c r="K1169" t="s">
        <v>2972</v>
      </c>
      <c r="L1169" t="s">
        <v>2863</v>
      </c>
      <c r="N1169">
        <v>692</v>
      </c>
      <c r="O1169" t="s">
        <v>2012</v>
      </c>
      <c r="P1169">
        <v>184</v>
      </c>
      <c r="Q1169">
        <v>0</v>
      </c>
      <c r="R1169">
        <v>0</v>
      </c>
      <c r="S1169">
        <v>857</v>
      </c>
      <c r="T1169">
        <v>857</v>
      </c>
      <c r="U1169">
        <v>857</v>
      </c>
      <c r="W1169" t="s">
        <v>2006</v>
      </c>
      <c r="X1169" t="s">
        <v>71</v>
      </c>
      <c r="AA1169" t="s">
        <v>48</v>
      </c>
      <c r="AC1169" t="s">
        <v>2013</v>
      </c>
      <c r="AD1169" t="s">
        <v>2014</v>
      </c>
      <c r="AE1169" t="s">
        <v>2680</v>
      </c>
    </row>
    <row r="1170" spans="1:31" x14ac:dyDescent="0.25">
      <c r="A1170" s="1">
        <v>44474</v>
      </c>
      <c r="B1170" s="2" t="s">
        <v>3879</v>
      </c>
      <c r="C1170" s="2" t="s">
        <v>48</v>
      </c>
      <c r="D1170" s="2" t="s">
        <v>23</v>
      </c>
      <c r="E1170" s="2" t="s">
        <v>81</v>
      </c>
      <c r="F1170" s="2" t="s">
        <v>71</v>
      </c>
      <c r="G1170" s="4">
        <v>44474</v>
      </c>
      <c r="H1170">
        <v>120</v>
      </c>
      <c r="I1170" t="s">
        <v>958</v>
      </c>
      <c r="N1170">
        <v>1533</v>
      </c>
      <c r="O1170" t="s">
        <v>2119</v>
      </c>
      <c r="P1170">
        <v>535</v>
      </c>
      <c r="AC1170" t="s">
        <v>2120</v>
      </c>
      <c r="AD1170" t="s">
        <v>2121</v>
      </c>
    </row>
    <row r="1171" spans="1:31" x14ac:dyDescent="0.25">
      <c r="A1171" s="1">
        <v>44474</v>
      </c>
      <c r="B1171" s="2" t="s">
        <v>3879</v>
      </c>
      <c r="C1171" s="2" t="s">
        <v>48</v>
      </c>
      <c r="D1171" s="2" t="s">
        <v>23</v>
      </c>
      <c r="E1171" s="2" t="s">
        <v>81</v>
      </c>
      <c r="F1171" s="2" t="s">
        <v>71</v>
      </c>
      <c r="G1171" s="4">
        <v>44474</v>
      </c>
      <c r="H1171">
        <v>121</v>
      </c>
      <c r="I1171" t="s">
        <v>958</v>
      </c>
      <c r="N1171">
        <v>83</v>
      </c>
      <c r="O1171" t="s">
        <v>2029</v>
      </c>
      <c r="P1171">
        <v>138</v>
      </c>
      <c r="AC1171" t="s">
        <v>2030</v>
      </c>
      <c r="AD1171">
        <v>127</v>
      </c>
    </row>
    <row r="1172" spans="1:31" x14ac:dyDescent="0.25">
      <c r="A1172" s="1">
        <v>44474</v>
      </c>
      <c r="B1172" s="2" t="s">
        <v>3879</v>
      </c>
      <c r="C1172" s="2" t="s">
        <v>46</v>
      </c>
      <c r="D1172" s="2" t="s">
        <v>23</v>
      </c>
      <c r="E1172" s="2" t="s">
        <v>81</v>
      </c>
      <c r="F1172" s="2" t="s">
        <v>71</v>
      </c>
      <c r="G1172" s="4">
        <v>44474</v>
      </c>
      <c r="H1172">
        <v>122</v>
      </c>
      <c r="I1172" t="s">
        <v>960</v>
      </c>
      <c r="J1172" s="1">
        <v>44474</v>
      </c>
      <c r="K1172" t="s">
        <v>2973</v>
      </c>
      <c r="L1172" t="s">
        <v>2974</v>
      </c>
      <c r="N1172">
        <v>692</v>
      </c>
      <c r="O1172" t="s">
        <v>2012</v>
      </c>
      <c r="P1172">
        <v>184</v>
      </c>
      <c r="Q1172">
        <v>0</v>
      </c>
      <c r="R1172">
        <v>0</v>
      </c>
      <c r="S1172">
        <v>2062</v>
      </c>
      <c r="T1172">
        <v>2062</v>
      </c>
      <c r="U1172">
        <v>2062</v>
      </c>
      <c r="W1172" t="s">
        <v>2006</v>
      </c>
      <c r="X1172" t="s">
        <v>71</v>
      </c>
      <c r="AA1172" t="s">
        <v>46</v>
      </c>
      <c r="AC1172" t="s">
        <v>2013</v>
      </c>
      <c r="AD1172" t="s">
        <v>2014</v>
      </c>
      <c r="AE1172" t="s">
        <v>2587</v>
      </c>
    </row>
    <row r="1173" spans="1:31" x14ac:dyDescent="0.25">
      <c r="A1173" s="1">
        <v>44474</v>
      </c>
      <c r="B1173" s="2" t="s">
        <v>3879</v>
      </c>
      <c r="C1173" s="2" t="s">
        <v>46</v>
      </c>
      <c r="D1173" s="2" t="s">
        <v>23</v>
      </c>
      <c r="E1173" s="2" t="s">
        <v>81</v>
      </c>
      <c r="F1173" s="2" t="s">
        <v>71</v>
      </c>
      <c r="G1173" s="4">
        <v>44474</v>
      </c>
      <c r="H1173">
        <v>123</v>
      </c>
      <c r="I1173" t="s">
        <v>960</v>
      </c>
      <c r="N1173">
        <v>1297</v>
      </c>
      <c r="O1173" t="s">
        <v>2112</v>
      </c>
      <c r="P1173">
        <v>265</v>
      </c>
      <c r="AC1173" t="s">
        <v>2113</v>
      </c>
      <c r="AD1173" t="s">
        <v>2114</v>
      </c>
    </row>
    <row r="1174" spans="1:31" x14ac:dyDescent="0.25">
      <c r="A1174" s="1">
        <v>44474</v>
      </c>
      <c r="B1174" s="2" t="s">
        <v>3879</v>
      </c>
      <c r="C1174" s="2" t="s">
        <v>46</v>
      </c>
      <c r="D1174" s="2" t="s">
        <v>23</v>
      </c>
      <c r="E1174" s="2" t="s">
        <v>81</v>
      </c>
      <c r="F1174" s="2" t="s">
        <v>71</v>
      </c>
      <c r="G1174" s="4">
        <v>44474</v>
      </c>
      <c r="H1174">
        <v>124</v>
      </c>
      <c r="I1174" t="s">
        <v>960</v>
      </c>
      <c r="N1174">
        <v>207</v>
      </c>
      <c r="O1174" t="s">
        <v>2975</v>
      </c>
      <c r="P1174">
        <v>600</v>
      </c>
      <c r="AC1174" t="s">
        <v>2976</v>
      </c>
      <c r="AD1174">
        <v>174</v>
      </c>
    </row>
    <row r="1175" spans="1:31" x14ac:dyDescent="0.25">
      <c r="A1175" s="1">
        <v>44474</v>
      </c>
      <c r="B1175" s="2" t="s">
        <v>3879</v>
      </c>
      <c r="C1175" s="2" t="s">
        <v>46</v>
      </c>
      <c r="D1175" s="2" t="s">
        <v>23</v>
      </c>
      <c r="E1175" s="2" t="s">
        <v>81</v>
      </c>
      <c r="F1175" s="2" t="s">
        <v>71</v>
      </c>
      <c r="G1175" s="4">
        <v>44474</v>
      </c>
      <c r="H1175">
        <v>125</v>
      </c>
      <c r="I1175" t="s">
        <v>960</v>
      </c>
      <c r="N1175">
        <v>691</v>
      </c>
      <c r="O1175" t="s">
        <v>2020</v>
      </c>
      <c r="P1175">
        <v>518</v>
      </c>
      <c r="AC1175" t="s">
        <v>2021</v>
      </c>
      <c r="AD1175" t="s">
        <v>2022</v>
      </c>
    </row>
    <row r="1176" spans="1:31" x14ac:dyDescent="0.25">
      <c r="A1176" s="1">
        <v>44474</v>
      </c>
      <c r="B1176" s="2" t="s">
        <v>3879</v>
      </c>
      <c r="C1176" s="2" t="s">
        <v>46</v>
      </c>
      <c r="D1176" s="2" t="s">
        <v>23</v>
      </c>
      <c r="E1176" s="2" t="s">
        <v>81</v>
      </c>
      <c r="F1176" s="2" t="s">
        <v>71</v>
      </c>
      <c r="G1176" s="4">
        <v>44474</v>
      </c>
      <c r="H1176">
        <v>126</v>
      </c>
      <c r="I1176" t="s">
        <v>960</v>
      </c>
      <c r="N1176">
        <v>612</v>
      </c>
      <c r="O1176" t="s">
        <v>2102</v>
      </c>
      <c r="P1176">
        <v>495</v>
      </c>
      <c r="AC1176" t="s">
        <v>2103</v>
      </c>
      <c r="AD1176">
        <v>58</v>
      </c>
    </row>
    <row r="1177" spans="1:31" x14ac:dyDescent="0.25">
      <c r="A1177" s="1">
        <v>44474</v>
      </c>
      <c r="B1177" s="2" t="s">
        <v>3879</v>
      </c>
      <c r="C1177" s="2" t="s">
        <v>48</v>
      </c>
      <c r="D1177" s="2" t="s">
        <v>23</v>
      </c>
      <c r="E1177" s="2" t="s">
        <v>81</v>
      </c>
      <c r="F1177" s="2" t="s">
        <v>71</v>
      </c>
      <c r="G1177" s="4">
        <v>44474</v>
      </c>
      <c r="H1177">
        <v>127</v>
      </c>
      <c r="I1177" t="s">
        <v>962</v>
      </c>
      <c r="J1177" s="1">
        <v>44474</v>
      </c>
      <c r="K1177" t="s">
        <v>2977</v>
      </c>
      <c r="L1177" t="s">
        <v>2335</v>
      </c>
      <c r="M1177" t="s">
        <v>2193</v>
      </c>
      <c r="N1177">
        <v>692</v>
      </c>
      <c r="O1177" t="s">
        <v>2012</v>
      </c>
      <c r="P1177">
        <v>184</v>
      </c>
      <c r="Q1177">
        <v>0</v>
      </c>
      <c r="R1177">
        <v>0</v>
      </c>
      <c r="S1177">
        <v>1152</v>
      </c>
      <c r="T1177">
        <v>1152</v>
      </c>
      <c r="U1177">
        <v>1152</v>
      </c>
      <c r="W1177" t="s">
        <v>2006</v>
      </c>
      <c r="X1177" t="s">
        <v>71</v>
      </c>
      <c r="AA1177" t="s">
        <v>48</v>
      </c>
      <c r="AC1177" t="s">
        <v>2013</v>
      </c>
      <c r="AD1177" t="s">
        <v>2014</v>
      </c>
      <c r="AE1177" t="s">
        <v>2380</v>
      </c>
    </row>
    <row r="1178" spans="1:31" x14ac:dyDescent="0.25">
      <c r="A1178" s="1">
        <v>44474</v>
      </c>
      <c r="B1178" s="2" t="s">
        <v>3879</v>
      </c>
      <c r="C1178" s="2" t="s">
        <v>48</v>
      </c>
      <c r="D1178" s="2" t="s">
        <v>23</v>
      </c>
      <c r="E1178" s="2" t="s">
        <v>81</v>
      </c>
      <c r="F1178" s="2" t="s">
        <v>71</v>
      </c>
      <c r="G1178" s="4">
        <v>44474</v>
      </c>
      <c r="H1178">
        <v>128</v>
      </c>
      <c r="I1178" t="s">
        <v>962</v>
      </c>
      <c r="N1178">
        <v>691</v>
      </c>
      <c r="O1178" t="s">
        <v>2020</v>
      </c>
      <c r="P1178">
        <v>518</v>
      </c>
      <c r="AC1178" t="s">
        <v>2021</v>
      </c>
      <c r="AD1178" t="s">
        <v>2022</v>
      </c>
    </row>
    <row r="1179" spans="1:31" x14ac:dyDescent="0.25">
      <c r="A1179" s="1">
        <v>44474</v>
      </c>
      <c r="B1179" s="2" t="s">
        <v>3879</v>
      </c>
      <c r="C1179" s="2" t="s">
        <v>48</v>
      </c>
      <c r="D1179" s="2" t="s">
        <v>23</v>
      </c>
      <c r="E1179" s="2" t="s">
        <v>81</v>
      </c>
      <c r="F1179" s="2" t="s">
        <v>71</v>
      </c>
      <c r="G1179" s="4">
        <v>44474</v>
      </c>
      <c r="H1179">
        <v>129</v>
      </c>
      <c r="I1179" t="s">
        <v>962</v>
      </c>
      <c r="N1179">
        <v>66</v>
      </c>
      <c r="O1179" t="s">
        <v>2978</v>
      </c>
      <c r="P1179">
        <v>450</v>
      </c>
      <c r="AC1179" t="s">
        <v>2979</v>
      </c>
      <c r="AD1179">
        <v>1561</v>
      </c>
    </row>
    <row r="1180" spans="1:31" x14ac:dyDescent="0.25">
      <c r="A1180" s="1">
        <v>44474</v>
      </c>
      <c r="B1180" s="2" t="s">
        <v>3879</v>
      </c>
      <c r="C1180" s="2" t="s">
        <v>46</v>
      </c>
      <c r="D1180" s="2" t="s">
        <v>23</v>
      </c>
      <c r="E1180" s="2" t="s">
        <v>81</v>
      </c>
      <c r="F1180" s="2" t="s">
        <v>71</v>
      </c>
      <c r="G1180" s="4">
        <v>44474</v>
      </c>
      <c r="H1180">
        <v>130</v>
      </c>
      <c r="I1180" t="s">
        <v>964</v>
      </c>
      <c r="J1180" s="1">
        <v>44474</v>
      </c>
      <c r="K1180" t="s">
        <v>2980</v>
      </c>
      <c r="L1180" t="s">
        <v>2072</v>
      </c>
      <c r="N1180">
        <v>1297</v>
      </c>
      <c r="O1180" t="s">
        <v>2112</v>
      </c>
      <c r="P1180">
        <v>265</v>
      </c>
      <c r="Q1180">
        <v>0</v>
      </c>
      <c r="R1180">
        <v>0</v>
      </c>
      <c r="S1180">
        <v>515</v>
      </c>
      <c r="T1180">
        <v>515</v>
      </c>
      <c r="U1180">
        <v>515</v>
      </c>
      <c r="W1180" t="s">
        <v>2006</v>
      </c>
      <c r="X1180" t="s">
        <v>71</v>
      </c>
      <c r="AA1180" t="s">
        <v>46</v>
      </c>
      <c r="AC1180" t="s">
        <v>2113</v>
      </c>
      <c r="AD1180" t="s">
        <v>2114</v>
      </c>
      <c r="AE1180" t="s">
        <v>2406</v>
      </c>
    </row>
    <row r="1181" spans="1:31" x14ac:dyDescent="0.25">
      <c r="A1181" s="1">
        <v>44474</v>
      </c>
      <c r="B1181" s="2" t="s">
        <v>3879</v>
      </c>
      <c r="C1181" s="2" t="s">
        <v>46</v>
      </c>
      <c r="D1181" s="2" t="s">
        <v>23</v>
      </c>
      <c r="E1181" s="2" t="s">
        <v>81</v>
      </c>
      <c r="F1181" s="2" t="s">
        <v>71</v>
      </c>
      <c r="G1181" s="4">
        <v>44474</v>
      </c>
      <c r="H1181">
        <v>131</v>
      </c>
      <c r="I1181" t="s">
        <v>964</v>
      </c>
      <c r="N1181">
        <v>1340</v>
      </c>
      <c r="O1181" t="s">
        <v>2703</v>
      </c>
      <c r="P1181">
        <v>250</v>
      </c>
      <c r="AC1181" t="s">
        <v>2704</v>
      </c>
      <c r="AD1181">
        <v>188</v>
      </c>
    </row>
    <row r="1182" spans="1:31" x14ac:dyDescent="0.25">
      <c r="A1182" s="1">
        <v>44474</v>
      </c>
      <c r="B1182" s="2" t="s">
        <v>3879</v>
      </c>
      <c r="C1182" s="2" t="s">
        <v>46</v>
      </c>
      <c r="D1182" s="2" t="s">
        <v>23</v>
      </c>
      <c r="E1182" s="2" t="s">
        <v>81</v>
      </c>
      <c r="F1182" s="2" t="s">
        <v>71</v>
      </c>
      <c r="G1182" s="4">
        <v>44474</v>
      </c>
      <c r="H1182">
        <v>132</v>
      </c>
      <c r="I1182" t="s">
        <v>966</v>
      </c>
      <c r="J1182" s="1">
        <v>44474</v>
      </c>
      <c r="K1182" t="s">
        <v>2981</v>
      </c>
      <c r="L1182" t="s">
        <v>2581</v>
      </c>
      <c r="N1182">
        <v>100</v>
      </c>
      <c r="O1182" t="s">
        <v>2016</v>
      </c>
      <c r="P1182">
        <v>414</v>
      </c>
      <c r="Q1182">
        <v>0</v>
      </c>
      <c r="R1182">
        <v>0</v>
      </c>
      <c r="S1182">
        <v>1294</v>
      </c>
      <c r="T1182">
        <v>1294</v>
      </c>
      <c r="U1182">
        <v>1294</v>
      </c>
      <c r="W1182" t="s">
        <v>2006</v>
      </c>
      <c r="X1182" t="s">
        <v>71</v>
      </c>
      <c r="AA1182" t="s">
        <v>46</v>
      </c>
      <c r="AC1182" t="s">
        <v>2017</v>
      </c>
      <c r="AD1182">
        <v>100</v>
      </c>
      <c r="AE1182" t="s">
        <v>2217</v>
      </c>
    </row>
    <row r="1183" spans="1:31" x14ac:dyDescent="0.25">
      <c r="A1183" s="1">
        <v>44474</v>
      </c>
      <c r="B1183" s="2" t="s">
        <v>3879</v>
      </c>
      <c r="C1183" s="2" t="s">
        <v>46</v>
      </c>
      <c r="D1183" s="2" t="s">
        <v>23</v>
      </c>
      <c r="E1183" s="2" t="s">
        <v>81</v>
      </c>
      <c r="F1183" s="2" t="s">
        <v>71</v>
      </c>
      <c r="G1183" s="4">
        <v>44474</v>
      </c>
      <c r="H1183">
        <v>133</v>
      </c>
      <c r="I1183" t="s">
        <v>966</v>
      </c>
      <c r="N1183">
        <v>2059</v>
      </c>
      <c r="O1183" t="s">
        <v>2430</v>
      </c>
      <c r="P1183">
        <v>880</v>
      </c>
      <c r="AC1183" t="s">
        <v>2430</v>
      </c>
      <c r="AD1183" t="s">
        <v>2431</v>
      </c>
    </row>
    <row r="1184" spans="1:31" x14ac:dyDescent="0.25">
      <c r="A1184" s="1">
        <v>44474</v>
      </c>
      <c r="B1184" s="2" t="s">
        <v>3879</v>
      </c>
      <c r="C1184" s="2" t="s">
        <v>46</v>
      </c>
      <c r="D1184" s="2" t="s">
        <v>23</v>
      </c>
      <c r="E1184" s="2" t="s">
        <v>81</v>
      </c>
      <c r="F1184" s="2" t="s">
        <v>71</v>
      </c>
      <c r="G1184" s="4">
        <v>44474</v>
      </c>
      <c r="H1184">
        <v>134</v>
      </c>
      <c r="I1184" t="s">
        <v>968</v>
      </c>
      <c r="J1184" s="1">
        <v>44474</v>
      </c>
      <c r="K1184" t="s">
        <v>2982</v>
      </c>
      <c r="L1184" t="s">
        <v>2983</v>
      </c>
      <c r="M1184" t="s">
        <v>2984</v>
      </c>
      <c r="N1184">
        <v>692</v>
      </c>
      <c r="O1184" t="s">
        <v>2012</v>
      </c>
      <c r="P1184">
        <v>184</v>
      </c>
      <c r="Q1184">
        <v>0</v>
      </c>
      <c r="R1184">
        <v>0</v>
      </c>
      <c r="S1184">
        <v>2089</v>
      </c>
      <c r="T1184">
        <v>2089</v>
      </c>
      <c r="U1184">
        <v>2089</v>
      </c>
      <c r="W1184" t="s">
        <v>2006</v>
      </c>
      <c r="X1184" t="s">
        <v>71</v>
      </c>
      <c r="Y1184" t="s">
        <v>2985</v>
      </c>
      <c r="AA1184" t="s">
        <v>46</v>
      </c>
      <c r="AC1184" t="s">
        <v>2013</v>
      </c>
      <c r="AD1184" t="s">
        <v>2014</v>
      </c>
      <c r="AE1184" t="s">
        <v>2223</v>
      </c>
    </row>
    <row r="1185" spans="1:31" x14ac:dyDescent="0.25">
      <c r="A1185" s="1">
        <v>44474</v>
      </c>
      <c r="B1185" s="2" t="s">
        <v>3879</v>
      </c>
      <c r="C1185" s="2" t="s">
        <v>46</v>
      </c>
      <c r="D1185" s="2" t="s">
        <v>23</v>
      </c>
      <c r="E1185" s="2" t="s">
        <v>81</v>
      </c>
      <c r="F1185" s="2" t="s">
        <v>71</v>
      </c>
      <c r="G1185" s="4">
        <v>44474</v>
      </c>
      <c r="H1185">
        <v>135</v>
      </c>
      <c r="I1185" t="s">
        <v>968</v>
      </c>
      <c r="N1185">
        <v>121</v>
      </c>
      <c r="O1185" t="s">
        <v>2100</v>
      </c>
      <c r="P1185">
        <v>374</v>
      </c>
      <c r="AC1185" t="s">
        <v>2101</v>
      </c>
      <c r="AD1185">
        <v>137</v>
      </c>
    </row>
    <row r="1186" spans="1:31" x14ac:dyDescent="0.25">
      <c r="A1186" s="1">
        <v>44474</v>
      </c>
      <c r="B1186" s="2" t="s">
        <v>3879</v>
      </c>
      <c r="C1186" s="2" t="s">
        <v>46</v>
      </c>
      <c r="D1186" s="2" t="s">
        <v>23</v>
      </c>
      <c r="E1186" s="2" t="s">
        <v>81</v>
      </c>
      <c r="F1186" s="2" t="s">
        <v>71</v>
      </c>
      <c r="G1186" s="4">
        <v>44474</v>
      </c>
      <c r="H1186">
        <v>136</v>
      </c>
      <c r="I1186" t="s">
        <v>968</v>
      </c>
      <c r="N1186">
        <v>1297</v>
      </c>
      <c r="O1186" t="s">
        <v>2112</v>
      </c>
      <c r="P1186">
        <v>265</v>
      </c>
      <c r="AC1186" t="s">
        <v>2113</v>
      </c>
      <c r="AD1186" t="s">
        <v>2114</v>
      </c>
    </row>
    <row r="1187" spans="1:31" x14ac:dyDescent="0.25">
      <c r="A1187" s="1">
        <v>44474</v>
      </c>
      <c r="B1187" s="2" t="s">
        <v>3879</v>
      </c>
      <c r="C1187" s="2" t="s">
        <v>46</v>
      </c>
      <c r="D1187" s="2" t="s">
        <v>23</v>
      </c>
      <c r="E1187" s="2" t="s">
        <v>81</v>
      </c>
      <c r="F1187" s="2" t="s">
        <v>71</v>
      </c>
      <c r="G1187" s="4">
        <v>44474</v>
      </c>
      <c r="H1187">
        <v>137</v>
      </c>
      <c r="I1187" t="s">
        <v>968</v>
      </c>
      <c r="N1187">
        <v>691</v>
      </c>
      <c r="O1187" t="s">
        <v>2020</v>
      </c>
      <c r="P1187">
        <v>518</v>
      </c>
      <c r="AC1187" t="s">
        <v>2021</v>
      </c>
      <c r="AD1187" t="s">
        <v>2022</v>
      </c>
    </row>
    <row r="1188" spans="1:31" x14ac:dyDescent="0.25">
      <c r="A1188" s="1">
        <v>44474</v>
      </c>
      <c r="B1188" s="2" t="s">
        <v>3879</v>
      </c>
      <c r="C1188" s="2" t="s">
        <v>46</v>
      </c>
      <c r="D1188" s="2" t="s">
        <v>23</v>
      </c>
      <c r="E1188" s="2" t="s">
        <v>81</v>
      </c>
      <c r="F1188" s="2" t="s">
        <v>71</v>
      </c>
      <c r="G1188" s="4">
        <v>44474</v>
      </c>
      <c r="H1188">
        <v>138</v>
      </c>
      <c r="I1188" t="s">
        <v>968</v>
      </c>
      <c r="N1188">
        <v>1580</v>
      </c>
      <c r="O1188" t="s">
        <v>2092</v>
      </c>
      <c r="P1188">
        <v>610</v>
      </c>
      <c r="AC1188" t="s">
        <v>2093</v>
      </c>
      <c r="AD1188" t="s">
        <v>2094</v>
      </c>
    </row>
    <row r="1189" spans="1:31" x14ac:dyDescent="0.25">
      <c r="A1189" s="1">
        <v>44474</v>
      </c>
      <c r="B1189" s="2" t="s">
        <v>3879</v>
      </c>
      <c r="C1189" s="2" t="s">
        <v>46</v>
      </c>
      <c r="D1189" s="2" t="s">
        <v>23</v>
      </c>
      <c r="E1189" s="2" t="s">
        <v>81</v>
      </c>
      <c r="F1189" s="2" t="s">
        <v>71</v>
      </c>
      <c r="G1189" s="4">
        <v>44474</v>
      </c>
      <c r="H1189">
        <v>139</v>
      </c>
      <c r="I1189" t="s">
        <v>968</v>
      </c>
      <c r="N1189">
        <v>83</v>
      </c>
      <c r="O1189" t="s">
        <v>2029</v>
      </c>
      <c r="P1189">
        <v>138</v>
      </c>
      <c r="AC1189" t="s">
        <v>2030</v>
      </c>
      <c r="AD1189">
        <v>127</v>
      </c>
    </row>
    <row r="1190" spans="1:31" x14ac:dyDescent="0.25">
      <c r="A1190" s="1">
        <v>44474</v>
      </c>
      <c r="B1190" s="2" t="s">
        <v>3879</v>
      </c>
      <c r="C1190" s="2" t="s">
        <v>46</v>
      </c>
      <c r="D1190" s="2" t="s">
        <v>23</v>
      </c>
      <c r="E1190" s="2" t="s">
        <v>81</v>
      </c>
      <c r="F1190" s="2" t="s">
        <v>71</v>
      </c>
      <c r="G1190" s="4">
        <v>44474</v>
      </c>
      <c r="H1190">
        <v>140</v>
      </c>
      <c r="I1190" t="s">
        <v>970</v>
      </c>
      <c r="J1190" s="1">
        <v>44474</v>
      </c>
      <c r="K1190" t="s">
        <v>2986</v>
      </c>
      <c r="L1190" t="s">
        <v>2089</v>
      </c>
      <c r="N1190">
        <v>692</v>
      </c>
      <c r="O1190" t="s">
        <v>2012</v>
      </c>
      <c r="P1190">
        <v>184</v>
      </c>
      <c r="Q1190">
        <v>0</v>
      </c>
      <c r="R1190">
        <v>0</v>
      </c>
      <c r="S1190">
        <v>1214</v>
      </c>
      <c r="T1190">
        <v>1214</v>
      </c>
      <c r="U1190">
        <v>1214</v>
      </c>
      <c r="W1190" t="s">
        <v>2006</v>
      </c>
      <c r="X1190" t="s">
        <v>71</v>
      </c>
      <c r="Y1190" t="s">
        <v>2987</v>
      </c>
      <c r="AA1190" t="s">
        <v>46</v>
      </c>
      <c r="AC1190" t="s">
        <v>2013</v>
      </c>
      <c r="AD1190" t="s">
        <v>2014</v>
      </c>
      <c r="AE1190" t="s">
        <v>2045</v>
      </c>
    </row>
    <row r="1191" spans="1:31" x14ac:dyDescent="0.25">
      <c r="A1191" s="1">
        <v>44474</v>
      </c>
      <c r="B1191" s="2" t="s">
        <v>3879</v>
      </c>
      <c r="C1191" s="2" t="s">
        <v>46</v>
      </c>
      <c r="D1191" s="2" t="s">
        <v>23</v>
      </c>
      <c r="E1191" s="2" t="s">
        <v>81</v>
      </c>
      <c r="F1191" s="2" t="s">
        <v>71</v>
      </c>
      <c r="G1191" s="4">
        <v>44474</v>
      </c>
      <c r="H1191">
        <v>141</v>
      </c>
      <c r="I1191" t="s">
        <v>970</v>
      </c>
      <c r="N1191">
        <v>121</v>
      </c>
      <c r="O1191" t="s">
        <v>2100</v>
      </c>
      <c r="P1191">
        <v>374</v>
      </c>
      <c r="AC1191" t="s">
        <v>2101</v>
      </c>
      <c r="AD1191">
        <v>137</v>
      </c>
    </row>
    <row r="1192" spans="1:31" x14ac:dyDescent="0.25">
      <c r="A1192" s="1">
        <v>44474</v>
      </c>
      <c r="B1192" s="2" t="s">
        <v>3879</v>
      </c>
      <c r="C1192" s="2" t="s">
        <v>46</v>
      </c>
      <c r="D1192" s="2" t="s">
        <v>23</v>
      </c>
      <c r="E1192" s="2" t="s">
        <v>81</v>
      </c>
      <c r="F1192" s="2" t="s">
        <v>71</v>
      </c>
      <c r="G1192" s="4">
        <v>44474</v>
      </c>
      <c r="H1192">
        <v>142</v>
      </c>
      <c r="I1192" t="s">
        <v>970</v>
      </c>
      <c r="N1192">
        <v>691</v>
      </c>
      <c r="O1192" t="s">
        <v>2020</v>
      </c>
      <c r="P1192">
        <v>518</v>
      </c>
      <c r="AC1192" t="s">
        <v>2021</v>
      </c>
      <c r="AD1192" t="s">
        <v>2022</v>
      </c>
    </row>
    <row r="1193" spans="1:31" x14ac:dyDescent="0.25">
      <c r="A1193" s="1">
        <v>44474</v>
      </c>
      <c r="B1193" s="2" t="s">
        <v>3879</v>
      </c>
      <c r="C1193" s="2" t="s">
        <v>46</v>
      </c>
      <c r="D1193" s="2" t="s">
        <v>23</v>
      </c>
      <c r="E1193" s="2" t="s">
        <v>81</v>
      </c>
      <c r="F1193" s="2" t="s">
        <v>71</v>
      </c>
      <c r="G1193" s="4">
        <v>44474</v>
      </c>
      <c r="H1193">
        <v>143</v>
      </c>
      <c r="I1193" t="s">
        <v>970</v>
      </c>
      <c r="N1193">
        <v>83</v>
      </c>
      <c r="O1193" t="s">
        <v>2029</v>
      </c>
      <c r="P1193">
        <v>138</v>
      </c>
      <c r="AC1193" t="s">
        <v>2030</v>
      </c>
      <c r="AD1193">
        <v>127</v>
      </c>
    </row>
    <row r="1194" spans="1:31" x14ac:dyDescent="0.25">
      <c r="A1194" s="1">
        <v>44474</v>
      </c>
      <c r="B1194" s="2" t="s">
        <v>3879</v>
      </c>
      <c r="C1194" s="2" t="s">
        <v>46</v>
      </c>
      <c r="D1194" s="2" t="s">
        <v>23</v>
      </c>
      <c r="E1194" s="2" t="s">
        <v>81</v>
      </c>
      <c r="F1194" s="2" t="s">
        <v>71</v>
      </c>
      <c r="G1194" s="4">
        <v>44474</v>
      </c>
      <c r="H1194">
        <v>144</v>
      </c>
      <c r="I1194" t="s">
        <v>972</v>
      </c>
      <c r="J1194" s="1">
        <v>44474</v>
      </c>
      <c r="K1194" t="s">
        <v>2988</v>
      </c>
      <c r="L1194" t="s">
        <v>2408</v>
      </c>
      <c r="N1194">
        <v>692</v>
      </c>
      <c r="O1194" t="s">
        <v>2012</v>
      </c>
      <c r="P1194">
        <v>184</v>
      </c>
      <c r="Q1194">
        <v>0</v>
      </c>
      <c r="R1194">
        <v>0</v>
      </c>
      <c r="S1194">
        <v>1001</v>
      </c>
      <c r="T1194">
        <v>1001</v>
      </c>
      <c r="U1194">
        <v>1001</v>
      </c>
      <c r="W1194" t="s">
        <v>2006</v>
      </c>
      <c r="X1194" t="s">
        <v>71</v>
      </c>
      <c r="Y1194" t="s">
        <v>2989</v>
      </c>
      <c r="AA1194" t="s">
        <v>46</v>
      </c>
      <c r="AC1194" t="s">
        <v>2013</v>
      </c>
      <c r="AD1194" t="s">
        <v>2014</v>
      </c>
      <c r="AE1194" t="s">
        <v>2423</v>
      </c>
    </row>
    <row r="1195" spans="1:31" x14ac:dyDescent="0.25">
      <c r="A1195" s="1">
        <v>44474</v>
      </c>
      <c r="B1195" s="2" t="s">
        <v>3879</v>
      </c>
      <c r="C1195" s="2" t="s">
        <v>46</v>
      </c>
      <c r="D1195" s="2" t="s">
        <v>23</v>
      </c>
      <c r="E1195" s="2" t="s">
        <v>81</v>
      </c>
      <c r="F1195" s="2" t="s">
        <v>71</v>
      </c>
      <c r="G1195" s="4">
        <v>44474</v>
      </c>
      <c r="H1195">
        <v>145</v>
      </c>
      <c r="I1195" t="s">
        <v>972</v>
      </c>
      <c r="N1195">
        <v>119</v>
      </c>
      <c r="O1195" t="s">
        <v>2145</v>
      </c>
      <c r="P1195">
        <v>161</v>
      </c>
      <c r="AC1195" t="s">
        <v>2146</v>
      </c>
      <c r="AD1195">
        <v>213</v>
      </c>
    </row>
    <row r="1196" spans="1:31" x14ac:dyDescent="0.25">
      <c r="A1196" s="1">
        <v>44474</v>
      </c>
      <c r="B1196" s="2" t="s">
        <v>3879</v>
      </c>
      <c r="C1196" s="2" t="s">
        <v>46</v>
      </c>
      <c r="D1196" s="2" t="s">
        <v>23</v>
      </c>
      <c r="E1196" s="2" t="s">
        <v>81</v>
      </c>
      <c r="F1196" s="2" t="s">
        <v>71</v>
      </c>
      <c r="G1196" s="4">
        <v>44474</v>
      </c>
      <c r="H1196">
        <v>146</v>
      </c>
      <c r="I1196" t="s">
        <v>972</v>
      </c>
      <c r="N1196">
        <v>691</v>
      </c>
      <c r="O1196" t="s">
        <v>2020</v>
      </c>
      <c r="P1196">
        <v>518</v>
      </c>
      <c r="AC1196" t="s">
        <v>2021</v>
      </c>
      <c r="AD1196" t="s">
        <v>2022</v>
      </c>
    </row>
    <row r="1197" spans="1:31" x14ac:dyDescent="0.25">
      <c r="A1197" s="1">
        <v>44474</v>
      </c>
      <c r="B1197" s="2" t="s">
        <v>3879</v>
      </c>
      <c r="C1197" s="2" t="s">
        <v>46</v>
      </c>
      <c r="D1197" s="2" t="s">
        <v>23</v>
      </c>
      <c r="E1197" s="2" t="s">
        <v>81</v>
      </c>
      <c r="F1197" s="2" t="s">
        <v>71</v>
      </c>
      <c r="G1197" s="4">
        <v>44474</v>
      </c>
      <c r="H1197">
        <v>147</v>
      </c>
      <c r="I1197" t="s">
        <v>972</v>
      </c>
      <c r="N1197">
        <v>83</v>
      </c>
      <c r="O1197" t="s">
        <v>2029</v>
      </c>
      <c r="P1197">
        <v>138</v>
      </c>
      <c r="AC1197" t="s">
        <v>2030</v>
      </c>
      <c r="AD1197">
        <v>127</v>
      </c>
    </row>
    <row r="1198" spans="1:31" x14ac:dyDescent="0.25">
      <c r="A1198" s="1">
        <v>44474</v>
      </c>
      <c r="B1198" s="2" t="s">
        <v>3879</v>
      </c>
      <c r="C1198" s="2" t="s">
        <v>25</v>
      </c>
      <c r="D1198" s="2" t="s">
        <v>74</v>
      </c>
      <c r="E1198" s="2" t="s">
        <v>78</v>
      </c>
      <c r="F1198" s="2" t="s">
        <v>71</v>
      </c>
      <c r="G1198" s="4">
        <v>44474</v>
      </c>
      <c r="H1198">
        <v>148</v>
      </c>
      <c r="I1198" t="s">
        <v>974</v>
      </c>
      <c r="J1198" s="1">
        <v>44474</v>
      </c>
      <c r="K1198" t="s">
        <v>2601</v>
      </c>
      <c r="L1198" t="s">
        <v>2289</v>
      </c>
      <c r="M1198" t="s">
        <v>2290</v>
      </c>
      <c r="N1198">
        <v>1162</v>
      </c>
      <c r="O1198" t="s">
        <v>2990</v>
      </c>
      <c r="P1198">
        <v>3600</v>
      </c>
      <c r="Q1198">
        <v>0</v>
      </c>
      <c r="R1198">
        <v>0</v>
      </c>
      <c r="S1198">
        <v>6600</v>
      </c>
      <c r="T1198">
        <v>6600</v>
      </c>
      <c r="U1198">
        <v>6600</v>
      </c>
      <c r="W1198" t="s">
        <v>2006</v>
      </c>
      <c r="X1198" t="s">
        <v>71</v>
      </c>
      <c r="AA1198" t="s">
        <v>24</v>
      </c>
      <c r="AC1198" t="s">
        <v>2991</v>
      </c>
      <c r="AD1198">
        <v>7</v>
      </c>
      <c r="AE1198" t="s">
        <v>2008</v>
      </c>
    </row>
    <row r="1199" spans="1:31" x14ac:dyDescent="0.25">
      <c r="A1199" s="1">
        <v>44474</v>
      </c>
      <c r="B1199" s="2" t="s">
        <v>3879</v>
      </c>
      <c r="C1199" s="2" t="s">
        <v>25</v>
      </c>
      <c r="D1199" s="2" t="s">
        <v>74</v>
      </c>
      <c r="E1199" s="2" t="s">
        <v>78</v>
      </c>
      <c r="F1199" s="2" t="s">
        <v>71</v>
      </c>
      <c r="G1199" s="4">
        <v>44474</v>
      </c>
      <c r="H1199">
        <v>149</v>
      </c>
      <c r="I1199" t="s">
        <v>974</v>
      </c>
      <c r="N1199">
        <v>399</v>
      </c>
      <c r="O1199" t="s">
        <v>2689</v>
      </c>
      <c r="P1199">
        <v>3000</v>
      </c>
      <c r="AC1199" t="s">
        <v>2690</v>
      </c>
    </row>
    <row r="1200" spans="1:31" x14ac:dyDescent="0.25">
      <c r="A1200" s="1">
        <v>44474</v>
      </c>
      <c r="B1200" s="2" t="s">
        <v>3879</v>
      </c>
      <c r="C1200" s="2" t="s">
        <v>25</v>
      </c>
      <c r="D1200" s="2" t="s">
        <v>23</v>
      </c>
      <c r="E1200" s="2" t="s">
        <v>78</v>
      </c>
      <c r="F1200" s="2" t="s">
        <v>71</v>
      </c>
      <c r="G1200" s="4">
        <v>44474</v>
      </c>
      <c r="H1200">
        <v>150</v>
      </c>
      <c r="I1200" t="s">
        <v>976</v>
      </c>
      <c r="J1200" s="1">
        <v>44474</v>
      </c>
      <c r="K1200" t="s">
        <v>2355</v>
      </c>
      <c r="L1200" t="s">
        <v>2356</v>
      </c>
      <c r="N1200">
        <v>83</v>
      </c>
      <c r="O1200" t="s">
        <v>2029</v>
      </c>
      <c r="P1200">
        <v>138</v>
      </c>
      <c r="Q1200">
        <v>0</v>
      </c>
      <c r="R1200">
        <v>0</v>
      </c>
      <c r="S1200">
        <v>138</v>
      </c>
      <c r="T1200">
        <v>138</v>
      </c>
      <c r="U1200">
        <v>138</v>
      </c>
      <c r="W1200" t="s">
        <v>2006</v>
      </c>
      <c r="X1200" t="s">
        <v>71</v>
      </c>
      <c r="AA1200" t="s">
        <v>24</v>
      </c>
      <c r="AC1200" t="s">
        <v>2030</v>
      </c>
      <c r="AD1200">
        <v>127</v>
      </c>
      <c r="AE1200" t="s">
        <v>2373</v>
      </c>
    </row>
    <row r="1201" spans="1:31" x14ac:dyDescent="0.25">
      <c r="A1201" s="1">
        <v>44474</v>
      </c>
      <c r="B1201" s="2" t="s">
        <v>3879</v>
      </c>
      <c r="C1201" s="2" t="s">
        <v>29</v>
      </c>
      <c r="D1201" s="2" t="s">
        <v>23</v>
      </c>
      <c r="E1201" s="2" t="s">
        <v>81</v>
      </c>
      <c r="F1201" s="2" t="s">
        <v>71</v>
      </c>
      <c r="G1201" s="4">
        <v>44474</v>
      </c>
      <c r="H1201">
        <v>151</v>
      </c>
      <c r="I1201" t="s">
        <v>977</v>
      </c>
      <c r="J1201" s="1">
        <v>44474</v>
      </c>
      <c r="K1201" t="s">
        <v>2992</v>
      </c>
      <c r="L1201" t="s">
        <v>2752</v>
      </c>
      <c r="M1201" t="s">
        <v>2993</v>
      </c>
      <c r="N1201">
        <v>416</v>
      </c>
      <c r="O1201" t="s">
        <v>2172</v>
      </c>
      <c r="P1201">
        <v>362</v>
      </c>
      <c r="Q1201">
        <v>0</v>
      </c>
      <c r="R1201">
        <v>0</v>
      </c>
      <c r="S1201">
        <v>1312</v>
      </c>
      <c r="T1201">
        <v>1312</v>
      </c>
      <c r="U1201">
        <v>1312</v>
      </c>
      <c r="W1201" t="s">
        <v>2006</v>
      </c>
      <c r="X1201" t="s">
        <v>71</v>
      </c>
      <c r="AA1201" t="s">
        <v>28</v>
      </c>
      <c r="AC1201" t="s">
        <v>2173</v>
      </c>
      <c r="AD1201">
        <v>22</v>
      </c>
      <c r="AE1201" t="s">
        <v>2641</v>
      </c>
    </row>
    <row r="1202" spans="1:31" x14ac:dyDescent="0.25">
      <c r="A1202" s="1">
        <v>44474</v>
      </c>
      <c r="B1202" s="2" t="s">
        <v>3879</v>
      </c>
      <c r="C1202" s="2" t="s">
        <v>29</v>
      </c>
      <c r="D1202" s="2" t="s">
        <v>23</v>
      </c>
      <c r="E1202" s="2" t="s">
        <v>81</v>
      </c>
      <c r="F1202" s="2" t="s">
        <v>71</v>
      </c>
      <c r="G1202" s="4">
        <v>44474</v>
      </c>
      <c r="H1202">
        <v>152</v>
      </c>
      <c r="I1202" t="s">
        <v>977</v>
      </c>
      <c r="N1202">
        <v>130</v>
      </c>
      <c r="O1202" t="s">
        <v>2994</v>
      </c>
      <c r="P1202">
        <v>450</v>
      </c>
      <c r="AC1202" t="s">
        <v>2995</v>
      </c>
      <c r="AD1202" t="s">
        <v>2996</v>
      </c>
    </row>
    <row r="1203" spans="1:31" x14ac:dyDescent="0.25">
      <c r="A1203" s="1">
        <v>44474</v>
      </c>
      <c r="B1203" s="2" t="s">
        <v>3879</v>
      </c>
      <c r="C1203" s="2" t="s">
        <v>29</v>
      </c>
      <c r="D1203" s="2" t="s">
        <v>23</v>
      </c>
      <c r="E1203" s="2" t="s">
        <v>81</v>
      </c>
      <c r="F1203" s="2" t="s">
        <v>71</v>
      </c>
      <c r="G1203" s="4">
        <v>44474</v>
      </c>
      <c r="H1203">
        <v>153</v>
      </c>
      <c r="I1203" t="s">
        <v>977</v>
      </c>
      <c r="N1203">
        <v>131</v>
      </c>
      <c r="O1203" t="s">
        <v>2445</v>
      </c>
      <c r="P1203">
        <v>500</v>
      </c>
      <c r="AC1203" t="s">
        <v>2446</v>
      </c>
      <c r="AD1203" t="s">
        <v>2447</v>
      </c>
    </row>
    <row r="1204" spans="1:31" x14ac:dyDescent="0.25">
      <c r="A1204" s="1">
        <v>44474</v>
      </c>
      <c r="B1204" s="2" t="s">
        <v>3879</v>
      </c>
      <c r="C1204" s="2" t="s">
        <v>46</v>
      </c>
      <c r="D1204" s="2" t="s">
        <v>23</v>
      </c>
      <c r="E1204" s="2" t="s">
        <v>81</v>
      </c>
      <c r="F1204" s="2" t="s">
        <v>71</v>
      </c>
      <c r="G1204" s="4">
        <v>44474</v>
      </c>
      <c r="H1204">
        <v>154</v>
      </c>
      <c r="I1204" t="s">
        <v>979</v>
      </c>
      <c r="J1204" s="1">
        <v>44474</v>
      </c>
      <c r="K1204" t="s">
        <v>2997</v>
      </c>
      <c r="L1204" t="s">
        <v>2998</v>
      </c>
      <c r="N1204">
        <v>692</v>
      </c>
      <c r="O1204" t="s">
        <v>2012</v>
      </c>
      <c r="P1204">
        <v>184</v>
      </c>
      <c r="Q1204">
        <v>0</v>
      </c>
      <c r="R1204">
        <v>0</v>
      </c>
      <c r="S1204">
        <v>702</v>
      </c>
      <c r="T1204">
        <v>702</v>
      </c>
      <c r="U1204">
        <v>702</v>
      </c>
      <c r="W1204" t="s">
        <v>2006</v>
      </c>
      <c r="X1204" t="s">
        <v>71</v>
      </c>
      <c r="Y1204" t="s">
        <v>2999</v>
      </c>
      <c r="AA1204" t="s">
        <v>46</v>
      </c>
      <c r="AC1204" t="s">
        <v>2013</v>
      </c>
      <c r="AD1204" t="s">
        <v>2014</v>
      </c>
      <c r="AE1204" t="s">
        <v>2354</v>
      </c>
    </row>
    <row r="1205" spans="1:31" x14ac:dyDescent="0.25">
      <c r="A1205" s="1">
        <v>44474</v>
      </c>
      <c r="B1205" s="2" t="s">
        <v>3879</v>
      </c>
      <c r="C1205" s="2" t="s">
        <v>46</v>
      </c>
      <c r="D1205" s="2" t="s">
        <v>23</v>
      </c>
      <c r="E1205" s="2" t="s">
        <v>81</v>
      </c>
      <c r="F1205" s="2" t="s">
        <v>71</v>
      </c>
      <c r="G1205" s="4">
        <v>44474</v>
      </c>
      <c r="H1205">
        <v>155</v>
      </c>
      <c r="I1205" t="s">
        <v>979</v>
      </c>
      <c r="N1205">
        <v>691</v>
      </c>
      <c r="O1205" t="s">
        <v>2020</v>
      </c>
      <c r="P1205">
        <v>518</v>
      </c>
      <c r="AC1205" t="s">
        <v>2021</v>
      </c>
      <c r="AD1205" t="s">
        <v>2022</v>
      </c>
    </row>
    <row r="1206" spans="1:31" x14ac:dyDescent="0.25">
      <c r="A1206" s="1">
        <v>44474</v>
      </c>
      <c r="B1206" s="2" t="s">
        <v>3879</v>
      </c>
      <c r="C1206" s="2" t="s">
        <v>46</v>
      </c>
      <c r="D1206" s="2" t="s">
        <v>23</v>
      </c>
      <c r="E1206" s="2" t="s">
        <v>81</v>
      </c>
      <c r="F1206" s="2" t="s">
        <v>71</v>
      </c>
      <c r="G1206" s="4">
        <v>44474</v>
      </c>
      <c r="H1206">
        <v>156</v>
      </c>
      <c r="I1206" t="s">
        <v>981</v>
      </c>
      <c r="J1206" s="1">
        <v>44474</v>
      </c>
      <c r="K1206" t="s">
        <v>3000</v>
      </c>
      <c r="L1206" t="s">
        <v>2356</v>
      </c>
      <c r="N1206">
        <v>692</v>
      </c>
      <c r="O1206" t="s">
        <v>2012</v>
      </c>
      <c r="P1206">
        <v>184</v>
      </c>
      <c r="Q1206">
        <v>0</v>
      </c>
      <c r="R1206">
        <v>0</v>
      </c>
      <c r="S1206">
        <v>1887</v>
      </c>
      <c r="T1206">
        <v>1887</v>
      </c>
      <c r="U1206">
        <v>1887</v>
      </c>
      <c r="W1206" t="s">
        <v>2006</v>
      </c>
      <c r="X1206" t="s">
        <v>71</v>
      </c>
      <c r="Y1206" t="s">
        <v>3001</v>
      </c>
      <c r="AA1206" t="s">
        <v>46</v>
      </c>
      <c r="AC1206" t="s">
        <v>2013</v>
      </c>
      <c r="AD1206" t="s">
        <v>2014</v>
      </c>
      <c r="AE1206" t="s">
        <v>2236</v>
      </c>
    </row>
    <row r="1207" spans="1:31" x14ac:dyDescent="0.25">
      <c r="A1207" s="1">
        <v>44474</v>
      </c>
      <c r="B1207" s="2" t="s">
        <v>3879</v>
      </c>
      <c r="C1207" s="2" t="s">
        <v>46</v>
      </c>
      <c r="D1207" s="2" t="s">
        <v>23</v>
      </c>
      <c r="E1207" s="2" t="s">
        <v>81</v>
      </c>
      <c r="F1207" s="2" t="s">
        <v>71</v>
      </c>
      <c r="G1207" s="4">
        <v>44474</v>
      </c>
      <c r="H1207">
        <v>157</v>
      </c>
      <c r="I1207" t="s">
        <v>981</v>
      </c>
      <c r="N1207">
        <v>119</v>
      </c>
      <c r="O1207" t="s">
        <v>2145</v>
      </c>
      <c r="P1207">
        <v>161</v>
      </c>
      <c r="AC1207" t="s">
        <v>2146</v>
      </c>
      <c r="AD1207">
        <v>213</v>
      </c>
    </row>
    <row r="1208" spans="1:31" x14ac:dyDescent="0.25">
      <c r="A1208" s="1">
        <v>44474</v>
      </c>
      <c r="B1208" s="2" t="s">
        <v>3879</v>
      </c>
      <c r="C1208" s="2" t="s">
        <v>46</v>
      </c>
      <c r="D1208" s="2" t="s">
        <v>23</v>
      </c>
      <c r="E1208" s="2" t="s">
        <v>81</v>
      </c>
      <c r="F1208" s="2" t="s">
        <v>71</v>
      </c>
      <c r="G1208" s="4">
        <v>44474</v>
      </c>
      <c r="H1208">
        <v>158</v>
      </c>
      <c r="I1208" t="s">
        <v>981</v>
      </c>
      <c r="N1208">
        <v>100</v>
      </c>
      <c r="O1208" t="s">
        <v>2016</v>
      </c>
      <c r="P1208">
        <v>414</v>
      </c>
      <c r="AC1208" t="s">
        <v>2017</v>
      </c>
      <c r="AD1208">
        <v>100</v>
      </c>
    </row>
    <row r="1209" spans="1:31" x14ac:dyDescent="0.25">
      <c r="A1209" s="1">
        <v>44474</v>
      </c>
      <c r="B1209" s="2" t="s">
        <v>3879</v>
      </c>
      <c r="C1209" s="2" t="s">
        <v>46</v>
      </c>
      <c r="D1209" s="2" t="s">
        <v>23</v>
      </c>
      <c r="E1209" s="2" t="s">
        <v>81</v>
      </c>
      <c r="F1209" s="2" t="s">
        <v>71</v>
      </c>
      <c r="G1209" s="4">
        <v>44474</v>
      </c>
      <c r="H1209">
        <v>159</v>
      </c>
      <c r="I1209" t="s">
        <v>981</v>
      </c>
      <c r="N1209">
        <v>691</v>
      </c>
      <c r="O1209" t="s">
        <v>2020</v>
      </c>
      <c r="P1209">
        <v>518</v>
      </c>
      <c r="AC1209" t="s">
        <v>2021</v>
      </c>
      <c r="AD1209" t="s">
        <v>2022</v>
      </c>
    </row>
    <row r="1210" spans="1:31" x14ac:dyDescent="0.25">
      <c r="A1210" s="1">
        <v>44474</v>
      </c>
      <c r="B1210" s="2" t="s">
        <v>3879</v>
      </c>
      <c r="C1210" s="2" t="s">
        <v>46</v>
      </c>
      <c r="D1210" s="2" t="s">
        <v>23</v>
      </c>
      <c r="E1210" s="2" t="s">
        <v>81</v>
      </c>
      <c r="F1210" s="2" t="s">
        <v>71</v>
      </c>
      <c r="G1210" s="4">
        <v>44474</v>
      </c>
      <c r="H1210">
        <v>160</v>
      </c>
      <c r="I1210" t="s">
        <v>981</v>
      </c>
      <c r="N1210">
        <v>1580</v>
      </c>
      <c r="O1210" t="s">
        <v>2092</v>
      </c>
      <c r="P1210">
        <v>610</v>
      </c>
      <c r="AC1210" t="s">
        <v>2093</v>
      </c>
      <c r="AD1210" t="s">
        <v>2094</v>
      </c>
    </row>
    <row r="1211" spans="1:31" x14ac:dyDescent="0.25">
      <c r="A1211" s="1">
        <v>44474</v>
      </c>
      <c r="B1211" s="2" t="s">
        <v>3879</v>
      </c>
      <c r="C1211" s="2" t="s">
        <v>46</v>
      </c>
      <c r="D1211" s="2" t="s">
        <v>23</v>
      </c>
      <c r="E1211" s="2" t="s">
        <v>81</v>
      </c>
      <c r="F1211" s="2" t="s">
        <v>71</v>
      </c>
      <c r="G1211" s="4">
        <v>44474</v>
      </c>
      <c r="H1211">
        <v>161</v>
      </c>
      <c r="I1211" t="s">
        <v>983</v>
      </c>
      <c r="J1211" s="1">
        <v>44474</v>
      </c>
      <c r="K1211" t="s">
        <v>3002</v>
      </c>
      <c r="L1211" t="s">
        <v>2084</v>
      </c>
      <c r="M1211" t="s">
        <v>2065</v>
      </c>
      <c r="N1211">
        <v>692</v>
      </c>
      <c r="O1211" t="s">
        <v>2012</v>
      </c>
      <c r="P1211">
        <v>184</v>
      </c>
      <c r="Q1211">
        <v>0</v>
      </c>
      <c r="R1211">
        <v>0</v>
      </c>
      <c r="S1211">
        <v>1231</v>
      </c>
      <c r="T1211">
        <v>1231</v>
      </c>
      <c r="U1211">
        <v>1231</v>
      </c>
      <c r="W1211" t="s">
        <v>2006</v>
      </c>
      <c r="X1211" t="s">
        <v>71</v>
      </c>
      <c r="Y1211" t="s">
        <v>3003</v>
      </c>
      <c r="AA1211" t="s">
        <v>46</v>
      </c>
      <c r="AC1211" t="s">
        <v>2013</v>
      </c>
      <c r="AD1211" t="s">
        <v>2014</v>
      </c>
      <c r="AE1211" t="s">
        <v>2461</v>
      </c>
    </row>
    <row r="1212" spans="1:31" x14ac:dyDescent="0.25">
      <c r="A1212" s="1">
        <v>44474</v>
      </c>
      <c r="B1212" s="2" t="s">
        <v>3879</v>
      </c>
      <c r="C1212" s="2" t="s">
        <v>46</v>
      </c>
      <c r="D1212" s="2" t="s">
        <v>23</v>
      </c>
      <c r="E1212" s="2" t="s">
        <v>81</v>
      </c>
      <c r="F1212" s="2" t="s">
        <v>71</v>
      </c>
      <c r="G1212" s="4">
        <v>44474</v>
      </c>
      <c r="H1212">
        <v>162</v>
      </c>
      <c r="I1212" t="s">
        <v>983</v>
      </c>
      <c r="N1212">
        <v>121</v>
      </c>
      <c r="O1212" t="s">
        <v>2100</v>
      </c>
      <c r="P1212">
        <v>374</v>
      </c>
      <c r="AC1212" t="s">
        <v>2101</v>
      </c>
      <c r="AD1212">
        <v>137</v>
      </c>
    </row>
    <row r="1213" spans="1:31" x14ac:dyDescent="0.25">
      <c r="A1213" s="1">
        <v>44474</v>
      </c>
      <c r="B1213" s="2" t="s">
        <v>3879</v>
      </c>
      <c r="C1213" s="2" t="s">
        <v>46</v>
      </c>
      <c r="D1213" s="2" t="s">
        <v>23</v>
      </c>
      <c r="E1213" s="2" t="s">
        <v>81</v>
      </c>
      <c r="F1213" s="2" t="s">
        <v>71</v>
      </c>
      <c r="G1213" s="4">
        <v>44474</v>
      </c>
      <c r="H1213">
        <v>163</v>
      </c>
      <c r="I1213" t="s">
        <v>983</v>
      </c>
      <c r="N1213">
        <v>1533</v>
      </c>
      <c r="O1213" t="s">
        <v>2119</v>
      </c>
      <c r="P1213">
        <v>535</v>
      </c>
      <c r="AC1213" t="s">
        <v>2120</v>
      </c>
      <c r="AD1213" t="s">
        <v>2121</v>
      </c>
    </row>
    <row r="1214" spans="1:31" x14ac:dyDescent="0.25">
      <c r="A1214" s="1">
        <v>44474</v>
      </c>
      <c r="B1214" s="2" t="s">
        <v>3879</v>
      </c>
      <c r="C1214" s="2" t="s">
        <v>46</v>
      </c>
      <c r="D1214" s="2" t="s">
        <v>23</v>
      </c>
      <c r="E1214" s="2" t="s">
        <v>81</v>
      </c>
      <c r="F1214" s="2" t="s">
        <v>71</v>
      </c>
      <c r="G1214" s="4">
        <v>44474</v>
      </c>
      <c r="H1214">
        <v>164</v>
      </c>
      <c r="I1214" t="s">
        <v>983</v>
      </c>
      <c r="N1214">
        <v>83</v>
      </c>
      <c r="O1214" t="s">
        <v>2029</v>
      </c>
      <c r="P1214">
        <v>138</v>
      </c>
      <c r="AC1214" t="s">
        <v>2030</v>
      </c>
      <c r="AD1214">
        <v>127</v>
      </c>
    </row>
    <row r="1215" spans="1:31" x14ac:dyDescent="0.25">
      <c r="A1215" s="1">
        <v>44474</v>
      </c>
      <c r="B1215" s="2" t="s">
        <v>3879</v>
      </c>
      <c r="C1215" s="2" t="s">
        <v>34</v>
      </c>
      <c r="D1215" s="2" t="s">
        <v>23</v>
      </c>
      <c r="E1215" s="2" t="s">
        <v>80</v>
      </c>
      <c r="F1215" s="2" t="s">
        <v>71</v>
      </c>
      <c r="G1215" s="4">
        <v>44474</v>
      </c>
      <c r="H1215">
        <v>165</v>
      </c>
      <c r="I1215" t="s">
        <v>985</v>
      </c>
      <c r="J1215" s="1">
        <v>44474</v>
      </c>
      <c r="K1215" t="s">
        <v>3004</v>
      </c>
      <c r="L1215" t="s">
        <v>2037</v>
      </c>
      <c r="M1215" t="s">
        <v>3005</v>
      </c>
      <c r="N1215">
        <v>692</v>
      </c>
      <c r="O1215" t="s">
        <v>2012</v>
      </c>
      <c r="P1215">
        <v>184</v>
      </c>
      <c r="Q1215">
        <v>0</v>
      </c>
      <c r="R1215">
        <v>0</v>
      </c>
      <c r="S1215">
        <v>2297</v>
      </c>
      <c r="T1215">
        <v>2297</v>
      </c>
      <c r="U1215">
        <v>2297</v>
      </c>
      <c r="W1215" t="s">
        <v>2006</v>
      </c>
      <c r="X1215" t="s">
        <v>71</v>
      </c>
      <c r="AA1215" t="s">
        <v>33</v>
      </c>
      <c r="AC1215" t="s">
        <v>2013</v>
      </c>
      <c r="AD1215" t="s">
        <v>2014</v>
      </c>
      <c r="AE1215" t="s">
        <v>2730</v>
      </c>
    </row>
    <row r="1216" spans="1:31" x14ac:dyDescent="0.25">
      <c r="A1216" s="1">
        <v>44474</v>
      </c>
      <c r="B1216" s="2" t="s">
        <v>3879</v>
      </c>
      <c r="C1216" s="2" t="s">
        <v>34</v>
      </c>
      <c r="D1216" s="2" t="s">
        <v>23</v>
      </c>
      <c r="E1216" s="2" t="s">
        <v>80</v>
      </c>
      <c r="F1216" s="2" t="s">
        <v>71</v>
      </c>
      <c r="G1216" s="4">
        <v>44474</v>
      </c>
      <c r="H1216">
        <v>166</v>
      </c>
      <c r="I1216" t="s">
        <v>985</v>
      </c>
      <c r="N1216">
        <v>691</v>
      </c>
      <c r="O1216" t="s">
        <v>2020</v>
      </c>
      <c r="P1216">
        <v>518</v>
      </c>
      <c r="AC1216" t="s">
        <v>2021</v>
      </c>
      <c r="AD1216" t="s">
        <v>2022</v>
      </c>
    </row>
    <row r="1217" spans="1:31" x14ac:dyDescent="0.25">
      <c r="A1217" s="1">
        <v>44474</v>
      </c>
      <c r="B1217" s="2" t="s">
        <v>3879</v>
      </c>
      <c r="C1217" s="2" t="s">
        <v>34</v>
      </c>
      <c r="D1217" s="2" t="s">
        <v>23</v>
      </c>
      <c r="E1217" s="2" t="s">
        <v>80</v>
      </c>
      <c r="F1217" s="2" t="s">
        <v>71</v>
      </c>
      <c r="G1217" s="4">
        <v>44474</v>
      </c>
      <c r="H1217">
        <v>167</v>
      </c>
      <c r="I1217" t="s">
        <v>985</v>
      </c>
      <c r="N1217">
        <v>226</v>
      </c>
      <c r="O1217" t="s">
        <v>2018</v>
      </c>
      <c r="P1217">
        <v>345</v>
      </c>
      <c r="AC1217" t="s">
        <v>2019</v>
      </c>
      <c r="AD1217">
        <v>183</v>
      </c>
    </row>
    <row r="1218" spans="1:31" x14ac:dyDescent="0.25">
      <c r="A1218" s="1">
        <v>44474</v>
      </c>
      <c r="B1218" s="2" t="s">
        <v>3879</v>
      </c>
      <c r="C1218" s="2" t="s">
        <v>34</v>
      </c>
      <c r="D1218" s="2" t="s">
        <v>23</v>
      </c>
      <c r="E1218" s="2" t="s">
        <v>80</v>
      </c>
      <c r="F1218" s="2" t="s">
        <v>71</v>
      </c>
      <c r="G1218" s="4">
        <v>44474</v>
      </c>
      <c r="H1218">
        <v>168</v>
      </c>
      <c r="I1218" t="s">
        <v>985</v>
      </c>
      <c r="N1218">
        <v>2458</v>
      </c>
      <c r="O1218" t="s">
        <v>2152</v>
      </c>
      <c r="P1218">
        <v>500</v>
      </c>
      <c r="AC1218" t="s">
        <v>2153</v>
      </c>
    </row>
    <row r="1219" spans="1:31" x14ac:dyDescent="0.25">
      <c r="A1219" s="1">
        <v>44474</v>
      </c>
      <c r="B1219" s="2" t="s">
        <v>3879</v>
      </c>
      <c r="C1219" s="2" t="s">
        <v>34</v>
      </c>
      <c r="D1219" s="2" t="s">
        <v>23</v>
      </c>
      <c r="E1219" s="2" t="s">
        <v>80</v>
      </c>
      <c r="F1219" s="2" t="s">
        <v>71</v>
      </c>
      <c r="G1219" s="4">
        <v>44474</v>
      </c>
      <c r="H1219">
        <v>169</v>
      </c>
      <c r="I1219" t="s">
        <v>985</v>
      </c>
      <c r="N1219">
        <v>2477</v>
      </c>
      <c r="O1219" t="s">
        <v>2240</v>
      </c>
      <c r="P1219">
        <v>750</v>
      </c>
      <c r="AC1219" t="s">
        <v>2241</v>
      </c>
    </row>
    <row r="1220" spans="1:31" x14ac:dyDescent="0.25">
      <c r="A1220" s="1">
        <v>44474</v>
      </c>
      <c r="B1220" s="2" t="s">
        <v>3879</v>
      </c>
      <c r="C1220" s="2" t="s">
        <v>46</v>
      </c>
      <c r="D1220" s="2" t="s">
        <v>23</v>
      </c>
      <c r="E1220" s="2" t="s">
        <v>81</v>
      </c>
      <c r="F1220" s="2" t="s">
        <v>71</v>
      </c>
      <c r="G1220" s="4">
        <v>44474</v>
      </c>
      <c r="H1220">
        <v>170</v>
      </c>
      <c r="I1220" t="s">
        <v>987</v>
      </c>
      <c r="J1220" s="1">
        <v>44474</v>
      </c>
      <c r="K1220" t="s">
        <v>3006</v>
      </c>
      <c r="L1220" t="s">
        <v>2156</v>
      </c>
      <c r="N1220">
        <v>692</v>
      </c>
      <c r="O1220" t="s">
        <v>2012</v>
      </c>
      <c r="P1220">
        <v>184</v>
      </c>
      <c r="Q1220">
        <v>0</v>
      </c>
      <c r="R1220">
        <v>0</v>
      </c>
      <c r="S1220">
        <v>857</v>
      </c>
      <c r="T1220">
        <v>857</v>
      </c>
      <c r="U1220">
        <v>857</v>
      </c>
      <c r="W1220" t="s">
        <v>2006</v>
      </c>
      <c r="X1220" t="s">
        <v>71</v>
      </c>
      <c r="Y1220" t="s">
        <v>3007</v>
      </c>
      <c r="AA1220" t="s">
        <v>46</v>
      </c>
      <c r="AC1220" t="s">
        <v>2013</v>
      </c>
      <c r="AD1220" t="s">
        <v>2014</v>
      </c>
      <c r="AE1220" t="s">
        <v>2118</v>
      </c>
    </row>
    <row r="1221" spans="1:31" x14ac:dyDescent="0.25">
      <c r="A1221" s="1">
        <v>44474</v>
      </c>
      <c r="B1221" s="2" t="s">
        <v>3879</v>
      </c>
      <c r="C1221" s="2" t="s">
        <v>46</v>
      </c>
      <c r="D1221" s="2" t="s">
        <v>23</v>
      </c>
      <c r="E1221" s="2" t="s">
        <v>81</v>
      </c>
      <c r="F1221" s="2" t="s">
        <v>71</v>
      </c>
      <c r="G1221" s="4">
        <v>44474</v>
      </c>
      <c r="H1221">
        <v>171</v>
      </c>
      <c r="I1221" t="s">
        <v>987</v>
      </c>
      <c r="N1221">
        <v>1533</v>
      </c>
      <c r="O1221" t="s">
        <v>2119</v>
      </c>
      <c r="P1221">
        <v>535</v>
      </c>
      <c r="AC1221" t="s">
        <v>2120</v>
      </c>
      <c r="AD1221" t="s">
        <v>2121</v>
      </c>
    </row>
    <row r="1222" spans="1:31" x14ac:dyDescent="0.25">
      <c r="A1222" s="1">
        <v>44474</v>
      </c>
      <c r="B1222" s="2" t="s">
        <v>3879</v>
      </c>
      <c r="C1222" s="2" t="s">
        <v>46</v>
      </c>
      <c r="D1222" s="2" t="s">
        <v>23</v>
      </c>
      <c r="E1222" s="2" t="s">
        <v>81</v>
      </c>
      <c r="F1222" s="2" t="s">
        <v>71</v>
      </c>
      <c r="G1222" s="4">
        <v>44474</v>
      </c>
      <c r="H1222">
        <v>172</v>
      </c>
      <c r="I1222" t="s">
        <v>987</v>
      </c>
      <c r="N1222">
        <v>83</v>
      </c>
      <c r="O1222" t="s">
        <v>2029</v>
      </c>
      <c r="P1222">
        <v>138</v>
      </c>
      <c r="AC1222" t="s">
        <v>2030</v>
      </c>
      <c r="AD1222">
        <v>127</v>
      </c>
    </row>
    <row r="1223" spans="1:31" x14ac:dyDescent="0.25">
      <c r="A1223" s="1">
        <v>44474</v>
      </c>
      <c r="B1223" s="2" t="s">
        <v>3879</v>
      </c>
      <c r="C1223" s="2" t="s">
        <v>46</v>
      </c>
      <c r="D1223" s="2" t="s">
        <v>23</v>
      </c>
      <c r="E1223" s="2" t="s">
        <v>81</v>
      </c>
      <c r="F1223" s="2" t="s">
        <v>71</v>
      </c>
      <c r="G1223" s="4">
        <v>44474</v>
      </c>
      <c r="H1223">
        <v>173</v>
      </c>
      <c r="I1223" t="s">
        <v>989</v>
      </c>
      <c r="J1223" s="1">
        <v>44474</v>
      </c>
      <c r="K1223" t="s">
        <v>2478</v>
      </c>
      <c r="L1223" t="s">
        <v>2479</v>
      </c>
      <c r="N1223">
        <v>1580</v>
      </c>
      <c r="O1223" t="s">
        <v>2092</v>
      </c>
      <c r="P1223">
        <v>610</v>
      </c>
      <c r="Q1223">
        <v>0</v>
      </c>
      <c r="R1223">
        <v>0</v>
      </c>
      <c r="S1223">
        <v>610</v>
      </c>
      <c r="T1223">
        <v>610</v>
      </c>
      <c r="U1223">
        <v>610</v>
      </c>
      <c r="W1223" t="s">
        <v>2006</v>
      </c>
      <c r="X1223" t="s">
        <v>71</v>
      </c>
      <c r="Y1223" t="s">
        <v>3008</v>
      </c>
      <c r="AA1223" t="s">
        <v>46</v>
      </c>
      <c r="AC1223" t="s">
        <v>2093</v>
      </c>
      <c r="AD1223" t="s">
        <v>2094</v>
      </c>
      <c r="AE1223" t="s">
        <v>2099</v>
      </c>
    </row>
    <row r="1224" spans="1:31" x14ac:dyDescent="0.25">
      <c r="A1224" s="1">
        <v>44474</v>
      </c>
      <c r="B1224" s="2" t="s">
        <v>3879</v>
      </c>
      <c r="C1224" s="2" t="s">
        <v>46</v>
      </c>
      <c r="D1224" s="2" t="s">
        <v>23</v>
      </c>
      <c r="E1224" s="2" t="s">
        <v>81</v>
      </c>
      <c r="F1224" s="2" t="s">
        <v>71</v>
      </c>
      <c r="G1224" s="4">
        <v>44474</v>
      </c>
      <c r="H1224">
        <v>174</v>
      </c>
      <c r="I1224" t="s">
        <v>990</v>
      </c>
      <c r="J1224" s="1">
        <v>44474</v>
      </c>
      <c r="K1224" t="s">
        <v>3009</v>
      </c>
      <c r="L1224" t="s">
        <v>3010</v>
      </c>
      <c r="N1224">
        <v>692</v>
      </c>
      <c r="O1224" t="s">
        <v>2012</v>
      </c>
      <c r="P1224">
        <v>184</v>
      </c>
      <c r="Q1224">
        <v>0</v>
      </c>
      <c r="R1224">
        <v>0</v>
      </c>
      <c r="S1224">
        <v>1231</v>
      </c>
      <c r="T1224">
        <v>1231</v>
      </c>
      <c r="U1224">
        <v>1231</v>
      </c>
      <c r="W1224" t="s">
        <v>2006</v>
      </c>
      <c r="X1224" t="s">
        <v>71</v>
      </c>
      <c r="Y1224" t="s">
        <v>3011</v>
      </c>
      <c r="AA1224" t="s">
        <v>46</v>
      </c>
      <c r="AC1224" t="s">
        <v>2013</v>
      </c>
      <c r="AD1224" t="s">
        <v>2014</v>
      </c>
      <c r="AE1224" t="s">
        <v>2461</v>
      </c>
    </row>
    <row r="1225" spans="1:31" x14ac:dyDescent="0.25">
      <c r="A1225" s="1">
        <v>44474</v>
      </c>
      <c r="B1225" s="2" t="s">
        <v>3879</v>
      </c>
      <c r="C1225" s="2" t="s">
        <v>46</v>
      </c>
      <c r="D1225" s="2" t="s">
        <v>23</v>
      </c>
      <c r="E1225" s="2" t="s">
        <v>81</v>
      </c>
      <c r="F1225" s="2" t="s">
        <v>71</v>
      </c>
      <c r="G1225" s="4">
        <v>44474</v>
      </c>
      <c r="H1225">
        <v>175</v>
      </c>
      <c r="I1225" t="s">
        <v>990</v>
      </c>
      <c r="N1225">
        <v>121</v>
      </c>
      <c r="O1225" t="s">
        <v>2100</v>
      </c>
      <c r="P1225">
        <v>374</v>
      </c>
      <c r="AC1225" t="s">
        <v>2101</v>
      </c>
      <c r="AD1225">
        <v>137</v>
      </c>
    </row>
    <row r="1226" spans="1:31" x14ac:dyDescent="0.25">
      <c r="A1226" s="1">
        <v>44474</v>
      </c>
      <c r="B1226" s="2" t="s">
        <v>3879</v>
      </c>
      <c r="C1226" s="2" t="s">
        <v>46</v>
      </c>
      <c r="D1226" s="2" t="s">
        <v>23</v>
      </c>
      <c r="E1226" s="2" t="s">
        <v>81</v>
      </c>
      <c r="F1226" s="2" t="s">
        <v>71</v>
      </c>
      <c r="G1226" s="4">
        <v>44474</v>
      </c>
      <c r="H1226">
        <v>176</v>
      </c>
      <c r="I1226" t="s">
        <v>990</v>
      </c>
      <c r="N1226">
        <v>1533</v>
      </c>
      <c r="O1226" t="s">
        <v>2119</v>
      </c>
      <c r="P1226">
        <v>535</v>
      </c>
      <c r="AC1226" t="s">
        <v>2120</v>
      </c>
      <c r="AD1226" t="s">
        <v>2121</v>
      </c>
    </row>
    <row r="1227" spans="1:31" x14ac:dyDescent="0.25">
      <c r="A1227" s="1">
        <v>44474</v>
      </c>
      <c r="B1227" s="2" t="s">
        <v>3879</v>
      </c>
      <c r="C1227" s="2" t="s">
        <v>46</v>
      </c>
      <c r="D1227" s="2" t="s">
        <v>23</v>
      </c>
      <c r="E1227" s="2" t="s">
        <v>81</v>
      </c>
      <c r="F1227" s="2" t="s">
        <v>71</v>
      </c>
      <c r="G1227" s="4">
        <v>44474</v>
      </c>
      <c r="H1227">
        <v>177</v>
      </c>
      <c r="I1227" t="s">
        <v>990</v>
      </c>
      <c r="N1227">
        <v>83</v>
      </c>
      <c r="O1227" t="s">
        <v>2029</v>
      </c>
      <c r="P1227">
        <v>138</v>
      </c>
      <c r="AC1227" t="s">
        <v>2030</v>
      </c>
      <c r="AD1227">
        <v>127</v>
      </c>
    </row>
    <row r="1228" spans="1:31" x14ac:dyDescent="0.25">
      <c r="A1228" s="1">
        <v>44474</v>
      </c>
      <c r="B1228" s="2" t="s">
        <v>3879</v>
      </c>
      <c r="C1228" s="2" t="s">
        <v>48</v>
      </c>
      <c r="D1228" s="2" t="s">
        <v>23</v>
      </c>
      <c r="E1228" s="2" t="s">
        <v>81</v>
      </c>
      <c r="F1228" s="2" t="s">
        <v>71</v>
      </c>
      <c r="G1228" s="4">
        <v>44474</v>
      </c>
      <c r="H1228">
        <v>178</v>
      </c>
      <c r="I1228" t="s">
        <v>992</v>
      </c>
      <c r="J1228" s="1">
        <v>44474</v>
      </c>
      <c r="K1228" t="s">
        <v>3012</v>
      </c>
      <c r="L1228" t="s">
        <v>3013</v>
      </c>
      <c r="N1228">
        <v>2477</v>
      </c>
      <c r="O1228" t="s">
        <v>2240</v>
      </c>
      <c r="P1228">
        <v>750</v>
      </c>
      <c r="Q1228">
        <v>0</v>
      </c>
      <c r="R1228">
        <v>0</v>
      </c>
      <c r="S1228">
        <v>750</v>
      </c>
      <c r="T1228">
        <v>750</v>
      </c>
      <c r="U1228">
        <v>750</v>
      </c>
      <c r="W1228" t="s">
        <v>2006</v>
      </c>
      <c r="X1228" t="s">
        <v>71</v>
      </c>
      <c r="AA1228" t="s">
        <v>48</v>
      </c>
      <c r="AC1228" t="s">
        <v>2241</v>
      </c>
      <c r="AE1228" t="s">
        <v>2159</v>
      </c>
    </row>
    <row r="1229" spans="1:31" x14ac:dyDescent="0.25">
      <c r="A1229" s="1">
        <v>44474</v>
      </c>
      <c r="B1229" s="2" t="s">
        <v>3879</v>
      </c>
      <c r="C1229" s="2" t="s">
        <v>46</v>
      </c>
      <c r="D1229" s="2" t="s">
        <v>23</v>
      </c>
      <c r="E1229" s="2" t="s">
        <v>81</v>
      </c>
      <c r="F1229" s="2" t="s">
        <v>71</v>
      </c>
      <c r="G1229" s="4">
        <v>44474</v>
      </c>
      <c r="H1229">
        <v>179</v>
      </c>
      <c r="I1229" t="s">
        <v>994</v>
      </c>
      <c r="J1229" s="1">
        <v>44474</v>
      </c>
      <c r="K1229" t="s">
        <v>3014</v>
      </c>
      <c r="L1229" t="s">
        <v>3015</v>
      </c>
      <c r="N1229">
        <v>692</v>
      </c>
      <c r="O1229" t="s">
        <v>2012</v>
      </c>
      <c r="P1229">
        <v>184</v>
      </c>
      <c r="Q1229">
        <v>0</v>
      </c>
      <c r="R1229">
        <v>0</v>
      </c>
      <c r="S1229">
        <v>857</v>
      </c>
      <c r="T1229">
        <v>857</v>
      </c>
      <c r="U1229">
        <v>857</v>
      </c>
      <c r="W1229" t="s">
        <v>2006</v>
      </c>
      <c r="X1229" t="s">
        <v>71</v>
      </c>
      <c r="Y1229" t="s">
        <v>3016</v>
      </c>
      <c r="AA1229" t="s">
        <v>46</v>
      </c>
      <c r="AC1229" t="s">
        <v>2013</v>
      </c>
      <c r="AD1229" t="s">
        <v>2014</v>
      </c>
      <c r="AE1229" t="s">
        <v>2461</v>
      </c>
    </row>
    <row r="1230" spans="1:31" x14ac:dyDescent="0.25">
      <c r="A1230" s="1">
        <v>44474</v>
      </c>
      <c r="B1230" s="2" t="s">
        <v>3879</v>
      </c>
      <c r="C1230" s="2" t="s">
        <v>46</v>
      </c>
      <c r="D1230" s="2" t="s">
        <v>23</v>
      </c>
      <c r="E1230" s="2" t="s">
        <v>81</v>
      </c>
      <c r="F1230" s="2" t="s">
        <v>71</v>
      </c>
      <c r="G1230" s="4">
        <v>44474</v>
      </c>
      <c r="H1230">
        <v>180</v>
      </c>
      <c r="I1230" t="s">
        <v>994</v>
      </c>
      <c r="N1230">
        <v>1533</v>
      </c>
      <c r="O1230" t="s">
        <v>2119</v>
      </c>
      <c r="P1230">
        <v>535</v>
      </c>
      <c r="AC1230" t="s">
        <v>2120</v>
      </c>
      <c r="AD1230" t="s">
        <v>2121</v>
      </c>
    </row>
    <row r="1231" spans="1:31" x14ac:dyDescent="0.25">
      <c r="A1231" s="1">
        <v>44474</v>
      </c>
      <c r="B1231" s="2" t="s">
        <v>3879</v>
      </c>
      <c r="C1231" s="2" t="s">
        <v>46</v>
      </c>
      <c r="D1231" s="2" t="s">
        <v>23</v>
      </c>
      <c r="E1231" s="2" t="s">
        <v>81</v>
      </c>
      <c r="F1231" s="2" t="s">
        <v>71</v>
      </c>
      <c r="G1231" s="4">
        <v>44474</v>
      </c>
      <c r="H1231">
        <v>181</v>
      </c>
      <c r="I1231" t="s">
        <v>994</v>
      </c>
      <c r="N1231">
        <v>83</v>
      </c>
      <c r="O1231" t="s">
        <v>2029</v>
      </c>
      <c r="P1231">
        <v>138</v>
      </c>
      <c r="AC1231" t="s">
        <v>2030</v>
      </c>
      <c r="AD1231">
        <v>127</v>
      </c>
    </row>
    <row r="1232" spans="1:31" x14ac:dyDescent="0.25">
      <c r="A1232" s="1">
        <v>44474</v>
      </c>
      <c r="B1232" s="2" t="s">
        <v>3879</v>
      </c>
      <c r="C1232" s="2" t="s">
        <v>46</v>
      </c>
      <c r="D1232" s="2" t="s">
        <v>23</v>
      </c>
      <c r="E1232" s="2" t="s">
        <v>81</v>
      </c>
      <c r="F1232" s="2" t="s">
        <v>71</v>
      </c>
      <c r="G1232" s="4">
        <v>44474</v>
      </c>
      <c r="H1232">
        <v>182</v>
      </c>
      <c r="I1232" t="s">
        <v>996</v>
      </c>
      <c r="J1232" s="1">
        <v>44474</v>
      </c>
      <c r="K1232" t="s">
        <v>3017</v>
      </c>
      <c r="L1232" t="s">
        <v>3018</v>
      </c>
      <c r="N1232">
        <v>692</v>
      </c>
      <c r="O1232" t="s">
        <v>2012</v>
      </c>
      <c r="P1232">
        <v>184</v>
      </c>
      <c r="Q1232">
        <v>0</v>
      </c>
      <c r="R1232">
        <v>0</v>
      </c>
      <c r="S1232">
        <v>1214</v>
      </c>
      <c r="T1232">
        <v>1214</v>
      </c>
      <c r="U1232">
        <v>1214</v>
      </c>
      <c r="W1232" t="s">
        <v>2006</v>
      </c>
      <c r="X1232" t="s">
        <v>71</v>
      </c>
      <c r="Y1232" t="s">
        <v>3019</v>
      </c>
      <c r="AA1232" t="s">
        <v>46</v>
      </c>
      <c r="AC1232" t="s">
        <v>2013</v>
      </c>
      <c r="AD1232" t="s">
        <v>2014</v>
      </c>
      <c r="AE1232" t="s">
        <v>2300</v>
      </c>
    </row>
    <row r="1233" spans="1:31" x14ac:dyDescent="0.25">
      <c r="A1233" s="1">
        <v>44474</v>
      </c>
      <c r="B1233" s="2" t="s">
        <v>3879</v>
      </c>
      <c r="C1233" s="2" t="s">
        <v>46</v>
      </c>
      <c r="D1233" s="2" t="s">
        <v>23</v>
      </c>
      <c r="E1233" s="2" t="s">
        <v>81</v>
      </c>
      <c r="F1233" s="2" t="s">
        <v>71</v>
      </c>
      <c r="G1233" s="4">
        <v>44474</v>
      </c>
      <c r="H1233">
        <v>183</v>
      </c>
      <c r="I1233" t="s">
        <v>996</v>
      </c>
      <c r="N1233">
        <v>121</v>
      </c>
      <c r="O1233" t="s">
        <v>2100</v>
      </c>
      <c r="P1233">
        <v>374</v>
      </c>
      <c r="AC1233" t="s">
        <v>2101</v>
      </c>
      <c r="AD1233">
        <v>137</v>
      </c>
    </row>
    <row r="1234" spans="1:31" x14ac:dyDescent="0.25">
      <c r="A1234" s="1">
        <v>44474</v>
      </c>
      <c r="B1234" s="2" t="s">
        <v>3879</v>
      </c>
      <c r="C1234" s="2" t="s">
        <v>46</v>
      </c>
      <c r="D1234" s="2" t="s">
        <v>23</v>
      </c>
      <c r="E1234" s="2" t="s">
        <v>81</v>
      </c>
      <c r="F1234" s="2" t="s">
        <v>71</v>
      </c>
      <c r="G1234" s="4">
        <v>44474</v>
      </c>
      <c r="H1234">
        <v>184</v>
      </c>
      <c r="I1234" t="s">
        <v>996</v>
      </c>
      <c r="N1234">
        <v>691</v>
      </c>
      <c r="O1234" t="s">
        <v>2020</v>
      </c>
      <c r="P1234">
        <v>518</v>
      </c>
      <c r="AC1234" t="s">
        <v>2021</v>
      </c>
      <c r="AD1234" t="s">
        <v>2022</v>
      </c>
    </row>
    <row r="1235" spans="1:31" x14ac:dyDescent="0.25">
      <c r="A1235" s="1">
        <v>44474</v>
      </c>
      <c r="B1235" s="2" t="s">
        <v>3879</v>
      </c>
      <c r="C1235" s="2" t="s">
        <v>46</v>
      </c>
      <c r="D1235" s="2" t="s">
        <v>23</v>
      </c>
      <c r="E1235" s="2" t="s">
        <v>81</v>
      </c>
      <c r="F1235" s="2" t="s">
        <v>71</v>
      </c>
      <c r="G1235" s="4">
        <v>44474</v>
      </c>
      <c r="H1235">
        <v>185</v>
      </c>
      <c r="I1235" t="s">
        <v>996</v>
      </c>
      <c r="N1235">
        <v>83</v>
      </c>
      <c r="O1235" t="s">
        <v>2029</v>
      </c>
      <c r="P1235">
        <v>138</v>
      </c>
      <c r="AC1235" t="s">
        <v>2030</v>
      </c>
      <c r="AD1235">
        <v>127</v>
      </c>
    </row>
    <row r="1236" spans="1:31" x14ac:dyDescent="0.25">
      <c r="A1236" s="1">
        <v>44474</v>
      </c>
      <c r="B1236" s="2" t="s">
        <v>3879</v>
      </c>
      <c r="C1236" s="2" t="s">
        <v>73</v>
      </c>
      <c r="D1236" s="2" t="s">
        <v>23</v>
      </c>
      <c r="E1236" s="2" t="s">
        <v>77</v>
      </c>
      <c r="F1236" s="2" t="s">
        <v>71</v>
      </c>
      <c r="G1236" s="4">
        <v>44474</v>
      </c>
      <c r="H1236">
        <v>186</v>
      </c>
      <c r="I1236" t="s">
        <v>998</v>
      </c>
      <c r="J1236" s="1">
        <v>44474</v>
      </c>
      <c r="K1236" t="s">
        <v>2080</v>
      </c>
      <c r="L1236" t="s">
        <v>2081</v>
      </c>
      <c r="M1236" t="s">
        <v>2082</v>
      </c>
      <c r="N1236">
        <v>102</v>
      </c>
      <c r="O1236" t="s">
        <v>2033</v>
      </c>
      <c r="P1236">
        <v>1070</v>
      </c>
      <c r="Q1236">
        <v>0</v>
      </c>
      <c r="R1236">
        <v>0</v>
      </c>
      <c r="S1236">
        <v>1070</v>
      </c>
      <c r="T1236">
        <v>1070</v>
      </c>
      <c r="U1236">
        <v>1070</v>
      </c>
      <c r="W1236" t="s">
        <v>2006</v>
      </c>
      <c r="X1236" t="s">
        <v>71</v>
      </c>
      <c r="AA1236" t="s">
        <v>24</v>
      </c>
      <c r="AC1236" t="s">
        <v>2034</v>
      </c>
      <c r="AD1236">
        <v>136</v>
      </c>
      <c r="AE1236" t="s">
        <v>2039</v>
      </c>
    </row>
    <row r="1237" spans="1:31" x14ac:dyDescent="0.25">
      <c r="A1237" s="1">
        <v>44474</v>
      </c>
      <c r="B1237" s="2" t="s">
        <v>3879</v>
      </c>
      <c r="C1237" s="2" t="s">
        <v>25</v>
      </c>
      <c r="D1237" s="2" t="s">
        <v>23</v>
      </c>
      <c r="E1237" s="2" t="s">
        <v>78</v>
      </c>
      <c r="F1237" s="2" t="s">
        <v>71</v>
      </c>
      <c r="G1237" s="4">
        <v>44474</v>
      </c>
      <c r="H1237">
        <v>187</v>
      </c>
      <c r="I1237" t="s">
        <v>999</v>
      </c>
      <c r="J1237" s="1">
        <v>44474</v>
      </c>
      <c r="K1237" t="s">
        <v>2147</v>
      </c>
      <c r="L1237" t="s">
        <v>2148</v>
      </c>
      <c r="M1237" t="s">
        <v>2148</v>
      </c>
      <c r="N1237">
        <v>2458</v>
      </c>
      <c r="O1237" t="s">
        <v>2152</v>
      </c>
      <c r="P1237">
        <v>500</v>
      </c>
      <c r="Q1237">
        <v>0</v>
      </c>
      <c r="R1237">
        <v>0</v>
      </c>
      <c r="S1237">
        <v>500</v>
      </c>
      <c r="T1237">
        <v>500</v>
      </c>
      <c r="U1237">
        <v>500</v>
      </c>
      <c r="W1237" t="s">
        <v>2006</v>
      </c>
      <c r="X1237" t="s">
        <v>71</v>
      </c>
      <c r="AA1237" t="s">
        <v>24</v>
      </c>
      <c r="AC1237" t="s">
        <v>2153</v>
      </c>
      <c r="AE1237" t="s">
        <v>2035</v>
      </c>
    </row>
    <row r="1238" spans="1:31" x14ac:dyDescent="0.25">
      <c r="A1238" s="1">
        <v>44474</v>
      </c>
      <c r="B1238" s="2" t="s">
        <v>3879</v>
      </c>
      <c r="C1238" s="2" t="s">
        <v>46</v>
      </c>
      <c r="D1238" s="2" t="s">
        <v>74</v>
      </c>
      <c r="E1238" s="2" t="s">
        <v>81</v>
      </c>
      <c r="F1238" s="2" t="s">
        <v>71</v>
      </c>
      <c r="G1238" s="4">
        <v>44474</v>
      </c>
      <c r="H1238">
        <v>188</v>
      </c>
      <c r="I1238" t="s">
        <v>1000</v>
      </c>
      <c r="J1238" s="1">
        <v>44474</v>
      </c>
      <c r="K1238" t="s">
        <v>3020</v>
      </c>
      <c r="L1238" t="s">
        <v>2957</v>
      </c>
      <c r="N1238">
        <v>2279</v>
      </c>
      <c r="O1238" t="s">
        <v>3021</v>
      </c>
      <c r="P1238">
        <v>2700</v>
      </c>
      <c r="Q1238">
        <v>0</v>
      </c>
      <c r="R1238">
        <v>0</v>
      </c>
      <c r="S1238">
        <v>2700</v>
      </c>
      <c r="T1238">
        <v>2700</v>
      </c>
      <c r="U1238">
        <v>2700</v>
      </c>
      <c r="W1238" t="s">
        <v>2006</v>
      </c>
      <c r="X1238" t="s">
        <v>71</v>
      </c>
      <c r="Y1238" t="s">
        <v>3022</v>
      </c>
      <c r="AA1238" t="s">
        <v>46</v>
      </c>
      <c r="AC1238" t="s">
        <v>3023</v>
      </c>
      <c r="AD1238" t="s">
        <v>3024</v>
      </c>
      <c r="AE1238" t="s">
        <v>3025</v>
      </c>
    </row>
    <row r="1239" spans="1:31" x14ac:dyDescent="0.25">
      <c r="A1239" s="1">
        <v>44474</v>
      </c>
      <c r="B1239" s="2" t="s">
        <v>3879</v>
      </c>
      <c r="C1239" s="2" t="s">
        <v>25</v>
      </c>
      <c r="D1239" s="2" t="s">
        <v>23</v>
      </c>
      <c r="E1239" s="2" t="s">
        <v>78</v>
      </c>
      <c r="F1239" s="2" t="s">
        <v>71</v>
      </c>
      <c r="G1239" s="4">
        <v>44474</v>
      </c>
      <c r="H1239">
        <v>189</v>
      </c>
      <c r="I1239" t="s">
        <v>1002</v>
      </c>
      <c r="J1239" s="1">
        <v>44474</v>
      </c>
      <c r="K1239" t="s">
        <v>3026</v>
      </c>
      <c r="L1239" t="s">
        <v>3027</v>
      </c>
      <c r="N1239">
        <v>130</v>
      </c>
      <c r="O1239" t="s">
        <v>2994</v>
      </c>
      <c r="P1239">
        <v>450</v>
      </c>
      <c r="Q1239">
        <v>0</v>
      </c>
      <c r="R1239">
        <v>0</v>
      </c>
      <c r="S1239">
        <v>1312</v>
      </c>
      <c r="T1239">
        <v>1312</v>
      </c>
      <c r="U1239">
        <v>1312</v>
      </c>
      <c r="W1239" t="s">
        <v>2006</v>
      </c>
      <c r="X1239" t="s">
        <v>71</v>
      </c>
      <c r="AA1239" t="s">
        <v>24</v>
      </c>
      <c r="AC1239" t="s">
        <v>2995</v>
      </c>
      <c r="AD1239" t="s">
        <v>2996</v>
      </c>
      <c r="AE1239" t="s">
        <v>2063</v>
      </c>
    </row>
    <row r="1240" spans="1:31" x14ac:dyDescent="0.25">
      <c r="A1240" s="1">
        <v>44474</v>
      </c>
      <c r="B1240" s="2" t="s">
        <v>3879</v>
      </c>
      <c r="C1240" s="2" t="s">
        <v>25</v>
      </c>
      <c r="D1240" s="2" t="s">
        <v>23</v>
      </c>
      <c r="E1240" s="2" t="s">
        <v>78</v>
      </c>
      <c r="F1240" s="2" t="s">
        <v>71</v>
      </c>
      <c r="G1240" s="4">
        <v>44474</v>
      </c>
      <c r="H1240">
        <v>190</v>
      </c>
      <c r="I1240" t="s">
        <v>1002</v>
      </c>
      <c r="N1240">
        <v>131</v>
      </c>
      <c r="O1240" t="s">
        <v>2445</v>
      </c>
      <c r="P1240">
        <v>500</v>
      </c>
      <c r="AC1240" t="s">
        <v>2446</v>
      </c>
      <c r="AD1240" t="s">
        <v>2447</v>
      </c>
    </row>
    <row r="1241" spans="1:31" x14ac:dyDescent="0.25">
      <c r="A1241" s="1">
        <v>44474</v>
      </c>
      <c r="B1241" s="2" t="s">
        <v>3879</v>
      </c>
      <c r="C1241" s="2" t="s">
        <v>25</v>
      </c>
      <c r="D1241" s="2" t="s">
        <v>23</v>
      </c>
      <c r="E1241" s="2" t="s">
        <v>78</v>
      </c>
      <c r="F1241" s="2" t="s">
        <v>71</v>
      </c>
      <c r="G1241" s="4">
        <v>44474</v>
      </c>
      <c r="H1241">
        <v>191</v>
      </c>
      <c r="I1241" t="s">
        <v>1002</v>
      </c>
      <c r="N1241">
        <v>416</v>
      </c>
      <c r="O1241" t="s">
        <v>2172</v>
      </c>
      <c r="P1241">
        <v>362</v>
      </c>
      <c r="AC1241" t="s">
        <v>2173</v>
      </c>
      <c r="AD1241">
        <v>22</v>
      </c>
    </row>
    <row r="1242" spans="1:31" x14ac:dyDescent="0.25">
      <c r="A1242" s="1">
        <v>44474</v>
      </c>
      <c r="B1242" s="2" t="s">
        <v>3879</v>
      </c>
      <c r="C1242" s="2" t="s">
        <v>46</v>
      </c>
      <c r="D1242" s="2" t="s">
        <v>74</v>
      </c>
      <c r="E1242" s="2" t="s">
        <v>81</v>
      </c>
      <c r="F1242" s="2" t="s">
        <v>71</v>
      </c>
      <c r="G1242" s="4">
        <v>44474</v>
      </c>
      <c r="H1242">
        <v>192</v>
      </c>
      <c r="I1242" t="s">
        <v>1004</v>
      </c>
      <c r="J1242" s="1">
        <v>44474</v>
      </c>
      <c r="K1242" t="s">
        <v>3028</v>
      </c>
      <c r="L1242" t="s">
        <v>2479</v>
      </c>
      <c r="N1242">
        <v>182</v>
      </c>
      <c r="O1242" t="s">
        <v>2189</v>
      </c>
      <c r="P1242">
        <v>360</v>
      </c>
      <c r="Q1242">
        <v>0</v>
      </c>
      <c r="R1242">
        <v>0</v>
      </c>
      <c r="S1242">
        <v>360</v>
      </c>
      <c r="T1242">
        <v>360</v>
      </c>
      <c r="U1242">
        <v>360</v>
      </c>
      <c r="W1242" t="s">
        <v>2006</v>
      </c>
      <c r="X1242" t="s">
        <v>71</v>
      </c>
      <c r="Y1242" t="s">
        <v>3008</v>
      </c>
      <c r="AA1242" t="s">
        <v>46</v>
      </c>
      <c r="AC1242" t="s">
        <v>2190</v>
      </c>
      <c r="AD1242">
        <v>163</v>
      </c>
      <c r="AE1242" t="s">
        <v>2191</v>
      </c>
    </row>
    <row r="1243" spans="1:31" x14ac:dyDescent="0.25">
      <c r="A1243" s="1">
        <v>44474</v>
      </c>
      <c r="B1243" s="2" t="s">
        <v>3879</v>
      </c>
      <c r="C1243" s="2" t="s">
        <v>46</v>
      </c>
      <c r="D1243" s="2" t="s">
        <v>74</v>
      </c>
      <c r="E1243" s="2" t="s">
        <v>81</v>
      </c>
      <c r="F1243" s="2" t="s">
        <v>71</v>
      </c>
      <c r="G1243" s="4">
        <v>44474</v>
      </c>
      <c r="H1243">
        <v>193</v>
      </c>
      <c r="I1243" t="s">
        <v>1006</v>
      </c>
      <c r="J1243" s="1">
        <v>44474</v>
      </c>
      <c r="K1243" t="s">
        <v>3029</v>
      </c>
      <c r="L1243" t="s">
        <v>3030</v>
      </c>
      <c r="N1243">
        <v>182</v>
      </c>
      <c r="O1243" t="s">
        <v>2189</v>
      </c>
      <c r="P1243">
        <v>360</v>
      </c>
      <c r="Q1243">
        <v>0</v>
      </c>
      <c r="R1243">
        <v>0</v>
      </c>
      <c r="S1243">
        <v>360</v>
      </c>
      <c r="T1243">
        <v>360</v>
      </c>
      <c r="U1243">
        <v>360</v>
      </c>
      <c r="W1243" t="s">
        <v>2006</v>
      </c>
      <c r="X1243" t="s">
        <v>71</v>
      </c>
      <c r="Y1243" t="s">
        <v>3031</v>
      </c>
      <c r="AA1243" t="s">
        <v>46</v>
      </c>
      <c r="AC1243" t="s">
        <v>2190</v>
      </c>
      <c r="AD1243">
        <v>163</v>
      </c>
      <c r="AE1243" t="s">
        <v>2191</v>
      </c>
    </row>
    <row r="1244" spans="1:31" x14ac:dyDescent="0.25">
      <c r="A1244" s="1">
        <v>44474</v>
      </c>
      <c r="B1244" s="2" t="s">
        <v>3879</v>
      </c>
      <c r="C1244" s="2" t="s">
        <v>46</v>
      </c>
      <c r="D1244" s="2" t="s">
        <v>74</v>
      </c>
      <c r="E1244" s="2" t="s">
        <v>81</v>
      </c>
      <c r="F1244" s="2" t="s">
        <v>71</v>
      </c>
      <c r="G1244" s="4">
        <v>44474</v>
      </c>
      <c r="H1244">
        <v>194</v>
      </c>
      <c r="I1244" t="s">
        <v>1008</v>
      </c>
      <c r="J1244" s="1">
        <v>44474</v>
      </c>
      <c r="K1244" t="s">
        <v>3032</v>
      </c>
      <c r="L1244" t="s">
        <v>3033</v>
      </c>
      <c r="M1244" t="s">
        <v>2151</v>
      </c>
      <c r="N1244">
        <v>182</v>
      </c>
      <c r="O1244" t="s">
        <v>2189</v>
      </c>
      <c r="P1244">
        <v>360</v>
      </c>
      <c r="Q1244">
        <v>0</v>
      </c>
      <c r="R1244">
        <v>0</v>
      </c>
      <c r="S1244">
        <v>360</v>
      </c>
      <c r="T1244">
        <v>360</v>
      </c>
      <c r="U1244">
        <v>360</v>
      </c>
      <c r="W1244" t="s">
        <v>2006</v>
      </c>
      <c r="X1244" t="s">
        <v>71</v>
      </c>
      <c r="Y1244" t="s">
        <v>3034</v>
      </c>
      <c r="AA1244" t="s">
        <v>46</v>
      </c>
      <c r="AC1244" t="s">
        <v>2190</v>
      </c>
      <c r="AD1244">
        <v>163</v>
      </c>
      <c r="AE1244" t="s">
        <v>2201</v>
      </c>
    </row>
    <row r="1245" spans="1:31" x14ac:dyDescent="0.25">
      <c r="A1245" s="1">
        <v>44474</v>
      </c>
      <c r="B1245" s="2" t="s">
        <v>3879</v>
      </c>
      <c r="C1245" s="2" t="s">
        <v>46</v>
      </c>
      <c r="D1245" s="2" t="s">
        <v>74</v>
      </c>
      <c r="E1245" s="2" t="s">
        <v>81</v>
      </c>
      <c r="F1245" s="2" t="s">
        <v>71</v>
      </c>
      <c r="G1245" s="4">
        <v>44474</v>
      </c>
      <c r="H1245">
        <v>195</v>
      </c>
      <c r="I1245" t="s">
        <v>1010</v>
      </c>
      <c r="J1245" s="1">
        <v>44474</v>
      </c>
      <c r="K1245" t="s">
        <v>3035</v>
      </c>
      <c r="L1245" t="s">
        <v>3036</v>
      </c>
      <c r="N1245">
        <v>182</v>
      </c>
      <c r="O1245" t="s">
        <v>2189</v>
      </c>
      <c r="P1245">
        <v>360</v>
      </c>
      <c r="Q1245">
        <v>0</v>
      </c>
      <c r="R1245">
        <v>0</v>
      </c>
      <c r="S1245">
        <v>360</v>
      </c>
      <c r="T1245">
        <v>360</v>
      </c>
      <c r="U1245">
        <v>360</v>
      </c>
      <c r="W1245" t="s">
        <v>2006</v>
      </c>
      <c r="X1245" t="s">
        <v>71</v>
      </c>
      <c r="Y1245" t="s">
        <v>3037</v>
      </c>
      <c r="AA1245" t="s">
        <v>46</v>
      </c>
      <c r="AC1245" t="s">
        <v>2190</v>
      </c>
      <c r="AD1245">
        <v>163</v>
      </c>
      <c r="AE1245" t="s">
        <v>2191</v>
      </c>
    </row>
    <row r="1246" spans="1:31" x14ac:dyDescent="0.25">
      <c r="A1246" s="1">
        <v>44474</v>
      </c>
      <c r="B1246" s="2" t="s">
        <v>3879</v>
      </c>
      <c r="C1246" s="2" t="s">
        <v>25</v>
      </c>
      <c r="D1246" s="2" t="s">
        <v>37</v>
      </c>
      <c r="E1246" s="2" t="s">
        <v>78</v>
      </c>
      <c r="F1246" s="2" t="s">
        <v>71</v>
      </c>
      <c r="G1246" s="4">
        <v>44474</v>
      </c>
      <c r="H1246">
        <v>196</v>
      </c>
      <c r="I1246" t="s">
        <v>1012</v>
      </c>
      <c r="J1246" s="1">
        <v>44474</v>
      </c>
      <c r="K1246" t="s">
        <v>3038</v>
      </c>
      <c r="L1246" t="s">
        <v>3039</v>
      </c>
      <c r="N1246">
        <v>634</v>
      </c>
      <c r="O1246" t="s">
        <v>3040</v>
      </c>
      <c r="P1246">
        <v>126</v>
      </c>
      <c r="Q1246">
        <v>0</v>
      </c>
      <c r="R1246">
        <v>0</v>
      </c>
      <c r="S1246">
        <v>3836</v>
      </c>
      <c r="T1246">
        <v>3836</v>
      </c>
      <c r="U1246">
        <v>3836</v>
      </c>
      <c r="W1246" t="s">
        <v>2006</v>
      </c>
      <c r="X1246" t="s">
        <v>71</v>
      </c>
      <c r="AA1246" t="s">
        <v>24</v>
      </c>
      <c r="AC1246" t="s">
        <v>3041</v>
      </c>
      <c r="AD1246" t="s">
        <v>3042</v>
      </c>
      <c r="AE1246" t="s">
        <v>3043</v>
      </c>
    </row>
    <row r="1247" spans="1:31" x14ac:dyDescent="0.25">
      <c r="A1247" s="1">
        <v>44474</v>
      </c>
      <c r="B1247" s="2" t="s">
        <v>3879</v>
      </c>
      <c r="C1247" s="2" t="s">
        <v>25</v>
      </c>
      <c r="D1247" s="2" t="s">
        <v>37</v>
      </c>
      <c r="E1247" s="2" t="s">
        <v>78</v>
      </c>
      <c r="F1247" s="2" t="s">
        <v>71</v>
      </c>
      <c r="G1247" s="4">
        <v>44474</v>
      </c>
      <c r="H1247">
        <v>197</v>
      </c>
      <c r="I1247" t="s">
        <v>1012</v>
      </c>
      <c r="N1247">
        <v>95</v>
      </c>
      <c r="O1247" t="s">
        <v>3044</v>
      </c>
      <c r="P1247">
        <v>100</v>
      </c>
      <c r="AC1247" t="s">
        <v>3045</v>
      </c>
    </row>
    <row r="1248" spans="1:31" x14ac:dyDescent="0.25">
      <c r="A1248" s="1">
        <v>44474</v>
      </c>
      <c r="B1248" s="2" t="s">
        <v>3879</v>
      </c>
      <c r="C1248" s="2" t="s">
        <v>25</v>
      </c>
      <c r="D1248" s="2" t="s">
        <v>37</v>
      </c>
      <c r="E1248" s="2" t="s">
        <v>78</v>
      </c>
      <c r="F1248" s="2" t="s">
        <v>71</v>
      </c>
      <c r="G1248" s="4">
        <v>44474</v>
      </c>
      <c r="H1248">
        <v>198</v>
      </c>
      <c r="I1248" t="s">
        <v>1012</v>
      </c>
      <c r="N1248">
        <v>207</v>
      </c>
      <c r="O1248" t="s">
        <v>2975</v>
      </c>
      <c r="P1248">
        <v>600</v>
      </c>
      <c r="AC1248" t="s">
        <v>2976</v>
      </c>
      <c r="AD1248">
        <v>174</v>
      </c>
    </row>
    <row r="1249" spans="1:31" x14ac:dyDescent="0.25">
      <c r="A1249" s="1">
        <v>44474</v>
      </c>
      <c r="B1249" s="2" t="s">
        <v>3879</v>
      </c>
      <c r="C1249" s="2" t="s">
        <v>25</v>
      </c>
      <c r="D1249" s="2" t="s">
        <v>37</v>
      </c>
      <c r="E1249" s="2" t="s">
        <v>78</v>
      </c>
      <c r="F1249" s="2" t="s">
        <v>71</v>
      </c>
      <c r="G1249" s="4">
        <v>44474</v>
      </c>
      <c r="H1249">
        <v>199</v>
      </c>
      <c r="I1249" t="s">
        <v>1012</v>
      </c>
      <c r="N1249">
        <v>487</v>
      </c>
      <c r="O1249" t="s">
        <v>2174</v>
      </c>
      <c r="P1249">
        <v>450</v>
      </c>
      <c r="AC1249" t="s">
        <v>2175</v>
      </c>
      <c r="AD1249">
        <v>51</v>
      </c>
    </row>
    <row r="1250" spans="1:31" x14ac:dyDescent="0.25">
      <c r="A1250" s="1">
        <v>44474</v>
      </c>
      <c r="B1250" s="2" t="s">
        <v>3879</v>
      </c>
      <c r="C1250" s="2" t="s">
        <v>25</v>
      </c>
      <c r="D1250" s="2" t="s">
        <v>37</v>
      </c>
      <c r="E1250" s="2" t="s">
        <v>78</v>
      </c>
      <c r="F1250" s="2" t="s">
        <v>71</v>
      </c>
      <c r="G1250" s="4">
        <v>44474</v>
      </c>
      <c r="H1250">
        <v>200</v>
      </c>
      <c r="I1250" t="s">
        <v>1012</v>
      </c>
      <c r="N1250">
        <v>611</v>
      </c>
      <c r="O1250" t="s">
        <v>2374</v>
      </c>
      <c r="P1250">
        <v>650</v>
      </c>
      <c r="AC1250" t="s">
        <v>2375</v>
      </c>
    </row>
    <row r="1251" spans="1:31" x14ac:dyDescent="0.25">
      <c r="A1251" s="1">
        <v>44474</v>
      </c>
      <c r="B1251" s="2" t="s">
        <v>3879</v>
      </c>
      <c r="C1251" s="2" t="s">
        <v>25</v>
      </c>
      <c r="D1251" s="2" t="s">
        <v>37</v>
      </c>
      <c r="E1251" s="2" t="s">
        <v>78</v>
      </c>
      <c r="F1251" s="2" t="s">
        <v>71</v>
      </c>
      <c r="G1251" s="4">
        <v>44474</v>
      </c>
      <c r="H1251">
        <v>201</v>
      </c>
      <c r="I1251" t="s">
        <v>1012</v>
      </c>
      <c r="N1251">
        <v>631</v>
      </c>
      <c r="O1251" t="s">
        <v>3046</v>
      </c>
      <c r="P1251">
        <v>650</v>
      </c>
      <c r="AC1251" t="s">
        <v>3047</v>
      </c>
      <c r="AD1251">
        <v>53</v>
      </c>
    </row>
    <row r="1252" spans="1:31" x14ac:dyDescent="0.25">
      <c r="A1252" s="1">
        <v>44474</v>
      </c>
      <c r="B1252" s="2" t="s">
        <v>3879</v>
      </c>
      <c r="C1252" s="2" t="s">
        <v>25</v>
      </c>
      <c r="D1252" s="2" t="s">
        <v>37</v>
      </c>
      <c r="E1252" s="2" t="s">
        <v>78</v>
      </c>
      <c r="F1252" s="2" t="s">
        <v>71</v>
      </c>
      <c r="G1252" s="4">
        <v>44474</v>
      </c>
      <c r="H1252">
        <v>202</v>
      </c>
      <c r="I1252" t="s">
        <v>1012</v>
      </c>
      <c r="N1252">
        <v>632</v>
      </c>
      <c r="O1252" t="s">
        <v>3048</v>
      </c>
      <c r="P1252">
        <v>650</v>
      </c>
      <c r="AC1252" t="s">
        <v>3049</v>
      </c>
    </row>
    <row r="1253" spans="1:31" x14ac:dyDescent="0.25">
      <c r="A1253" s="1">
        <v>44474</v>
      </c>
      <c r="B1253" s="2" t="s">
        <v>3879</v>
      </c>
      <c r="C1253" s="2" t="s">
        <v>25</v>
      </c>
      <c r="D1253" s="2" t="s">
        <v>37</v>
      </c>
      <c r="E1253" s="2" t="s">
        <v>78</v>
      </c>
      <c r="F1253" s="2" t="s">
        <v>71</v>
      </c>
      <c r="G1253" s="4">
        <v>44474</v>
      </c>
      <c r="H1253">
        <v>203</v>
      </c>
      <c r="I1253" t="s">
        <v>1012</v>
      </c>
      <c r="N1253">
        <v>1580</v>
      </c>
      <c r="O1253" t="s">
        <v>2092</v>
      </c>
      <c r="P1253">
        <v>610</v>
      </c>
      <c r="AC1253" t="s">
        <v>2093</v>
      </c>
      <c r="AD1253" t="s">
        <v>2094</v>
      </c>
    </row>
    <row r="1254" spans="1:31" x14ac:dyDescent="0.25">
      <c r="A1254" s="1">
        <v>44474</v>
      </c>
      <c r="B1254" s="2" t="s">
        <v>3879</v>
      </c>
      <c r="C1254" s="2" t="s">
        <v>52</v>
      </c>
      <c r="D1254" s="2" t="s">
        <v>74</v>
      </c>
      <c r="E1254" s="2" t="s">
        <v>81</v>
      </c>
      <c r="F1254" s="2" t="s">
        <v>71</v>
      </c>
      <c r="G1254" s="4">
        <v>44474</v>
      </c>
      <c r="H1254">
        <v>204</v>
      </c>
      <c r="I1254" t="s">
        <v>1015</v>
      </c>
      <c r="J1254" s="1">
        <v>44474</v>
      </c>
      <c r="K1254" t="s">
        <v>3050</v>
      </c>
      <c r="L1254" t="s">
        <v>3027</v>
      </c>
      <c r="N1254">
        <v>2452</v>
      </c>
      <c r="O1254" t="s">
        <v>2157</v>
      </c>
      <c r="P1254">
        <v>3500</v>
      </c>
      <c r="Q1254">
        <v>0</v>
      </c>
      <c r="R1254">
        <v>0</v>
      </c>
      <c r="S1254">
        <v>3500</v>
      </c>
      <c r="T1254">
        <v>3500</v>
      </c>
      <c r="U1254">
        <v>3500</v>
      </c>
      <c r="W1254" t="s">
        <v>2006</v>
      </c>
      <c r="X1254" t="s">
        <v>71</v>
      </c>
      <c r="AA1254" t="s">
        <v>50</v>
      </c>
      <c r="AC1254" t="s">
        <v>2158</v>
      </c>
      <c r="AE1254" t="s">
        <v>2159</v>
      </c>
    </row>
    <row r="1255" spans="1:31" x14ac:dyDescent="0.25">
      <c r="A1255" s="1">
        <v>44474</v>
      </c>
      <c r="B1255" s="2" t="s">
        <v>3879</v>
      </c>
      <c r="C1255" s="2" t="s">
        <v>52</v>
      </c>
      <c r="D1255" s="2" t="s">
        <v>23</v>
      </c>
      <c r="E1255" s="2" t="s">
        <v>81</v>
      </c>
      <c r="F1255" s="2" t="s">
        <v>71</v>
      </c>
      <c r="G1255" s="4">
        <v>44474</v>
      </c>
      <c r="H1255">
        <v>205</v>
      </c>
      <c r="I1255" t="s">
        <v>1017</v>
      </c>
      <c r="J1255" s="1">
        <v>44474</v>
      </c>
      <c r="K1255" t="s">
        <v>3051</v>
      </c>
      <c r="L1255" t="s">
        <v>3027</v>
      </c>
      <c r="N1255">
        <v>2477</v>
      </c>
      <c r="O1255" t="s">
        <v>2240</v>
      </c>
      <c r="P1255">
        <v>750</v>
      </c>
      <c r="Q1255">
        <v>0</v>
      </c>
      <c r="R1255">
        <v>0</v>
      </c>
      <c r="S1255">
        <v>750</v>
      </c>
      <c r="T1255">
        <v>750</v>
      </c>
      <c r="U1255">
        <v>750</v>
      </c>
      <c r="W1255" t="s">
        <v>2006</v>
      </c>
      <c r="X1255" t="s">
        <v>71</v>
      </c>
      <c r="AA1255" t="s">
        <v>50</v>
      </c>
      <c r="AC1255" t="s">
        <v>2241</v>
      </c>
      <c r="AE1255" t="s">
        <v>2159</v>
      </c>
    </row>
    <row r="1256" spans="1:31" x14ac:dyDescent="0.25">
      <c r="A1256" s="1">
        <v>44474</v>
      </c>
      <c r="B1256" s="2" t="s">
        <v>3879</v>
      </c>
      <c r="C1256" s="2" t="s">
        <v>25</v>
      </c>
      <c r="D1256" s="2" t="s">
        <v>37</v>
      </c>
      <c r="E1256" s="2" t="s">
        <v>78</v>
      </c>
      <c r="F1256" s="2" t="s">
        <v>71</v>
      </c>
      <c r="G1256" s="4">
        <v>44474</v>
      </c>
      <c r="H1256">
        <v>206</v>
      </c>
      <c r="I1256" t="s">
        <v>1019</v>
      </c>
      <c r="J1256" s="1">
        <v>44474</v>
      </c>
      <c r="K1256" t="s">
        <v>2873</v>
      </c>
      <c r="L1256" t="s">
        <v>2065</v>
      </c>
      <c r="M1256" t="s">
        <v>2874</v>
      </c>
      <c r="N1256">
        <v>246</v>
      </c>
      <c r="O1256" t="s">
        <v>2925</v>
      </c>
      <c r="P1256">
        <v>650</v>
      </c>
      <c r="Q1256">
        <v>0</v>
      </c>
      <c r="R1256">
        <v>0</v>
      </c>
      <c r="S1256">
        <v>1050</v>
      </c>
      <c r="T1256">
        <v>1050</v>
      </c>
      <c r="U1256">
        <v>1050</v>
      </c>
      <c r="W1256" t="s">
        <v>2006</v>
      </c>
      <c r="X1256" t="s">
        <v>71</v>
      </c>
      <c r="AA1256" t="s">
        <v>24</v>
      </c>
      <c r="AC1256" t="s">
        <v>2926</v>
      </c>
      <c r="AD1256">
        <v>196</v>
      </c>
      <c r="AE1256" t="s">
        <v>2648</v>
      </c>
    </row>
    <row r="1257" spans="1:31" x14ac:dyDescent="0.25">
      <c r="A1257" s="1">
        <v>44474</v>
      </c>
      <c r="B1257" s="2" t="s">
        <v>3879</v>
      </c>
      <c r="C1257" s="2" t="s">
        <v>25</v>
      </c>
      <c r="D1257" s="2" t="s">
        <v>37</v>
      </c>
      <c r="E1257" s="2" t="s">
        <v>78</v>
      </c>
      <c r="F1257" s="2" t="s">
        <v>71</v>
      </c>
      <c r="G1257" s="4">
        <v>44474</v>
      </c>
      <c r="H1257">
        <v>207</v>
      </c>
      <c r="I1257" t="s">
        <v>1019</v>
      </c>
      <c r="N1257">
        <v>356</v>
      </c>
      <c r="O1257" t="s">
        <v>2571</v>
      </c>
      <c r="P1257">
        <v>400</v>
      </c>
      <c r="AC1257" t="s">
        <v>2572</v>
      </c>
    </row>
    <row r="1258" spans="1:31" x14ac:dyDescent="0.25">
      <c r="A1258" s="1">
        <v>44474</v>
      </c>
      <c r="B1258" s="2" t="s">
        <v>3880</v>
      </c>
      <c r="C1258" s="2" t="s">
        <v>34</v>
      </c>
      <c r="D1258" s="2" t="s">
        <v>23</v>
      </c>
      <c r="E1258" s="2" t="s">
        <v>80</v>
      </c>
      <c r="F1258" s="2" t="s">
        <v>71</v>
      </c>
      <c r="G1258" s="4">
        <v>44474</v>
      </c>
      <c r="H1258">
        <v>208</v>
      </c>
      <c r="I1258" t="s">
        <v>1020</v>
      </c>
      <c r="J1258" s="1">
        <v>44474</v>
      </c>
      <c r="K1258" t="s">
        <v>3052</v>
      </c>
      <c r="L1258" t="s">
        <v>3053</v>
      </c>
      <c r="M1258" t="s">
        <v>3054</v>
      </c>
      <c r="N1258">
        <v>692</v>
      </c>
      <c r="O1258" t="s">
        <v>2012</v>
      </c>
      <c r="P1258">
        <v>184</v>
      </c>
      <c r="Q1258">
        <v>0</v>
      </c>
      <c r="R1258">
        <v>0</v>
      </c>
      <c r="S1258">
        <v>2297</v>
      </c>
      <c r="T1258">
        <v>2297</v>
      </c>
      <c r="U1258">
        <v>2297</v>
      </c>
      <c r="W1258" t="s">
        <v>2006</v>
      </c>
      <c r="X1258" t="s">
        <v>71</v>
      </c>
      <c r="AA1258" t="s">
        <v>33</v>
      </c>
      <c r="AC1258" t="s">
        <v>2013</v>
      </c>
      <c r="AD1258" t="s">
        <v>2014</v>
      </c>
      <c r="AE1258" t="s">
        <v>2730</v>
      </c>
    </row>
    <row r="1259" spans="1:31" x14ac:dyDescent="0.25">
      <c r="A1259" s="1">
        <v>44474</v>
      </c>
      <c r="B1259" s="2" t="s">
        <v>3880</v>
      </c>
      <c r="C1259" s="2" t="s">
        <v>34</v>
      </c>
      <c r="D1259" s="2" t="s">
        <v>23</v>
      </c>
      <c r="E1259" s="2" t="s">
        <v>80</v>
      </c>
      <c r="F1259" s="2" t="s">
        <v>71</v>
      </c>
      <c r="G1259" s="4">
        <v>44474</v>
      </c>
      <c r="H1259">
        <v>209</v>
      </c>
      <c r="I1259" t="s">
        <v>1020</v>
      </c>
      <c r="N1259">
        <v>226</v>
      </c>
      <c r="O1259" t="s">
        <v>2018</v>
      </c>
      <c r="P1259">
        <v>345</v>
      </c>
      <c r="AC1259" t="s">
        <v>2019</v>
      </c>
      <c r="AD1259">
        <v>183</v>
      </c>
    </row>
    <row r="1260" spans="1:31" x14ac:dyDescent="0.25">
      <c r="A1260" s="1">
        <v>44474</v>
      </c>
      <c r="B1260" s="2" t="s">
        <v>3880</v>
      </c>
      <c r="C1260" s="2" t="s">
        <v>34</v>
      </c>
      <c r="D1260" s="2" t="s">
        <v>23</v>
      </c>
      <c r="E1260" s="2" t="s">
        <v>80</v>
      </c>
      <c r="F1260" s="2" t="s">
        <v>71</v>
      </c>
      <c r="G1260" s="4">
        <v>44474</v>
      </c>
      <c r="H1260">
        <v>210</v>
      </c>
      <c r="I1260" t="s">
        <v>1020</v>
      </c>
      <c r="N1260">
        <v>691</v>
      </c>
      <c r="O1260" t="s">
        <v>2020</v>
      </c>
      <c r="P1260">
        <v>518</v>
      </c>
      <c r="AC1260" t="s">
        <v>2021</v>
      </c>
      <c r="AD1260" t="s">
        <v>2022</v>
      </c>
    </row>
    <row r="1261" spans="1:31" x14ac:dyDescent="0.25">
      <c r="A1261" s="1">
        <v>44474</v>
      </c>
      <c r="B1261" s="2" t="s">
        <v>3880</v>
      </c>
      <c r="C1261" s="2" t="s">
        <v>34</v>
      </c>
      <c r="D1261" s="2" t="s">
        <v>23</v>
      </c>
      <c r="E1261" s="2" t="s">
        <v>80</v>
      </c>
      <c r="F1261" s="2" t="s">
        <v>71</v>
      </c>
      <c r="G1261" s="4">
        <v>44474</v>
      </c>
      <c r="H1261">
        <v>211</v>
      </c>
      <c r="I1261" t="s">
        <v>1020</v>
      </c>
      <c r="N1261">
        <v>2477</v>
      </c>
      <c r="O1261" t="s">
        <v>2240</v>
      </c>
      <c r="P1261">
        <v>750</v>
      </c>
      <c r="AC1261" t="s">
        <v>2241</v>
      </c>
    </row>
    <row r="1262" spans="1:31" x14ac:dyDescent="0.25">
      <c r="A1262" s="1">
        <v>44474</v>
      </c>
      <c r="B1262" s="2" t="s">
        <v>3880</v>
      </c>
      <c r="C1262" s="2" t="s">
        <v>34</v>
      </c>
      <c r="D1262" s="2" t="s">
        <v>23</v>
      </c>
      <c r="E1262" s="2" t="s">
        <v>80</v>
      </c>
      <c r="F1262" s="2" t="s">
        <v>71</v>
      </c>
      <c r="G1262" s="4">
        <v>44474</v>
      </c>
      <c r="H1262">
        <v>212</v>
      </c>
      <c r="I1262" t="s">
        <v>1020</v>
      </c>
      <c r="N1262">
        <v>2458</v>
      </c>
      <c r="O1262" t="s">
        <v>2152</v>
      </c>
      <c r="P1262">
        <v>500</v>
      </c>
      <c r="AC1262" t="s">
        <v>2153</v>
      </c>
    </row>
    <row r="1263" spans="1:31" x14ac:dyDescent="0.25">
      <c r="A1263" s="1">
        <v>44474</v>
      </c>
      <c r="B1263" s="2" t="s">
        <v>3880</v>
      </c>
      <c r="C1263" s="2" t="s">
        <v>73</v>
      </c>
      <c r="D1263" s="2" t="s">
        <v>23</v>
      </c>
      <c r="E1263" s="2" t="s">
        <v>77</v>
      </c>
      <c r="F1263" s="2" t="s">
        <v>71</v>
      </c>
      <c r="G1263" s="4">
        <v>44474</v>
      </c>
      <c r="H1263">
        <v>213</v>
      </c>
      <c r="I1263" t="s">
        <v>1022</v>
      </c>
      <c r="J1263" s="1">
        <v>44474</v>
      </c>
      <c r="K1263" t="s">
        <v>2915</v>
      </c>
      <c r="L1263" t="s">
        <v>2618</v>
      </c>
      <c r="M1263" t="s">
        <v>2065</v>
      </c>
      <c r="N1263">
        <v>102</v>
      </c>
      <c r="O1263" t="s">
        <v>2033</v>
      </c>
      <c r="P1263">
        <v>1070</v>
      </c>
      <c r="Q1263">
        <v>0</v>
      </c>
      <c r="R1263">
        <v>0</v>
      </c>
      <c r="S1263">
        <v>1070</v>
      </c>
      <c r="T1263">
        <v>1070</v>
      </c>
      <c r="U1263">
        <v>1070</v>
      </c>
      <c r="W1263" t="s">
        <v>2006</v>
      </c>
      <c r="X1263" t="s">
        <v>71</v>
      </c>
      <c r="AA1263" t="s">
        <v>24</v>
      </c>
      <c r="AC1263" t="s">
        <v>2034</v>
      </c>
      <c r="AD1263">
        <v>136</v>
      </c>
      <c r="AE1263" t="s">
        <v>2039</v>
      </c>
    </row>
    <row r="1264" spans="1:31" x14ac:dyDescent="0.25">
      <c r="A1264" s="1">
        <v>44474</v>
      </c>
      <c r="B1264" s="2" t="s">
        <v>3880</v>
      </c>
      <c r="C1264" s="2" t="s">
        <v>25</v>
      </c>
      <c r="D1264" s="2" t="s">
        <v>23</v>
      </c>
      <c r="E1264" s="2" t="s">
        <v>78</v>
      </c>
      <c r="F1264" s="2" t="s">
        <v>71</v>
      </c>
      <c r="G1264" s="4">
        <v>44474</v>
      </c>
      <c r="H1264">
        <v>214</v>
      </c>
      <c r="I1264" t="s">
        <v>1023</v>
      </c>
      <c r="J1264" s="1">
        <v>44474</v>
      </c>
      <c r="K1264" t="s">
        <v>2036</v>
      </c>
      <c r="L1264" t="s">
        <v>2037</v>
      </c>
      <c r="M1264" t="s">
        <v>2038</v>
      </c>
      <c r="N1264">
        <v>2477</v>
      </c>
      <c r="O1264" t="s">
        <v>2240</v>
      </c>
      <c r="P1264">
        <v>750</v>
      </c>
      <c r="Q1264">
        <v>0</v>
      </c>
      <c r="R1264">
        <v>0</v>
      </c>
      <c r="S1264">
        <v>750</v>
      </c>
      <c r="T1264">
        <v>750</v>
      </c>
      <c r="U1264">
        <v>750</v>
      </c>
      <c r="W1264" t="s">
        <v>2006</v>
      </c>
      <c r="X1264" t="s">
        <v>71</v>
      </c>
      <c r="AA1264" t="s">
        <v>24</v>
      </c>
      <c r="AC1264" t="s">
        <v>2241</v>
      </c>
      <c r="AE1264" t="s">
        <v>2035</v>
      </c>
    </row>
    <row r="1265" spans="1:31" x14ac:dyDescent="0.25">
      <c r="A1265" s="1">
        <v>44474</v>
      </c>
      <c r="B1265" s="2" t="s">
        <v>3880</v>
      </c>
      <c r="C1265" s="2" t="s">
        <v>46</v>
      </c>
      <c r="D1265" s="2" t="s">
        <v>23</v>
      </c>
      <c r="E1265" s="2" t="s">
        <v>81</v>
      </c>
      <c r="F1265" s="2" t="s">
        <v>71</v>
      </c>
      <c r="G1265" s="4">
        <v>44474</v>
      </c>
      <c r="H1265">
        <v>215</v>
      </c>
      <c r="I1265" t="s">
        <v>1024</v>
      </c>
      <c r="J1265" s="1">
        <v>44474</v>
      </c>
      <c r="K1265" t="s">
        <v>3055</v>
      </c>
      <c r="L1265" t="s">
        <v>3056</v>
      </c>
      <c r="M1265" t="s">
        <v>2372</v>
      </c>
      <c r="N1265">
        <v>83</v>
      </c>
      <c r="O1265" t="s">
        <v>2029</v>
      </c>
      <c r="P1265">
        <v>138</v>
      </c>
      <c r="Q1265">
        <v>0</v>
      </c>
      <c r="R1265">
        <v>0</v>
      </c>
      <c r="S1265">
        <v>138</v>
      </c>
      <c r="T1265">
        <v>138</v>
      </c>
      <c r="U1265">
        <v>138</v>
      </c>
      <c r="W1265" t="s">
        <v>2006</v>
      </c>
      <c r="X1265" t="s">
        <v>71</v>
      </c>
      <c r="AA1265" t="s">
        <v>46</v>
      </c>
      <c r="AC1265" t="s">
        <v>2030</v>
      </c>
      <c r="AD1265">
        <v>127</v>
      </c>
      <c r="AE1265" t="s">
        <v>2133</v>
      </c>
    </row>
    <row r="1266" spans="1:31" x14ac:dyDescent="0.25">
      <c r="A1266" s="1">
        <v>44474</v>
      </c>
      <c r="B1266" s="2" t="s">
        <v>3880</v>
      </c>
      <c r="C1266" s="2" t="s">
        <v>48</v>
      </c>
      <c r="D1266" s="2" t="s">
        <v>23</v>
      </c>
      <c r="E1266" s="2" t="s">
        <v>81</v>
      </c>
      <c r="F1266" s="2" t="s">
        <v>71</v>
      </c>
      <c r="G1266" s="4">
        <v>44474</v>
      </c>
      <c r="H1266">
        <v>216</v>
      </c>
      <c r="I1266" t="s">
        <v>1026</v>
      </c>
      <c r="J1266" s="1">
        <v>44474</v>
      </c>
      <c r="K1266" t="s">
        <v>3057</v>
      </c>
      <c r="L1266" t="s">
        <v>2713</v>
      </c>
      <c r="N1266">
        <v>259</v>
      </c>
      <c r="O1266" t="s">
        <v>2277</v>
      </c>
      <c r="P1266">
        <v>130</v>
      </c>
      <c r="Q1266">
        <v>0</v>
      </c>
      <c r="R1266">
        <v>0</v>
      </c>
      <c r="S1266">
        <v>260</v>
      </c>
      <c r="T1266">
        <v>260</v>
      </c>
      <c r="U1266">
        <v>260</v>
      </c>
      <c r="W1266" t="s">
        <v>2006</v>
      </c>
      <c r="X1266" t="s">
        <v>71</v>
      </c>
      <c r="AA1266" t="s">
        <v>48</v>
      </c>
      <c r="AC1266" t="s">
        <v>2278</v>
      </c>
      <c r="AD1266">
        <v>210</v>
      </c>
      <c r="AE1266" t="s">
        <v>2373</v>
      </c>
    </row>
    <row r="1267" spans="1:31" x14ac:dyDescent="0.25">
      <c r="A1267" s="1">
        <v>44474</v>
      </c>
      <c r="B1267" s="2" t="s">
        <v>3880</v>
      </c>
      <c r="C1267" s="2" t="s">
        <v>48</v>
      </c>
      <c r="D1267" s="2" t="s">
        <v>23</v>
      </c>
      <c r="E1267" s="2" t="s">
        <v>81</v>
      </c>
      <c r="F1267" s="2" t="s">
        <v>71</v>
      </c>
      <c r="G1267" s="4">
        <v>44474</v>
      </c>
      <c r="H1267">
        <v>217</v>
      </c>
      <c r="I1267" t="s">
        <v>1026</v>
      </c>
      <c r="N1267">
        <v>262</v>
      </c>
      <c r="O1267" t="s">
        <v>2279</v>
      </c>
      <c r="P1267">
        <v>130</v>
      </c>
      <c r="AC1267" t="s">
        <v>2280</v>
      </c>
    </row>
    <row r="1268" spans="1:31" x14ac:dyDescent="0.25">
      <c r="A1268" s="1">
        <v>44474</v>
      </c>
      <c r="B1268" s="2" t="s">
        <v>3880</v>
      </c>
      <c r="C1268" s="2" t="s">
        <v>46</v>
      </c>
      <c r="D1268" s="2" t="s">
        <v>74</v>
      </c>
      <c r="E1268" s="2" t="s">
        <v>81</v>
      </c>
      <c r="F1268" s="2" t="s">
        <v>71</v>
      </c>
      <c r="G1268" s="4">
        <v>44474</v>
      </c>
      <c r="H1268">
        <v>218</v>
      </c>
      <c r="I1268" t="s">
        <v>1028</v>
      </c>
      <c r="J1268" s="1">
        <v>44474</v>
      </c>
      <c r="K1268" t="s">
        <v>3058</v>
      </c>
      <c r="L1268" t="s">
        <v>2957</v>
      </c>
      <c r="N1268">
        <v>1361</v>
      </c>
      <c r="O1268" t="s">
        <v>3059</v>
      </c>
      <c r="P1268">
        <v>400</v>
      </c>
      <c r="Q1268">
        <v>0</v>
      </c>
      <c r="R1268">
        <v>0</v>
      </c>
      <c r="S1268">
        <v>400</v>
      </c>
      <c r="T1268">
        <v>400</v>
      </c>
      <c r="U1268">
        <v>400</v>
      </c>
      <c r="W1268" t="s">
        <v>2006</v>
      </c>
      <c r="X1268" t="s">
        <v>71</v>
      </c>
      <c r="AA1268" t="s">
        <v>46</v>
      </c>
      <c r="AC1268" t="s">
        <v>3060</v>
      </c>
      <c r="AD1268">
        <v>133</v>
      </c>
      <c r="AE1268" t="s">
        <v>2561</v>
      </c>
    </row>
    <row r="1269" spans="1:31" x14ac:dyDescent="0.25">
      <c r="A1269" s="1">
        <v>44474</v>
      </c>
      <c r="B1269" s="2" t="s">
        <v>3880</v>
      </c>
      <c r="C1269" s="2" t="s">
        <v>21</v>
      </c>
      <c r="D1269" s="2" t="s">
        <v>74</v>
      </c>
      <c r="E1269" s="2" t="s">
        <v>81</v>
      </c>
      <c r="F1269" s="2" t="s">
        <v>71</v>
      </c>
      <c r="G1269" s="4">
        <v>44474</v>
      </c>
      <c r="H1269">
        <v>219</v>
      </c>
      <c r="I1269" t="s">
        <v>1030</v>
      </c>
      <c r="J1269" s="1">
        <v>44474</v>
      </c>
      <c r="K1269" t="s">
        <v>3061</v>
      </c>
      <c r="L1269" t="s">
        <v>2071</v>
      </c>
      <c r="M1269" t="s">
        <v>3062</v>
      </c>
      <c r="N1269">
        <v>182</v>
      </c>
      <c r="O1269" t="s">
        <v>2189</v>
      </c>
      <c r="P1269">
        <v>325</v>
      </c>
      <c r="Q1269">
        <v>0</v>
      </c>
      <c r="R1269">
        <v>0</v>
      </c>
      <c r="S1269">
        <v>325</v>
      </c>
      <c r="T1269">
        <v>325</v>
      </c>
      <c r="U1269">
        <v>325</v>
      </c>
      <c r="W1269" t="s">
        <v>2006</v>
      </c>
      <c r="X1269" t="s">
        <v>71</v>
      </c>
      <c r="AA1269" t="s">
        <v>61</v>
      </c>
      <c r="AC1269" t="s">
        <v>2190</v>
      </c>
      <c r="AD1269">
        <v>163</v>
      </c>
      <c r="AE1269" t="s">
        <v>2133</v>
      </c>
    </row>
    <row r="1270" spans="1:31" x14ac:dyDescent="0.25">
      <c r="A1270" s="1">
        <v>44474</v>
      </c>
      <c r="B1270" s="2" t="s">
        <v>3880</v>
      </c>
      <c r="C1270" s="2" t="s">
        <v>20</v>
      </c>
      <c r="D1270" s="2" t="s">
        <v>23</v>
      </c>
      <c r="E1270" s="2" t="s">
        <v>79</v>
      </c>
      <c r="F1270" s="2" t="s">
        <v>71</v>
      </c>
      <c r="G1270" s="4">
        <v>44474</v>
      </c>
      <c r="H1270">
        <v>220</v>
      </c>
      <c r="I1270" t="s">
        <v>1032</v>
      </c>
      <c r="J1270" s="1">
        <v>44474</v>
      </c>
      <c r="K1270" t="s">
        <v>3063</v>
      </c>
      <c r="L1270" t="s">
        <v>2071</v>
      </c>
      <c r="N1270">
        <v>692</v>
      </c>
      <c r="O1270" t="s">
        <v>2012</v>
      </c>
      <c r="P1270">
        <v>184</v>
      </c>
      <c r="Q1270">
        <v>0</v>
      </c>
      <c r="R1270">
        <v>0</v>
      </c>
      <c r="S1270">
        <v>702</v>
      </c>
      <c r="T1270">
        <v>702</v>
      </c>
      <c r="U1270">
        <v>702</v>
      </c>
      <c r="W1270" t="s">
        <v>2006</v>
      </c>
      <c r="X1270" t="s">
        <v>71</v>
      </c>
      <c r="AA1270" t="s">
        <v>18</v>
      </c>
      <c r="AC1270" t="s">
        <v>2013</v>
      </c>
      <c r="AD1270" t="s">
        <v>2014</v>
      </c>
      <c r="AE1270" t="s">
        <v>2067</v>
      </c>
    </row>
    <row r="1271" spans="1:31" x14ac:dyDescent="0.25">
      <c r="A1271" s="1">
        <v>44474</v>
      </c>
      <c r="B1271" s="2" t="s">
        <v>3880</v>
      </c>
      <c r="C1271" s="2" t="s">
        <v>20</v>
      </c>
      <c r="D1271" s="2" t="s">
        <v>23</v>
      </c>
      <c r="E1271" s="2" t="s">
        <v>79</v>
      </c>
      <c r="F1271" s="2" t="s">
        <v>71</v>
      </c>
      <c r="G1271" s="4">
        <v>44474</v>
      </c>
      <c r="H1271">
        <v>221</v>
      </c>
      <c r="I1271" t="s">
        <v>1032</v>
      </c>
      <c r="N1271">
        <v>691</v>
      </c>
      <c r="O1271" t="s">
        <v>2020</v>
      </c>
      <c r="P1271">
        <v>518</v>
      </c>
      <c r="AC1271" t="s">
        <v>2021</v>
      </c>
      <c r="AD1271" t="s">
        <v>2022</v>
      </c>
    </row>
    <row r="1272" spans="1:31" x14ac:dyDescent="0.25">
      <c r="A1272" s="1">
        <v>44474</v>
      </c>
      <c r="B1272" s="2" t="s">
        <v>3883</v>
      </c>
      <c r="C1272" s="2" t="s">
        <v>20</v>
      </c>
      <c r="D1272" s="2" t="s">
        <v>23</v>
      </c>
      <c r="E1272" s="2" t="s">
        <v>79</v>
      </c>
      <c r="F1272" s="2" t="s">
        <v>71</v>
      </c>
      <c r="G1272" s="4">
        <v>44474</v>
      </c>
      <c r="H1272">
        <v>222</v>
      </c>
      <c r="I1272" t="s">
        <v>1034</v>
      </c>
      <c r="J1272" s="1">
        <v>44474</v>
      </c>
      <c r="K1272" t="s">
        <v>3064</v>
      </c>
      <c r="L1272" t="s">
        <v>3065</v>
      </c>
      <c r="N1272">
        <v>692</v>
      </c>
      <c r="O1272" t="s">
        <v>2012</v>
      </c>
      <c r="P1272">
        <v>184</v>
      </c>
      <c r="Q1272">
        <v>0</v>
      </c>
      <c r="R1272">
        <v>0</v>
      </c>
      <c r="S1272">
        <v>3662</v>
      </c>
      <c r="T1272">
        <v>3662</v>
      </c>
      <c r="U1272">
        <v>3662</v>
      </c>
      <c r="W1272" t="s">
        <v>2006</v>
      </c>
      <c r="X1272" t="s">
        <v>71</v>
      </c>
      <c r="AA1272" t="s">
        <v>18</v>
      </c>
      <c r="AC1272" t="s">
        <v>2013</v>
      </c>
      <c r="AD1272" t="s">
        <v>2014</v>
      </c>
      <c r="AE1272" t="s">
        <v>2067</v>
      </c>
    </row>
    <row r="1273" spans="1:31" x14ac:dyDescent="0.25">
      <c r="A1273" s="1">
        <v>44474</v>
      </c>
      <c r="B1273" s="2" t="s">
        <v>3883</v>
      </c>
      <c r="C1273" s="2" t="s">
        <v>20</v>
      </c>
      <c r="D1273" s="2" t="s">
        <v>23</v>
      </c>
      <c r="E1273" s="2" t="s">
        <v>79</v>
      </c>
      <c r="F1273" s="2" t="s">
        <v>71</v>
      </c>
      <c r="G1273" s="4">
        <v>44474</v>
      </c>
      <c r="H1273">
        <v>223</v>
      </c>
      <c r="I1273" t="s">
        <v>1034</v>
      </c>
      <c r="N1273">
        <v>48</v>
      </c>
      <c r="O1273" t="s">
        <v>2075</v>
      </c>
      <c r="P1273">
        <v>165</v>
      </c>
      <c r="AC1273" t="s">
        <v>2076</v>
      </c>
      <c r="AD1273">
        <v>99</v>
      </c>
    </row>
    <row r="1274" spans="1:31" x14ac:dyDescent="0.25">
      <c r="A1274" s="1">
        <v>44474</v>
      </c>
      <c r="B1274" s="2" t="s">
        <v>3883</v>
      </c>
      <c r="C1274" s="2" t="s">
        <v>20</v>
      </c>
      <c r="D1274" s="2" t="s">
        <v>23</v>
      </c>
      <c r="E1274" s="2" t="s">
        <v>79</v>
      </c>
      <c r="F1274" s="2" t="s">
        <v>71</v>
      </c>
      <c r="G1274" s="4">
        <v>44474</v>
      </c>
      <c r="H1274">
        <v>224</v>
      </c>
      <c r="I1274" t="s">
        <v>1034</v>
      </c>
      <c r="N1274">
        <v>49</v>
      </c>
      <c r="O1274" t="s">
        <v>2073</v>
      </c>
      <c r="P1274">
        <v>380</v>
      </c>
      <c r="AC1274" t="s">
        <v>2074</v>
      </c>
      <c r="AD1274">
        <v>97</v>
      </c>
    </row>
    <row r="1275" spans="1:31" x14ac:dyDescent="0.25">
      <c r="A1275" s="1">
        <v>44474</v>
      </c>
      <c r="B1275" s="2" t="s">
        <v>3883</v>
      </c>
      <c r="C1275" s="2" t="s">
        <v>20</v>
      </c>
      <c r="D1275" s="2" t="s">
        <v>23</v>
      </c>
      <c r="E1275" s="2" t="s">
        <v>79</v>
      </c>
      <c r="F1275" s="2" t="s">
        <v>71</v>
      </c>
      <c r="G1275" s="4">
        <v>44474</v>
      </c>
      <c r="H1275">
        <v>225</v>
      </c>
      <c r="I1275" t="s">
        <v>1034</v>
      </c>
      <c r="N1275">
        <v>691</v>
      </c>
      <c r="O1275" t="s">
        <v>2020</v>
      </c>
      <c r="P1275">
        <v>518</v>
      </c>
      <c r="AC1275" t="s">
        <v>2021</v>
      </c>
      <c r="AD1275" t="s">
        <v>2022</v>
      </c>
    </row>
    <row r="1276" spans="1:31" x14ac:dyDescent="0.25">
      <c r="A1276" s="1">
        <v>44474</v>
      </c>
      <c r="B1276" s="2" t="s">
        <v>3883</v>
      </c>
      <c r="C1276" s="2" t="s">
        <v>20</v>
      </c>
      <c r="D1276" s="2" t="s">
        <v>23</v>
      </c>
      <c r="E1276" s="2" t="s">
        <v>79</v>
      </c>
      <c r="F1276" s="2" t="s">
        <v>71</v>
      </c>
      <c r="G1276" s="4">
        <v>44474</v>
      </c>
      <c r="H1276">
        <v>226</v>
      </c>
      <c r="I1276" t="s">
        <v>1034</v>
      </c>
      <c r="N1276">
        <v>539</v>
      </c>
      <c r="O1276" t="s">
        <v>2059</v>
      </c>
      <c r="P1276">
        <v>400</v>
      </c>
      <c r="AC1276" t="s">
        <v>2060</v>
      </c>
    </row>
    <row r="1277" spans="1:31" x14ac:dyDescent="0.25">
      <c r="A1277" s="1">
        <v>44474</v>
      </c>
      <c r="B1277" s="2" t="s">
        <v>3883</v>
      </c>
      <c r="C1277" s="2" t="s">
        <v>20</v>
      </c>
      <c r="D1277" s="2" t="s">
        <v>23</v>
      </c>
      <c r="E1277" s="2" t="s">
        <v>79</v>
      </c>
      <c r="F1277" s="2" t="s">
        <v>71</v>
      </c>
      <c r="G1277" s="4">
        <v>44474</v>
      </c>
      <c r="H1277">
        <v>227</v>
      </c>
      <c r="I1277" t="s">
        <v>1034</v>
      </c>
      <c r="N1277">
        <v>2477</v>
      </c>
      <c r="O1277" t="s">
        <v>2240</v>
      </c>
      <c r="P1277">
        <v>750</v>
      </c>
      <c r="AC1277" t="s">
        <v>2241</v>
      </c>
    </row>
    <row r="1278" spans="1:31" x14ac:dyDescent="0.25">
      <c r="A1278" s="1">
        <v>44474</v>
      </c>
      <c r="B1278" s="2" t="s">
        <v>3883</v>
      </c>
      <c r="C1278" s="2" t="s">
        <v>20</v>
      </c>
      <c r="D1278" s="2" t="s">
        <v>23</v>
      </c>
      <c r="E1278" s="2" t="s">
        <v>79</v>
      </c>
      <c r="F1278" s="2" t="s">
        <v>71</v>
      </c>
      <c r="G1278" s="4">
        <v>44474</v>
      </c>
      <c r="H1278">
        <v>228</v>
      </c>
      <c r="I1278" t="s">
        <v>1034</v>
      </c>
      <c r="N1278">
        <v>244</v>
      </c>
      <c r="O1278" t="s">
        <v>2023</v>
      </c>
      <c r="P1278">
        <v>920</v>
      </c>
      <c r="AC1278" t="s">
        <v>2024</v>
      </c>
    </row>
    <row r="1279" spans="1:31" x14ac:dyDescent="0.25">
      <c r="A1279" s="1">
        <v>44474</v>
      </c>
      <c r="B1279" s="2" t="s">
        <v>3883</v>
      </c>
      <c r="C1279" s="2" t="s">
        <v>20</v>
      </c>
      <c r="D1279" s="2" t="s">
        <v>23</v>
      </c>
      <c r="E1279" s="2" t="s">
        <v>79</v>
      </c>
      <c r="F1279" s="2" t="s">
        <v>71</v>
      </c>
      <c r="G1279" s="4">
        <v>44474</v>
      </c>
      <c r="H1279">
        <v>229</v>
      </c>
      <c r="I1279" t="s">
        <v>1034</v>
      </c>
      <c r="N1279">
        <v>87</v>
      </c>
      <c r="O1279" t="s">
        <v>2602</v>
      </c>
      <c r="P1279">
        <v>345</v>
      </c>
      <c r="AC1279" t="s">
        <v>2602</v>
      </c>
      <c r="AD1279">
        <v>129</v>
      </c>
    </row>
    <row r="1280" spans="1:31" x14ac:dyDescent="0.25">
      <c r="A1280" s="1">
        <v>44474</v>
      </c>
      <c r="B1280" s="2" t="s">
        <v>3883</v>
      </c>
      <c r="C1280" s="2" t="s">
        <v>34</v>
      </c>
      <c r="D1280" s="2" t="s">
        <v>23</v>
      </c>
      <c r="E1280" s="2" t="s">
        <v>80</v>
      </c>
      <c r="F1280" s="2" t="s">
        <v>71</v>
      </c>
      <c r="G1280" s="4">
        <v>44474</v>
      </c>
      <c r="H1280">
        <v>230</v>
      </c>
      <c r="I1280" t="s">
        <v>1036</v>
      </c>
      <c r="J1280" s="1">
        <v>44474</v>
      </c>
      <c r="K1280" t="s">
        <v>3066</v>
      </c>
      <c r="L1280" t="s">
        <v>2232</v>
      </c>
      <c r="N1280">
        <v>692</v>
      </c>
      <c r="O1280" t="s">
        <v>2012</v>
      </c>
      <c r="P1280">
        <v>184</v>
      </c>
      <c r="Q1280">
        <v>0</v>
      </c>
      <c r="R1280">
        <v>0</v>
      </c>
      <c r="S1280">
        <v>2297</v>
      </c>
      <c r="T1280">
        <v>2297</v>
      </c>
      <c r="U1280">
        <v>2297</v>
      </c>
      <c r="W1280" t="s">
        <v>2006</v>
      </c>
      <c r="X1280" t="s">
        <v>71</v>
      </c>
      <c r="AA1280" t="s">
        <v>33</v>
      </c>
      <c r="AC1280" t="s">
        <v>2013</v>
      </c>
      <c r="AD1280" t="s">
        <v>2014</v>
      </c>
      <c r="AE1280" t="s">
        <v>2730</v>
      </c>
    </row>
    <row r="1281" spans="1:31" x14ac:dyDescent="0.25">
      <c r="A1281" s="1">
        <v>44474</v>
      </c>
      <c r="B1281" s="2" t="s">
        <v>3883</v>
      </c>
      <c r="C1281" s="2" t="s">
        <v>34</v>
      </c>
      <c r="D1281" s="2" t="s">
        <v>23</v>
      </c>
      <c r="E1281" s="2" t="s">
        <v>80</v>
      </c>
      <c r="F1281" s="2" t="s">
        <v>71</v>
      </c>
      <c r="G1281" s="4">
        <v>44474</v>
      </c>
      <c r="H1281">
        <v>231</v>
      </c>
      <c r="I1281" t="s">
        <v>1036</v>
      </c>
      <c r="N1281">
        <v>226</v>
      </c>
      <c r="O1281" t="s">
        <v>2018</v>
      </c>
      <c r="P1281">
        <v>345</v>
      </c>
      <c r="AC1281" t="s">
        <v>2019</v>
      </c>
      <c r="AD1281">
        <v>183</v>
      </c>
    </row>
    <row r="1282" spans="1:31" x14ac:dyDescent="0.25">
      <c r="A1282" s="1">
        <v>44474</v>
      </c>
      <c r="B1282" s="2" t="s">
        <v>3883</v>
      </c>
      <c r="C1282" s="2" t="s">
        <v>34</v>
      </c>
      <c r="D1282" s="2" t="s">
        <v>23</v>
      </c>
      <c r="E1282" s="2" t="s">
        <v>80</v>
      </c>
      <c r="F1282" s="2" t="s">
        <v>71</v>
      </c>
      <c r="G1282" s="4">
        <v>44474</v>
      </c>
      <c r="H1282">
        <v>232</v>
      </c>
      <c r="I1282" t="s">
        <v>1036</v>
      </c>
      <c r="N1282">
        <v>691</v>
      </c>
      <c r="O1282" t="s">
        <v>2020</v>
      </c>
      <c r="P1282">
        <v>518</v>
      </c>
      <c r="AC1282" t="s">
        <v>2021</v>
      </c>
      <c r="AD1282" t="s">
        <v>2022</v>
      </c>
    </row>
    <row r="1283" spans="1:31" x14ac:dyDescent="0.25">
      <c r="A1283" s="1">
        <v>44474</v>
      </c>
      <c r="B1283" s="2" t="s">
        <v>3883</v>
      </c>
      <c r="C1283" s="2" t="s">
        <v>34</v>
      </c>
      <c r="D1283" s="2" t="s">
        <v>23</v>
      </c>
      <c r="E1283" s="2" t="s">
        <v>80</v>
      </c>
      <c r="F1283" s="2" t="s">
        <v>71</v>
      </c>
      <c r="G1283" s="4">
        <v>44474</v>
      </c>
      <c r="H1283">
        <v>233</v>
      </c>
      <c r="I1283" t="s">
        <v>1036</v>
      </c>
      <c r="N1283">
        <v>2477</v>
      </c>
      <c r="O1283" t="s">
        <v>2240</v>
      </c>
      <c r="P1283">
        <v>750</v>
      </c>
      <c r="AC1283" t="s">
        <v>2241</v>
      </c>
    </row>
    <row r="1284" spans="1:31" x14ac:dyDescent="0.25">
      <c r="A1284" s="1">
        <v>44474</v>
      </c>
      <c r="B1284" s="2" t="s">
        <v>3883</v>
      </c>
      <c r="C1284" s="2" t="s">
        <v>34</v>
      </c>
      <c r="D1284" s="2" t="s">
        <v>23</v>
      </c>
      <c r="E1284" s="2" t="s">
        <v>80</v>
      </c>
      <c r="F1284" s="2" t="s">
        <v>71</v>
      </c>
      <c r="G1284" s="4">
        <v>44474</v>
      </c>
      <c r="H1284">
        <v>234</v>
      </c>
      <c r="I1284" t="s">
        <v>1036</v>
      </c>
      <c r="N1284">
        <v>2458</v>
      </c>
      <c r="O1284" t="s">
        <v>2152</v>
      </c>
      <c r="P1284">
        <v>500</v>
      </c>
      <c r="AC1284" t="s">
        <v>2153</v>
      </c>
    </row>
    <row r="1285" spans="1:31" x14ac:dyDescent="0.25">
      <c r="A1285" s="1">
        <v>44474</v>
      </c>
      <c r="B1285" s="2" t="s">
        <v>3883</v>
      </c>
      <c r="C1285" s="2" t="s">
        <v>25</v>
      </c>
      <c r="D1285" s="2" t="s">
        <v>23</v>
      </c>
      <c r="E1285" s="2" t="s">
        <v>78</v>
      </c>
      <c r="F1285" s="2" t="s">
        <v>71</v>
      </c>
      <c r="G1285" s="4">
        <v>44474</v>
      </c>
      <c r="H1285">
        <v>235</v>
      </c>
      <c r="I1285" t="s">
        <v>1038</v>
      </c>
      <c r="J1285" s="1">
        <v>44474</v>
      </c>
      <c r="K1285" t="s">
        <v>2192</v>
      </c>
      <c r="L1285" t="s">
        <v>2193</v>
      </c>
      <c r="M1285" t="s">
        <v>2148</v>
      </c>
      <c r="N1285">
        <v>539</v>
      </c>
      <c r="O1285" t="s">
        <v>2059</v>
      </c>
      <c r="P1285">
        <v>400</v>
      </c>
      <c r="Q1285">
        <v>0</v>
      </c>
      <c r="R1285">
        <v>0</v>
      </c>
      <c r="S1285">
        <v>400</v>
      </c>
      <c r="T1285">
        <v>400</v>
      </c>
      <c r="U1285">
        <v>400</v>
      </c>
      <c r="W1285" t="s">
        <v>2006</v>
      </c>
      <c r="X1285" t="s">
        <v>71</v>
      </c>
      <c r="AA1285" t="s">
        <v>24</v>
      </c>
      <c r="AC1285" t="s">
        <v>2060</v>
      </c>
      <c r="AE1285" t="s">
        <v>2099</v>
      </c>
    </row>
    <row r="1286" spans="1:31" x14ac:dyDescent="0.25">
      <c r="A1286" s="1">
        <v>44474</v>
      </c>
      <c r="B1286" s="2" t="s">
        <v>3883</v>
      </c>
      <c r="C1286" s="2" t="s">
        <v>25</v>
      </c>
      <c r="D1286" s="2" t="s">
        <v>23</v>
      </c>
      <c r="E1286" s="2" t="s">
        <v>78</v>
      </c>
      <c r="F1286" s="2" t="s">
        <v>71</v>
      </c>
      <c r="G1286" s="4">
        <v>44474</v>
      </c>
      <c r="H1286">
        <v>236</v>
      </c>
      <c r="I1286" t="s">
        <v>1039</v>
      </c>
      <c r="J1286" s="1">
        <v>44474</v>
      </c>
      <c r="K1286" t="s">
        <v>3067</v>
      </c>
      <c r="L1286" t="s">
        <v>2618</v>
      </c>
      <c r="M1286" t="s">
        <v>2065</v>
      </c>
      <c r="N1286">
        <v>102</v>
      </c>
      <c r="O1286" t="s">
        <v>2033</v>
      </c>
      <c r="P1286">
        <v>1070</v>
      </c>
      <c r="Q1286">
        <v>0</v>
      </c>
      <c r="R1286">
        <v>0</v>
      </c>
      <c r="S1286">
        <v>2565</v>
      </c>
      <c r="T1286">
        <v>2565</v>
      </c>
      <c r="U1286">
        <v>2565</v>
      </c>
      <c r="W1286" t="s">
        <v>2006</v>
      </c>
      <c r="X1286" t="s">
        <v>71</v>
      </c>
      <c r="AA1286" t="s">
        <v>24</v>
      </c>
      <c r="AC1286" t="s">
        <v>2034</v>
      </c>
      <c r="AD1286">
        <v>136</v>
      </c>
      <c r="AE1286" t="s">
        <v>3068</v>
      </c>
    </row>
    <row r="1287" spans="1:31" x14ac:dyDescent="0.25">
      <c r="A1287" s="1">
        <v>44474</v>
      </c>
      <c r="B1287" s="2" t="s">
        <v>3883</v>
      </c>
      <c r="C1287" s="2" t="s">
        <v>25</v>
      </c>
      <c r="D1287" s="2" t="s">
        <v>23</v>
      </c>
      <c r="E1287" s="2" t="s">
        <v>78</v>
      </c>
      <c r="F1287" s="2" t="s">
        <v>71</v>
      </c>
      <c r="G1287" s="4">
        <v>44474</v>
      </c>
      <c r="H1287">
        <v>237</v>
      </c>
      <c r="I1287" t="s">
        <v>1039</v>
      </c>
      <c r="N1287">
        <v>2062</v>
      </c>
      <c r="O1287" t="s">
        <v>2307</v>
      </c>
      <c r="P1287">
        <v>1495</v>
      </c>
      <c r="AC1287" t="s">
        <v>2308</v>
      </c>
      <c r="AD1287" t="s">
        <v>2309</v>
      </c>
    </row>
    <row r="1288" spans="1:31" x14ac:dyDescent="0.25">
      <c r="A1288" s="1">
        <v>44474</v>
      </c>
      <c r="B1288" s="2" t="s">
        <v>3883</v>
      </c>
      <c r="C1288" s="2" t="s">
        <v>20</v>
      </c>
      <c r="D1288" s="2" t="s">
        <v>23</v>
      </c>
      <c r="E1288" s="2" t="s">
        <v>79</v>
      </c>
      <c r="F1288" s="2" t="s">
        <v>71</v>
      </c>
      <c r="G1288" s="4">
        <v>44474</v>
      </c>
      <c r="H1288">
        <v>238</v>
      </c>
      <c r="I1288" t="s">
        <v>1042</v>
      </c>
      <c r="J1288" s="1">
        <v>44474</v>
      </c>
      <c r="K1288" t="s">
        <v>3069</v>
      </c>
      <c r="L1288" t="s">
        <v>3070</v>
      </c>
      <c r="M1288" t="s">
        <v>3071</v>
      </c>
      <c r="N1288">
        <v>692</v>
      </c>
      <c r="O1288" t="s">
        <v>2012</v>
      </c>
      <c r="P1288">
        <v>184</v>
      </c>
      <c r="Q1288">
        <v>0</v>
      </c>
      <c r="R1288">
        <v>0</v>
      </c>
      <c r="S1288">
        <v>322</v>
      </c>
      <c r="T1288">
        <v>322</v>
      </c>
      <c r="U1288">
        <v>322</v>
      </c>
      <c r="W1288" t="s">
        <v>2006</v>
      </c>
      <c r="X1288" t="s">
        <v>71</v>
      </c>
      <c r="AA1288" t="s">
        <v>18</v>
      </c>
      <c r="AC1288" t="s">
        <v>2013</v>
      </c>
      <c r="AD1288" t="s">
        <v>2014</v>
      </c>
      <c r="AE1288" t="s">
        <v>2332</v>
      </c>
    </row>
    <row r="1289" spans="1:31" x14ac:dyDescent="0.25">
      <c r="A1289" s="1">
        <v>44474</v>
      </c>
      <c r="B1289" s="2" t="s">
        <v>3883</v>
      </c>
      <c r="C1289" s="2" t="s">
        <v>20</v>
      </c>
      <c r="D1289" s="2" t="s">
        <v>23</v>
      </c>
      <c r="E1289" s="2" t="s">
        <v>79</v>
      </c>
      <c r="F1289" s="2" t="s">
        <v>71</v>
      </c>
      <c r="G1289" s="4">
        <v>44474</v>
      </c>
      <c r="H1289">
        <v>239</v>
      </c>
      <c r="I1289" t="s">
        <v>1042</v>
      </c>
      <c r="N1289">
        <v>83</v>
      </c>
      <c r="O1289" t="s">
        <v>2029</v>
      </c>
      <c r="P1289">
        <v>138</v>
      </c>
      <c r="AC1289" t="s">
        <v>2030</v>
      </c>
      <c r="AD1289">
        <v>127</v>
      </c>
    </row>
    <row r="1290" spans="1:31" x14ac:dyDescent="0.25">
      <c r="A1290" s="1">
        <v>44475</v>
      </c>
      <c r="B1290" s="2" t="s">
        <v>3883</v>
      </c>
      <c r="C1290" s="2" t="s">
        <v>73</v>
      </c>
      <c r="D1290" s="2" t="s">
        <v>23</v>
      </c>
      <c r="E1290" s="2" t="s">
        <v>77</v>
      </c>
      <c r="F1290" s="2" t="s">
        <v>71</v>
      </c>
      <c r="G1290" s="4">
        <v>44474</v>
      </c>
      <c r="H1290">
        <v>1</v>
      </c>
      <c r="I1290" t="s">
        <v>1044</v>
      </c>
      <c r="J1290" s="1">
        <v>44475</v>
      </c>
      <c r="K1290" t="s">
        <v>2915</v>
      </c>
      <c r="L1290" t="s">
        <v>2618</v>
      </c>
      <c r="M1290" t="s">
        <v>2065</v>
      </c>
      <c r="N1290">
        <v>102</v>
      </c>
      <c r="O1290" t="s">
        <v>2033</v>
      </c>
      <c r="P1290">
        <v>1070</v>
      </c>
      <c r="Q1290">
        <v>0</v>
      </c>
      <c r="R1290">
        <v>0</v>
      </c>
      <c r="S1290">
        <v>1070</v>
      </c>
      <c r="T1290">
        <v>1070</v>
      </c>
      <c r="U1290">
        <v>1070</v>
      </c>
      <c r="W1290" t="s">
        <v>2006</v>
      </c>
      <c r="X1290" t="s">
        <v>71</v>
      </c>
      <c r="AA1290" t="s">
        <v>24</v>
      </c>
      <c r="AC1290" t="s">
        <v>2034</v>
      </c>
      <c r="AD1290">
        <v>136</v>
      </c>
      <c r="AE1290" t="s">
        <v>2079</v>
      </c>
    </row>
    <row r="1291" spans="1:31" x14ac:dyDescent="0.25">
      <c r="A1291" s="1">
        <v>44475</v>
      </c>
      <c r="B1291" s="2" t="s">
        <v>3883</v>
      </c>
      <c r="C1291" s="2" t="s">
        <v>73</v>
      </c>
      <c r="D1291" s="2" t="s">
        <v>23</v>
      </c>
      <c r="E1291" s="2" t="s">
        <v>77</v>
      </c>
      <c r="F1291" s="2" t="s">
        <v>71</v>
      </c>
      <c r="G1291" s="4">
        <v>44474</v>
      </c>
      <c r="H1291">
        <v>2</v>
      </c>
      <c r="I1291" t="s">
        <v>1045</v>
      </c>
      <c r="J1291" s="1">
        <v>44475</v>
      </c>
      <c r="K1291" t="s">
        <v>2070</v>
      </c>
      <c r="L1291" t="s">
        <v>2071</v>
      </c>
      <c r="M1291" t="s">
        <v>2072</v>
      </c>
      <c r="N1291">
        <v>112</v>
      </c>
      <c r="O1291" t="s">
        <v>2357</v>
      </c>
      <c r="P1291">
        <v>1070</v>
      </c>
      <c r="Q1291">
        <v>0</v>
      </c>
      <c r="R1291">
        <v>0</v>
      </c>
      <c r="S1291">
        <v>1070</v>
      </c>
      <c r="T1291">
        <v>1070</v>
      </c>
      <c r="U1291">
        <v>1070</v>
      </c>
      <c r="W1291" t="s">
        <v>2006</v>
      </c>
      <c r="X1291" t="s">
        <v>71</v>
      </c>
      <c r="AA1291" t="s">
        <v>24</v>
      </c>
      <c r="AC1291" t="s">
        <v>2358</v>
      </c>
      <c r="AE1291" t="s">
        <v>2063</v>
      </c>
    </row>
    <row r="1292" spans="1:31" x14ac:dyDescent="0.25">
      <c r="A1292" s="1">
        <v>44475</v>
      </c>
      <c r="B1292" s="2" t="s">
        <v>3883</v>
      </c>
      <c r="C1292" s="2" t="s">
        <v>73</v>
      </c>
      <c r="D1292" s="2" t="s">
        <v>23</v>
      </c>
      <c r="E1292" s="2" t="s">
        <v>77</v>
      </c>
      <c r="F1292" s="2" t="s">
        <v>71</v>
      </c>
      <c r="G1292" s="4">
        <v>44474</v>
      </c>
      <c r="H1292">
        <v>3</v>
      </c>
      <c r="I1292" t="s">
        <v>1046</v>
      </c>
      <c r="J1292" s="1">
        <v>44475</v>
      </c>
      <c r="K1292" t="s">
        <v>2036</v>
      </c>
      <c r="L1292" t="s">
        <v>2037</v>
      </c>
      <c r="M1292" t="s">
        <v>2038</v>
      </c>
      <c r="N1292">
        <v>102</v>
      </c>
      <c r="O1292" t="s">
        <v>2033</v>
      </c>
      <c r="P1292">
        <v>1070</v>
      </c>
      <c r="Q1292">
        <v>0</v>
      </c>
      <c r="R1292">
        <v>0</v>
      </c>
      <c r="S1292">
        <v>1070</v>
      </c>
      <c r="T1292">
        <v>1070</v>
      </c>
      <c r="U1292">
        <v>1070</v>
      </c>
      <c r="W1292" t="s">
        <v>2006</v>
      </c>
      <c r="X1292" t="s">
        <v>71</v>
      </c>
      <c r="AA1292" t="s">
        <v>24</v>
      </c>
      <c r="AC1292" t="s">
        <v>2034</v>
      </c>
      <c r="AD1292">
        <v>136</v>
      </c>
      <c r="AE1292" t="s">
        <v>2079</v>
      </c>
    </row>
    <row r="1293" spans="1:31" x14ac:dyDescent="0.25">
      <c r="A1293" s="1">
        <v>44475</v>
      </c>
      <c r="B1293" s="2" t="s">
        <v>3879</v>
      </c>
      <c r="C1293" s="2" t="s">
        <v>25</v>
      </c>
      <c r="D1293" s="2" t="s">
        <v>23</v>
      </c>
      <c r="E1293" s="2" t="s">
        <v>78</v>
      </c>
      <c r="F1293" s="2" t="s">
        <v>71</v>
      </c>
      <c r="G1293" s="4">
        <v>44475</v>
      </c>
      <c r="H1293">
        <v>4</v>
      </c>
      <c r="I1293" t="s">
        <v>1047</v>
      </c>
      <c r="J1293" s="1">
        <v>44475</v>
      </c>
      <c r="K1293" t="s">
        <v>2915</v>
      </c>
      <c r="L1293" t="s">
        <v>2618</v>
      </c>
      <c r="M1293" t="s">
        <v>2065</v>
      </c>
      <c r="N1293">
        <v>692</v>
      </c>
      <c r="O1293" t="s">
        <v>2012</v>
      </c>
      <c r="P1293">
        <v>184</v>
      </c>
      <c r="Q1293">
        <v>0</v>
      </c>
      <c r="R1293">
        <v>0</v>
      </c>
      <c r="S1293">
        <v>1218</v>
      </c>
      <c r="T1293">
        <v>1218</v>
      </c>
      <c r="U1293">
        <v>1218</v>
      </c>
      <c r="W1293" t="s">
        <v>2006</v>
      </c>
      <c r="X1293" t="s">
        <v>71</v>
      </c>
      <c r="AA1293" t="s">
        <v>24</v>
      </c>
      <c r="AC1293" t="s">
        <v>2013</v>
      </c>
      <c r="AD1293" t="s">
        <v>2014</v>
      </c>
      <c r="AE1293" t="s">
        <v>2079</v>
      </c>
    </row>
    <row r="1294" spans="1:31" x14ac:dyDescent="0.25">
      <c r="A1294" s="1">
        <v>44475</v>
      </c>
      <c r="B1294" s="2" t="s">
        <v>3879</v>
      </c>
      <c r="C1294" s="2" t="s">
        <v>25</v>
      </c>
      <c r="D1294" s="2" t="s">
        <v>23</v>
      </c>
      <c r="E1294" s="2" t="s">
        <v>78</v>
      </c>
      <c r="F1294" s="2" t="s">
        <v>71</v>
      </c>
      <c r="G1294" s="4">
        <v>44475</v>
      </c>
      <c r="H1294">
        <v>5</v>
      </c>
      <c r="I1294" t="s">
        <v>1047</v>
      </c>
      <c r="N1294">
        <v>104</v>
      </c>
      <c r="O1294" t="s">
        <v>2057</v>
      </c>
      <c r="P1294">
        <v>171</v>
      </c>
      <c r="AC1294" t="s">
        <v>2058</v>
      </c>
      <c r="AD1294">
        <v>157</v>
      </c>
    </row>
    <row r="1295" spans="1:31" x14ac:dyDescent="0.25">
      <c r="A1295" s="1">
        <v>44475</v>
      </c>
      <c r="B1295" s="2" t="s">
        <v>3879</v>
      </c>
      <c r="C1295" s="2" t="s">
        <v>25</v>
      </c>
      <c r="D1295" s="2" t="s">
        <v>23</v>
      </c>
      <c r="E1295" s="2" t="s">
        <v>78</v>
      </c>
      <c r="F1295" s="2" t="s">
        <v>71</v>
      </c>
      <c r="G1295" s="4">
        <v>44475</v>
      </c>
      <c r="H1295">
        <v>6</v>
      </c>
      <c r="I1295" t="s">
        <v>1047</v>
      </c>
      <c r="N1295">
        <v>691</v>
      </c>
      <c r="O1295" t="s">
        <v>2020</v>
      </c>
      <c r="P1295">
        <v>518</v>
      </c>
      <c r="AC1295" t="s">
        <v>2021</v>
      </c>
      <c r="AD1295" t="s">
        <v>2022</v>
      </c>
    </row>
    <row r="1296" spans="1:31" x14ac:dyDescent="0.25">
      <c r="A1296" s="1">
        <v>44475</v>
      </c>
      <c r="B1296" s="2" t="s">
        <v>3879</v>
      </c>
      <c r="C1296" s="2" t="s">
        <v>25</v>
      </c>
      <c r="D1296" s="2" t="s">
        <v>23</v>
      </c>
      <c r="E1296" s="2" t="s">
        <v>78</v>
      </c>
      <c r="F1296" s="2" t="s">
        <v>71</v>
      </c>
      <c r="G1296" s="4">
        <v>44475</v>
      </c>
      <c r="H1296">
        <v>7</v>
      </c>
      <c r="I1296" t="s">
        <v>1047</v>
      </c>
      <c r="N1296">
        <v>226</v>
      </c>
      <c r="O1296" t="s">
        <v>2018</v>
      </c>
      <c r="P1296">
        <v>345</v>
      </c>
      <c r="AC1296" t="s">
        <v>2019</v>
      </c>
      <c r="AD1296">
        <v>183</v>
      </c>
    </row>
    <row r="1297" spans="1:31" x14ac:dyDescent="0.25">
      <c r="A1297" s="1">
        <v>44475</v>
      </c>
      <c r="B1297" s="2" t="s">
        <v>3879</v>
      </c>
      <c r="C1297" s="2" t="s">
        <v>25</v>
      </c>
      <c r="D1297" s="2" t="s">
        <v>23</v>
      </c>
      <c r="E1297" s="2" t="s">
        <v>78</v>
      </c>
      <c r="F1297" s="2" t="s">
        <v>71</v>
      </c>
      <c r="G1297" s="4">
        <v>44475</v>
      </c>
      <c r="H1297">
        <v>8</v>
      </c>
      <c r="I1297" t="s">
        <v>1048</v>
      </c>
      <c r="J1297" s="1">
        <v>44475</v>
      </c>
      <c r="K1297" t="s">
        <v>2192</v>
      </c>
      <c r="L1297" t="s">
        <v>2193</v>
      </c>
      <c r="M1297" t="s">
        <v>2148</v>
      </c>
      <c r="N1297">
        <v>692</v>
      </c>
      <c r="O1297" t="s">
        <v>2012</v>
      </c>
      <c r="P1297">
        <v>184</v>
      </c>
      <c r="Q1297">
        <v>0</v>
      </c>
      <c r="R1297">
        <v>0</v>
      </c>
      <c r="S1297">
        <v>840</v>
      </c>
      <c r="T1297">
        <v>840</v>
      </c>
      <c r="U1297">
        <v>840</v>
      </c>
      <c r="W1297" t="s">
        <v>2006</v>
      </c>
      <c r="X1297" t="s">
        <v>71</v>
      </c>
      <c r="AA1297" t="s">
        <v>24</v>
      </c>
      <c r="AC1297" t="s">
        <v>2013</v>
      </c>
      <c r="AD1297" t="s">
        <v>2014</v>
      </c>
      <c r="AE1297" t="s">
        <v>2063</v>
      </c>
    </row>
    <row r="1298" spans="1:31" x14ac:dyDescent="0.25">
      <c r="A1298" s="1">
        <v>44475</v>
      </c>
      <c r="B1298" s="2" t="s">
        <v>3879</v>
      </c>
      <c r="C1298" s="2" t="s">
        <v>25</v>
      </c>
      <c r="D1298" s="2" t="s">
        <v>23</v>
      </c>
      <c r="E1298" s="2" t="s">
        <v>78</v>
      </c>
      <c r="F1298" s="2" t="s">
        <v>71</v>
      </c>
      <c r="G1298" s="4">
        <v>44475</v>
      </c>
      <c r="H1298">
        <v>9</v>
      </c>
      <c r="I1298" t="s">
        <v>1048</v>
      </c>
      <c r="N1298">
        <v>691</v>
      </c>
      <c r="O1298" t="s">
        <v>2020</v>
      </c>
      <c r="P1298">
        <v>518</v>
      </c>
      <c r="AC1298" t="s">
        <v>2021</v>
      </c>
      <c r="AD1298" t="s">
        <v>2022</v>
      </c>
    </row>
    <row r="1299" spans="1:31" x14ac:dyDescent="0.25">
      <c r="A1299" s="1">
        <v>44475</v>
      </c>
      <c r="B1299" s="2" t="s">
        <v>3879</v>
      </c>
      <c r="C1299" s="2" t="s">
        <v>25</v>
      </c>
      <c r="D1299" s="2" t="s">
        <v>23</v>
      </c>
      <c r="E1299" s="2" t="s">
        <v>78</v>
      </c>
      <c r="F1299" s="2" t="s">
        <v>71</v>
      </c>
      <c r="G1299" s="4">
        <v>44475</v>
      </c>
      <c r="H1299">
        <v>10</v>
      </c>
      <c r="I1299" t="s">
        <v>1048</v>
      </c>
      <c r="N1299">
        <v>83</v>
      </c>
      <c r="O1299" t="s">
        <v>2029</v>
      </c>
      <c r="P1299">
        <v>138</v>
      </c>
      <c r="AC1299" t="s">
        <v>2030</v>
      </c>
      <c r="AD1299">
        <v>127</v>
      </c>
    </row>
    <row r="1300" spans="1:31" x14ac:dyDescent="0.25">
      <c r="A1300" s="1">
        <v>44475</v>
      </c>
      <c r="B1300" s="2" t="s">
        <v>3879</v>
      </c>
      <c r="C1300" s="2" t="s">
        <v>25</v>
      </c>
      <c r="D1300" s="2" t="s">
        <v>23</v>
      </c>
      <c r="E1300" s="2" t="s">
        <v>78</v>
      </c>
      <c r="F1300" s="2" t="s">
        <v>71</v>
      </c>
      <c r="G1300" s="4">
        <v>44475</v>
      </c>
      <c r="H1300">
        <v>11</v>
      </c>
      <c r="I1300" t="s">
        <v>1049</v>
      </c>
      <c r="J1300" s="1">
        <v>44475</v>
      </c>
      <c r="K1300" t="s">
        <v>2070</v>
      </c>
      <c r="L1300" t="s">
        <v>2071</v>
      </c>
      <c r="M1300" t="s">
        <v>2072</v>
      </c>
      <c r="N1300">
        <v>692</v>
      </c>
      <c r="O1300" t="s">
        <v>2012</v>
      </c>
      <c r="P1300">
        <v>184</v>
      </c>
      <c r="Q1300">
        <v>0</v>
      </c>
      <c r="R1300">
        <v>0</v>
      </c>
      <c r="S1300">
        <v>873</v>
      </c>
      <c r="T1300">
        <v>873</v>
      </c>
      <c r="U1300">
        <v>873</v>
      </c>
      <c r="W1300" t="s">
        <v>2006</v>
      </c>
      <c r="X1300" t="s">
        <v>71</v>
      </c>
      <c r="AA1300" t="s">
        <v>24</v>
      </c>
      <c r="AC1300" t="s">
        <v>2013</v>
      </c>
      <c r="AD1300" t="s">
        <v>2014</v>
      </c>
      <c r="AE1300" t="s">
        <v>2063</v>
      </c>
    </row>
    <row r="1301" spans="1:31" x14ac:dyDescent="0.25">
      <c r="A1301" s="1">
        <v>44475</v>
      </c>
      <c r="B1301" s="2" t="s">
        <v>3879</v>
      </c>
      <c r="C1301" s="2" t="s">
        <v>25</v>
      </c>
      <c r="D1301" s="2" t="s">
        <v>23</v>
      </c>
      <c r="E1301" s="2" t="s">
        <v>78</v>
      </c>
      <c r="F1301" s="2" t="s">
        <v>71</v>
      </c>
      <c r="G1301" s="4">
        <v>44475</v>
      </c>
      <c r="H1301">
        <v>12</v>
      </c>
      <c r="I1301" t="s">
        <v>1049</v>
      </c>
      <c r="N1301">
        <v>104</v>
      </c>
      <c r="O1301" t="s">
        <v>2057</v>
      </c>
      <c r="P1301">
        <v>171</v>
      </c>
      <c r="AC1301" t="s">
        <v>2058</v>
      </c>
      <c r="AD1301">
        <v>157</v>
      </c>
    </row>
    <row r="1302" spans="1:31" x14ac:dyDescent="0.25">
      <c r="A1302" s="1">
        <v>44475</v>
      </c>
      <c r="B1302" s="2" t="s">
        <v>3879</v>
      </c>
      <c r="C1302" s="2" t="s">
        <v>25</v>
      </c>
      <c r="D1302" s="2" t="s">
        <v>23</v>
      </c>
      <c r="E1302" s="2" t="s">
        <v>78</v>
      </c>
      <c r="F1302" s="2" t="s">
        <v>71</v>
      </c>
      <c r="G1302" s="4">
        <v>44475</v>
      </c>
      <c r="H1302">
        <v>13</v>
      </c>
      <c r="I1302" t="s">
        <v>1049</v>
      </c>
      <c r="N1302">
        <v>691</v>
      </c>
      <c r="O1302" t="s">
        <v>2020</v>
      </c>
      <c r="P1302">
        <v>518</v>
      </c>
      <c r="AC1302" t="s">
        <v>2021</v>
      </c>
      <c r="AD1302" t="s">
        <v>2022</v>
      </c>
    </row>
    <row r="1303" spans="1:31" x14ac:dyDescent="0.25">
      <c r="A1303" s="1">
        <v>44475</v>
      </c>
      <c r="B1303" s="2" t="s">
        <v>3879</v>
      </c>
      <c r="C1303" s="2" t="s">
        <v>25</v>
      </c>
      <c r="D1303" s="2" t="s">
        <v>23</v>
      </c>
      <c r="E1303" s="2" t="s">
        <v>78</v>
      </c>
      <c r="F1303" s="2" t="s">
        <v>71</v>
      </c>
      <c r="G1303" s="4">
        <v>44475</v>
      </c>
      <c r="H1303">
        <v>14</v>
      </c>
      <c r="I1303" t="s">
        <v>1050</v>
      </c>
      <c r="J1303" s="1">
        <v>44475</v>
      </c>
      <c r="K1303" t="s">
        <v>2036</v>
      </c>
      <c r="L1303" t="s">
        <v>2037</v>
      </c>
      <c r="M1303" t="s">
        <v>2038</v>
      </c>
      <c r="N1303">
        <v>692</v>
      </c>
      <c r="O1303" t="s">
        <v>2012</v>
      </c>
      <c r="P1303">
        <v>184</v>
      </c>
      <c r="Q1303">
        <v>0</v>
      </c>
      <c r="R1303">
        <v>0</v>
      </c>
      <c r="S1303">
        <v>873</v>
      </c>
      <c r="T1303">
        <v>873</v>
      </c>
      <c r="U1303">
        <v>873</v>
      </c>
      <c r="W1303" t="s">
        <v>2006</v>
      </c>
      <c r="X1303" t="s">
        <v>71</v>
      </c>
      <c r="AA1303" t="s">
        <v>24</v>
      </c>
      <c r="AC1303" t="s">
        <v>2013</v>
      </c>
      <c r="AD1303" t="s">
        <v>2014</v>
      </c>
      <c r="AE1303" t="s">
        <v>2079</v>
      </c>
    </row>
    <row r="1304" spans="1:31" x14ac:dyDescent="0.25">
      <c r="A1304" s="1">
        <v>44475</v>
      </c>
      <c r="B1304" s="2" t="s">
        <v>3879</v>
      </c>
      <c r="C1304" s="2" t="s">
        <v>25</v>
      </c>
      <c r="D1304" s="2" t="s">
        <v>23</v>
      </c>
      <c r="E1304" s="2" t="s">
        <v>78</v>
      </c>
      <c r="F1304" s="2" t="s">
        <v>71</v>
      </c>
      <c r="G1304" s="4">
        <v>44475</v>
      </c>
      <c r="H1304">
        <v>15</v>
      </c>
      <c r="I1304" t="s">
        <v>1050</v>
      </c>
      <c r="N1304">
        <v>104</v>
      </c>
      <c r="O1304" t="s">
        <v>2057</v>
      </c>
      <c r="P1304">
        <v>171</v>
      </c>
      <c r="AC1304" t="s">
        <v>2058</v>
      </c>
      <c r="AD1304">
        <v>157</v>
      </c>
    </row>
    <row r="1305" spans="1:31" x14ac:dyDescent="0.25">
      <c r="A1305" s="1">
        <v>44475</v>
      </c>
      <c r="B1305" s="2" t="s">
        <v>3879</v>
      </c>
      <c r="C1305" s="2" t="s">
        <v>25</v>
      </c>
      <c r="D1305" s="2" t="s">
        <v>23</v>
      </c>
      <c r="E1305" s="2" t="s">
        <v>78</v>
      </c>
      <c r="F1305" s="2" t="s">
        <v>71</v>
      </c>
      <c r="G1305" s="4">
        <v>44475</v>
      </c>
      <c r="H1305">
        <v>16</v>
      </c>
      <c r="I1305" t="s">
        <v>1050</v>
      </c>
      <c r="N1305">
        <v>691</v>
      </c>
      <c r="O1305" t="s">
        <v>2020</v>
      </c>
      <c r="P1305">
        <v>518</v>
      </c>
      <c r="AC1305" t="s">
        <v>2021</v>
      </c>
      <c r="AD1305" t="s">
        <v>2022</v>
      </c>
    </row>
    <row r="1306" spans="1:31" x14ac:dyDescent="0.25">
      <c r="A1306" s="1">
        <v>44475</v>
      </c>
      <c r="B1306" s="2" t="s">
        <v>3879</v>
      </c>
      <c r="C1306" s="2" t="s">
        <v>25</v>
      </c>
      <c r="D1306" s="2" t="s">
        <v>37</v>
      </c>
      <c r="E1306" s="2" t="s">
        <v>78</v>
      </c>
      <c r="F1306" s="2" t="s">
        <v>71</v>
      </c>
      <c r="G1306" s="4">
        <v>44475</v>
      </c>
      <c r="H1306">
        <v>17</v>
      </c>
      <c r="I1306" t="s">
        <v>1051</v>
      </c>
      <c r="J1306" s="1">
        <v>44475</v>
      </c>
      <c r="K1306" t="s">
        <v>2355</v>
      </c>
      <c r="L1306" t="s">
        <v>2356</v>
      </c>
      <c r="N1306">
        <v>692</v>
      </c>
      <c r="O1306" t="s">
        <v>2012</v>
      </c>
      <c r="P1306">
        <v>184</v>
      </c>
      <c r="Q1306">
        <v>0</v>
      </c>
      <c r="R1306">
        <v>0</v>
      </c>
      <c r="S1306">
        <v>1450</v>
      </c>
      <c r="T1306">
        <v>1450</v>
      </c>
      <c r="U1306">
        <v>1450</v>
      </c>
      <c r="W1306" t="s">
        <v>2006</v>
      </c>
      <c r="X1306" t="s">
        <v>71</v>
      </c>
      <c r="AA1306" t="s">
        <v>24</v>
      </c>
      <c r="AC1306" t="s">
        <v>2013</v>
      </c>
      <c r="AD1306" t="s">
        <v>2014</v>
      </c>
      <c r="AE1306" t="s">
        <v>2373</v>
      </c>
    </row>
    <row r="1307" spans="1:31" x14ac:dyDescent="0.25">
      <c r="A1307" s="1">
        <v>44475</v>
      </c>
      <c r="B1307" s="2" t="s">
        <v>3879</v>
      </c>
      <c r="C1307" s="2" t="s">
        <v>25</v>
      </c>
      <c r="D1307" s="2" t="s">
        <v>37</v>
      </c>
      <c r="E1307" s="2" t="s">
        <v>78</v>
      </c>
      <c r="F1307" s="2" t="s">
        <v>71</v>
      </c>
      <c r="G1307" s="4">
        <v>44475</v>
      </c>
      <c r="H1307">
        <v>18</v>
      </c>
      <c r="I1307" t="s">
        <v>1051</v>
      </c>
      <c r="N1307">
        <v>691</v>
      </c>
      <c r="O1307" t="s">
        <v>2020</v>
      </c>
      <c r="P1307">
        <v>518</v>
      </c>
      <c r="AC1307" t="s">
        <v>2021</v>
      </c>
      <c r="AD1307" t="s">
        <v>2022</v>
      </c>
    </row>
    <row r="1308" spans="1:31" x14ac:dyDescent="0.25">
      <c r="A1308" s="1">
        <v>44475</v>
      </c>
      <c r="B1308" s="2" t="s">
        <v>3879</v>
      </c>
      <c r="C1308" s="2" t="s">
        <v>25</v>
      </c>
      <c r="D1308" s="2" t="s">
        <v>37</v>
      </c>
      <c r="E1308" s="2" t="s">
        <v>78</v>
      </c>
      <c r="F1308" s="2" t="s">
        <v>71</v>
      </c>
      <c r="G1308" s="4">
        <v>44475</v>
      </c>
      <c r="H1308">
        <v>19</v>
      </c>
      <c r="I1308" t="s">
        <v>1051</v>
      </c>
      <c r="N1308">
        <v>1580</v>
      </c>
      <c r="O1308" t="s">
        <v>2092</v>
      </c>
      <c r="P1308">
        <v>610</v>
      </c>
      <c r="AC1308" t="s">
        <v>2093</v>
      </c>
      <c r="AD1308" t="s">
        <v>2094</v>
      </c>
    </row>
    <row r="1309" spans="1:31" x14ac:dyDescent="0.25">
      <c r="A1309" s="1">
        <v>44475</v>
      </c>
      <c r="B1309" s="2" t="s">
        <v>3879</v>
      </c>
      <c r="C1309" s="2" t="s">
        <v>25</v>
      </c>
      <c r="D1309" s="2" t="s">
        <v>37</v>
      </c>
      <c r="E1309" s="2" t="s">
        <v>78</v>
      </c>
      <c r="F1309" s="2" t="s">
        <v>71</v>
      </c>
      <c r="G1309" s="4">
        <v>44475</v>
      </c>
      <c r="H1309">
        <v>20</v>
      </c>
      <c r="I1309" t="s">
        <v>1051</v>
      </c>
      <c r="N1309">
        <v>83</v>
      </c>
      <c r="O1309" t="s">
        <v>2029</v>
      </c>
      <c r="P1309">
        <v>138</v>
      </c>
      <c r="AC1309" t="s">
        <v>2030</v>
      </c>
      <c r="AD1309">
        <v>127</v>
      </c>
    </row>
    <row r="1310" spans="1:31" x14ac:dyDescent="0.25">
      <c r="A1310" s="1">
        <v>44475</v>
      </c>
      <c r="B1310" s="2" t="s">
        <v>3879</v>
      </c>
      <c r="C1310" s="2" t="s">
        <v>73</v>
      </c>
      <c r="D1310" s="2" t="s">
        <v>23</v>
      </c>
      <c r="E1310" s="2" t="s">
        <v>77</v>
      </c>
      <c r="F1310" s="2" t="s">
        <v>71</v>
      </c>
      <c r="G1310" s="4">
        <v>44475</v>
      </c>
      <c r="H1310">
        <v>21</v>
      </c>
      <c r="I1310" t="s">
        <v>1052</v>
      </c>
      <c r="J1310" s="1">
        <v>44475</v>
      </c>
      <c r="K1310" t="s">
        <v>2080</v>
      </c>
      <c r="L1310" t="s">
        <v>2081</v>
      </c>
      <c r="M1310" t="s">
        <v>2082</v>
      </c>
      <c r="N1310">
        <v>102</v>
      </c>
      <c r="O1310" t="s">
        <v>2033</v>
      </c>
      <c r="P1310">
        <v>1070</v>
      </c>
      <c r="Q1310">
        <v>0</v>
      </c>
      <c r="R1310">
        <v>0</v>
      </c>
      <c r="S1310">
        <v>1070</v>
      </c>
      <c r="T1310">
        <v>1070</v>
      </c>
      <c r="U1310">
        <v>1070</v>
      </c>
      <c r="W1310" t="s">
        <v>2006</v>
      </c>
      <c r="X1310" t="s">
        <v>71</v>
      </c>
      <c r="AA1310" t="s">
        <v>24</v>
      </c>
      <c r="AC1310" t="s">
        <v>2034</v>
      </c>
      <c r="AD1310">
        <v>136</v>
      </c>
      <c r="AE1310" t="s">
        <v>2079</v>
      </c>
    </row>
    <row r="1311" spans="1:31" x14ac:dyDescent="0.25">
      <c r="A1311" s="1">
        <v>44475</v>
      </c>
      <c r="B1311" s="2" t="s">
        <v>3879</v>
      </c>
      <c r="C1311" s="2" t="s">
        <v>73</v>
      </c>
      <c r="D1311" s="2" t="s">
        <v>23</v>
      </c>
      <c r="E1311" s="2" t="s">
        <v>77</v>
      </c>
      <c r="F1311" s="2" t="s">
        <v>71</v>
      </c>
      <c r="G1311" s="4">
        <v>44475</v>
      </c>
      <c r="H1311">
        <v>22</v>
      </c>
      <c r="I1311" t="s">
        <v>1053</v>
      </c>
      <c r="J1311" s="1">
        <v>44475</v>
      </c>
      <c r="K1311" t="s">
        <v>2085</v>
      </c>
      <c r="L1311" t="s">
        <v>2086</v>
      </c>
      <c r="M1311" t="s">
        <v>2087</v>
      </c>
      <c r="N1311">
        <v>102</v>
      </c>
      <c r="O1311" t="s">
        <v>2033</v>
      </c>
      <c r="P1311">
        <v>1070</v>
      </c>
      <c r="Q1311">
        <v>0</v>
      </c>
      <c r="R1311">
        <v>0</v>
      </c>
      <c r="S1311">
        <v>1070</v>
      </c>
      <c r="T1311">
        <v>1070</v>
      </c>
      <c r="U1311">
        <v>1070</v>
      </c>
      <c r="W1311" t="s">
        <v>2006</v>
      </c>
      <c r="X1311" t="s">
        <v>71</v>
      </c>
      <c r="AA1311" t="s">
        <v>24</v>
      </c>
      <c r="AC1311" t="s">
        <v>2034</v>
      </c>
      <c r="AD1311">
        <v>136</v>
      </c>
      <c r="AE1311" t="s">
        <v>2079</v>
      </c>
    </row>
    <row r="1312" spans="1:31" x14ac:dyDescent="0.25">
      <c r="A1312" s="1">
        <v>44475</v>
      </c>
      <c r="B1312" s="2" t="s">
        <v>3879</v>
      </c>
      <c r="C1312" s="2" t="s">
        <v>56</v>
      </c>
      <c r="D1312" s="2" t="s">
        <v>37</v>
      </c>
      <c r="E1312" s="2" t="s">
        <v>81</v>
      </c>
      <c r="F1312" s="2" t="s">
        <v>71</v>
      </c>
      <c r="G1312" s="4">
        <v>44475</v>
      </c>
      <c r="H1312">
        <v>23</v>
      </c>
      <c r="I1312" t="s">
        <v>1054</v>
      </c>
      <c r="J1312" s="1">
        <v>44475</v>
      </c>
      <c r="K1312" t="s">
        <v>3072</v>
      </c>
      <c r="L1312" t="s">
        <v>3073</v>
      </c>
      <c r="M1312" t="s">
        <v>2135</v>
      </c>
      <c r="N1312">
        <v>692</v>
      </c>
      <c r="O1312" t="s">
        <v>2012</v>
      </c>
      <c r="P1312">
        <v>52.09</v>
      </c>
      <c r="Q1312">
        <v>0</v>
      </c>
      <c r="R1312">
        <v>0</v>
      </c>
      <c r="S1312">
        <v>910.06</v>
      </c>
      <c r="T1312">
        <v>910.06</v>
      </c>
      <c r="U1312">
        <v>910.06</v>
      </c>
      <c r="W1312" t="s">
        <v>2006</v>
      </c>
      <c r="X1312" t="s">
        <v>71</v>
      </c>
      <c r="AA1312" t="s">
        <v>56</v>
      </c>
      <c r="AC1312" t="s">
        <v>2013</v>
      </c>
      <c r="AD1312" t="s">
        <v>2014</v>
      </c>
      <c r="AE1312" t="s">
        <v>3074</v>
      </c>
    </row>
    <row r="1313" spans="1:31" x14ac:dyDescent="0.25">
      <c r="A1313" s="1">
        <v>44475</v>
      </c>
      <c r="B1313" s="2" t="s">
        <v>3879</v>
      </c>
      <c r="C1313" s="2" t="s">
        <v>56</v>
      </c>
      <c r="D1313" s="2" t="s">
        <v>37</v>
      </c>
      <c r="E1313" s="2" t="s">
        <v>81</v>
      </c>
      <c r="F1313" s="2" t="s">
        <v>71</v>
      </c>
      <c r="G1313" s="4">
        <v>44475</v>
      </c>
      <c r="H1313">
        <v>24</v>
      </c>
      <c r="I1313" t="s">
        <v>1054</v>
      </c>
      <c r="N1313">
        <v>288</v>
      </c>
      <c r="O1313" t="s">
        <v>2242</v>
      </c>
      <c r="P1313">
        <v>31</v>
      </c>
      <c r="AC1313" t="s">
        <v>2243</v>
      </c>
      <c r="AD1313">
        <v>221</v>
      </c>
    </row>
    <row r="1314" spans="1:31" x14ac:dyDescent="0.25">
      <c r="A1314" s="1">
        <v>44475</v>
      </c>
      <c r="B1314" s="2" t="s">
        <v>3879</v>
      </c>
      <c r="C1314" s="2" t="s">
        <v>56</v>
      </c>
      <c r="D1314" s="2" t="s">
        <v>37</v>
      </c>
      <c r="E1314" s="2" t="s">
        <v>81</v>
      </c>
      <c r="F1314" s="2" t="s">
        <v>71</v>
      </c>
      <c r="G1314" s="4">
        <v>44475</v>
      </c>
      <c r="H1314">
        <v>25</v>
      </c>
      <c r="I1314" t="s">
        <v>1054</v>
      </c>
      <c r="N1314">
        <v>1533</v>
      </c>
      <c r="O1314" t="s">
        <v>2119</v>
      </c>
      <c r="P1314">
        <v>764.57</v>
      </c>
      <c r="AC1314" t="s">
        <v>2120</v>
      </c>
      <c r="AD1314" t="s">
        <v>2121</v>
      </c>
    </row>
    <row r="1315" spans="1:31" x14ac:dyDescent="0.25">
      <c r="A1315" s="1">
        <v>44475</v>
      </c>
      <c r="B1315" s="2" t="s">
        <v>3879</v>
      </c>
      <c r="C1315" s="2" t="s">
        <v>56</v>
      </c>
      <c r="D1315" s="2" t="s">
        <v>37</v>
      </c>
      <c r="E1315" s="2" t="s">
        <v>81</v>
      </c>
      <c r="F1315" s="2" t="s">
        <v>71</v>
      </c>
      <c r="G1315" s="4">
        <v>44475</v>
      </c>
      <c r="H1315">
        <v>26</v>
      </c>
      <c r="I1315" t="s">
        <v>1054</v>
      </c>
      <c r="N1315">
        <v>2174</v>
      </c>
      <c r="O1315" t="s">
        <v>2824</v>
      </c>
      <c r="P1315">
        <v>0</v>
      </c>
      <c r="AC1315" t="s">
        <v>2825</v>
      </c>
      <c r="AD1315" t="s">
        <v>2826</v>
      </c>
    </row>
    <row r="1316" spans="1:31" x14ac:dyDescent="0.25">
      <c r="A1316" s="1">
        <v>44475</v>
      </c>
      <c r="B1316" s="2" t="s">
        <v>3879</v>
      </c>
      <c r="C1316" s="2" t="s">
        <v>56</v>
      </c>
      <c r="D1316" s="2" t="s">
        <v>37</v>
      </c>
      <c r="E1316" s="2" t="s">
        <v>81</v>
      </c>
      <c r="F1316" s="2" t="s">
        <v>71</v>
      </c>
      <c r="G1316" s="4">
        <v>44475</v>
      </c>
      <c r="H1316">
        <v>27</v>
      </c>
      <c r="I1316" t="s">
        <v>1054</v>
      </c>
      <c r="N1316">
        <v>83</v>
      </c>
      <c r="O1316" t="s">
        <v>2029</v>
      </c>
      <c r="P1316">
        <v>62.4</v>
      </c>
      <c r="AC1316" t="s">
        <v>2030</v>
      </c>
      <c r="AD1316">
        <v>127</v>
      </c>
    </row>
    <row r="1317" spans="1:31" x14ac:dyDescent="0.25">
      <c r="A1317" s="1">
        <v>44475</v>
      </c>
      <c r="B1317" s="2" t="s">
        <v>3879</v>
      </c>
      <c r="C1317" s="2" t="s">
        <v>25</v>
      </c>
      <c r="D1317" s="2" t="s">
        <v>23</v>
      </c>
      <c r="E1317" s="2" t="s">
        <v>78</v>
      </c>
      <c r="F1317" s="2" t="s">
        <v>71</v>
      </c>
      <c r="G1317" s="4">
        <v>44475</v>
      </c>
      <c r="H1317">
        <v>28</v>
      </c>
      <c r="I1317" t="s">
        <v>1057</v>
      </c>
      <c r="J1317" s="1">
        <v>44475</v>
      </c>
      <c r="K1317" t="s">
        <v>2085</v>
      </c>
      <c r="L1317" t="s">
        <v>2086</v>
      </c>
      <c r="M1317" t="s">
        <v>2087</v>
      </c>
      <c r="N1317">
        <v>692</v>
      </c>
      <c r="O1317" t="s">
        <v>2012</v>
      </c>
      <c r="P1317">
        <v>184</v>
      </c>
      <c r="Q1317">
        <v>0</v>
      </c>
      <c r="R1317">
        <v>0</v>
      </c>
      <c r="S1317">
        <v>873</v>
      </c>
      <c r="T1317">
        <v>873</v>
      </c>
      <c r="U1317">
        <v>873</v>
      </c>
      <c r="W1317" t="s">
        <v>2006</v>
      </c>
      <c r="X1317" t="s">
        <v>71</v>
      </c>
      <c r="AA1317" t="s">
        <v>24</v>
      </c>
      <c r="AC1317" t="s">
        <v>2013</v>
      </c>
      <c r="AD1317" t="s">
        <v>2014</v>
      </c>
      <c r="AE1317" t="s">
        <v>2079</v>
      </c>
    </row>
    <row r="1318" spans="1:31" x14ac:dyDescent="0.25">
      <c r="A1318" s="1">
        <v>44475</v>
      </c>
      <c r="B1318" s="2" t="s">
        <v>3879</v>
      </c>
      <c r="C1318" s="2" t="s">
        <v>25</v>
      </c>
      <c r="D1318" s="2" t="s">
        <v>23</v>
      </c>
      <c r="E1318" s="2" t="s">
        <v>78</v>
      </c>
      <c r="F1318" s="2" t="s">
        <v>71</v>
      </c>
      <c r="G1318" s="4">
        <v>44475</v>
      </c>
      <c r="H1318">
        <v>29</v>
      </c>
      <c r="I1318" t="s">
        <v>1057</v>
      </c>
      <c r="N1318">
        <v>104</v>
      </c>
      <c r="O1318" t="s">
        <v>2057</v>
      </c>
      <c r="P1318">
        <v>171</v>
      </c>
      <c r="AC1318" t="s">
        <v>2058</v>
      </c>
      <c r="AD1318">
        <v>157</v>
      </c>
    </row>
    <row r="1319" spans="1:31" x14ac:dyDescent="0.25">
      <c r="A1319" s="1">
        <v>44475</v>
      </c>
      <c r="B1319" s="2" t="s">
        <v>3879</v>
      </c>
      <c r="C1319" s="2" t="s">
        <v>25</v>
      </c>
      <c r="D1319" s="2" t="s">
        <v>23</v>
      </c>
      <c r="E1319" s="2" t="s">
        <v>78</v>
      </c>
      <c r="F1319" s="2" t="s">
        <v>71</v>
      </c>
      <c r="G1319" s="4">
        <v>44475</v>
      </c>
      <c r="H1319">
        <v>30</v>
      </c>
      <c r="I1319" t="s">
        <v>1057</v>
      </c>
      <c r="N1319">
        <v>691</v>
      </c>
      <c r="O1319" t="s">
        <v>2020</v>
      </c>
      <c r="P1319">
        <v>518</v>
      </c>
      <c r="AC1319" t="s">
        <v>2021</v>
      </c>
      <c r="AD1319" t="s">
        <v>2022</v>
      </c>
    </row>
    <row r="1320" spans="1:31" x14ac:dyDescent="0.25">
      <c r="A1320" s="1">
        <v>44475</v>
      </c>
      <c r="B1320" s="2" t="s">
        <v>3879</v>
      </c>
      <c r="C1320" s="2" t="s">
        <v>25</v>
      </c>
      <c r="D1320" s="2" t="s">
        <v>23</v>
      </c>
      <c r="E1320" s="2" t="s">
        <v>78</v>
      </c>
      <c r="F1320" s="2" t="s">
        <v>71</v>
      </c>
      <c r="G1320" s="4">
        <v>44475</v>
      </c>
      <c r="H1320">
        <v>31</v>
      </c>
      <c r="I1320" t="s">
        <v>1058</v>
      </c>
      <c r="J1320" s="1">
        <v>44475</v>
      </c>
      <c r="K1320" t="s">
        <v>2080</v>
      </c>
      <c r="L1320" t="s">
        <v>2081</v>
      </c>
      <c r="M1320" t="s">
        <v>2082</v>
      </c>
      <c r="N1320">
        <v>692</v>
      </c>
      <c r="O1320" t="s">
        <v>2012</v>
      </c>
      <c r="P1320">
        <v>184</v>
      </c>
      <c r="Q1320">
        <v>0</v>
      </c>
      <c r="R1320">
        <v>0</v>
      </c>
      <c r="S1320">
        <v>873</v>
      </c>
      <c r="T1320">
        <v>873</v>
      </c>
      <c r="U1320">
        <v>873</v>
      </c>
      <c r="W1320" t="s">
        <v>2006</v>
      </c>
      <c r="X1320" t="s">
        <v>71</v>
      </c>
      <c r="AA1320" t="s">
        <v>24</v>
      </c>
      <c r="AC1320" t="s">
        <v>2013</v>
      </c>
      <c r="AD1320" t="s">
        <v>2014</v>
      </c>
      <c r="AE1320" t="s">
        <v>2079</v>
      </c>
    </row>
    <row r="1321" spans="1:31" x14ac:dyDescent="0.25">
      <c r="A1321" s="1">
        <v>44475</v>
      </c>
      <c r="B1321" s="2" t="s">
        <v>3879</v>
      </c>
      <c r="C1321" s="2" t="s">
        <v>25</v>
      </c>
      <c r="D1321" s="2" t="s">
        <v>23</v>
      </c>
      <c r="E1321" s="2" t="s">
        <v>78</v>
      </c>
      <c r="F1321" s="2" t="s">
        <v>71</v>
      </c>
      <c r="G1321" s="4">
        <v>44475</v>
      </c>
      <c r="H1321">
        <v>32</v>
      </c>
      <c r="I1321" t="s">
        <v>1058</v>
      </c>
      <c r="N1321">
        <v>104</v>
      </c>
      <c r="O1321" t="s">
        <v>2057</v>
      </c>
      <c r="P1321">
        <v>171</v>
      </c>
      <c r="AC1321" t="s">
        <v>2058</v>
      </c>
      <c r="AD1321">
        <v>157</v>
      </c>
    </row>
    <row r="1322" spans="1:31" x14ac:dyDescent="0.25">
      <c r="A1322" s="1">
        <v>44475</v>
      </c>
      <c r="B1322" s="2" t="s">
        <v>3879</v>
      </c>
      <c r="C1322" s="2" t="s">
        <v>25</v>
      </c>
      <c r="D1322" s="2" t="s">
        <v>23</v>
      </c>
      <c r="E1322" s="2" t="s">
        <v>78</v>
      </c>
      <c r="F1322" s="2" t="s">
        <v>71</v>
      </c>
      <c r="G1322" s="4">
        <v>44475</v>
      </c>
      <c r="H1322">
        <v>33</v>
      </c>
      <c r="I1322" t="s">
        <v>1058</v>
      </c>
      <c r="N1322">
        <v>691</v>
      </c>
      <c r="O1322" t="s">
        <v>2020</v>
      </c>
      <c r="P1322">
        <v>518</v>
      </c>
      <c r="AC1322" t="s">
        <v>2021</v>
      </c>
      <c r="AD1322" t="s">
        <v>2022</v>
      </c>
    </row>
    <row r="1323" spans="1:31" x14ac:dyDescent="0.25">
      <c r="A1323" s="1">
        <v>44475</v>
      </c>
      <c r="B1323" s="2" t="s">
        <v>3879</v>
      </c>
      <c r="C1323" s="2" t="s">
        <v>25</v>
      </c>
      <c r="D1323" s="2" t="s">
        <v>23</v>
      </c>
      <c r="E1323" s="2" t="s">
        <v>78</v>
      </c>
      <c r="F1323" s="2" t="s">
        <v>71</v>
      </c>
      <c r="G1323" s="4">
        <v>44475</v>
      </c>
      <c r="H1323">
        <v>34</v>
      </c>
      <c r="I1323" t="s">
        <v>1059</v>
      </c>
      <c r="J1323" s="1">
        <v>44475</v>
      </c>
      <c r="K1323" t="s">
        <v>2903</v>
      </c>
      <c r="L1323" t="s">
        <v>2647</v>
      </c>
      <c r="M1323" t="s">
        <v>2904</v>
      </c>
      <c r="N1323">
        <v>692</v>
      </c>
      <c r="O1323" t="s">
        <v>2012</v>
      </c>
      <c r="P1323">
        <v>184</v>
      </c>
      <c r="Q1323">
        <v>0</v>
      </c>
      <c r="R1323">
        <v>0</v>
      </c>
      <c r="S1323">
        <v>1218</v>
      </c>
      <c r="T1323">
        <v>1218</v>
      </c>
      <c r="U1323">
        <v>1218</v>
      </c>
      <c r="W1323" t="s">
        <v>2006</v>
      </c>
      <c r="X1323" t="s">
        <v>71</v>
      </c>
      <c r="AA1323" t="s">
        <v>24</v>
      </c>
      <c r="AC1323" t="s">
        <v>2013</v>
      </c>
      <c r="AD1323" t="s">
        <v>2014</v>
      </c>
      <c r="AE1323" t="s">
        <v>2079</v>
      </c>
    </row>
    <row r="1324" spans="1:31" x14ac:dyDescent="0.25">
      <c r="A1324" s="1">
        <v>44475</v>
      </c>
      <c r="B1324" s="2" t="s">
        <v>3879</v>
      </c>
      <c r="C1324" s="2" t="s">
        <v>25</v>
      </c>
      <c r="D1324" s="2" t="s">
        <v>23</v>
      </c>
      <c r="E1324" s="2" t="s">
        <v>78</v>
      </c>
      <c r="F1324" s="2" t="s">
        <v>71</v>
      </c>
      <c r="G1324" s="4">
        <v>44475</v>
      </c>
      <c r="H1324">
        <v>35</v>
      </c>
      <c r="I1324" t="s">
        <v>1059</v>
      </c>
      <c r="N1324">
        <v>104</v>
      </c>
      <c r="O1324" t="s">
        <v>2057</v>
      </c>
      <c r="P1324">
        <v>171</v>
      </c>
      <c r="AC1324" t="s">
        <v>2058</v>
      </c>
      <c r="AD1324">
        <v>157</v>
      </c>
    </row>
    <row r="1325" spans="1:31" x14ac:dyDescent="0.25">
      <c r="A1325" s="1">
        <v>44475</v>
      </c>
      <c r="B1325" s="2" t="s">
        <v>3879</v>
      </c>
      <c r="C1325" s="2" t="s">
        <v>25</v>
      </c>
      <c r="D1325" s="2" t="s">
        <v>23</v>
      </c>
      <c r="E1325" s="2" t="s">
        <v>78</v>
      </c>
      <c r="F1325" s="2" t="s">
        <v>71</v>
      </c>
      <c r="G1325" s="4">
        <v>44475</v>
      </c>
      <c r="H1325">
        <v>36</v>
      </c>
      <c r="I1325" t="s">
        <v>1059</v>
      </c>
      <c r="N1325">
        <v>226</v>
      </c>
      <c r="O1325" t="s">
        <v>2018</v>
      </c>
      <c r="P1325">
        <v>345</v>
      </c>
      <c r="AC1325" t="s">
        <v>2019</v>
      </c>
      <c r="AD1325">
        <v>183</v>
      </c>
    </row>
    <row r="1326" spans="1:31" x14ac:dyDescent="0.25">
      <c r="A1326" s="1">
        <v>44475</v>
      </c>
      <c r="B1326" s="2" t="s">
        <v>3879</v>
      </c>
      <c r="C1326" s="2" t="s">
        <v>25</v>
      </c>
      <c r="D1326" s="2" t="s">
        <v>23</v>
      </c>
      <c r="E1326" s="2" t="s">
        <v>78</v>
      </c>
      <c r="F1326" s="2" t="s">
        <v>71</v>
      </c>
      <c r="G1326" s="4">
        <v>44475</v>
      </c>
      <c r="H1326">
        <v>37</v>
      </c>
      <c r="I1326" t="s">
        <v>1059</v>
      </c>
      <c r="N1326">
        <v>691</v>
      </c>
      <c r="O1326" t="s">
        <v>2020</v>
      </c>
      <c r="P1326">
        <v>518</v>
      </c>
      <c r="AC1326" t="s">
        <v>2021</v>
      </c>
      <c r="AD1326" t="s">
        <v>2022</v>
      </c>
    </row>
    <row r="1327" spans="1:31" x14ac:dyDescent="0.25">
      <c r="A1327" s="1">
        <v>44475</v>
      </c>
      <c r="B1327" s="2" t="s">
        <v>3879</v>
      </c>
      <c r="C1327" s="2" t="s">
        <v>48</v>
      </c>
      <c r="D1327" s="2" t="s">
        <v>37</v>
      </c>
      <c r="E1327" s="2" t="s">
        <v>81</v>
      </c>
      <c r="F1327" s="2" t="s">
        <v>71</v>
      </c>
      <c r="G1327" s="4">
        <v>44475</v>
      </c>
      <c r="H1327">
        <v>38</v>
      </c>
      <c r="I1327" t="s">
        <v>1060</v>
      </c>
      <c r="J1327" s="1">
        <v>44475</v>
      </c>
      <c r="K1327" t="s">
        <v>3075</v>
      </c>
      <c r="L1327" t="s">
        <v>2037</v>
      </c>
      <c r="M1327" t="s">
        <v>3076</v>
      </c>
      <c r="N1327">
        <v>692</v>
      </c>
      <c r="O1327" t="s">
        <v>2012</v>
      </c>
      <c r="P1327">
        <v>184</v>
      </c>
      <c r="Q1327">
        <v>0</v>
      </c>
      <c r="R1327">
        <v>0</v>
      </c>
      <c r="S1327">
        <v>4457</v>
      </c>
      <c r="T1327">
        <v>4457</v>
      </c>
      <c r="U1327">
        <v>4457</v>
      </c>
      <c r="W1327" t="s">
        <v>2006</v>
      </c>
      <c r="X1327" t="s">
        <v>71</v>
      </c>
      <c r="AA1327" t="s">
        <v>48</v>
      </c>
      <c r="AC1327" t="s">
        <v>2013</v>
      </c>
      <c r="AD1327" t="s">
        <v>2014</v>
      </c>
      <c r="AE1327" t="s">
        <v>2274</v>
      </c>
    </row>
    <row r="1328" spans="1:31" x14ac:dyDescent="0.25">
      <c r="A1328" s="1">
        <v>44475</v>
      </c>
      <c r="B1328" s="2" t="s">
        <v>3879</v>
      </c>
      <c r="C1328" s="2" t="s">
        <v>48</v>
      </c>
      <c r="D1328" s="2" t="s">
        <v>37</v>
      </c>
      <c r="E1328" s="2" t="s">
        <v>81</v>
      </c>
      <c r="F1328" s="2" t="s">
        <v>71</v>
      </c>
      <c r="G1328" s="4">
        <v>44475</v>
      </c>
      <c r="H1328">
        <v>39</v>
      </c>
      <c r="I1328" t="s">
        <v>1060</v>
      </c>
      <c r="N1328">
        <v>10</v>
      </c>
      <c r="O1328" t="s">
        <v>2291</v>
      </c>
      <c r="P1328">
        <v>100</v>
      </c>
      <c r="AC1328" t="s">
        <v>2292</v>
      </c>
      <c r="AD1328">
        <v>134</v>
      </c>
    </row>
    <row r="1329" spans="1:31" x14ac:dyDescent="0.25">
      <c r="A1329" s="1">
        <v>44475</v>
      </c>
      <c r="B1329" s="2" t="s">
        <v>3879</v>
      </c>
      <c r="C1329" s="2" t="s">
        <v>48</v>
      </c>
      <c r="D1329" s="2" t="s">
        <v>37</v>
      </c>
      <c r="E1329" s="2" t="s">
        <v>81</v>
      </c>
      <c r="F1329" s="2" t="s">
        <v>71</v>
      </c>
      <c r="G1329" s="4">
        <v>44475</v>
      </c>
      <c r="H1329">
        <v>40</v>
      </c>
      <c r="I1329" t="s">
        <v>1060</v>
      </c>
      <c r="N1329">
        <v>288</v>
      </c>
      <c r="O1329" t="s">
        <v>2242</v>
      </c>
      <c r="P1329">
        <v>125</v>
      </c>
      <c r="AC1329" t="s">
        <v>2243</v>
      </c>
      <c r="AD1329">
        <v>221</v>
      </c>
    </row>
    <row r="1330" spans="1:31" x14ac:dyDescent="0.25">
      <c r="A1330" s="1">
        <v>44475</v>
      </c>
      <c r="B1330" s="2" t="s">
        <v>3879</v>
      </c>
      <c r="C1330" s="2" t="s">
        <v>48</v>
      </c>
      <c r="D1330" s="2" t="s">
        <v>37</v>
      </c>
      <c r="E1330" s="2" t="s">
        <v>81</v>
      </c>
      <c r="F1330" s="2" t="s">
        <v>71</v>
      </c>
      <c r="G1330" s="4">
        <v>44475</v>
      </c>
      <c r="H1330">
        <v>41</v>
      </c>
      <c r="I1330" t="s">
        <v>1060</v>
      </c>
      <c r="N1330">
        <v>226</v>
      </c>
      <c r="O1330" t="s">
        <v>2018</v>
      </c>
      <c r="P1330">
        <v>345</v>
      </c>
      <c r="AC1330" t="s">
        <v>2019</v>
      </c>
      <c r="AD1330">
        <v>183</v>
      </c>
    </row>
    <row r="1331" spans="1:31" x14ac:dyDescent="0.25">
      <c r="A1331" s="1">
        <v>44475</v>
      </c>
      <c r="B1331" s="2" t="s">
        <v>3879</v>
      </c>
      <c r="C1331" s="2" t="s">
        <v>48</v>
      </c>
      <c r="D1331" s="2" t="s">
        <v>37</v>
      </c>
      <c r="E1331" s="2" t="s">
        <v>81</v>
      </c>
      <c r="F1331" s="2" t="s">
        <v>71</v>
      </c>
      <c r="G1331" s="4">
        <v>44475</v>
      </c>
      <c r="H1331">
        <v>42</v>
      </c>
      <c r="I1331" t="s">
        <v>1060</v>
      </c>
      <c r="N1331">
        <v>1533</v>
      </c>
      <c r="O1331" t="s">
        <v>2119</v>
      </c>
      <c r="P1331">
        <v>535</v>
      </c>
      <c r="AC1331" t="s">
        <v>2120</v>
      </c>
      <c r="AD1331" t="s">
        <v>2121</v>
      </c>
    </row>
    <row r="1332" spans="1:31" x14ac:dyDescent="0.25">
      <c r="A1332" s="1">
        <v>44475</v>
      </c>
      <c r="B1332" s="2" t="s">
        <v>3879</v>
      </c>
      <c r="C1332" s="2" t="s">
        <v>48</v>
      </c>
      <c r="D1332" s="2" t="s">
        <v>37</v>
      </c>
      <c r="E1332" s="2" t="s">
        <v>81</v>
      </c>
      <c r="F1332" s="2" t="s">
        <v>71</v>
      </c>
      <c r="G1332" s="4">
        <v>44475</v>
      </c>
      <c r="H1332">
        <v>43</v>
      </c>
      <c r="I1332" t="s">
        <v>1060</v>
      </c>
      <c r="N1332">
        <v>2231</v>
      </c>
      <c r="O1332" t="s">
        <v>3077</v>
      </c>
      <c r="P1332">
        <v>2630</v>
      </c>
      <c r="AC1332" t="s">
        <v>3078</v>
      </c>
      <c r="AD1332" t="s">
        <v>3079</v>
      </c>
    </row>
    <row r="1333" spans="1:31" x14ac:dyDescent="0.25">
      <c r="A1333" s="1">
        <v>44475</v>
      </c>
      <c r="B1333" s="2" t="s">
        <v>3879</v>
      </c>
      <c r="C1333" s="2" t="s">
        <v>48</v>
      </c>
      <c r="D1333" s="2" t="s">
        <v>37</v>
      </c>
      <c r="E1333" s="2" t="s">
        <v>81</v>
      </c>
      <c r="F1333" s="2" t="s">
        <v>71</v>
      </c>
      <c r="G1333" s="4">
        <v>44475</v>
      </c>
      <c r="H1333">
        <v>44</v>
      </c>
      <c r="I1333" t="s">
        <v>1060</v>
      </c>
      <c r="N1333">
        <v>83</v>
      </c>
      <c r="O1333" t="s">
        <v>2029</v>
      </c>
      <c r="P1333">
        <v>138</v>
      </c>
      <c r="AC1333" t="s">
        <v>2030</v>
      </c>
      <c r="AD1333">
        <v>127</v>
      </c>
    </row>
    <row r="1334" spans="1:31" x14ac:dyDescent="0.25">
      <c r="A1334" s="1">
        <v>44475</v>
      </c>
      <c r="B1334" s="2" t="s">
        <v>3879</v>
      </c>
      <c r="C1334" s="2" t="s">
        <v>48</v>
      </c>
      <c r="D1334" s="2" t="s">
        <v>37</v>
      </c>
      <c r="E1334" s="2" t="s">
        <v>81</v>
      </c>
      <c r="F1334" s="2" t="s">
        <v>71</v>
      </c>
      <c r="G1334" s="4">
        <v>44475</v>
      </c>
      <c r="H1334">
        <v>45</v>
      </c>
      <c r="I1334" t="s">
        <v>1060</v>
      </c>
      <c r="N1334">
        <v>353</v>
      </c>
      <c r="O1334" t="s">
        <v>3080</v>
      </c>
      <c r="P1334">
        <v>400</v>
      </c>
      <c r="AC1334" t="s">
        <v>3081</v>
      </c>
      <c r="AD1334">
        <v>104</v>
      </c>
    </row>
    <row r="1335" spans="1:31" x14ac:dyDescent="0.25">
      <c r="A1335" s="1">
        <v>44475</v>
      </c>
      <c r="B1335" s="2" t="s">
        <v>3879</v>
      </c>
      <c r="C1335" s="2" t="s">
        <v>46</v>
      </c>
      <c r="D1335" s="2" t="s">
        <v>37</v>
      </c>
      <c r="E1335" s="2" t="s">
        <v>81</v>
      </c>
      <c r="F1335" s="2" t="s">
        <v>71</v>
      </c>
      <c r="G1335" s="4">
        <v>44475</v>
      </c>
      <c r="H1335">
        <v>46</v>
      </c>
      <c r="I1335" t="s">
        <v>1062</v>
      </c>
      <c r="J1335" s="1">
        <v>44475</v>
      </c>
      <c r="K1335" t="s">
        <v>3082</v>
      </c>
      <c r="L1335" t="s">
        <v>3083</v>
      </c>
      <c r="M1335" t="s">
        <v>2396</v>
      </c>
      <c r="N1335">
        <v>692</v>
      </c>
      <c r="O1335" t="s">
        <v>2012</v>
      </c>
      <c r="P1335">
        <v>184</v>
      </c>
      <c r="Q1335">
        <v>0</v>
      </c>
      <c r="R1335">
        <v>0</v>
      </c>
      <c r="S1335">
        <v>2914</v>
      </c>
      <c r="T1335">
        <v>2914</v>
      </c>
      <c r="U1335">
        <v>2914</v>
      </c>
      <c r="W1335" t="s">
        <v>2006</v>
      </c>
      <c r="X1335" t="s">
        <v>71</v>
      </c>
      <c r="Y1335" t="s">
        <v>3084</v>
      </c>
      <c r="AA1335" t="s">
        <v>46</v>
      </c>
      <c r="AC1335" t="s">
        <v>2013</v>
      </c>
      <c r="AD1335" t="s">
        <v>2014</v>
      </c>
      <c r="AE1335" t="s">
        <v>2197</v>
      </c>
    </row>
    <row r="1336" spans="1:31" x14ac:dyDescent="0.25">
      <c r="A1336" s="1">
        <v>44475</v>
      </c>
      <c r="B1336" s="2" t="s">
        <v>3879</v>
      </c>
      <c r="C1336" s="2" t="s">
        <v>46</v>
      </c>
      <c r="D1336" s="2" t="s">
        <v>37</v>
      </c>
      <c r="E1336" s="2" t="s">
        <v>81</v>
      </c>
      <c r="F1336" s="2" t="s">
        <v>71</v>
      </c>
      <c r="G1336" s="4">
        <v>44475</v>
      </c>
      <c r="H1336">
        <v>47</v>
      </c>
      <c r="I1336" t="s">
        <v>1062</v>
      </c>
      <c r="N1336">
        <v>1009</v>
      </c>
      <c r="O1336" t="s">
        <v>2654</v>
      </c>
      <c r="P1336">
        <v>100</v>
      </c>
      <c r="AC1336" t="s">
        <v>2656</v>
      </c>
      <c r="AD1336">
        <v>150</v>
      </c>
    </row>
    <row r="1337" spans="1:31" x14ac:dyDescent="0.25">
      <c r="A1337" s="1">
        <v>44475</v>
      </c>
      <c r="B1337" s="2" t="s">
        <v>3879</v>
      </c>
      <c r="C1337" s="2" t="s">
        <v>46</v>
      </c>
      <c r="D1337" s="2" t="s">
        <v>37</v>
      </c>
      <c r="E1337" s="2" t="s">
        <v>81</v>
      </c>
      <c r="F1337" s="2" t="s">
        <v>71</v>
      </c>
      <c r="G1337" s="4">
        <v>44475</v>
      </c>
      <c r="H1337">
        <v>48</v>
      </c>
      <c r="I1337" t="s">
        <v>1062</v>
      </c>
      <c r="N1337">
        <v>259</v>
      </c>
      <c r="O1337" t="s">
        <v>2277</v>
      </c>
      <c r="P1337">
        <v>130</v>
      </c>
      <c r="AC1337" t="s">
        <v>2278</v>
      </c>
      <c r="AD1337">
        <v>210</v>
      </c>
    </row>
    <row r="1338" spans="1:31" x14ac:dyDescent="0.25">
      <c r="A1338" s="1">
        <v>44475</v>
      </c>
      <c r="B1338" s="2" t="s">
        <v>3879</v>
      </c>
      <c r="C1338" s="2" t="s">
        <v>46</v>
      </c>
      <c r="D1338" s="2" t="s">
        <v>37</v>
      </c>
      <c r="E1338" s="2" t="s">
        <v>81</v>
      </c>
      <c r="F1338" s="2" t="s">
        <v>71</v>
      </c>
      <c r="G1338" s="4">
        <v>44475</v>
      </c>
      <c r="H1338">
        <v>49</v>
      </c>
      <c r="I1338" t="s">
        <v>1062</v>
      </c>
      <c r="N1338">
        <v>262</v>
      </c>
      <c r="O1338" t="s">
        <v>2279</v>
      </c>
      <c r="P1338">
        <v>130</v>
      </c>
      <c r="AC1338" t="s">
        <v>2280</v>
      </c>
    </row>
    <row r="1339" spans="1:31" x14ac:dyDescent="0.25">
      <c r="A1339" s="1">
        <v>44475</v>
      </c>
      <c r="B1339" s="2" t="s">
        <v>3879</v>
      </c>
      <c r="C1339" s="2" t="s">
        <v>46</v>
      </c>
      <c r="D1339" s="2" t="s">
        <v>37</v>
      </c>
      <c r="E1339" s="2" t="s">
        <v>81</v>
      </c>
      <c r="F1339" s="2" t="s">
        <v>71</v>
      </c>
      <c r="G1339" s="4">
        <v>44475</v>
      </c>
      <c r="H1339">
        <v>50</v>
      </c>
      <c r="I1339" t="s">
        <v>1062</v>
      </c>
      <c r="N1339">
        <v>226</v>
      </c>
      <c r="O1339" t="s">
        <v>2018</v>
      </c>
      <c r="P1339">
        <v>345</v>
      </c>
      <c r="AC1339" t="s">
        <v>2019</v>
      </c>
      <c r="AD1339">
        <v>183</v>
      </c>
    </row>
    <row r="1340" spans="1:31" x14ac:dyDescent="0.25">
      <c r="A1340" s="1">
        <v>44475</v>
      </c>
      <c r="B1340" s="2" t="s">
        <v>3879</v>
      </c>
      <c r="C1340" s="2" t="s">
        <v>46</v>
      </c>
      <c r="D1340" s="2" t="s">
        <v>37</v>
      </c>
      <c r="E1340" s="2" t="s">
        <v>81</v>
      </c>
      <c r="F1340" s="2" t="s">
        <v>71</v>
      </c>
      <c r="G1340" s="4">
        <v>44475</v>
      </c>
      <c r="H1340">
        <v>51</v>
      </c>
      <c r="I1340" t="s">
        <v>1062</v>
      </c>
      <c r="N1340">
        <v>691</v>
      </c>
      <c r="O1340" t="s">
        <v>2020</v>
      </c>
      <c r="P1340">
        <v>518</v>
      </c>
      <c r="AC1340" t="s">
        <v>2021</v>
      </c>
      <c r="AD1340" t="s">
        <v>2022</v>
      </c>
    </row>
    <row r="1341" spans="1:31" x14ac:dyDescent="0.25">
      <c r="A1341" s="1">
        <v>44475</v>
      </c>
      <c r="B1341" s="2" t="s">
        <v>3879</v>
      </c>
      <c r="C1341" s="2" t="s">
        <v>46</v>
      </c>
      <c r="D1341" s="2" t="s">
        <v>37</v>
      </c>
      <c r="E1341" s="2" t="s">
        <v>81</v>
      </c>
      <c r="F1341" s="2" t="s">
        <v>71</v>
      </c>
      <c r="G1341" s="4">
        <v>44475</v>
      </c>
      <c r="H1341">
        <v>52</v>
      </c>
      <c r="I1341" t="s">
        <v>1062</v>
      </c>
      <c r="N1341">
        <v>230</v>
      </c>
      <c r="O1341" t="s">
        <v>3085</v>
      </c>
      <c r="P1341">
        <v>155</v>
      </c>
      <c r="AC1341" t="s">
        <v>3086</v>
      </c>
      <c r="AD1341">
        <v>186</v>
      </c>
    </row>
    <row r="1342" spans="1:31" x14ac:dyDescent="0.25">
      <c r="A1342" s="1">
        <v>44475</v>
      </c>
      <c r="B1342" s="2" t="s">
        <v>3879</v>
      </c>
      <c r="C1342" s="2" t="s">
        <v>46</v>
      </c>
      <c r="D1342" s="2" t="s">
        <v>37</v>
      </c>
      <c r="E1342" s="2" t="s">
        <v>81</v>
      </c>
      <c r="F1342" s="2" t="s">
        <v>71</v>
      </c>
      <c r="G1342" s="4">
        <v>44475</v>
      </c>
      <c r="H1342">
        <v>53</v>
      </c>
      <c r="I1342" t="s">
        <v>1062</v>
      </c>
      <c r="N1342">
        <v>487</v>
      </c>
      <c r="O1342" t="s">
        <v>2174</v>
      </c>
      <c r="P1342">
        <v>450</v>
      </c>
      <c r="AC1342" t="s">
        <v>2175</v>
      </c>
      <c r="AD1342">
        <v>51</v>
      </c>
    </row>
    <row r="1343" spans="1:31" x14ac:dyDescent="0.25">
      <c r="A1343" s="1">
        <v>44475</v>
      </c>
      <c r="B1343" s="2" t="s">
        <v>3879</v>
      </c>
      <c r="C1343" s="2" t="s">
        <v>46</v>
      </c>
      <c r="D1343" s="2" t="s">
        <v>37</v>
      </c>
      <c r="E1343" s="2" t="s">
        <v>81</v>
      </c>
      <c r="F1343" s="2" t="s">
        <v>71</v>
      </c>
      <c r="G1343" s="4">
        <v>44475</v>
      </c>
      <c r="H1343">
        <v>54</v>
      </c>
      <c r="I1343" t="s">
        <v>1062</v>
      </c>
      <c r="N1343">
        <v>38</v>
      </c>
      <c r="O1343" t="s">
        <v>3087</v>
      </c>
      <c r="P1343">
        <v>382</v>
      </c>
      <c r="AC1343" t="s">
        <v>3088</v>
      </c>
      <c r="AD1343">
        <v>87</v>
      </c>
    </row>
    <row r="1344" spans="1:31" x14ac:dyDescent="0.25">
      <c r="A1344" s="1">
        <v>44475</v>
      </c>
      <c r="B1344" s="2" t="s">
        <v>3879</v>
      </c>
      <c r="C1344" s="2" t="s">
        <v>46</v>
      </c>
      <c r="D1344" s="2" t="s">
        <v>37</v>
      </c>
      <c r="E1344" s="2" t="s">
        <v>81</v>
      </c>
      <c r="F1344" s="2" t="s">
        <v>71</v>
      </c>
      <c r="G1344" s="4">
        <v>44475</v>
      </c>
      <c r="H1344">
        <v>55</v>
      </c>
      <c r="I1344" t="s">
        <v>1062</v>
      </c>
      <c r="N1344">
        <v>39</v>
      </c>
      <c r="O1344" t="s">
        <v>3089</v>
      </c>
      <c r="P1344">
        <v>382</v>
      </c>
      <c r="AC1344" t="s">
        <v>3090</v>
      </c>
      <c r="AD1344">
        <v>88</v>
      </c>
    </row>
    <row r="1345" spans="1:31" x14ac:dyDescent="0.25">
      <c r="A1345" s="1">
        <v>44475</v>
      </c>
      <c r="B1345" s="2" t="s">
        <v>3879</v>
      </c>
      <c r="C1345" s="2" t="s">
        <v>46</v>
      </c>
      <c r="D1345" s="2" t="s">
        <v>37</v>
      </c>
      <c r="E1345" s="2" t="s">
        <v>81</v>
      </c>
      <c r="F1345" s="2" t="s">
        <v>71</v>
      </c>
      <c r="G1345" s="4">
        <v>44475</v>
      </c>
      <c r="H1345">
        <v>56</v>
      </c>
      <c r="I1345" t="s">
        <v>1062</v>
      </c>
      <c r="N1345">
        <v>83</v>
      </c>
      <c r="O1345" t="s">
        <v>2029</v>
      </c>
      <c r="P1345">
        <v>138</v>
      </c>
      <c r="AC1345" t="s">
        <v>2030</v>
      </c>
      <c r="AD1345">
        <v>127</v>
      </c>
    </row>
    <row r="1346" spans="1:31" x14ac:dyDescent="0.25">
      <c r="A1346" s="1">
        <v>44475</v>
      </c>
      <c r="B1346" s="2" t="s">
        <v>3879</v>
      </c>
      <c r="C1346" s="2" t="s">
        <v>46</v>
      </c>
      <c r="D1346" s="2" t="s">
        <v>37</v>
      </c>
      <c r="E1346" s="2" t="s">
        <v>81</v>
      </c>
      <c r="F1346" s="2" t="s">
        <v>71</v>
      </c>
      <c r="G1346" s="4">
        <v>44475</v>
      </c>
      <c r="H1346">
        <v>57</v>
      </c>
      <c r="I1346" t="s">
        <v>1064</v>
      </c>
      <c r="J1346" s="1">
        <v>44475</v>
      </c>
      <c r="K1346" t="s">
        <v>3091</v>
      </c>
      <c r="L1346" t="s">
        <v>2232</v>
      </c>
      <c r="N1346">
        <v>692</v>
      </c>
      <c r="O1346" t="s">
        <v>2012</v>
      </c>
      <c r="P1346">
        <v>184</v>
      </c>
      <c r="Q1346">
        <v>0</v>
      </c>
      <c r="R1346">
        <v>0</v>
      </c>
      <c r="S1346">
        <v>2141</v>
      </c>
      <c r="T1346">
        <v>2141</v>
      </c>
      <c r="U1346">
        <v>2141</v>
      </c>
      <c r="W1346" t="s">
        <v>2006</v>
      </c>
      <c r="X1346" t="s">
        <v>71</v>
      </c>
      <c r="AA1346" t="s">
        <v>46</v>
      </c>
      <c r="AC1346" t="s">
        <v>2013</v>
      </c>
      <c r="AD1346" t="s">
        <v>2014</v>
      </c>
      <c r="AE1346" t="s">
        <v>2118</v>
      </c>
    </row>
    <row r="1347" spans="1:31" x14ac:dyDescent="0.25">
      <c r="A1347" s="1">
        <v>44475</v>
      </c>
      <c r="B1347" s="2" t="s">
        <v>3879</v>
      </c>
      <c r="C1347" s="2" t="s">
        <v>46</v>
      </c>
      <c r="D1347" s="2" t="s">
        <v>37</v>
      </c>
      <c r="E1347" s="2" t="s">
        <v>81</v>
      </c>
      <c r="F1347" s="2" t="s">
        <v>71</v>
      </c>
      <c r="G1347" s="4">
        <v>44475</v>
      </c>
      <c r="H1347">
        <v>58</v>
      </c>
      <c r="I1347" t="s">
        <v>1064</v>
      </c>
      <c r="N1347">
        <v>121</v>
      </c>
      <c r="O1347" t="s">
        <v>2100</v>
      </c>
      <c r="P1347">
        <v>374</v>
      </c>
      <c r="AC1347" t="s">
        <v>2101</v>
      </c>
      <c r="AD1347">
        <v>137</v>
      </c>
    </row>
    <row r="1348" spans="1:31" x14ac:dyDescent="0.25">
      <c r="A1348" s="1">
        <v>44475</v>
      </c>
      <c r="B1348" s="2" t="s">
        <v>3879</v>
      </c>
      <c r="C1348" s="2" t="s">
        <v>46</v>
      </c>
      <c r="D1348" s="2" t="s">
        <v>37</v>
      </c>
      <c r="E1348" s="2" t="s">
        <v>81</v>
      </c>
      <c r="F1348" s="2" t="s">
        <v>71</v>
      </c>
      <c r="G1348" s="4">
        <v>44475</v>
      </c>
      <c r="H1348">
        <v>59</v>
      </c>
      <c r="I1348" t="s">
        <v>1064</v>
      </c>
      <c r="N1348">
        <v>1533</v>
      </c>
      <c r="O1348" t="s">
        <v>2119</v>
      </c>
      <c r="P1348">
        <v>535</v>
      </c>
      <c r="AC1348" t="s">
        <v>2120</v>
      </c>
      <c r="AD1348" t="s">
        <v>2121</v>
      </c>
    </row>
    <row r="1349" spans="1:31" x14ac:dyDescent="0.25">
      <c r="A1349" s="1">
        <v>44475</v>
      </c>
      <c r="B1349" s="2" t="s">
        <v>3879</v>
      </c>
      <c r="C1349" s="2" t="s">
        <v>46</v>
      </c>
      <c r="D1349" s="2" t="s">
        <v>37</v>
      </c>
      <c r="E1349" s="2" t="s">
        <v>81</v>
      </c>
      <c r="F1349" s="2" t="s">
        <v>71</v>
      </c>
      <c r="G1349" s="4">
        <v>44475</v>
      </c>
      <c r="H1349">
        <v>60</v>
      </c>
      <c r="I1349" t="s">
        <v>1064</v>
      </c>
      <c r="N1349">
        <v>1580</v>
      </c>
      <c r="O1349" t="s">
        <v>2092</v>
      </c>
      <c r="P1349">
        <v>610</v>
      </c>
      <c r="AC1349" t="s">
        <v>2093</v>
      </c>
      <c r="AD1349" t="s">
        <v>2094</v>
      </c>
    </row>
    <row r="1350" spans="1:31" x14ac:dyDescent="0.25">
      <c r="A1350" s="1">
        <v>44475</v>
      </c>
      <c r="B1350" s="2" t="s">
        <v>3879</v>
      </c>
      <c r="C1350" s="2" t="s">
        <v>46</v>
      </c>
      <c r="D1350" s="2" t="s">
        <v>37</v>
      </c>
      <c r="E1350" s="2" t="s">
        <v>81</v>
      </c>
      <c r="F1350" s="2" t="s">
        <v>71</v>
      </c>
      <c r="G1350" s="4">
        <v>44475</v>
      </c>
      <c r="H1350">
        <v>61</v>
      </c>
      <c r="I1350" t="s">
        <v>1064</v>
      </c>
      <c r="N1350">
        <v>1371</v>
      </c>
      <c r="O1350" t="s">
        <v>2122</v>
      </c>
      <c r="P1350">
        <v>300</v>
      </c>
      <c r="AC1350" t="s">
        <v>2123</v>
      </c>
      <c r="AD1350">
        <v>205</v>
      </c>
    </row>
    <row r="1351" spans="1:31" x14ac:dyDescent="0.25">
      <c r="A1351" s="1">
        <v>44475</v>
      </c>
      <c r="B1351" s="2" t="s">
        <v>3879</v>
      </c>
      <c r="C1351" s="2" t="s">
        <v>46</v>
      </c>
      <c r="D1351" s="2" t="s">
        <v>37</v>
      </c>
      <c r="E1351" s="2" t="s">
        <v>81</v>
      </c>
      <c r="F1351" s="2" t="s">
        <v>71</v>
      </c>
      <c r="G1351" s="4">
        <v>44475</v>
      </c>
      <c r="H1351">
        <v>62</v>
      </c>
      <c r="I1351" t="s">
        <v>1064</v>
      </c>
      <c r="N1351">
        <v>83</v>
      </c>
      <c r="O1351" t="s">
        <v>2029</v>
      </c>
      <c r="P1351">
        <v>138</v>
      </c>
      <c r="AC1351" t="s">
        <v>2030</v>
      </c>
      <c r="AD1351">
        <v>127</v>
      </c>
    </row>
    <row r="1352" spans="1:31" x14ac:dyDescent="0.25">
      <c r="A1352" s="1">
        <v>44475</v>
      </c>
      <c r="B1352" s="2" t="s">
        <v>3879</v>
      </c>
      <c r="C1352" s="2" t="s">
        <v>46</v>
      </c>
      <c r="D1352" s="2" t="s">
        <v>37</v>
      </c>
      <c r="E1352" s="2" t="s">
        <v>81</v>
      </c>
      <c r="F1352" s="2" t="s">
        <v>71</v>
      </c>
      <c r="G1352" s="4">
        <v>44475</v>
      </c>
      <c r="H1352">
        <v>63</v>
      </c>
      <c r="I1352" t="s">
        <v>1066</v>
      </c>
      <c r="J1352" s="1">
        <v>44475</v>
      </c>
      <c r="K1352" t="s">
        <v>3092</v>
      </c>
      <c r="L1352" t="s">
        <v>2335</v>
      </c>
      <c r="N1352">
        <v>692</v>
      </c>
      <c r="O1352" t="s">
        <v>2012</v>
      </c>
      <c r="P1352">
        <v>184</v>
      </c>
      <c r="Q1352">
        <v>0</v>
      </c>
      <c r="R1352">
        <v>0</v>
      </c>
      <c r="S1352">
        <v>1214</v>
      </c>
      <c r="T1352">
        <v>1214</v>
      </c>
      <c r="U1352">
        <v>1214</v>
      </c>
      <c r="W1352" t="s">
        <v>2006</v>
      </c>
      <c r="X1352" t="s">
        <v>71</v>
      </c>
      <c r="Y1352" t="s">
        <v>3093</v>
      </c>
      <c r="AA1352" t="s">
        <v>46</v>
      </c>
      <c r="AC1352" t="s">
        <v>2013</v>
      </c>
      <c r="AD1352" t="s">
        <v>2014</v>
      </c>
      <c r="AE1352" t="s">
        <v>2300</v>
      </c>
    </row>
    <row r="1353" spans="1:31" x14ac:dyDescent="0.25">
      <c r="A1353" s="1">
        <v>44475</v>
      </c>
      <c r="B1353" s="2" t="s">
        <v>3879</v>
      </c>
      <c r="C1353" s="2" t="s">
        <v>46</v>
      </c>
      <c r="D1353" s="2" t="s">
        <v>37</v>
      </c>
      <c r="E1353" s="2" t="s">
        <v>81</v>
      </c>
      <c r="F1353" s="2" t="s">
        <v>71</v>
      </c>
      <c r="G1353" s="4">
        <v>44475</v>
      </c>
      <c r="H1353">
        <v>64</v>
      </c>
      <c r="I1353" t="s">
        <v>1066</v>
      </c>
      <c r="N1353">
        <v>121</v>
      </c>
      <c r="O1353" t="s">
        <v>2100</v>
      </c>
      <c r="P1353">
        <v>374</v>
      </c>
      <c r="AC1353" t="s">
        <v>2101</v>
      </c>
      <c r="AD1353">
        <v>137</v>
      </c>
    </row>
    <row r="1354" spans="1:31" x14ac:dyDescent="0.25">
      <c r="A1354" s="1">
        <v>44475</v>
      </c>
      <c r="B1354" s="2" t="s">
        <v>3879</v>
      </c>
      <c r="C1354" s="2" t="s">
        <v>46</v>
      </c>
      <c r="D1354" s="2" t="s">
        <v>37</v>
      </c>
      <c r="E1354" s="2" t="s">
        <v>81</v>
      </c>
      <c r="F1354" s="2" t="s">
        <v>71</v>
      </c>
      <c r="G1354" s="4">
        <v>44475</v>
      </c>
      <c r="H1354">
        <v>65</v>
      </c>
      <c r="I1354" t="s">
        <v>1066</v>
      </c>
      <c r="N1354">
        <v>691</v>
      </c>
      <c r="O1354" t="s">
        <v>2020</v>
      </c>
      <c r="P1354">
        <v>518</v>
      </c>
      <c r="AC1354" t="s">
        <v>2021</v>
      </c>
      <c r="AD1354" t="s">
        <v>2022</v>
      </c>
    </row>
    <row r="1355" spans="1:31" x14ac:dyDescent="0.25">
      <c r="A1355" s="1">
        <v>44475</v>
      </c>
      <c r="B1355" s="2" t="s">
        <v>3879</v>
      </c>
      <c r="C1355" s="2" t="s">
        <v>46</v>
      </c>
      <c r="D1355" s="2" t="s">
        <v>37</v>
      </c>
      <c r="E1355" s="2" t="s">
        <v>81</v>
      </c>
      <c r="F1355" s="2" t="s">
        <v>71</v>
      </c>
      <c r="G1355" s="4">
        <v>44475</v>
      </c>
      <c r="H1355">
        <v>66</v>
      </c>
      <c r="I1355" t="s">
        <v>1066</v>
      </c>
      <c r="N1355">
        <v>83</v>
      </c>
      <c r="O1355" t="s">
        <v>2029</v>
      </c>
      <c r="P1355">
        <v>138</v>
      </c>
      <c r="AC1355" t="s">
        <v>2030</v>
      </c>
      <c r="AD1355">
        <v>127</v>
      </c>
    </row>
    <row r="1356" spans="1:31" x14ac:dyDescent="0.25">
      <c r="A1356" s="1">
        <v>44475</v>
      </c>
      <c r="B1356" s="2" t="s">
        <v>3879</v>
      </c>
      <c r="C1356" s="2" t="s">
        <v>46</v>
      </c>
      <c r="D1356" s="2" t="s">
        <v>37</v>
      </c>
      <c r="E1356" s="2" t="s">
        <v>81</v>
      </c>
      <c r="F1356" s="2" t="s">
        <v>71</v>
      </c>
      <c r="G1356" s="4">
        <v>44475</v>
      </c>
      <c r="H1356">
        <v>67</v>
      </c>
      <c r="I1356" t="s">
        <v>1068</v>
      </c>
      <c r="J1356" s="1">
        <v>44475</v>
      </c>
      <c r="K1356" t="s">
        <v>3094</v>
      </c>
      <c r="L1356" t="s">
        <v>3095</v>
      </c>
      <c r="N1356">
        <v>692</v>
      </c>
      <c r="O1356" t="s">
        <v>2012</v>
      </c>
      <c r="P1356">
        <v>184</v>
      </c>
      <c r="Q1356">
        <v>0</v>
      </c>
      <c r="R1356">
        <v>0</v>
      </c>
      <c r="S1356">
        <v>1254</v>
      </c>
      <c r="T1356">
        <v>1254</v>
      </c>
      <c r="U1356">
        <v>1254</v>
      </c>
      <c r="W1356" t="s">
        <v>2006</v>
      </c>
      <c r="X1356" t="s">
        <v>71</v>
      </c>
      <c r="Y1356" t="s">
        <v>3096</v>
      </c>
      <c r="AA1356" t="s">
        <v>46</v>
      </c>
      <c r="AC1356" t="s">
        <v>2013</v>
      </c>
      <c r="AD1356" t="s">
        <v>2014</v>
      </c>
      <c r="AE1356" t="s">
        <v>2587</v>
      </c>
    </row>
    <row r="1357" spans="1:31" x14ac:dyDescent="0.25">
      <c r="A1357" s="1">
        <v>44475</v>
      </c>
      <c r="B1357" s="2" t="s">
        <v>3879</v>
      </c>
      <c r="C1357" s="2" t="s">
        <v>46</v>
      </c>
      <c r="D1357" s="2" t="s">
        <v>37</v>
      </c>
      <c r="E1357" s="2" t="s">
        <v>81</v>
      </c>
      <c r="F1357" s="2" t="s">
        <v>71</v>
      </c>
      <c r="G1357" s="4">
        <v>44475</v>
      </c>
      <c r="H1357">
        <v>68</v>
      </c>
      <c r="I1357" t="s">
        <v>1068</v>
      </c>
      <c r="N1357">
        <v>100</v>
      </c>
      <c r="O1357" t="s">
        <v>2016</v>
      </c>
      <c r="P1357">
        <v>414</v>
      </c>
      <c r="AC1357" t="s">
        <v>2017</v>
      </c>
      <c r="AD1357">
        <v>100</v>
      </c>
    </row>
    <row r="1358" spans="1:31" x14ac:dyDescent="0.25">
      <c r="A1358" s="1">
        <v>44475</v>
      </c>
      <c r="B1358" s="2" t="s">
        <v>3879</v>
      </c>
      <c r="C1358" s="2" t="s">
        <v>46</v>
      </c>
      <c r="D1358" s="2" t="s">
        <v>37</v>
      </c>
      <c r="E1358" s="2" t="s">
        <v>81</v>
      </c>
      <c r="F1358" s="2" t="s">
        <v>71</v>
      </c>
      <c r="G1358" s="4">
        <v>44475</v>
      </c>
      <c r="H1358">
        <v>69</v>
      </c>
      <c r="I1358" t="s">
        <v>1068</v>
      </c>
      <c r="N1358">
        <v>691</v>
      </c>
      <c r="O1358" t="s">
        <v>2020</v>
      </c>
      <c r="P1358">
        <v>518</v>
      </c>
      <c r="AC1358" t="s">
        <v>2021</v>
      </c>
      <c r="AD1358" t="s">
        <v>2022</v>
      </c>
    </row>
    <row r="1359" spans="1:31" x14ac:dyDescent="0.25">
      <c r="A1359" s="1">
        <v>44475</v>
      </c>
      <c r="B1359" s="2" t="s">
        <v>3879</v>
      </c>
      <c r="C1359" s="2" t="s">
        <v>46</v>
      </c>
      <c r="D1359" s="2" t="s">
        <v>37</v>
      </c>
      <c r="E1359" s="2" t="s">
        <v>81</v>
      </c>
      <c r="F1359" s="2" t="s">
        <v>71</v>
      </c>
      <c r="G1359" s="4">
        <v>44475</v>
      </c>
      <c r="H1359">
        <v>70</v>
      </c>
      <c r="I1359" t="s">
        <v>1068</v>
      </c>
      <c r="N1359">
        <v>83</v>
      </c>
      <c r="O1359" t="s">
        <v>2029</v>
      </c>
      <c r="P1359">
        <v>138</v>
      </c>
      <c r="AC1359" t="s">
        <v>2030</v>
      </c>
      <c r="AD1359">
        <v>127</v>
      </c>
    </row>
    <row r="1360" spans="1:31" x14ac:dyDescent="0.25">
      <c r="A1360" s="1">
        <v>44475</v>
      </c>
      <c r="B1360" s="2" t="s">
        <v>3879</v>
      </c>
      <c r="C1360" s="2" t="s">
        <v>25</v>
      </c>
      <c r="D1360" s="2" t="s">
        <v>74</v>
      </c>
      <c r="E1360" s="2" t="s">
        <v>78</v>
      </c>
      <c r="F1360" s="2" t="s">
        <v>71</v>
      </c>
      <c r="G1360" s="4">
        <v>44475</v>
      </c>
      <c r="H1360">
        <v>71</v>
      </c>
      <c r="I1360" t="s">
        <v>1070</v>
      </c>
      <c r="J1360" s="1">
        <v>44475</v>
      </c>
      <c r="K1360" t="s">
        <v>3097</v>
      </c>
      <c r="L1360" t="s">
        <v>2901</v>
      </c>
      <c r="M1360" t="s">
        <v>2026</v>
      </c>
      <c r="N1360">
        <v>1562</v>
      </c>
      <c r="O1360" t="s">
        <v>3098</v>
      </c>
      <c r="P1360">
        <v>1750</v>
      </c>
      <c r="Q1360">
        <v>0</v>
      </c>
      <c r="R1360">
        <v>0</v>
      </c>
      <c r="S1360">
        <v>1750</v>
      </c>
      <c r="T1360">
        <v>1750</v>
      </c>
      <c r="U1360">
        <v>1750</v>
      </c>
      <c r="W1360" t="s">
        <v>2006</v>
      </c>
      <c r="X1360" t="s">
        <v>71</v>
      </c>
      <c r="AA1360" t="s">
        <v>24</v>
      </c>
      <c r="AC1360" t="s">
        <v>3099</v>
      </c>
      <c r="AD1360">
        <v>207</v>
      </c>
      <c r="AE1360" t="s">
        <v>2140</v>
      </c>
    </row>
    <row r="1361" spans="1:31" x14ac:dyDescent="0.25">
      <c r="A1361" s="1">
        <v>44475</v>
      </c>
      <c r="B1361" s="2" t="s">
        <v>3879</v>
      </c>
      <c r="C1361" s="2" t="s">
        <v>48</v>
      </c>
      <c r="D1361" s="2" t="s">
        <v>37</v>
      </c>
      <c r="E1361" s="2" t="s">
        <v>81</v>
      </c>
      <c r="F1361" s="2" t="s">
        <v>71</v>
      </c>
      <c r="G1361" s="4">
        <v>44475</v>
      </c>
      <c r="H1361">
        <v>72</v>
      </c>
      <c r="I1361" t="s">
        <v>1072</v>
      </c>
      <c r="J1361" s="1">
        <v>44475</v>
      </c>
      <c r="K1361" t="s">
        <v>3100</v>
      </c>
      <c r="L1361" t="s">
        <v>3101</v>
      </c>
      <c r="M1361" t="s">
        <v>3102</v>
      </c>
      <c r="N1361">
        <v>692</v>
      </c>
      <c r="O1361" t="s">
        <v>2012</v>
      </c>
      <c r="P1361">
        <v>184</v>
      </c>
      <c r="Q1361">
        <v>0</v>
      </c>
      <c r="R1361">
        <v>0</v>
      </c>
      <c r="S1361">
        <v>840</v>
      </c>
      <c r="T1361">
        <v>840</v>
      </c>
      <c r="U1361">
        <v>840</v>
      </c>
      <c r="W1361" t="s">
        <v>2006</v>
      </c>
      <c r="X1361" t="s">
        <v>71</v>
      </c>
      <c r="AA1361" t="s">
        <v>48</v>
      </c>
      <c r="AC1361" t="s">
        <v>2013</v>
      </c>
      <c r="AD1361" t="s">
        <v>2014</v>
      </c>
      <c r="AE1361" t="s">
        <v>2274</v>
      </c>
    </row>
    <row r="1362" spans="1:31" x14ac:dyDescent="0.25">
      <c r="A1362" s="1">
        <v>44475</v>
      </c>
      <c r="B1362" s="2" t="s">
        <v>3879</v>
      </c>
      <c r="C1362" s="2" t="s">
        <v>48</v>
      </c>
      <c r="D1362" s="2" t="s">
        <v>37</v>
      </c>
      <c r="E1362" s="2" t="s">
        <v>81</v>
      </c>
      <c r="F1362" s="2" t="s">
        <v>71</v>
      </c>
      <c r="G1362" s="4">
        <v>44475</v>
      </c>
      <c r="H1362">
        <v>73</v>
      </c>
      <c r="I1362" t="s">
        <v>1072</v>
      </c>
      <c r="N1362">
        <v>691</v>
      </c>
      <c r="O1362" t="s">
        <v>2020</v>
      </c>
      <c r="P1362">
        <v>518</v>
      </c>
      <c r="AC1362" t="s">
        <v>2021</v>
      </c>
      <c r="AD1362" t="s">
        <v>2022</v>
      </c>
    </row>
    <row r="1363" spans="1:31" x14ac:dyDescent="0.25">
      <c r="A1363" s="1">
        <v>44475</v>
      </c>
      <c r="B1363" s="2" t="s">
        <v>3879</v>
      </c>
      <c r="C1363" s="2" t="s">
        <v>48</v>
      </c>
      <c r="D1363" s="2" t="s">
        <v>37</v>
      </c>
      <c r="E1363" s="2" t="s">
        <v>81</v>
      </c>
      <c r="F1363" s="2" t="s">
        <v>71</v>
      </c>
      <c r="G1363" s="4">
        <v>44475</v>
      </c>
      <c r="H1363">
        <v>74</v>
      </c>
      <c r="I1363" t="s">
        <v>1072</v>
      </c>
      <c r="N1363">
        <v>83</v>
      </c>
      <c r="O1363" t="s">
        <v>2029</v>
      </c>
      <c r="P1363">
        <v>138</v>
      </c>
      <c r="AC1363" t="s">
        <v>2030</v>
      </c>
      <c r="AD1363">
        <v>127</v>
      </c>
    </row>
    <row r="1364" spans="1:31" x14ac:dyDescent="0.25">
      <c r="A1364" s="1">
        <v>44475</v>
      </c>
      <c r="B1364" s="2" t="s">
        <v>3879</v>
      </c>
      <c r="C1364" s="2" t="s">
        <v>46</v>
      </c>
      <c r="D1364" s="2" t="s">
        <v>37</v>
      </c>
      <c r="E1364" s="2" t="s">
        <v>81</v>
      </c>
      <c r="F1364" s="2" t="s">
        <v>71</v>
      </c>
      <c r="G1364" s="4">
        <v>44475</v>
      </c>
      <c r="H1364">
        <v>75</v>
      </c>
      <c r="I1364" t="s">
        <v>1074</v>
      </c>
      <c r="J1364" s="1">
        <v>44475</v>
      </c>
      <c r="K1364" t="s">
        <v>3103</v>
      </c>
      <c r="L1364" t="s">
        <v>2150</v>
      </c>
      <c r="N1364">
        <v>692</v>
      </c>
      <c r="O1364" t="s">
        <v>2012</v>
      </c>
      <c r="P1364">
        <v>184</v>
      </c>
      <c r="Q1364">
        <v>0</v>
      </c>
      <c r="R1364">
        <v>0</v>
      </c>
      <c r="S1364">
        <v>1841</v>
      </c>
      <c r="T1364">
        <v>1841</v>
      </c>
      <c r="U1364">
        <v>1841</v>
      </c>
      <c r="W1364" t="s">
        <v>2006</v>
      </c>
      <c r="X1364" t="s">
        <v>71</v>
      </c>
      <c r="Y1364" t="s">
        <v>3104</v>
      </c>
      <c r="AA1364" t="s">
        <v>46</v>
      </c>
      <c r="AC1364" t="s">
        <v>2013</v>
      </c>
      <c r="AD1364" t="s">
        <v>2014</v>
      </c>
      <c r="AE1364" t="s">
        <v>2399</v>
      </c>
    </row>
    <row r="1365" spans="1:31" x14ac:dyDescent="0.25">
      <c r="A1365" s="1">
        <v>44475</v>
      </c>
      <c r="B1365" s="2" t="s">
        <v>3879</v>
      </c>
      <c r="C1365" s="2" t="s">
        <v>46</v>
      </c>
      <c r="D1365" s="2" t="s">
        <v>37</v>
      </c>
      <c r="E1365" s="2" t="s">
        <v>81</v>
      </c>
      <c r="F1365" s="2" t="s">
        <v>71</v>
      </c>
      <c r="G1365" s="4">
        <v>44475</v>
      </c>
      <c r="H1365">
        <v>76</v>
      </c>
      <c r="I1365" t="s">
        <v>1074</v>
      </c>
      <c r="N1365">
        <v>121</v>
      </c>
      <c r="O1365" t="s">
        <v>2100</v>
      </c>
      <c r="P1365">
        <v>374</v>
      </c>
      <c r="AC1365" t="s">
        <v>2101</v>
      </c>
      <c r="AD1365">
        <v>137</v>
      </c>
    </row>
    <row r="1366" spans="1:31" x14ac:dyDescent="0.25">
      <c r="A1366" s="1">
        <v>44475</v>
      </c>
      <c r="B1366" s="2" t="s">
        <v>3879</v>
      </c>
      <c r="C1366" s="2" t="s">
        <v>46</v>
      </c>
      <c r="D1366" s="2" t="s">
        <v>37</v>
      </c>
      <c r="E1366" s="2" t="s">
        <v>81</v>
      </c>
      <c r="F1366" s="2" t="s">
        <v>71</v>
      </c>
      <c r="G1366" s="4">
        <v>44475</v>
      </c>
      <c r="H1366">
        <v>77</v>
      </c>
      <c r="I1366" t="s">
        <v>1074</v>
      </c>
      <c r="N1366">
        <v>1533</v>
      </c>
      <c r="O1366" t="s">
        <v>2119</v>
      </c>
      <c r="P1366">
        <v>535</v>
      </c>
      <c r="AC1366" t="s">
        <v>2120</v>
      </c>
      <c r="AD1366" t="s">
        <v>2121</v>
      </c>
    </row>
    <row r="1367" spans="1:31" x14ac:dyDescent="0.25">
      <c r="A1367" s="1">
        <v>44475</v>
      </c>
      <c r="B1367" s="2" t="s">
        <v>3879</v>
      </c>
      <c r="C1367" s="2" t="s">
        <v>46</v>
      </c>
      <c r="D1367" s="2" t="s">
        <v>37</v>
      </c>
      <c r="E1367" s="2" t="s">
        <v>81</v>
      </c>
      <c r="F1367" s="2" t="s">
        <v>71</v>
      </c>
      <c r="G1367" s="4">
        <v>44475</v>
      </c>
      <c r="H1367">
        <v>78</v>
      </c>
      <c r="I1367" t="s">
        <v>1074</v>
      </c>
      <c r="N1367">
        <v>1580</v>
      </c>
      <c r="O1367" t="s">
        <v>2092</v>
      </c>
      <c r="P1367">
        <v>610</v>
      </c>
      <c r="AC1367" t="s">
        <v>2093</v>
      </c>
      <c r="AD1367" t="s">
        <v>2094</v>
      </c>
    </row>
    <row r="1368" spans="1:31" x14ac:dyDescent="0.25">
      <c r="A1368" s="1">
        <v>44475</v>
      </c>
      <c r="B1368" s="2" t="s">
        <v>3879</v>
      </c>
      <c r="C1368" s="2" t="s">
        <v>46</v>
      </c>
      <c r="D1368" s="2" t="s">
        <v>37</v>
      </c>
      <c r="E1368" s="2" t="s">
        <v>81</v>
      </c>
      <c r="F1368" s="2" t="s">
        <v>71</v>
      </c>
      <c r="G1368" s="4">
        <v>44475</v>
      </c>
      <c r="H1368">
        <v>79</v>
      </c>
      <c r="I1368" t="s">
        <v>1074</v>
      </c>
      <c r="N1368">
        <v>83</v>
      </c>
      <c r="O1368" t="s">
        <v>2029</v>
      </c>
      <c r="P1368">
        <v>138</v>
      </c>
      <c r="AC1368" t="s">
        <v>2030</v>
      </c>
      <c r="AD1368">
        <v>127</v>
      </c>
    </row>
    <row r="1369" spans="1:31" x14ac:dyDescent="0.25">
      <c r="A1369" s="1">
        <v>44475</v>
      </c>
      <c r="B1369" s="2" t="s">
        <v>3879</v>
      </c>
      <c r="C1369" s="2" t="s">
        <v>46</v>
      </c>
      <c r="D1369" s="2" t="s">
        <v>23</v>
      </c>
      <c r="E1369" s="2" t="s">
        <v>81</v>
      </c>
      <c r="F1369" s="2" t="s">
        <v>71</v>
      </c>
      <c r="G1369" s="4">
        <v>44475</v>
      </c>
      <c r="H1369">
        <v>80</v>
      </c>
      <c r="I1369" t="s">
        <v>1076</v>
      </c>
      <c r="J1369" s="1">
        <v>44475</v>
      </c>
      <c r="K1369" t="s">
        <v>3105</v>
      </c>
      <c r="L1369" t="s">
        <v>3106</v>
      </c>
      <c r="N1369">
        <v>1297</v>
      </c>
      <c r="O1369" t="s">
        <v>2112</v>
      </c>
      <c r="P1369">
        <v>265</v>
      </c>
      <c r="Q1369">
        <v>0</v>
      </c>
      <c r="R1369">
        <v>0</v>
      </c>
      <c r="S1369">
        <v>1165</v>
      </c>
      <c r="T1369">
        <v>1165</v>
      </c>
      <c r="U1369">
        <v>1165</v>
      </c>
      <c r="W1369" t="s">
        <v>2006</v>
      </c>
      <c r="X1369" t="s">
        <v>71</v>
      </c>
      <c r="Y1369" t="s">
        <v>3107</v>
      </c>
      <c r="AA1369" t="s">
        <v>46</v>
      </c>
      <c r="AC1369" t="s">
        <v>2113</v>
      </c>
      <c r="AD1369" t="s">
        <v>2114</v>
      </c>
      <c r="AE1369" t="s">
        <v>3108</v>
      </c>
    </row>
    <row r="1370" spans="1:31" x14ac:dyDescent="0.25">
      <c r="A1370" s="1">
        <v>44475</v>
      </c>
      <c r="B1370" s="2" t="s">
        <v>3879</v>
      </c>
      <c r="C1370" s="2" t="s">
        <v>46</v>
      </c>
      <c r="D1370" s="2" t="s">
        <v>23</v>
      </c>
      <c r="E1370" s="2" t="s">
        <v>81</v>
      </c>
      <c r="F1370" s="2" t="s">
        <v>71</v>
      </c>
      <c r="G1370" s="4">
        <v>44475</v>
      </c>
      <c r="H1370">
        <v>81</v>
      </c>
      <c r="I1370" t="s">
        <v>1076</v>
      </c>
      <c r="N1370">
        <v>138</v>
      </c>
      <c r="O1370" t="s">
        <v>2385</v>
      </c>
      <c r="P1370">
        <v>250</v>
      </c>
      <c r="AC1370" t="s">
        <v>2386</v>
      </c>
      <c r="AD1370">
        <v>146</v>
      </c>
    </row>
    <row r="1371" spans="1:31" x14ac:dyDescent="0.25">
      <c r="A1371" s="1">
        <v>44475</v>
      </c>
      <c r="B1371" s="2" t="s">
        <v>3879</v>
      </c>
      <c r="C1371" s="2" t="s">
        <v>46</v>
      </c>
      <c r="D1371" s="2" t="s">
        <v>23</v>
      </c>
      <c r="E1371" s="2" t="s">
        <v>81</v>
      </c>
      <c r="F1371" s="2" t="s">
        <v>71</v>
      </c>
      <c r="G1371" s="4">
        <v>44475</v>
      </c>
      <c r="H1371">
        <v>82</v>
      </c>
      <c r="I1371" t="s">
        <v>1076</v>
      </c>
      <c r="N1371">
        <v>225</v>
      </c>
      <c r="O1371" t="s">
        <v>3109</v>
      </c>
      <c r="P1371">
        <v>350</v>
      </c>
      <c r="AC1371" t="s">
        <v>3110</v>
      </c>
      <c r="AD1371" t="s">
        <v>3111</v>
      </c>
    </row>
    <row r="1372" spans="1:31" x14ac:dyDescent="0.25">
      <c r="A1372" s="1">
        <v>44475</v>
      </c>
      <c r="B1372" s="2" t="s">
        <v>3879</v>
      </c>
      <c r="C1372" s="2" t="s">
        <v>46</v>
      </c>
      <c r="D1372" s="2" t="s">
        <v>23</v>
      </c>
      <c r="E1372" s="2" t="s">
        <v>81</v>
      </c>
      <c r="F1372" s="2" t="s">
        <v>71</v>
      </c>
      <c r="G1372" s="4">
        <v>44475</v>
      </c>
      <c r="H1372">
        <v>83</v>
      </c>
      <c r="I1372" t="s">
        <v>1076</v>
      </c>
      <c r="N1372">
        <v>1371</v>
      </c>
      <c r="O1372" t="s">
        <v>2122</v>
      </c>
      <c r="P1372">
        <v>300</v>
      </c>
      <c r="AC1372" t="s">
        <v>2123</v>
      </c>
      <c r="AD1372">
        <v>205</v>
      </c>
    </row>
    <row r="1373" spans="1:31" x14ac:dyDescent="0.25">
      <c r="A1373" s="1">
        <v>44475</v>
      </c>
      <c r="B1373" s="2" t="s">
        <v>3879</v>
      </c>
      <c r="C1373" s="2" t="s">
        <v>46</v>
      </c>
      <c r="D1373" s="2" t="s">
        <v>37</v>
      </c>
      <c r="E1373" s="2" t="s">
        <v>81</v>
      </c>
      <c r="F1373" s="2" t="s">
        <v>71</v>
      </c>
      <c r="G1373" s="4">
        <v>44475</v>
      </c>
      <c r="H1373">
        <v>84</v>
      </c>
      <c r="I1373" t="s">
        <v>1078</v>
      </c>
      <c r="J1373" s="1">
        <v>44475</v>
      </c>
      <c r="K1373" t="s">
        <v>3112</v>
      </c>
      <c r="L1373" t="s">
        <v>3106</v>
      </c>
      <c r="N1373">
        <v>692</v>
      </c>
      <c r="O1373" t="s">
        <v>2012</v>
      </c>
      <c r="P1373">
        <v>184</v>
      </c>
      <c r="Q1373">
        <v>0</v>
      </c>
      <c r="R1373">
        <v>0</v>
      </c>
      <c r="S1373">
        <v>2636</v>
      </c>
      <c r="T1373">
        <v>2636</v>
      </c>
      <c r="U1373">
        <v>2636</v>
      </c>
      <c r="W1373" t="s">
        <v>2006</v>
      </c>
      <c r="X1373" t="s">
        <v>71</v>
      </c>
      <c r="Y1373" t="s">
        <v>3113</v>
      </c>
      <c r="AA1373" t="s">
        <v>46</v>
      </c>
      <c r="AC1373" t="s">
        <v>2013</v>
      </c>
      <c r="AD1373" t="s">
        <v>2014</v>
      </c>
      <c r="AE1373" t="s">
        <v>2118</v>
      </c>
    </row>
    <row r="1374" spans="1:31" x14ac:dyDescent="0.25">
      <c r="A1374" s="1">
        <v>44475</v>
      </c>
      <c r="B1374" s="2" t="s">
        <v>3879</v>
      </c>
      <c r="C1374" s="2" t="s">
        <v>46</v>
      </c>
      <c r="D1374" s="2" t="s">
        <v>37</v>
      </c>
      <c r="E1374" s="2" t="s">
        <v>81</v>
      </c>
      <c r="F1374" s="2" t="s">
        <v>71</v>
      </c>
      <c r="G1374" s="4">
        <v>44475</v>
      </c>
      <c r="H1374">
        <v>85</v>
      </c>
      <c r="I1374" t="s">
        <v>1078</v>
      </c>
      <c r="N1374">
        <v>121</v>
      </c>
      <c r="O1374" t="s">
        <v>2100</v>
      </c>
      <c r="P1374">
        <v>374</v>
      </c>
      <c r="AC1374" t="s">
        <v>2101</v>
      </c>
      <c r="AD1374">
        <v>137</v>
      </c>
    </row>
    <row r="1375" spans="1:31" x14ac:dyDescent="0.25">
      <c r="A1375" s="1">
        <v>44475</v>
      </c>
      <c r="B1375" s="2" t="s">
        <v>3879</v>
      </c>
      <c r="C1375" s="2" t="s">
        <v>46</v>
      </c>
      <c r="D1375" s="2" t="s">
        <v>37</v>
      </c>
      <c r="E1375" s="2" t="s">
        <v>81</v>
      </c>
      <c r="F1375" s="2" t="s">
        <v>71</v>
      </c>
      <c r="G1375" s="4">
        <v>44475</v>
      </c>
      <c r="H1375">
        <v>86</v>
      </c>
      <c r="I1375" t="s">
        <v>1078</v>
      </c>
      <c r="N1375">
        <v>1533</v>
      </c>
      <c r="O1375" t="s">
        <v>2119</v>
      </c>
      <c r="P1375">
        <v>535</v>
      </c>
      <c r="AC1375" t="s">
        <v>2120</v>
      </c>
      <c r="AD1375" t="s">
        <v>2121</v>
      </c>
    </row>
    <row r="1376" spans="1:31" x14ac:dyDescent="0.25">
      <c r="A1376" s="1">
        <v>44475</v>
      </c>
      <c r="B1376" s="2" t="s">
        <v>3879</v>
      </c>
      <c r="C1376" s="2" t="s">
        <v>46</v>
      </c>
      <c r="D1376" s="2" t="s">
        <v>37</v>
      </c>
      <c r="E1376" s="2" t="s">
        <v>81</v>
      </c>
      <c r="F1376" s="2" t="s">
        <v>71</v>
      </c>
      <c r="G1376" s="4">
        <v>44475</v>
      </c>
      <c r="H1376">
        <v>87</v>
      </c>
      <c r="I1376" t="s">
        <v>1078</v>
      </c>
      <c r="N1376">
        <v>612</v>
      </c>
      <c r="O1376" t="s">
        <v>2102</v>
      </c>
      <c r="P1376">
        <v>495</v>
      </c>
      <c r="AC1376" t="s">
        <v>2103</v>
      </c>
      <c r="AD1376">
        <v>58</v>
      </c>
    </row>
    <row r="1377" spans="1:31" x14ac:dyDescent="0.25">
      <c r="A1377" s="1">
        <v>44475</v>
      </c>
      <c r="B1377" s="2" t="s">
        <v>3879</v>
      </c>
      <c r="C1377" s="2" t="s">
        <v>46</v>
      </c>
      <c r="D1377" s="2" t="s">
        <v>37</v>
      </c>
      <c r="E1377" s="2" t="s">
        <v>81</v>
      </c>
      <c r="F1377" s="2" t="s">
        <v>71</v>
      </c>
      <c r="G1377" s="4">
        <v>44475</v>
      </c>
      <c r="H1377">
        <v>88</v>
      </c>
      <c r="I1377" t="s">
        <v>1078</v>
      </c>
      <c r="N1377">
        <v>1580</v>
      </c>
      <c r="O1377" t="s">
        <v>2092</v>
      </c>
      <c r="P1377">
        <v>610</v>
      </c>
      <c r="AC1377" t="s">
        <v>2093</v>
      </c>
      <c r="AD1377" t="s">
        <v>2094</v>
      </c>
    </row>
    <row r="1378" spans="1:31" x14ac:dyDescent="0.25">
      <c r="A1378" s="1">
        <v>44475</v>
      </c>
      <c r="B1378" s="2" t="s">
        <v>3879</v>
      </c>
      <c r="C1378" s="2" t="s">
        <v>46</v>
      </c>
      <c r="D1378" s="2" t="s">
        <v>37</v>
      </c>
      <c r="E1378" s="2" t="s">
        <v>81</v>
      </c>
      <c r="F1378" s="2" t="s">
        <v>71</v>
      </c>
      <c r="G1378" s="4">
        <v>44475</v>
      </c>
      <c r="H1378">
        <v>89</v>
      </c>
      <c r="I1378" t="s">
        <v>1078</v>
      </c>
      <c r="N1378">
        <v>1371</v>
      </c>
      <c r="O1378" t="s">
        <v>2122</v>
      </c>
      <c r="P1378">
        <v>300</v>
      </c>
      <c r="AC1378" t="s">
        <v>2123</v>
      </c>
      <c r="AD1378">
        <v>205</v>
      </c>
    </row>
    <row r="1379" spans="1:31" x14ac:dyDescent="0.25">
      <c r="A1379" s="1">
        <v>44475</v>
      </c>
      <c r="B1379" s="2" t="s">
        <v>3879</v>
      </c>
      <c r="C1379" s="2" t="s">
        <v>46</v>
      </c>
      <c r="D1379" s="2" t="s">
        <v>37</v>
      </c>
      <c r="E1379" s="2" t="s">
        <v>81</v>
      </c>
      <c r="F1379" s="2" t="s">
        <v>71</v>
      </c>
      <c r="G1379" s="4">
        <v>44475</v>
      </c>
      <c r="H1379">
        <v>90</v>
      </c>
      <c r="I1379" t="s">
        <v>1078</v>
      </c>
      <c r="N1379">
        <v>83</v>
      </c>
      <c r="O1379" t="s">
        <v>2029</v>
      </c>
      <c r="P1379">
        <v>138</v>
      </c>
      <c r="AC1379" t="s">
        <v>2030</v>
      </c>
      <c r="AD1379">
        <v>127</v>
      </c>
    </row>
    <row r="1380" spans="1:31" x14ac:dyDescent="0.25">
      <c r="A1380" s="1">
        <v>44475</v>
      </c>
      <c r="B1380" s="2" t="s">
        <v>3879</v>
      </c>
      <c r="C1380" s="2" t="s">
        <v>46</v>
      </c>
      <c r="D1380" s="2" t="s">
        <v>23</v>
      </c>
      <c r="E1380" s="2" t="s">
        <v>81</v>
      </c>
      <c r="F1380" s="2" t="s">
        <v>71</v>
      </c>
      <c r="G1380" s="4">
        <v>44475</v>
      </c>
      <c r="H1380">
        <v>91</v>
      </c>
      <c r="I1380" t="s">
        <v>1080</v>
      </c>
      <c r="J1380" s="1">
        <v>44475</v>
      </c>
      <c r="K1380" t="s">
        <v>3114</v>
      </c>
      <c r="L1380" t="s">
        <v>2872</v>
      </c>
      <c r="N1380">
        <v>692</v>
      </c>
      <c r="O1380" t="s">
        <v>2012</v>
      </c>
      <c r="P1380">
        <v>184</v>
      </c>
      <c r="Q1380">
        <v>0</v>
      </c>
      <c r="R1380">
        <v>0</v>
      </c>
      <c r="S1380">
        <v>840</v>
      </c>
      <c r="T1380">
        <v>840</v>
      </c>
      <c r="U1380">
        <v>840</v>
      </c>
      <c r="W1380" t="s">
        <v>2006</v>
      </c>
      <c r="X1380" t="s">
        <v>71</v>
      </c>
      <c r="Y1380" t="s">
        <v>3115</v>
      </c>
      <c r="AA1380" t="s">
        <v>46</v>
      </c>
      <c r="AC1380" t="s">
        <v>2013</v>
      </c>
      <c r="AD1380" t="s">
        <v>2014</v>
      </c>
      <c r="AE1380" t="s">
        <v>2921</v>
      </c>
    </row>
    <row r="1381" spans="1:31" x14ac:dyDescent="0.25">
      <c r="A1381" s="1">
        <v>44475</v>
      </c>
      <c r="B1381" s="2" t="s">
        <v>3879</v>
      </c>
      <c r="C1381" s="2" t="s">
        <v>46</v>
      </c>
      <c r="D1381" s="2" t="s">
        <v>23</v>
      </c>
      <c r="E1381" s="2" t="s">
        <v>81</v>
      </c>
      <c r="F1381" s="2" t="s">
        <v>71</v>
      </c>
      <c r="G1381" s="4">
        <v>44475</v>
      </c>
      <c r="H1381">
        <v>92</v>
      </c>
      <c r="I1381" t="s">
        <v>1080</v>
      </c>
      <c r="N1381">
        <v>691</v>
      </c>
      <c r="O1381" t="s">
        <v>2020</v>
      </c>
      <c r="P1381">
        <v>518</v>
      </c>
      <c r="AC1381" t="s">
        <v>2021</v>
      </c>
      <c r="AD1381" t="s">
        <v>2022</v>
      </c>
    </row>
    <row r="1382" spans="1:31" x14ac:dyDescent="0.25">
      <c r="A1382" s="1">
        <v>44475</v>
      </c>
      <c r="B1382" s="2" t="s">
        <v>3879</v>
      </c>
      <c r="C1382" s="2" t="s">
        <v>46</v>
      </c>
      <c r="D1382" s="2" t="s">
        <v>23</v>
      </c>
      <c r="E1382" s="2" t="s">
        <v>81</v>
      </c>
      <c r="F1382" s="2" t="s">
        <v>71</v>
      </c>
      <c r="G1382" s="4">
        <v>44475</v>
      </c>
      <c r="H1382">
        <v>93</v>
      </c>
      <c r="I1382" t="s">
        <v>1080</v>
      </c>
      <c r="N1382">
        <v>83</v>
      </c>
      <c r="O1382" t="s">
        <v>2029</v>
      </c>
      <c r="P1382">
        <v>138</v>
      </c>
      <c r="AC1382" t="s">
        <v>2030</v>
      </c>
      <c r="AD1382">
        <v>127</v>
      </c>
    </row>
    <row r="1383" spans="1:31" x14ac:dyDescent="0.25">
      <c r="A1383" s="1">
        <v>44475</v>
      </c>
      <c r="B1383" s="2" t="s">
        <v>3879</v>
      </c>
      <c r="C1383" s="2" t="s">
        <v>46</v>
      </c>
      <c r="D1383" s="2" t="s">
        <v>23</v>
      </c>
      <c r="E1383" s="2" t="s">
        <v>81</v>
      </c>
      <c r="F1383" s="2" t="s">
        <v>71</v>
      </c>
      <c r="G1383" s="4">
        <v>44475</v>
      </c>
      <c r="H1383">
        <v>94</v>
      </c>
      <c r="I1383" t="s">
        <v>1082</v>
      </c>
      <c r="J1383" s="1">
        <v>44475</v>
      </c>
      <c r="K1383" t="s">
        <v>3116</v>
      </c>
      <c r="L1383" t="s">
        <v>3117</v>
      </c>
      <c r="N1383">
        <v>692</v>
      </c>
      <c r="O1383" t="s">
        <v>2012</v>
      </c>
      <c r="P1383">
        <v>184</v>
      </c>
      <c r="Q1383">
        <v>0</v>
      </c>
      <c r="R1383">
        <v>0</v>
      </c>
      <c r="S1383">
        <v>1936</v>
      </c>
      <c r="T1383">
        <v>1936</v>
      </c>
      <c r="U1383">
        <v>1936</v>
      </c>
      <c r="W1383" t="s">
        <v>2006</v>
      </c>
      <c r="X1383" t="s">
        <v>71</v>
      </c>
      <c r="Y1383" t="s">
        <v>3118</v>
      </c>
      <c r="AA1383" t="s">
        <v>46</v>
      </c>
      <c r="AC1383" t="s">
        <v>2013</v>
      </c>
      <c r="AD1383" t="s">
        <v>2014</v>
      </c>
      <c r="AE1383" t="s">
        <v>2680</v>
      </c>
    </row>
    <row r="1384" spans="1:31" x14ac:dyDescent="0.25">
      <c r="A1384" s="1">
        <v>44475</v>
      </c>
      <c r="B1384" s="2" t="s">
        <v>3879</v>
      </c>
      <c r="C1384" s="2" t="s">
        <v>46</v>
      </c>
      <c r="D1384" s="2" t="s">
        <v>23</v>
      </c>
      <c r="E1384" s="2" t="s">
        <v>81</v>
      </c>
      <c r="F1384" s="2" t="s">
        <v>71</v>
      </c>
      <c r="G1384" s="4">
        <v>44475</v>
      </c>
      <c r="H1384">
        <v>95</v>
      </c>
      <c r="I1384" t="s">
        <v>1082</v>
      </c>
      <c r="N1384">
        <v>109</v>
      </c>
      <c r="O1384" t="s">
        <v>2049</v>
      </c>
      <c r="P1384">
        <v>115</v>
      </c>
      <c r="AC1384" t="s">
        <v>2050</v>
      </c>
      <c r="AD1384" t="s">
        <v>2051</v>
      </c>
    </row>
    <row r="1385" spans="1:31" x14ac:dyDescent="0.25">
      <c r="A1385" s="1">
        <v>44475</v>
      </c>
      <c r="B1385" s="2" t="s">
        <v>3879</v>
      </c>
      <c r="C1385" s="2" t="s">
        <v>46</v>
      </c>
      <c r="D1385" s="2" t="s">
        <v>23</v>
      </c>
      <c r="E1385" s="2" t="s">
        <v>81</v>
      </c>
      <c r="F1385" s="2" t="s">
        <v>71</v>
      </c>
      <c r="G1385" s="4">
        <v>44475</v>
      </c>
      <c r="H1385">
        <v>96</v>
      </c>
      <c r="I1385" t="s">
        <v>1082</v>
      </c>
      <c r="N1385">
        <v>121</v>
      </c>
      <c r="O1385" t="s">
        <v>2100</v>
      </c>
      <c r="P1385">
        <v>374</v>
      </c>
      <c r="AC1385" t="s">
        <v>2101</v>
      </c>
      <c r="AD1385">
        <v>137</v>
      </c>
    </row>
    <row r="1386" spans="1:31" x14ac:dyDescent="0.25">
      <c r="A1386" s="1">
        <v>44475</v>
      </c>
      <c r="B1386" s="2" t="s">
        <v>3879</v>
      </c>
      <c r="C1386" s="2" t="s">
        <v>46</v>
      </c>
      <c r="D1386" s="2" t="s">
        <v>23</v>
      </c>
      <c r="E1386" s="2" t="s">
        <v>81</v>
      </c>
      <c r="F1386" s="2" t="s">
        <v>71</v>
      </c>
      <c r="G1386" s="4">
        <v>44475</v>
      </c>
      <c r="H1386">
        <v>97</v>
      </c>
      <c r="I1386" t="s">
        <v>1082</v>
      </c>
      <c r="N1386">
        <v>1297</v>
      </c>
      <c r="O1386" t="s">
        <v>2112</v>
      </c>
      <c r="P1386">
        <v>265</v>
      </c>
      <c r="AC1386" t="s">
        <v>2113</v>
      </c>
      <c r="AD1386" t="s">
        <v>2114</v>
      </c>
    </row>
    <row r="1387" spans="1:31" x14ac:dyDescent="0.25">
      <c r="A1387" s="1">
        <v>44475</v>
      </c>
      <c r="B1387" s="2" t="s">
        <v>3879</v>
      </c>
      <c r="C1387" s="2" t="s">
        <v>46</v>
      </c>
      <c r="D1387" s="2" t="s">
        <v>23</v>
      </c>
      <c r="E1387" s="2" t="s">
        <v>81</v>
      </c>
      <c r="F1387" s="2" t="s">
        <v>71</v>
      </c>
      <c r="G1387" s="4">
        <v>44475</v>
      </c>
      <c r="H1387">
        <v>98</v>
      </c>
      <c r="I1387" t="s">
        <v>1082</v>
      </c>
      <c r="N1387">
        <v>1340</v>
      </c>
      <c r="O1387" t="s">
        <v>2703</v>
      </c>
      <c r="P1387">
        <v>250</v>
      </c>
      <c r="AC1387" t="s">
        <v>2704</v>
      </c>
      <c r="AD1387">
        <v>188</v>
      </c>
    </row>
    <row r="1388" spans="1:31" x14ac:dyDescent="0.25">
      <c r="A1388" s="1">
        <v>44475</v>
      </c>
      <c r="B1388" s="2" t="s">
        <v>3879</v>
      </c>
      <c r="C1388" s="2" t="s">
        <v>46</v>
      </c>
      <c r="D1388" s="2" t="s">
        <v>23</v>
      </c>
      <c r="E1388" s="2" t="s">
        <v>81</v>
      </c>
      <c r="F1388" s="2" t="s">
        <v>71</v>
      </c>
      <c r="G1388" s="4">
        <v>44475</v>
      </c>
      <c r="H1388">
        <v>99</v>
      </c>
      <c r="I1388" t="s">
        <v>1082</v>
      </c>
      <c r="N1388">
        <v>1580</v>
      </c>
      <c r="O1388" t="s">
        <v>2092</v>
      </c>
      <c r="P1388">
        <v>610</v>
      </c>
      <c r="AC1388" t="s">
        <v>2093</v>
      </c>
      <c r="AD1388" t="s">
        <v>2094</v>
      </c>
    </row>
    <row r="1389" spans="1:31" x14ac:dyDescent="0.25">
      <c r="A1389" s="1">
        <v>44475</v>
      </c>
      <c r="B1389" s="2" t="s">
        <v>3879</v>
      </c>
      <c r="C1389" s="2" t="s">
        <v>46</v>
      </c>
      <c r="D1389" s="2" t="s">
        <v>23</v>
      </c>
      <c r="E1389" s="2" t="s">
        <v>81</v>
      </c>
      <c r="F1389" s="2" t="s">
        <v>71</v>
      </c>
      <c r="G1389" s="4">
        <v>44475</v>
      </c>
      <c r="H1389">
        <v>100</v>
      </c>
      <c r="I1389" t="s">
        <v>1082</v>
      </c>
      <c r="N1389">
        <v>83</v>
      </c>
      <c r="O1389" t="s">
        <v>2029</v>
      </c>
      <c r="P1389">
        <v>138</v>
      </c>
      <c r="AC1389" t="s">
        <v>2030</v>
      </c>
      <c r="AD1389">
        <v>127</v>
      </c>
    </row>
    <row r="1390" spans="1:31" x14ac:dyDescent="0.25">
      <c r="A1390" s="1">
        <v>44475</v>
      </c>
      <c r="B1390" s="2" t="s">
        <v>3879</v>
      </c>
      <c r="C1390" s="2" t="s">
        <v>21</v>
      </c>
      <c r="D1390" s="2" t="s">
        <v>23</v>
      </c>
      <c r="E1390" s="2" t="s">
        <v>81</v>
      </c>
      <c r="F1390" s="2" t="s">
        <v>71</v>
      </c>
      <c r="G1390" s="4">
        <v>44475</v>
      </c>
      <c r="H1390">
        <v>101</v>
      </c>
      <c r="I1390" t="s">
        <v>1084</v>
      </c>
      <c r="J1390" s="1">
        <v>44475</v>
      </c>
      <c r="K1390" t="s">
        <v>3119</v>
      </c>
      <c r="L1390" t="s">
        <v>3120</v>
      </c>
      <c r="M1390" t="s">
        <v>3121</v>
      </c>
      <c r="N1390">
        <v>692</v>
      </c>
      <c r="O1390" t="s">
        <v>2012</v>
      </c>
      <c r="P1390">
        <v>165</v>
      </c>
      <c r="Q1390">
        <v>0</v>
      </c>
      <c r="R1390">
        <v>0</v>
      </c>
      <c r="S1390">
        <v>1090</v>
      </c>
      <c r="T1390">
        <v>1090</v>
      </c>
      <c r="U1390">
        <v>1090</v>
      </c>
      <c r="W1390" t="s">
        <v>2006</v>
      </c>
      <c r="X1390" t="s">
        <v>71</v>
      </c>
      <c r="AA1390" t="s">
        <v>61</v>
      </c>
      <c r="AC1390" t="s">
        <v>2013</v>
      </c>
      <c r="AD1390" t="s">
        <v>2014</v>
      </c>
      <c r="AE1390" t="s">
        <v>2197</v>
      </c>
    </row>
    <row r="1391" spans="1:31" x14ac:dyDescent="0.25">
      <c r="A1391" s="1">
        <v>44475</v>
      </c>
      <c r="B1391" s="2" t="s">
        <v>3879</v>
      </c>
      <c r="C1391" s="2" t="s">
        <v>21</v>
      </c>
      <c r="D1391" s="2" t="s">
        <v>23</v>
      </c>
      <c r="E1391" s="2" t="s">
        <v>81</v>
      </c>
      <c r="F1391" s="2" t="s">
        <v>71</v>
      </c>
      <c r="G1391" s="4">
        <v>44475</v>
      </c>
      <c r="H1391">
        <v>102</v>
      </c>
      <c r="I1391" t="s">
        <v>1084</v>
      </c>
      <c r="N1391">
        <v>121</v>
      </c>
      <c r="O1391" t="s">
        <v>2100</v>
      </c>
      <c r="P1391">
        <v>335</v>
      </c>
      <c r="AC1391" t="s">
        <v>2101</v>
      </c>
      <c r="AD1391">
        <v>137</v>
      </c>
    </row>
    <row r="1392" spans="1:31" x14ac:dyDescent="0.25">
      <c r="A1392" s="1">
        <v>44475</v>
      </c>
      <c r="B1392" s="2" t="s">
        <v>3879</v>
      </c>
      <c r="C1392" s="2" t="s">
        <v>21</v>
      </c>
      <c r="D1392" s="2" t="s">
        <v>23</v>
      </c>
      <c r="E1392" s="2" t="s">
        <v>81</v>
      </c>
      <c r="F1392" s="2" t="s">
        <v>71</v>
      </c>
      <c r="G1392" s="4">
        <v>44475</v>
      </c>
      <c r="H1392">
        <v>103</v>
      </c>
      <c r="I1392" t="s">
        <v>1084</v>
      </c>
      <c r="N1392">
        <v>691</v>
      </c>
      <c r="O1392" t="s">
        <v>2020</v>
      </c>
      <c r="P1392">
        <v>465</v>
      </c>
      <c r="AC1392" t="s">
        <v>2021</v>
      </c>
      <c r="AD1392" t="s">
        <v>2022</v>
      </c>
    </row>
    <row r="1393" spans="1:31" x14ac:dyDescent="0.25">
      <c r="A1393" s="1">
        <v>44475</v>
      </c>
      <c r="B1393" s="2" t="s">
        <v>3879</v>
      </c>
      <c r="C1393" s="2" t="s">
        <v>21</v>
      </c>
      <c r="D1393" s="2" t="s">
        <v>23</v>
      </c>
      <c r="E1393" s="2" t="s">
        <v>81</v>
      </c>
      <c r="F1393" s="2" t="s">
        <v>71</v>
      </c>
      <c r="G1393" s="4">
        <v>44475</v>
      </c>
      <c r="H1393">
        <v>104</v>
      </c>
      <c r="I1393" t="s">
        <v>1084</v>
      </c>
      <c r="N1393">
        <v>83</v>
      </c>
      <c r="O1393" t="s">
        <v>2029</v>
      </c>
      <c r="P1393">
        <v>125</v>
      </c>
      <c r="AC1393" t="s">
        <v>2030</v>
      </c>
      <c r="AD1393">
        <v>127</v>
      </c>
    </row>
    <row r="1394" spans="1:31" x14ac:dyDescent="0.25">
      <c r="A1394" s="1">
        <v>44475</v>
      </c>
      <c r="B1394" s="2" t="s">
        <v>3879</v>
      </c>
      <c r="C1394" s="2" t="s">
        <v>52</v>
      </c>
      <c r="D1394" s="2" t="s">
        <v>23</v>
      </c>
      <c r="E1394" s="2" t="s">
        <v>81</v>
      </c>
      <c r="F1394" s="2" t="s">
        <v>71</v>
      </c>
      <c r="G1394" s="4">
        <v>44475</v>
      </c>
      <c r="H1394">
        <v>105</v>
      </c>
      <c r="I1394" t="s">
        <v>1086</v>
      </c>
      <c r="J1394" s="1">
        <v>44475</v>
      </c>
      <c r="K1394" t="s">
        <v>2660</v>
      </c>
      <c r="L1394" t="s">
        <v>2661</v>
      </c>
      <c r="N1394">
        <v>2477</v>
      </c>
      <c r="O1394" t="s">
        <v>2240</v>
      </c>
      <c r="P1394">
        <v>750</v>
      </c>
      <c r="Q1394">
        <v>0</v>
      </c>
      <c r="R1394">
        <v>0</v>
      </c>
      <c r="S1394">
        <v>750</v>
      </c>
      <c r="T1394">
        <v>750</v>
      </c>
      <c r="U1394">
        <v>750</v>
      </c>
      <c r="W1394" t="s">
        <v>2006</v>
      </c>
      <c r="X1394" t="s">
        <v>71</v>
      </c>
      <c r="Y1394" t="s">
        <v>3122</v>
      </c>
      <c r="AA1394" t="s">
        <v>50</v>
      </c>
      <c r="AC1394" t="s">
        <v>2241</v>
      </c>
      <c r="AE1394" t="s">
        <v>2159</v>
      </c>
    </row>
    <row r="1395" spans="1:31" x14ac:dyDescent="0.25">
      <c r="A1395" s="1">
        <v>44475</v>
      </c>
      <c r="B1395" s="2" t="s">
        <v>3879</v>
      </c>
      <c r="C1395" s="2" t="s">
        <v>46</v>
      </c>
      <c r="D1395" s="2" t="s">
        <v>37</v>
      </c>
      <c r="E1395" s="2" t="s">
        <v>81</v>
      </c>
      <c r="F1395" s="2" t="s">
        <v>71</v>
      </c>
      <c r="G1395" s="4">
        <v>44475</v>
      </c>
      <c r="H1395">
        <v>106</v>
      </c>
      <c r="I1395" t="s">
        <v>1087</v>
      </c>
      <c r="J1395" s="1">
        <v>44475</v>
      </c>
      <c r="K1395" t="s">
        <v>3123</v>
      </c>
      <c r="L1395" t="s">
        <v>3124</v>
      </c>
      <c r="N1395">
        <v>692</v>
      </c>
      <c r="O1395" t="s">
        <v>2012</v>
      </c>
      <c r="P1395">
        <v>184</v>
      </c>
      <c r="Q1395">
        <v>0</v>
      </c>
      <c r="R1395">
        <v>0</v>
      </c>
      <c r="S1395">
        <v>1640</v>
      </c>
      <c r="T1395">
        <v>1640</v>
      </c>
      <c r="U1395">
        <v>1640</v>
      </c>
      <c r="W1395" t="s">
        <v>2006</v>
      </c>
      <c r="X1395" t="s">
        <v>71</v>
      </c>
      <c r="Y1395" t="s">
        <v>3125</v>
      </c>
      <c r="AA1395" t="s">
        <v>46</v>
      </c>
      <c r="AC1395" t="s">
        <v>2013</v>
      </c>
      <c r="AD1395" t="s">
        <v>2014</v>
      </c>
      <c r="AE1395" t="s">
        <v>2361</v>
      </c>
    </row>
    <row r="1396" spans="1:31" x14ac:dyDescent="0.25">
      <c r="A1396" s="1">
        <v>44475</v>
      </c>
      <c r="B1396" s="2" t="s">
        <v>3879</v>
      </c>
      <c r="C1396" s="2" t="s">
        <v>46</v>
      </c>
      <c r="D1396" s="2" t="s">
        <v>37</v>
      </c>
      <c r="E1396" s="2" t="s">
        <v>81</v>
      </c>
      <c r="F1396" s="2" t="s">
        <v>71</v>
      </c>
      <c r="G1396" s="4">
        <v>44475</v>
      </c>
      <c r="H1396">
        <v>107</v>
      </c>
      <c r="I1396" t="s">
        <v>1087</v>
      </c>
      <c r="N1396">
        <v>691</v>
      </c>
      <c r="O1396" t="s">
        <v>2020</v>
      </c>
      <c r="P1396">
        <v>518</v>
      </c>
      <c r="AC1396" t="s">
        <v>2021</v>
      </c>
      <c r="AD1396" t="s">
        <v>2022</v>
      </c>
    </row>
    <row r="1397" spans="1:31" x14ac:dyDescent="0.25">
      <c r="A1397" s="1">
        <v>44475</v>
      </c>
      <c r="B1397" s="2" t="s">
        <v>3879</v>
      </c>
      <c r="C1397" s="2" t="s">
        <v>46</v>
      </c>
      <c r="D1397" s="2" t="s">
        <v>37</v>
      </c>
      <c r="E1397" s="2" t="s">
        <v>81</v>
      </c>
      <c r="F1397" s="2" t="s">
        <v>71</v>
      </c>
      <c r="G1397" s="4">
        <v>44475</v>
      </c>
      <c r="H1397">
        <v>108</v>
      </c>
      <c r="I1397" t="s">
        <v>1087</v>
      </c>
      <c r="N1397">
        <v>577</v>
      </c>
      <c r="O1397" t="s">
        <v>3126</v>
      </c>
      <c r="P1397">
        <v>800</v>
      </c>
      <c r="AC1397" t="s">
        <v>3127</v>
      </c>
      <c r="AD1397">
        <v>55</v>
      </c>
    </row>
    <row r="1398" spans="1:31" x14ac:dyDescent="0.25">
      <c r="A1398" s="1">
        <v>44475</v>
      </c>
      <c r="B1398" s="2" t="s">
        <v>3879</v>
      </c>
      <c r="C1398" s="2" t="s">
        <v>46</v>
      </c>
      <c r="D1398" s="2" t="s">
        <v>37</v>
      </c>
      <c r="E1398" s="2" t="s">
        <v>81</v>
      </c>
      <c r="F1398" s="2" t="s">
        <v>71</v>
      </c>
      <c r="G1398" s="4">
        <v>44475</v>
      </c>
      <c r="H1398">
        <v>109</v>
      </c>
      <c r="I1398" t="s">
        <v>1087</v>
      </c>
      <c r="N1398">
        <v>83</v>
      </c>
      <c r="O1398" t="s">
        <v>2029</v>
      </c>
      <c r="P1398">
        <v>138</v>
      </c>
      <c r="AC1398" t="s">
        <v>2030</v>
      </c>
      <c r="AD1398">
        <v>127</v>
      </c>
    </row>
    <row r="1399" spans="1:31" x14ac:dyDescent="0.25">
      <c r="A1399" s="1">
        <v>44475</v>
      </c>
      <c r="B1399" s="2" t="s">
        <v>3879</v>
      </c>
      <c r="C1399" s="2" t="s">
        <v>25</v>
      </c>
      <c r="D1399" s="2" t="s">
        <v>23</v>
      </c>
      <c r="E1399" s="2" t="s">
        <v>78</v>
      </c>
      <c r="F1399" s="2" t="s">
        <v>71</v>
      </c>
      <c r="G1399" s="4">
        <v>44475</v>
      </c>
      <c r="H1399">
        <v>110</v>
      </c>
      <c r="I1399" t="s">
        <v>1089</v>
      </c>
      <c r="J1399" s="1">
        <v>44475</v>
      </c>
      <c r="K1399" t="s">
        <v>2903</v>
      </c>
      <c r="L1399" t="s">
        <v>2647</v>
      </c>
      <c r="M1399" t="s">
        <v>2904</v>
      </c>
      <c r="N1399">
        <v>102</v>
      </c>
      <c r="O1399" t="s">
        <v>2033</v>
      </c>
      <c r="P1399">
        <v>1070</v>
      </c>
      <c r="Q1399">
        <v>0</v>
      </c>
      <c r="R1399">
        <v>0</v>
      </c>
      <c r="S1399">
        <v>1070</v>
      </c>
      <c r="T1399">
        <v>1070</v>
      </c>
      <c r="U1399">
        <v>1070</v>
      </c>
      <c r="W1399" t="s">
        <v>2006</v>
      </c>
      <c r="X1399" t="s">
        <v>71</v>
      </c>
      <c r="AA1399" t="s">
        <v>24</v>
      </c>
      <c r="AC1399" t="s">
        <v>2034</v>
      </c>
      <c r="AD1399">
        <v>136</v>
      </c>
      <c r="AE1399" t="s">
        <v>2079</v>
      </c>
    </row>
    <row r="1400" spans="1:31" x14ac:dyDescent="0.25">
      <c r="A1400" s="1">
        <v>44475</v>
      </c>
      <c r="B1400" s="2" t="s">
        <v>3879</v>
      </c>
      <c r="C1400" s="2" t="s">
        <v>48</v>
      </c>
      <c r="D1400" s="2" t="s">
        <v>23</v>
      </c>
      <c r="E1400" s="2" t="s">
        <v>81</v>
      </c>
      <c r="F1400" s="2" t="s">
        <v>71</v>
      </c>
      <c r="G1400" s="4">
        <v>44475</v>
      </c>
      <c r="H1400">
        <v>111</v>
      </c>
      <c r="I1400" t="s">
        <v>1090</v>
      </c>
      <c r="J1400" s="1">
        <v>44475</v>
      </c>
      <c r="K1400" t="s">
        <v>3128</v>
      </c>
      <c r="L1400" t="s">
        <v>3129</v>
      </c>
      <c r="N1400">
        <v>2477</v>
      </c>
      <c r="O1400" t="s">
        <v>2240</v>
      </c>
      <c r="P1400">
        <v>750</v>
      </c>
      <c r="Q1400">
        <v>0</v>
      </c>
      <c r="R1400">
        <v>0</v>
      </c>
      <c r="S1400">
        <v>750</v>
      </c>
      <c r="T1400">
        <v>750</v>
      </c>
      <c r="U1400">
        <v>750</v>
      </c>
      <c r="W1400" t="s">
        <v>2006</v>
      </c>
      <c r="X1400" t="s">
        <v>71</v>
      </c>
      <c r="AA1400" t="s">
        <v>1091</v>
      </c>
      <c r="AC1400" t="s">
        <v>2241</v>
      </c>
      <c r="AE1400" t="s">
        <v>2159</v>
      </c>
    </row>
    <row r="1401" spans="1:31" x14ac:dyDescent="0.25">
      <c r="A1401" s="1">
        <v>44475</v>
      </c>
      <c r="B1401" s="2" t="s">
        <v>3879</v>
      </c>
      <c r="C1401" s="2" t="s">
        <v>46</v>
      </c>
      <c r="D1401" s="2" t="s">
        <v>23</v>
      </c>
      <c r="E1401" s="2" t="s">
        <v>81</v>
      </c>
      <c r="F1401" s="2" t="s">
        <v>71</v>
      </c>
      <c r="G1401" s="4">
        <v>44475</v>
      </c>
      <c r="H1401">
        <v>112</v>
      </c>
      <c r="I1401" t="s">
        <v>1093</v>
      </c>
      <c r="J1401" s="1">
        <v>44475</v>
      </c>
      <c r="K1401" t="s">
        <v>3130</v>
      </c>
      <c r="L1401" t="s">
        <v>2957</v>
      </c>
      <c r="N1401">
        <v>692</v>
      </c>
      <c r="O1401" t="s">
        <v>2012</v>
      </c>
      <c r="P1401">
        <v>184</v>
      </c>
      <c r="Q1401">
        <v>0</v>
      </c>
      <c r="R1401">
        <v>0</v>
      </c>
      <c r="S1401">
        <v>1001</v>
      </c>
      <c r="T1401">
        <v>1001</v>
      </c>
      <c r="U1401">
        <v>1001</v>
      </c>
      <c r="W1401" t="s">
        <v>2006</v>
      </c>
      <c r="X1401" t="s">
        <v>71</v>
      </c>
      <c r="Y1401" t="s">
        <v>3131</v>
      </c>
      <c r="AA1401" t="s">
        <v>46</v>
      </c>
      <c r="AC1401" t="s">
        <v>2013</v>
      </c>
      <c r="AD1401" t="s">
        <v>2014</v>
      </c>
      <c r="AE1401" t="s">
        <v>3132</v>
      </c>
    </row>
    <row r="1402" spans="1:31" x14ac:dyDescent="0.25">
      <c r="A1402" s="1">
        <v>44475</v>
      </c>
      <c r="B1402" s="2" t="s">
        <v>3879</v>
      </c>
      <c r="C1402" s="2" t="s">
        <v>46</v>
      </c>
      <c r="D1402" s="2" t="s">
        <v>23</v>
      </c>
      <c r="E1402" s="2" t="s">
        <v>81</v>
      </c>
      <c r="F1402" s="2" t="s">
        <v>71</v>
      </c>
      <c r="G1402" s="4">
        <v>44475</v>
      </c>
      <c r="H1402">
        <v>113</v>
      </c>
      <c r="I1402" t="s">
        <v>1093</v>
      </c>
      <c r="N1402">
        <v>119</v>
      </c>
      <c r="O1402" t="s">
        <v>2145</v>
      </c>
      <c r="P1402">
        <v>161</v>
      </c>
      <c r="AC1402" t="s">
        <v>2146</v>
      </c>
      <c r="AD1402">
        <v>213</v>
      </c>
    </row>
    <row r="1403" spans="1:31" x14ac:dyDescent="0.25">
      <c r="A1403" s="1">
        <v>44475</v>
      </c>
      <c r="B1403" s="2" t="s">
        <v>3879</v>
      </c>
      <c r="C1403" s="2" t="s">
        <v>46</v>
      </c>
      <c r="D1403" s="2" t="s">
        <v>23</v>
      </c>
      <c r="E1403" s="2" t="s">
        <v>81</v>
      </c>
      <c r="F1403" s="2" t="s">
        <v>71</v>
      </c>
      <c r="G1403" s="4">
        <v>44475</v>
      </c>
      <c r="H1403">
        <v>114</v>
      </c>
      <c r="I1403" t="s">
        <v>1093</v>
      </c>
      <c r="N1403">
        <v>691</v>
      </c>
      <c r="O1403" t="s">
        <v>2020</v>
      </c>
      <c r="P1403">
        <v>518</v>
      </c>
      <c r="AC1403" t="s">
        <v>2021</v>
      </c>
      <c r="AD1403" t="s">
        <v>2022</v>
      </c>
    </row>
    <row r="1404" spans="1:31" x14ac:dyDescent="0.25">
      <c r="A1404" s="1">
        <v>44475</v>
      </c>
      <c r="B1404" s="2" t="s">
        <v>3879</v>
      </c>
      <c r="C1404" s="2" t="s">
        <v>46</v>
      </c>
      <c r="D1404" s="2" t="s">
        <v>23</v>
      </c>
      <c r="E1404" s="2" t="s">
        <v>81</v>
      </c>
      <c r="F1404" s="2" t="s">
        <v>71</v>
      </c>
      <c r="G1404" s="4">
        <v>44475</v>
      </c>
      <c r="H1404">
        <v>115</v>
      </c>
      <c r="I1404" t="s">
        <v>1093</v>
      </c>
      <c r="N1404">
        <v>83</v>
      </c>
      <c r="O1404" t="s">
        <v>2029</v>
      </c>
      <c r="P1404">
        <v>138</v>
      </c>
      <c r="AC1404" t="s">
        <v>2030</v>
      </c>
      <c r="AD1404">
        <v>127</v>
      </c>
    </row>
    <row r="1405" spans="1:31" x14ac:dyDescent="0.25">
      <c r="A1405" s="1">
        <v>44475</v>
      </c>
      <c r="B1405" s="2" t="s">
        <v>3879</v>
      </c>
      <c r="C1405" s="2" t="s">
        <v>48</v>
      </c>
      <c r="D1405" s="2" t="s">
        <v>23</v>
      </c>
      <c r="E1405" s="2" t="s">
        <v>81</v>
      </c>
      <c r="F1405" s="2" t="s">
        <v>71</v>
      </c>
      <c r="G1405" s="4">
        <v>44475</v>
      </c>
      <c r="H1405">
        <v>116</v>
      </c>
      <c r="I1405" t="s">
        <v>1095</v>
      </c>
      <c r="J1405" s="1">
        <v>44475</v>
      </c>
      <c r="K1405" t="s">
        <v>3133</v>
      </c>
      <c r="L1405" t="s">
        <v>2027</v>
      </c>
      <c r="M1405" t="s">
        <v>2150</v>
      </c>
      <c r="N1405">
        <v>692</v>
      </c>
      <c r="O1405" t="s">
        <v>2012</v>
      </c>
      <c r="P1405">
        <v>184</v>
      </c>
      <c r="Q1405">
        <v>0</v>
      </c>
      <c r="R1405">
        <v>0</v>
      </c>
      <c r="S1405">
        <v>935</v>
      </c>
      <c r="T1405">
        <v>935</v>
      </c>
      <c r="U1405">
        <v>935</v>
      </c>
      <c r="W1405" t="s">
        <v>2006</v>
      </c>
      <c r="X1405" t="s">
        <v>71</v>
      </c>
      <c r="AA1405" t="s">
        <v>48</v>
      </c>
      <c r="AC1405" t="s">
        <v>2013</v>
      </c>
      <c r="AD1405" t="s">
        <v>2014</v>
      </c>
      <c r="AE1405" t="s">
        <v>3134</v>
      </c>
    </row>
    <row r="1406" spans="1:31" x14ac:dyDescent="0.25">
      <c r="A1406" s="1">
        <v>44475</v>
      </c>
      <c r="B1406" s="2" t="s">
        <v>3879</v>
      </c>
      <c r="C1406" s="2" t="s">
        <v>48</v>
      </c>
      <c r="D1406" s="2" t="s">
        <v>23</v>
      </c>
      <c r="E1406" s="2" t="s">
        <v>81</v>
      </c>
      <c r="F1406" s="2" t="s">
        <v>71</v>
      </c>
      <c r="G1406" s="4">
        <v>44475</v>
      </c>
      <c r="H1406">
        <v>117</v>
      </c>
      <c r="I1406" t="s">
        <v>1095</v>
      </c>
      <c r="N1406">
        <v>119</v>
      </c>
      <c r="O1406" t="s">
        <v>2145</v>
      </c>
      <c r="P1406">
        <v>161</v>
      </c>
      <c r="AC1406" t="s">
        <v>2146</v>
      </c>
      <c r="AD1406">
        <v>213</v>
      </c>
    </row>
    <row r="1407" spans="1:31" x14ac:dyDescent="0.25">
      <c r="A1407" s="1">
        <v>44475</v>
      </c>
      <c r="B1407" s="2" t="s">
        <v>3879</v>
      </c>
      <c r="C1407" s="2" t="s">
        <v>48</v>
      </c>
      <c r="D1407" s="2" t="s">
        <v>23</v>
      </c>
      <c r="E1407" s="2" t="s">
        <v>81</v>
      </c>
      <c r="F1407" s="2" t="s">
        <v>71</v>
      </c>
      <c r="G1407" s="4">
        <v>44475</v>
      </c>
      <c r="H1407">
        <v>118</v>
      </c>
      <c r="I1407" t="s">
        <v>1095</v>
      </c>
      <c r="N1407">
        <v>1009</v>
      </c>
      <c r="O1407" t="s">
        <v>2654</v>
      </c>
      <c r="P1407">
        <v>100</v>
      </c>
      <c r="AC1407" t="s">
        <v>2656</v>
      </c>
      <c r="AD1407">
        <v>150</v>
      </c>
    </row>
    <row r="1408" spans="1:31" x14ac:dyDescent="0.25">
      <c r="A1408" s="1">
        <v>44475</v>
      </c>
      <c r="B1408" s="2" t="s">
        <v>3879</v>
      </c>
      <c r="C1408" s="2" t="s">
        <v>48</v>
      </c>
      <c r="D1408" s="2" t="s">
        <v>23</v>
      </c>
      <c r="E1408" s="2" t="s">
        <v>81</v>
      </c>
      <c r="F1408" s="2" t="s">
        <v>71</v>
      </c>
      <c r="G1408" s="4">
        <v>44475</v>
      </c>
      <c r="H1408">
        <v>119</v>
      </c>
      <c r="I1408" t="s">
        <v>1095</v>
      </c>
      <c r="N1408">
        <v>259</v>
      </c>
      <c r="O1408" t="s">
        <v>2277</v>
      </c>
      <c r="P1408">
        <v>130</v>
      </c>
      <c r="AC1408" t="s">
        <v>2278</v>
      </c>
      <c r="AD1408">
        <v>210</v>
      </c>
    </row>
    <row r="1409" spans="1:31" x14ac:dyDescent="0.25">
      <c r="A1409" s="1">
        <v>44475</v>
      </c>
      <c r="B1409" s="2" t="s">
        <v>3879</v>
      </c>
      <c r="C1409" s="2" t="s">
        <v>48</v>
      </c>
      <c r="D1409" s="2" t="s">
        <v>23</v>
      </c>
      <c r="E1409" s="2" t="s">
        <v>81</v>
      </c>
      <c r="F1409" s="2" t="s">
        <v>71</v>
      </c>
      <c r="G1409" s="4">
        <v>44475</v>
      </c>
      <c r="H1409">
        <v>120</v>
      </c>
      <c r="I1409" t="s">
        <v>1095</v>
      </c>
      <c r="N1409">
        <v>262</v>
      </c>
      <c r="O1409" t="s">
        <v>2279</v>
      </c>
      <c r="P1409">
        <v>130</v>
      </c>
      <c r="AC1409" t="s">
        <v>2280</v>
      </c>
    </row>
    <row r="1410" spans="1:31" x14ac:dyDescent="0.25">
      <c r="A1410" s="1">
        <v>44475</v>
      </c>
      <c r="B1410" s="2" t="s">
        <v>3879</v>
      </c>
      <c r="C1410" s="2" t="s">
        <v>48</v>
      </c>
      <c r="D1410" s="2" t="s">
        <v>23</v>
      </c>
      <c r="E1410" s="2" t="s">
        <v>81</v>
      </c>
      <c r="F1410" s="2" t="s">
        <v>71</v>
      </c>
      <c r="G1410" s="4">
        <v>44475</v>
      </c>
      <c r="H1410">
        <v>121</v>
      </c>
      <c r="I1410" t="s">
        <v>1095</v>
      </c>
      <c r="N1410">
        <v>1319</v>
      </c>
      <c r="O1410" t="s">
        <v>2127</v>
      </c>
      <c r="P1410">
        <v>230</v>
      </c>
      <c r="AC1410" t="s">
        <v>2128</v>
      </c>
      <c r="AD1410">
        <v>192</v>
      </c>
    </row>
    <row r="1411" spans="1:31" x14ac:dyDescent="0.25">
      <c r="A1411" s="1">
        <v>44475</v>
      </c>
      <c r="B1411" s="2" t="s">
        <v>3879</v>
      </c>
      <c r="C1411" s="2" t="s">
        <v>46</v>
      </c>
      <c r="D1411" s="2" t="s">
        <v>23</v>
      </c>
      <c r="E1411" s="2" t="s">
        <v>81</v>
      </c>
      <c r="F1411" s="2" t="s">
        <v>71</v>
      </c>
      <c r="G1411" s="4">
        <v>44475</v>
      </c>
      <c r="H1411">
        <v>122</v>
      </c>
      <c r="I1411" t="s">
        <v>1097</v>
      </c>
      <c r="J1411" s="1">
        <v>44475</v>
      </c>
      <c r="K1411" t="s">
        <v>3135</v>
      </c>
      <c r="L1411" t="s">
        <v>2086</v>
      </c>
      <c r="N1411">
        <v>692</v>
      </c>
      <c r="O1411" t="s">
        <v>2012</v>
      </c>
      <c r="P1411">
        <v>184</v>
      </c>
      <c r="Q1411">
        <v>0</v>
      </c>
      <c r="R1411">
        <v>0</v>
      </c>
      <c r="S1411">
        <v>1450</v>
      </c>
      <c r="T1411">
        <v>1450</v>
      </c>
      <c r="U1411">
        <v>1450</v>
      </c>
      <c r="W1411" t="s">
        <v>2006</v>
      </c>
      <c r="X1411" t="s">
        <v>71</v>
      </c>
      <c r="Y1411" t="s">
        <v>3136</v>
      </c>
      <c r="AA1411" t="s">
        <v>46</v>
      </c>
      <c r="AC1411" t="s">
        <v>2013</v>
      </c>
      <c r="AD1411" t="s">
        <v>2014</v>
      </c>
      <c r="AE1411" t="s">
        <v>2204</v>
      </c>
    </row>
    <row r="1412" spans="1:31" x14ac:dyDescent="0.25">
      <c r="A1412" s="1">
        <v>44475</v>
      </c>
      <c r="B1412" s="2" t="s">
        <v>3879</v>
      </c>
      <c r="C1412" s="2" t="s">
        <v>46</v>
      </c>
      <c r="D1412" s="2" t="s">
        <v>23</v>
      </c>
      <c r="E1412" s="2" t="s">
        <v>81</v>
      </c>
      <c r="F1412" s="2" t="s">
        <v>71</v>
      </c>
      <c r="G1412" s="4">
        <v>44475</v>
      </c>
      <c r="H1412">
        <v>123</v>
      </c>
      <c r="I1412" t="s">
        <v>1097</v>
      </c>
      <c r="N1412">
        <v>691</v>
      </c>
      <c r="O1412" t="s">
        <v>2020</v>
      </c>
      <c r="P1412">
        <v>518</v>
      </c>
      <c r="AC1412" t="s">
        <v>2021</v>
      </c>
      <c r="AD1412" t="s">
        <v>2022</v>
      </c>
    </row>
    <row r="1413" spans="1:31" x14ac:dyDescent="0.25">
      <c r="A1413" s="1">
        <v>44475</v>
      </c>
      <c r="B1413" s="2" t="s">
        <v>3879</v>
      </c>
      <c r="C1413" s="2" t="s">
        <v>46</v>
      </c>
      <c r="D1413" s="2" t="s">
        <v>23</v>
      </c>
      <c r="E1413" s="2" t="s">
        <v>81</v>
      </c>
      <c r="F1413" s="2" t="s">
        <v>71</v>
      </c>
      <c r="G1413" s="4">
        <v>44475</v>
      </c>
      <c r="H1413">
        <v>124</v>
      </c>
      <c r="I1413" t="s">
        <v>1097</v>
      </c>
      <c r="N1413">
        <v>1580</v>
      </c>
      <c r="O1413" t="s">
        <v>2092</v>
      </c>
      <c r="P1413">
        <v>610</v>
      </c>
      <c r="AC1413" t="s">
        <v>2093</v>
      </c>
      <c r="AD1413" t="s">
        <v>2094</v>
      </c>
    </row>
    <row r="1414" spans="1:31" x14ac:dyDescent="0.25">
      <c r="A1414" s="1">
        <v>44475</v>
      </c>
      <c r="B1414" s="2" t="s">
        <v>3879</v>
      </c>
      <c r="C1414" s="2" t="s">
        <v>46</v>
      </c>
      <c r="D1414" s="2" t="s">
        <v>23</v>
      </c>
      <c r="E1414" s="2" t="s">
        <v>81</v>
      </c>
      <c r="F1414" s="2" t="s">
        <v>71</v>
      </c>
      <c r="G1414" s="4">
        <v>44475</v>
      </c>
      <c r="H1414">
        <v>125</v>
      </c>
      <c r="I1414" t="s">
        <v>1097</v>
      </c>
      <c r="N1414">
        <v>83</v>
      </c>
      <c r="O1414" t="s">
        <v>2029</v>
      </c>
      <c r="P1414">
        <v>138</v>
      </c>
      <c r="AC1414" t="s">
        <v>2030</v>
      </c>
      <c r="AD1414">
        <v>127</v>
      </c>
    </row>
    <row r="1415" spans="1:31" x14ac:dyDescent="0.25">
      <c r="A1415" s="1">
        <v>44475</v>
      </c>
      <c r="B1415" s="2" t="s">
        <v>3879</v>
      </c>
      <c r="C1415" s="2" t="s">
        <v>46</v>
      </c>
      <c r="D1415" s="2" t="s">
        <v>37</v>
      </c>
      <c r="E1415" s="2" t="s">
        <v>81</v>
      </c>
      <c r="F1415" s="2" t="s">
        <v>71</v>
      </c>
      <c r="G1415" s="4">
        <v>44475</v>
      </c>
      <c r="H1415">
        <v>126</v>
      </c>
      <c r="I1415" t="s">
        <v>1099</v>
      </c>
      <c r="J1415" s="1">
        <v>44475</v>
      </c>
      <c r="K1415" t="s">
        <v>2973</v>
      </c>
      <c r="L1415" t="s">
        <v>2974</v>
      </c>
      <c r="N1415">
        <v>83</v>
      </c>
      <c r="O1415" t="s">
        <v>2029</v>
      </c>
      <c r="P1415">
        <v>138</v>
      </c>
      <c r="Q1415">
        <v>0</v>
      </c>
      <c r="R1415">
        <v>0</v>
      </c>
      <c r="S1415">
        <v>138</v>
      </c>
      <c r="T1415">
        <v>138</v>
      </c>
      <c r="U1415">
        <v>138</v>
      </c>
      <c r="W1415" t="s">
        <v>2006</v>
      </c>
      <c r="X1415" t="s">
        <v>71</v>
      </c>
      <c r="Y1415" t="s">
        <v>3137</v>
      </c>
      <c r="AA1415" t="s">
        <v>46</v>
      </c>
      <c r="AC1415" t="s">
        <v>2030</v>
      </c>
      <c r="AD1415">
        <v>127</v>
      </c>
      <c r="AE1415" t="s">
        <v>2587</v>
      </c>
    </row>
    <row r="1416" spans="1:31" x14ac:dyDescent="0.25">
      <c r="A1416" s="1">
        <v>44475</v>
      </c>
      <c r="B1416" s="2" t="s">
        <v>3879</v>
      </c>
      <c r="C1416" s="2" t="s">
        <v>20</v>
      </c>
      <c r="D1416" s="2" t="s">
        <v>23</v>
      </c>
      <c r="E1416" s="2" t="s">
        <v>79</v>
      </c>
      <c r="F1416" s="2" t="s">
        <v>71</v>
      </c>
      <c r="G1416" s="4">
        <v>44475</v>
      </c>
      <c r="H1416">
        <v>127</v>
      </c>
      <c r="I1416" t="s">
        <v>1100</v>
      </c>
      <c r="J1416" s="1">
        <v>44475</v>
      </c>
      <c r="K1416" t="s">
        <v>3138</v>
      </c>
      <c r="L1416" t="s">
        <v>3139</v>
      </c>
      <c r="N1416">
        <v>692</v>
      </c>
      <c r="O1416" t="s">
        <v>2012</v>
      </c>
      <c r="P1416">
        <v>184</v>
      </c>
      <c r="Q1416">
        <v>0</v>
      </c>
      <c r="R1416">
        <v>0</v>
      </c>
      <c r="S1416">
        <v>702</v>
      </c>
      <c r="T1416">
        <v>702</v>
      </c>
      <c r="U1416">
        <v>702</v>
      </c>
      <c r="W1416" t="s">
        <v>2006</v>
      </c>
      <c r="X1416" t="s">
        <v>71</v>
      </c>
      <c r="AA1416" t="s">
        <v>18</v>
      </c>
      <c r="AC1416" t="s">
        <v>2013</v>
      </c>
      <c r="AD1416" t="s">
        <v>2014</v>
      </c>
      <c r="AE1416" t="s">
        <v>2258</v>
      </c>
    </row>
    <row r="1417" spans="1:31" x14ac:dyDescent="0.25">
      <c r="A1417" s="1">
        <v>44475</v>
      </c>
      <c r="B1417" s="2" t="s">
        <v>3879</v>
      </c>
      <c r="C1417" s="2" t="s">
        <v>20</v>
      </c>
      <c r="D1417" s="2" t="s">
        <v>23</v>
      </c>
      <c r="E1417" s="2" t="s">
        <v>79</v>
      </c>
      <c r="F1417" s="2" t="s">
        <v>71</v>
      </c>
      <c r="G1417" s="4">
        <v>44475</v>
      </c>
      <c r="H1417">
        <v>128</v>
      </c>
      <c r="I1417" t="s">
        <v>1100</v>
      </c>
      <c r="N1417">
        <v>691</v>
      </c>
      <c r="O1417" t="s">
        <v>2020</v>
      </c>
      <c r="P1417">
        <v>518</v>
      </c>
      <c r="AC1417" t="s">
        <v>2021</v>
      </c>
      <c r="AD1417" t="s">
        <v>2022</v>
      </c>
    </row>
    <row r="1418" spans="1:31" x14ac:dyDescent="0.25">
      <c r="A1418" s="1">
        <v>44475</v>
      </c>
      <c r="B1418" s="2" t="s">
        <v>3879</v>
      </c>
      <c r="C1418" s="2" t="s">
        <v>46</v>
      </c>
      <c r="D1418" s="2" t="s">
        <v>37</v>
      </c>
      <c r="E1418" s="2" t="s">
        <v>81</v>
      </c>
      <c r="F1418" s="2" t="s">
        <v>71</v>
      </c>
      <c r="G1418" s="4">
        <v>44475</v>
      </c>
      <c r="H1418">
        <v>129</v>
      </c>
      <c r="I1418" t="s">
        <v>1103</v>
      </c>
      <c r="J1418" s="1">
        <v>44475</v>
      </c>
      <c r="K1418" t="s">
        <v>3140</v>
      </c>
      <c r="L1418" t="s">
        <v>3141</v>
      </c>
      <c r="M1418" t="s">
        <v>2011</v>
      </c>
      <c r="N1418">
        <v>1356</v>
      </c>
      <c r="O1418" t="s">
        <v>2251</v>
      </c>
      <c r="P1418">
        <v>200</v>
      </c>
      <c r="Q1418">
        <v>0</v>
      </c>
      <c r="R1418">
        <v>0</v>
      </c>
      <c r="S1418">
        <v>200</v>
      </c>
      <c r="T1418">
        <v>200</v>
      </c>
      <c r="U1418">
        <v>200</v>
      </c>
      <c r="W1418" t="s">
        <v>2006</v>
      </c>
      <c r="X1418" t="s">
        <v>71</v>
      </c>
      <c r="Y1418" t="s">
        <v>3142</v>
      </c>
      <c r="AA1418" t="s">
        <v>46</v>
      </c>
      <c r="AC1418" t="s">
        <v>2252</v>
      </c>
      <c r="AD1418">
        <v>92</v>
      </c>
      <c r="AE1418" t="s">
        <v>2461</v>
      </c>
    </row>
    <row r="1419" spans="1:31" x14ac:dyDescent="0.25">
      <c r="A1419" s="1">
        <v>44475</v>
      </c>
      <c r="B1419" s="2" t="s">
        <v>3879</v>
      </c>
      <c r="C1419" s="2" t="s">
        <v>46</v>
      </c>
      <c r="D1419" s="2" t="s">
        <v>23</v>
      </c>
      <c r="E1419" s="2" t="s">
        <v>81</v>
      </c>
      <c r="F1419" s="2" t="s">
        <v>71</v>
      </c>
      <c r="G1419" s="4">
        <v>44475</v>
      </c>
      <c r="H1419">
        <v>130</v>
      </c>
      <c r="I1419" t="s">
        <v>1105</v>
      </c>
      <c r="J1419" s="1">
        <v>44475</v>
      </c>
      <c r="K1419" t="s">
        <v>3143</v>
      </c>
      <c r="L1419" t="s">
        <v>2548</v>
      </c>
      <c r="N1419">
        <v>238</v>
      </c>
      <c r="O1419" t="s">
        <v>2180</v>
      </c>
      <c r="P1419">
        <v>300</v>
      </c>
      <c r="Q1419">
        <v>0</v>
      </c>
      <c r="R1419">
        <v>0</v>
      </c>
      <c r="S1419">
        <v>592</v>
      </c>
      <c r="T1419">
        <v>592</v>
      </c>
      <c r="U1419">
        <v>592</v>
      </c>
      <c r="W1419" t="s">
        <v>2006</v>
      </c>
      <c r="X1419" t="s">
        <v>71</v>
      </c>
      <c r="Y1419" t="s">
        <v>3144</v>
      </c>
      <c r="AA1419" t="s">
        <v>46</v>
      </c>
      <c r="AC1419" t="s">
        <v>2181</v>
      </c>
      <c r="AE1419" t="s">
        <v>2223</v>
      </c>
    </row>
    <row r="1420" spans="1:31" x14ac:dyDescent="0.25">
      <c r="A1420" s="1">
        <v>44475</v>
      </c>
      <c r="B1420" s="2" t="s">
        <v>3879</v>
      </c>
      <c r="C1420" s="2" t="s">
        <v>46</v>
      </c>
      <c r="D1420" s="2" t="s">
        <v>23</v>
      </c>
      <c r="E1420" s="2" t="s">
        <v>81</v>
      </c>
      <c r="F1420" s="2" t="s">
        <v>71</v>
      </c>
      <c r="G1420" s="4">
        <v>44475</v>
      </c>
      <c r="H1420">
        <v>131</v>
      </c>
      <c r="I1420" t="s">
        <v>1105</v>
      </c>
      <c r="N1420">
        <v>1429</v>
      </c>
      <c r="O1420" t="s">
        <v>2796</v>
      </c>
      <c r="P1420">
        <v>92</v>
      </c>
      <c r="AC1420" t="s">
        <v>2797</v>
      </c>
      <c r="AD1420">
        <v>47</v>
      </c>
    </row>
    <row r="1421" spans="1:31" x14ac:dyDescent="0.25">
      <c r="A1421" s="1">
        <v>44475</v>
      </c>
      <c r="B1421" s="2" t="s">
        <v>3879</v>
      </c>
      <c r="C1421" s="2" t="s">
        <v>46</v>
      </c>
      <c r="D1421" s="2" t="s">
        <v>23</v>
      </c>
      <c r="E1421" s="2" t="s">
        <v>81</v>
      </c>
      <c r="F1421" s="2" t="s">
        <v>71</v>
      </c>
      <c r="G1421" s="4">
        <v>44475</v>
      </c>
      <c r="H1421">
        <v>132</v>
      </c>
      <c r="I1421" t="s">
        <v>1105</v>
      </c>
      <c r="N1421">
        <v>1356</v>
      </c>
      <c r="O1421" t="s">
        <v>2251</v>
      </c>
      <c r="P1421">
        <v>200</v>
      </c>
      <c r="AC1421" t="s">
        <v>2252</v>
      </c>
      <c r="AD1421">
        <v>92</v>
      </c>
    </row>
    <row r="1422" spans="1:31" x14ac:dyDescent="0.25">
      <c r="A1422" s="1">
        <v>44475</v>
      </c>
      <c r="B1422" s="2" t="s">
        <v>3879</v>
      </c>
      <c r="C1422" s="2" t="s">
        <v>46</v>
      </c>
      <c r="D1422" s="2" t="s">
        <v>37</v>
      </c>
      <c r="E1422" s="2" t="s">
        <v>81</v>
      </c>
      <c r="F1422" s="2" t="s">
        <v>71</v>
      </c>
      <c r="G1422" s="4">
        <v>44475</v>
      </c>
      <c r="H1422">
        <v>133</v>
      </c>
      <c r="I1422" t="s">
        <v>1107</v>
      </c>
      <c r="J1422" s="1">
        <v>44475</v>
      </c>
      <c r="K1422" t="s">
        <v>3145</v>
      </c>
      <c r="L1422" t="s">
        <v>3146</v>
      </c>
      <c r="N1422">
        <v>692</v>
      </c>
      <c r="O1422" t="s">
        <v>2012</v>
      </c>
      <c r="P1422">
        <v>184</v>
      </c>
      <c r="Q1422">
        <v>0</v>
      </c>
      <c r="R1422">
        <v>0</v>
      </c>
      <c r="S1422">
        <v>1358</v>
      </c>
      <c r="T1422">
        <v>1358</v>
      </c>
      <c r="U1422">
        <v>1358</v>
      </c>
      <c r="W1422" t="s">
        <v>2006</v>
      </c>
      <c r="X1422" t="s">
        <v>71</v>
      </c>
      <c r="Y1422" t="s">
        <v>3147</v>
      </c>
      <c r="AA1422" t="s">
        <v>46</v>
      </c>
      <c r="AC1422" t="s">
        <v>2013</v>
      </c>
      <c r="AD1422" t="s">
        <v>2014</v>
      </c>
      <c r="AE1422" t="s">
        <v>2423</v>
      </c>
    </row>
    <row r="1423" spans="1:31" x14ac:dyDescent="0.25">
      <c r="A1423" s="1">
        <v>44475</v>
      </c>
      <c r="B1423" s="2" t="s">
        <v>3879</v>
      </c>
      <c r="C1423" s="2" t="s">
        <v>46</v>
      </c>
      <c r="D1423" s="2" t="s">
        <v>37</v>
      </c>
      <c r="E1423" s="2" t="s">
        <v>81</v>
      </c>
      <c r="F1423" s="2" t="s">
        <v>71</v>
      </c>
      <c r="G1423" s="4">
        <v>44475</v>
      </c>
      <c r="H1423">
        <v>134</v>
      </c>
      <c r="I1423" t="s">
        <v>1107</v>
      </c>
      <c r="N1423">
        <v>121</v>
      </c>
      <c r="O1423" t="s">
        <v>2100</v>
      </c>
      <c r="P1423">
        <v>374</v>
      </c>
      <c r="AC1423" t="s">
        <v>2101</v>
      </c>
      <c r="AD1423">
        <v>137</v>
      </c>
    </row>
    <row r="1424" spans="1:31" x14ac:dyDescent="0.25">
      <c r="A1424" s="1">
        <v>44475</v>
      </c>
      <c r="B1424" s="2" t="s">
        <v>3879</v>
      </c>
      <c r="C1424" s="2" t="s">
        <v>46</v>
      </c>
      <c r="D1424" s="2" t="s">
        <v>37</v>
      </c>
      <c r="E1424" s="2" t="s">
        <v>81</v>
      </c>
      <c r="F1424" s="2" t="s">
        <v>71</v>
      </c>
      <c r="G1424" s="4">
        <v>44475</v>
      </c>
      <c r="H1424">
        <v>135</v>
      </c>
      <c r="I1424" t="s">
        <v>1107</v>
      </c>
      <c r="N1424">
        <v>1297</v>
      </c>
      <c r="O1424" t="s">
        <v>2112</v>
      </c>
      <c r="P1424">
        <v>265</v>
      </c>
      <c r="AC1424" t="s">
        <v>2113</v>
      </c>
      <c r="AD1424" t="s">
        <v>2114</v>
      </c>
    </row>
    <row r="1425" spans="1:31" x14ac:dyDescent="0.25">
      <c r="A1425" s="1">
        <v>44475</v>
      </c>
      <c r="B1425" s="2" t="s">
        <v>3879</v>
      </c>
      <c r="C1425" s="2" t="s">
        <v>46</v>
      </c>
      <c r="D1425" s="2" t="s">
        <v>37</v>
      </c>
      <c r="E1425" s="2" t="s">
        <v>81</v>
      </c>
      <c r="F1425" s="2" t="s">
        <v>71</v>
      </c>
      <c r="G1425" s="4">
        <v>44475</v>
      </c>
      <c r="H1425">
        <v>136</v>
      </c>
      <c r="I1425" t="s">
        <v>1107</v>
      </c>
      <c r="N1425">
        <v>1533</v>
      </c>
      <c r="O1425" t="s">
        <v>2119</v>
      </c>
      <c r="P1425">
        <v>535</v>
      </c>
      <c r="AC1425" t="s">
        <v>2120</v>
      </c>
      <c r="AD1425" t="s">
        <v>2121</v>
      </c>
    </row>
    <row r="1426" spans="1:31" x14ac:dyDescent="0.25">
      <c r="A1426" s="1">
        <v>44475</v>
      </c>
      <c r="B1426" s="2" t="s">
        <v>3879</v>
      </c>
      <c r="C1426" s="2" t="s">
        <v>46</v>
      </c>
      <c r="D1426" s="2" t="s">
        <v>37</v>
      </c>
      <c r="E1426" s="2" t="s">
        <v>81</v>
      </c>
      <c r="F1426" s="2" t="s">
        <v>71</v>
      </c>
      <c r="G1426" s="4">
        <v>44475</v>
      </c>
      <c r="H1426">
        <v>137</v>
      </c>
      <c r="I1426" t="s">
        <v>1109</v>
      </c>
      <c r="J1426" s="1">
        <v>44475</v>
      </c>
      <c r="K1426" t="s">
        <v>3148</v>
      </c>
      <c r="L1426" t="s">
        <v>2071</v>
      </c>
      <c r="M1426" t="s">
        <v>2957</v>
      </c>
      <c r="N1426">
        <v>2119</v>
      </c>
      <c r="O1426" t="s">
        <v>3149</v>
      </c>
      <c r="P1426">
        <v>500</v>
      </c>
      <c r="Q1426">
        <v>0</v>
      </c>
      <c r="R1426">
        <v>0</v>
      </c>
      <c r="S1426">
        <v>500</v>
      </c>
      <c r="T1426">
        <v>500</v>
      </c>
      <c r="U1426">
        <v>500</v>
      </c>
      <c r="W1426" t="s">
        <v>2006</v>
      </c>
      <c r="X1426" t="s">
        <v>71</v>
      </c>
      <c r="Y1426" t="s">
        <v>3150</v>
      </c>
      <c r="AA1426" t="s">
        <v>46</v>
      </c>
      <c r="AC1426" t="s">
        <v>3149</v>
      </c>
      <c r="AE1426" t="s">
        <v>2795</v>
      </c>
    </row>
    <row r="1427" spans="1:31" x14ac:dyDescent="0.25">
      <c r="A1427" s="1">
        <v>44475</v>
      </c>
      <c r="B1427" s="2" t="s">
        <v>3879</v>
      </c>
      <c r="C1427" s="2" t="s">
        <v>48</v>
      </c>
      <c r="D1427" s="2" t="s">
        <v>23</v>
      </c>
      <c r="E1427" s="2" t="s">
        <v>81</v>
      </c>
      <c r="F1427" s="2" t="s">
        <v>71</v>
      </c>
      <c r="G1427" s="4">
        <v>44475</v>
      </c>
      <c r="H1427">
        <v>138</v>
      </c>
      <c r="I1427" t="s">
        <v>1111</v>
      </c>
      <c r="J1427" s="1">
        <v>44475</v>
      </c>
      <c r="K1427" t="s">
        <v>3151</v>
      </c>
      <c r="L1427" t="s">
        <v>2984</v>
      </c>
      <c r="M1427" t="s">
        <v>2368</v>
      </c>
      <c r="N1427">
        <v>2477</v>
      </c>
      <c r="O1427" t="s">
        <v>2240</v>
      </c>
      <c r="P1427">
        <v>750</v>
      </c>
      <c r="Q1427">
        <v>0</v>
      </c>
      <c r="R1427">
        <v>0</v>
      </c>
      <c r="S1427">
        <v>750</v>
      </c>
      <c r="T1427">
        <v>750</v>
      </c>
      <c r="U1427">
        <v>750</v>
      </c>
      <c r="W1427" t="s">
        <v>2006</v>
      </c>
      <c r="X1427" t="s">
        <v>71</v>
      </c>
      <c r="AA1427" t="s">
        <v>48</v>
      </c>
      <c r="AC1427" t="s">
        <v>2241</v>
      </c>
      <c r="AE1427" t="s">
        <v>2159</v>
      </c>
    </row>
    <row r="1428" spans="1:31" x14ac:dyDescent="0.25">
      <c r="A1428" s="1">
        <v>44475</v>
      </c>
      <c r="B1428" s="2" t="s">
        <v>3879</v>
      </c>
      <c r="C1428" s="2" t="s">
        <v>48</v>
      </c>
      <c r="D1428" s="2" t="s">
        <v>23</v>
      </c>
      <c r="E1428" s="2" t="s">
        <v>81</v>
      </c>
      <c r="F1428" s="2" t="s">
        <v>71</v>
      </c>
      <c r="G1428" s="4">
        <v>44475</v>
      </c>
      <c r="H1428">
        <v>139</v>
      </c>
      <c r="I1428" t="s">
        <v>1113</v>
      </c>
      <c r="J1428" s="1">
        <v>44475</v>
      </c>
      <c r="K1428" t="s">
        <v>3152</v>
      </c>
      <c r="L1428" t="s">
        <v>3153</v>
      </c>
      <c r="M1428" t="s">
        <v>3154</v>
      </c>
      <c r="N1428">
        <v>2477</v>
      </c>
      <c r="O1428" t="s">
        <v>2240</v>
      </c>
      <c r="P1428">
        <v>750</v>
      </c>
      <c r="Q1428">
        <v>0</v>
      </c>
      <c r="R1428">
        <v>0</v>
      </c>
      <c r="S1428">
        <v>750</v>
      </c>
      <c r="T1428">
        <v>750</v>
      </c>
      <c r="U1428">
        <v>750</v>
      </c>
      <c r="W1428" t="s">
        <v>2006</v>
      </c>
      <c r="X1428" t="s">
        <v>71</v>
      </c>
      <c r="AA1428" t="s">
        <v>48</v>
      </c>
      <c r="AC1428" t="s">
        <v>2241</v>
      </c>
      <c r="AE1428" t="s">
        <v>2159</v>
      </c>
    </row>
    <row r="1429" spans="1:31" x14ac:dyDescent="0.25">
      <c r="A1429" s="1">
        <v>44475</v>
      </c>
      <c r="B1429" s="2" t="s">
        <v>3879</v>
      </c>
      <c r="C1429" s="2" t="s">
        <v>46</v>
      </c>
      <c r="D1429" s="2" t="s">
        <v>23</v>
      </c>
      <c r="E1429" s="2" t="s">
        <v>81</v>
      </c>
      <c r="F1429" s="2" t="s">
        <v>71</v>
      </c>
      <c r="G1429" s="4">
        <v>44475</v>
      </c>
      <c r="H1429">
        <v>140</v>
      </c>
      <c r="I1429" t="s">
        <v>1115</v>
      </c>
      <c r="J1429" s="1">
        <v>44475</v>
      </c>
      <c r="K1429" t="s">
        <v>2198</v>
      </c>
      <c r="L1429" t="s">
        <v>2199</v>
      </c>
      <c r="N1429">
        <v>83</v>
      </c>
      <c r="O1429" t="s">
        <v>2029</v>
      </c>
      <c r="P1429">
        <v>138</v>
      </c>
      <c r="Q1429">
        <v>0</v>
      </c>
      <c r="R1429">
        <v>0</v>
      </c>
      <c r="S1429">
        <v>138</v>
      </c>
      <c r="T1429">
        <v>138</v>
      </c>
      <c r="U1429">
        <v>138</v>
      </c>
      <c r="W1429" t="s">
        <v>2006</v>
      </c>
      <c r="X1429" t="s">
        <v>71</v>
      </c>
      <c r="Y1429" t="s">
        <v>2200</v>
      </c>
      <c r="AA1429" t="s">
        <v>46</v>
      </c>
      <c r="AC1429" t="s">
        <v>2030</v>
      </c>
      <c r="AD1429">
        <v>127</v>
      </c>
      <c r="AE1429" t="s">
        <v>2201</v>
      </c>
    </row>
    <row r="1430" spans="1:31" x14ac:dyDescent="0.25">
      <c r="A1430" s="1">
        <v>44475</v>
      </c>
      <c r="B1430" s="2" t="s">
        <v>3879</v>
      </c>
      <c r="C1430" s="2" t="s">
        <v>56</v>
      </c>
      <c r="D1430" s="2" t="s">
        <v>23</v>
      </c>
      <c r="E1430" s="2" t="s">
        <v>81</v>
      </c>
      <c r="F1430" s="2" t="s">
        <v>71</v>
      </c>
      <c r="G1430" s="4">
        <v>44475</v>
      </c>
      <c r="H1430">
        <v>141</v>
      </c>
      <c r="I1430" t="s">
        <v>1116</v>
      </c>
      <c r="J1430" s="1">
        <v>44475</v>
      </c>
      <c r="K1430" t="s">
        <v>3155</v>
      </c>
      <c r="L1430" t="s">
        <v>2634</v>
      </c>
      <c r="M1430" t="s">
        <v>2155</v>
      </c>
      <c r="N1430">
        <v>692</v>
      </c>
      <c r="O1430" t="s">
        <v>2012</v>
      </c>
      <c r="P1430">
        <v>52.09</v>
      </c>
      <c r="Q1430">
        <v>0</v>
      </c>
      <c r="R1430">
        <v>0</v>
      </c>
      <c r="S1430">
        <v>1037.6600000000001</v>
      </c>
      <c r="T1430">
        <v>1037.6600000000001</v>
      </c>
      <c r="U1430">
        <v>1037.6600000000001</v>
      </c>
      <c r="W1430" t="s">
        <v>2006</v>
      </c>
      <c r="X1430" t="s">
        <v>71</v>
      </c>
      <c r="AA1430" t="s">
        <v>56</v>
      </c>
      <c r="AC1430" t="s">
        <v>2013</v>
      </c>
      <c r="AD1430" t="s">
        <v>2014</v>
      </c>
      <c r="AE1430" t="s">
        <v>2373</v>
      </c>
    </row>
    <row r="1431" spans="1:31" x14ac:dyDescent="0.25">
      <c r="A1431" s="1">
        <v>44475</v>
      </c>
      <c r="B1431" s="2" t="s">
        <v>3879</v>
      </c>
      <c r="C1431" s="2" t="s">
        <v>56</v>
      </c>
      <c r="D1431" s="2" t="s">
        <v>23</v>
      </c>
      <c r="E1431" s="2" t="s">
        <v>81</v>
      </c>
      <c r="F1431" s="2" t="s">
        <v>71</v>
      </c>
      <c r="G1431" s="4">
        <v>44475</v>
      </c>
      <c r="H1431">
        <v>142</v>
      </c>
      <c r="I1431" t="s">
        <v>1116</v>
      </c>
      <c r="N1431">
        <v>288</v>
      </c>
      <c r="O1431" t="s">
        <v>2242</v>
      </c>
      <c r="P1431">
        <v>31</v>
      </c>
      <c r="AC1431" t="s">
        <v>2243</v>
      </c>
      <c r="AD1431">
        <v>221</v>
      </c>
    </row>
    <row r="1432" spans="1:31" x14ac:dyDescent="0.25">
      <c r="A1432" s="1">
        <v>44475</v>
      </c>
      <c r="B1432" s="2" t="s">
        <v>3879</v>
      </c>
      <c r="C1432" s="2" t="s">
        <v>56</v>
      </c>
      <c r="D1432" s="2" t="s">
        <v>23</v>
      </c>
      <c r="E1432" s="2" t="s">
        <v>81</v>
      </c>
      <c r="F1432" s="2" t="s">
        <v>71</v>
      </c>
      <c r="G1432" s="4">
        <v>44475</v>
      </c>
      <c r="H1432">
        <v>143</v>
      </c>
      <c r="I1432" t="s">
        <v>1116</v>
      </c>
      <c r="N1432">
        <v>259</v>
      </c>
      <c r="O1432" t="s">
        <v>2277</v>
      </c>
      <c r="P1432">
        <v>130</v>
      </c>
      <c r="AC1432" t="s">
        <v>2278</v>
      </c>
      <c r="AD1432">
        <v>210</v>
      </c>
    </row>
    <row r="1433" spans="1:31" x14ac:dyDescent="0.25">
      <c r="A1433" s="1">
        <v>44475</v>
      </c>
      <c r="B1433" s="2" t="s">
        <v>3879</v>
      </c>
      <c r="C1433" s="2" t="s">
        <v>56</v>
      </c>
      <c r="D1433" s="2" t="s">
        <v>23</v>
      </c>
      <c r="E1433" s="2" t="s">
        <v>81</v>
      </c>
      <c r="F1433" s="2" t="s">
        <v>71</v>
      </c>
      <c r="G1433" s="4">
        <v>44475</v>
      </c>
      <c r="H1433">
        <v>144</v>
      </c>
      <c r="I1433" t="s">
        <v>1116</v>
      </c>
      <c r="N1433">
        <v>262</v>
      </c>
      <c r="O1433" t="s">
        <v>2279</v>
      </c>
      <c r="P1433">
        <v>60</v>
      </c>
      <c r="AC1433" t="s">
        <v>2280</v>
      </c>
    </row>
    <row r="1434" spans="1:31" x14ac:dyDescent="0.25">
      <c r="A1434" s="1">
        <v>44475</v>
      </c>
      <c r="B1434" s="2" t="s">
        <v>3879</v>
      </c>
      <c r="C1434" s="2" t="s">
        <v>56</v>
      </c>
      <c r="D1434" s="2" t="s">
        <v>23</v>
      </c>
      <c r="E1434" s="2" t="s">
        <v>81</v>
      </c>
      <c r="F1434" s="2" t="s">
        <v>71</v>
      </c>
      <c r="G1434" s="4">
        <v>44475</v>
      </c>
      <c r="H1434">
        <v>145</v>
      </c>
      <c r="I1434" t="s">
        <v>1116</v>
      </c>
      <c r="N1434">
        <v>1533</v>
      </c>
      <c r="O1434" t="s">
        <v>2119</v>
      </c>
      <c r="P1434">
        <v>764.57</v>
      </c>
      <c r="AC1434" t="s">
        <v>2120</v>
      </c>
      <c r="AD1434" t="s">
        <v>2121</v>
      </c>
    </row>
    <row r="1435" spans="1:31" x14ac:dyDescent="0.25">
      <c r="A1435" s="1">
        <v>44475</v>
      </c>
      <c r="B1435" s="2" t="s">
        <v>3879</v>
      </c>
      <c r="C1435" s="2" t="s">
        <v>46</v>
      </c>
      <c r="D1435" s="2" t="s">
        <v>23</v>
      </c>
      <c r="E1435" s="2" t="s">
        <v>81</v>
      </c>
      <c r="F1435" s="2" t="s">
        <v>71</v>
      </c>
      <c r="G1435" s="4">
        <v>44475</v>
      </c>
      <c r="H1435">
        <v>146</v>
      </c>
      <c r="I1435" t="s">
        <v>1118</v>
      </c>
      <c r="J1435" s="1">
        <v>44475</v>
      </c>
      <c r="K1435" t="s">
        <v>3156</v>
      </c>
      <c r="L1435" t="s">
        <v>2109</v>
      </c>
      <c r="N1435">
        <v>692</v>
      </c>
      <c r="O1435" t="s">
        <v>2012</v>
      </c>
      <c r="P1435">
        <v>184</v>
      </c>
      <c r="Q1435">
        <v>0</v>
      </c>
      <c r="R1435">
        <v>0</v>
      </c>
      <c r="S1435">
        <v>1185</v>
      </c>
      <c r="T1435">
        <v>1185</v>
      </c>
      <c r="U1435">
        <v>1185</v>
      </c>
      <c r="W1435" t="s">
        <v>2006</v>
      </c>
      <c r="X1435" t="s">
        <v>71</v>
      </c>
      <c r="Y1435" t="s">
        <v>3157</v>
      </c>
      <c r="AA1435" t="s">
        <v>46</v>
      </c>
      <c r="AC1435" t="s">
        <v>2013</v>
      </c>
      <c r="AD1435" t="s">
        <v>2014</v>
      </c>
      <c r="AE1435" t="s">
        <v>2688</v>
      </c>
    </row>
    <row r="1436" spans="1:31" x14ac:dyDescent="0.25">
      <c r="A1436" s="1">
        <v>44475</v>
      </c>
      <c r="B1436" s="2" t="s">
        <v>3879</v>
      </c>
      <c r="C1436" s="2" t="s">
        <v>46</v>
      </c>
      <c r="D1436" s="2" t="s">
        <v>23</v>
      </c>
      <c r="E1436" s="2" t="s">
        <v>81</v>
      </c>
      <c r="F1436" s="2" t="s">
        <v>71</v>
      </c>
      <c r="G1436" s="4">
        <v>44475</v>
      </c>
      <c r="H1436">
        <v>147</v>
      </c>
      <c r="I1436" t="s">
        <v>1118</v>
      </c>
      <c r="N1436">
        <v>226</v>
      </c>
      <c r="O1436" t="s">
        <v>2018</v>
      </c>
      <c r="P1436">
        <v>345</v>
      </c>
      <c r="AC1436" t="s">
        <v>2019</v>
      </c>
      <c r="AD1436">
        <v>183</v>
      </c>
    </row>
    <row r="1437" spans="1:31" x14ac:dyDescent="0.25">
      <c r="A1437" s="1">
        <v>44475</v>
      </c>
      <c r="B1437" s="2" t="s">
        <v>3879</v>
      </c>
      <c r="C1437" s="2" t="s">
        <v>46</v>
      </c>
      <c r="D1437" s="2" t="s">
        <v>23</v>
      </c>
      <c r="E1437" s="2" t="s">
        <v>81</v>
      </c>
      <c r="F1437" s="2" t="s">
        <v>71</v>
      </c>
      <c r="G1437" s="4">
        <v>44475</v>
      </c>
      <c r="H1437">
        <v>148</v>
      </c>
      <c r="I1437" t="s">
        <v>1118</v>
      </c>
      <c r="N1437">
        <v>691</v>
      </c>
      <c r="O1437" t="s">
        <v>2020</v>
      </c>
      <c r="P1437">
        <v>518</v>
      </c>
      <c r="AC1437" t="s">
        <v>2021</v>
      </c>
      <c r="AD1437" t="s">
        <v>2022</v>
      </c>
    </row>
    <row r="1438" spans="1:31" x14ac:dyDescent="0.25">
      <c r="A1438" s="1">
        <v>44475</v>
      </c>
      <c r="B1438" s="2" t="s">
        <v>3879</v>
      </c>
      <c r="C1438" s="2" t="s">
        <v>46</v>
      </c>
      <c r="D1438" s="2" t="s">
        <v>23</v>
      </c>
      <c r="E1438" s="2" t="s">
        <v>81</v>
      </c>
      <c r="F1438" s="2" t="s">
        <v>71</v>
      </c>
      <c r="G1438" s="4">
        <v>44475</v>
      </c>
      <c r="H1438">
        <v>149</v>
      </c>
      <c r="I1438" t="s">
        <v>1118</v>
      </c>
      <c r="N1438">
        <v>83</v>
      </c>
      <c r="O1438" t="s">
        <v>2029</v>
      </c>
      <c r="P1438">
        <v>138</v>
      </c>
      <c r="AC1438" t="s">
        <v>2030</v>
      </c>
      <c r="AD1438">
        <v>127</v>
      </c>
    </row>
    <row r="1439" spans="1:31" x14ac:dyDescent="0.25">
      <c r="A1439" s="1">
        <v>44475</v>
      </c>
      <c r="B1439" s="2" t="s">
        <v>3879</v>
      </c>
      <c r="C1439" s="2" t="s">
        <v>34</v>
      </c>
      <c r="D1439" s="2" t="s">
        <v>23</v>
      </c>
      <c r="E1439" s="2" t="s">
        <v>80</v>
      </c>
      <c r="F1439" s="2" t="s">
        <v>71</v>
      </c>
      <c r="G1439" s="4">
        <v>44475</v>
      </c>
      <c r="H1439">
        <v>150</v>
      </c>
      <c r="I1439" t="s">
        <v>1120</v>
      </c>
      <c r="J1439" s="1">
        <v>44475</v>
      </c>
      <c r="K1439" t="s">
        <v>3158</v>
      </c>
      <c r="L1439" t="s">
        <v>3159</v>
      </c>
      <c r="M1439" t="s">
        <v>3160</v>
      </c>
      <c r="N1439">
        <v>692</v>
      </c>
      <c r="O1439" t="s">
        <v>2012</v>
      </c>
      <c r="P1439">
        <v>184</v>
      </c>
      <c r="Q1439">
        <v>0</v>
      </c>
      <c r="R1439">
        <v>0</v>
      </c>
      <c r="S1439">
        <v>2297</v>
      </c>
      <c r="T1439">
        <v>2297</v>
      </c>
      <c r="U1439">
        <v>2297</v>
      </c>
      <c r="W1439" t="s">
        <v>2006</v>
      </c>
      <c r="X1439" t="s">
        <v>71</v>
      </c>
      <c r="AA1439" t="s">
        <v>33</v>
      </c>
      <c r="AC1439" t="s">
        <v>2013</v>
      </c>
      <c r="AD1439" t="s">
        <v>2014</v>
      </c>
      <c r="AE1439" t="s">
        <v>2730</v>
      </c>
    </row>
    <row r="1440" spans="1:31" x14ac:dyDescent="0.25">
      <c r="A1440" s="1">
        <v>44475</v>
      </c>
      <c r="B1440" s="2" t="s">
        <v>3879</v>
      </c>
      <c r="C1440" s="2" t="s">
        <v>34</v>
      </c>
      <c r="D1440" s="2" t="s">
        <v>23</v>
      </c>
      <c r="E1440" s="2" t="s">
        <v>80</v>
      </c>
      <c r="F1440" s="2" t="s">
        <v>71</v>
      </c>
      <c r="G1440" s="4">
        <v>44475</v>
      </c>
      <c r="H1440">
        <v>151</v>
      </c>
      <c r="I1440" t="s">
        <v>1120</v>
      </c>
      <c r="N1440">
        <v>226</v>
      </c>
      <c r="O1440" t="s">
        <v>2018</v>
      </c>
      <c r="P1440">
        <v>345</v>
      </c>
      <c r="AC1440" t="s">
        <v>2019</v>
      </c>
      <c r="AD1440">
        <v>183</v>
      </c>
    </row>
    <row r="1441" spans="1:31" x14ac:dyDescent="0.25">
      <c r="A1441" s="1">
        <v>44475</v>
      </c>
      <c r="B1441" s="2" t="s">
        <v>3879</v>
      </c>
      <c r="C1441" s="2" t="s">
        <v>34</v>
      </c>
      <c r="D1441" s="2" t="s">
        <v>23</v>
      </c>
      <c r="E1441" s="2" t="s">
        <v>80</v>
      </c>
      <c r="F1441" s="2" t="s">
        <v>71</v>
      </c>
      <c r="G1441" s="4">
        <v>44475</v>
      </c>
      <c r="H1441">
        <v>152</v>
      </c>
      <c r="I1441" t="s">
        <v>1120</v>
      </c>
      <c r="N1441">
        <v>691</v>
      </c>
      <c r="O1441" t="s">
        <v>2020</v>
      </c>
      <c r="P1441">
        <v>518</v>
      </c>
      <c r="AC1441" t="s">
        <v>2021</v>
      </c>
      <c r="AD1441" t="s">
        <v>2022</v>
      </c>
    </row>
    <row r="1442" spans="1:31" x14ac:dyDescent="0.25">
      <c r="A1442" s="1">
        <v>44475</v>
      </c>
      <c r="B1442" s="2" t="s">
        <v>3879</v>
      </c>
      <c r="C1442" s="2" t="s">
        <v>34</v>
      </c>
      <c r="D1442" s="2" t="s">
        <v>23</v>
      </c>
      <c r="E1442" s="2" t="s">
        <v>80</v>
      </c>
      <c r="F1442" s="2" t="s">
        <v>71</v>
      </c>
      <c r="G1442" s="4">
        <v>44475</v>
      </c>
      <c r="H1442">
        <v>153</v>
      </c>
      <c r="I1442" t="s">
        <v>1120</v>
      </c>
      <c r="N1442">
        <v>2477</v>
      </c>
      <c r="O1442" t="s">
        <v>2240</v>
      </c>
      <c r="P1442">
        <v>750</v>
      </c>
      <c r="AC1442" t="s">
        <v>2241</v>
      </c>
    </row>
    <row r="1443" spans="1:31" x14ac:dyDescent="0.25">
      <c r="A1443" s="1">
        <v>44475</v>
      </c>
      <c r="B1443" s="2" t="s">
        <v>3879</v>
      </c>
      <c r="C1443" s="2" t="s">
        <v>34</v>
      </c>
      <c r="D1443" s="2" t="s">
        <v>23</v>
      </c>
      <c r="E1443" s="2" t="s">
        <v>80</v>
      </c>
      <c r="F1443" s="2" t="s">
        <v>71</v>
      </c>
      <c r="G1443" s="4">
        <v>44475</v>
      </c>
      <c r="H1443">
        <v>154</v>
      </c>
      <c r="I1443" t="s">
        <v>1120</v>
      </c>
      <c r="N1443">
        <v>2458</v>
      </c>
      <c r="O1443" t="s">
        <v>2152</v>
      </c>
      <c r="P1443">
        <v>500</v>
      </c>
      <c r="AC1443" t="s">
        <v>2153</v>
      </c>
    </row>
    <row r="1444" spans="1:31" x14ac:dyDescent="0.25">
      <c r="A1444" s="1">
        <v>44475</v>
      </c>
      <c r="B1444" s="2" t="s">
        <v>3879</v>
      </c>
      <c r="C1444" s="2" t="s">
        <v>46</v>
      </c>
      <c r="D1444" s="2" t="s">
        <v>23</v>
      </c>
      <c r="E1444" s="2" t="s">
        <v>81</v>
      </c>
      <c r="F1444" s="2" t="s">
        <v>71</v>
      </c>
      <c r="G1444" s="4">
        <v>44475</v>
      </c>
      <c r="H1444">
        <v>155</v>
      </c>
      <c r="I1444" t="s">
        <v>1122</v>
      </c>
      <c r="J1444" s="1">
        <v>44475</v>
      </c>
      <c r="K1444" t="s">
        <v>3161</v>
      </c>
      <c r="L1444" t="s">
        <v>3162</v>
      </c>
      <c r="N1444">
        <v>692</v>
      </c>
      <c r="O1444" t="s">
        <v>2012</v>
      </c>
      <c r="P1444">
        <v>184</v>
      </c>
      <c r="Q1444">
        <v>0</v>
      </c>
      <c r="R1444">
        <v>0</v>
      </c>
      <c r="S1444">
        <v>1231</v>
      </c>
      <c r="T1444">
        <v>1231</v>
      </c>
      <c r="U1444">
        <v>1231</v>
      </c>
      <c r="W1444" t="s">
        <v>2006</v>
      </c>
      <c r="X1444" t="s">
        <v>71</v>
      </c>
      <c r="Y1444" t="s">
        <v>3163</v>
      </c>
      <c r="AA1444" t="s">
        <v>46</v>
      </c>
      <c r="AC1444" t="s">
        <v>2013</v>
      </c>
      <c r="AD1444" t="s">
        <v>2014</v>
      </c>
      <c r="AE1444" t="s">
        <v>2461</v>
      </c>
    </row>
    <row r="1445" spans="1:31" x14ac:dyDescent="0.25">
      <c r="A1445" s="1">
        <v>44475</v>
      </c>
      <c r="B1445" s="2" t="s">
        <v>3879</v>
      </c>
      <c r="C1445" s="2" t="s">
        <v>46</v>
      </c>
      <c r="D1445" s="2" t="s">
        <v>23</v>
      </c>
      <c r="E1445" s="2" t="s">
        <v>81</v>
      </c>
      <c r="F1445" s="2" t="s">
        <v>71</v>
      </c>
      <c r="G1445" s="4">
        <v>44475</v>
      </c>
      <c r="H1445">
        <v>156</v>
      </c>
      <c r="I1445" t="s">
        <v>1122</v>
      </c>
      <c r="N1445">
        <v>121</v>
      </c>
      <c r="O1445" t="s">
        <v>2100</v>
      </c>
      <c r="P1445">
        <v>374</v>
      </c>
      <c r="AC1445" t="s">
        <v>2101</v>
      </c>
      <c r="AD1445">
        <v>137</v>
      </c>
    </row>
    <row r="1446" spans="1:31" x14ac:dyDescent="0.25">
      <c r="A1446" s="1">
        <v>44475</v>
      </c>
      <c r="B1446" s="2" t="s">
        <v>3879</v>
      </c>
      <c r="C1446" s="2" t="s">
        <v>46</v>
      </c>
      <c r="D1446" s="2" t="s">
        <v>23</v>
      </c>
      <c r="E1446" s="2" t="s">
        <v>81</v>
      </c>
      <c r="F1446" s="2" t="s">
        <v>71</v>
      </c>
      <c r="G1446" s="4">
        <v>44475</v>
      </c>
      <c r="H1446">
        <v>157</v>
      </c>
      <c r="I1446" t="s">
        <v>1122</v>
      </c>
      <c r="N1446">
        <v>1533</v>
      </c>
      <c r="O1446" t="s">
        <v>2119</v>
      </c>
      <c r="P1446">
        <v>535</v>
      </c>
      <c r="AC1446" t="s">
        <v>2120</v>
      </c>
      <c r="AD1446" t="s">
        <v>2121</v>
      </c>
    </row>
    <row r="1447" spans="1:31" x14ac:dyDescent="0.25">
      <c r="A1447" s="1">
        <v>44475</v>
      </c>
      <c r="B1447" s="2" t="s">
        <v>3879</v>
      </c>
      <c r="C1447" s="2" t="s">
        <v>46</v>
      </c>
      <c r="D1447" s="2" t="s">
        <v>23</v>
      </c>
      <c r="E1447" s="2" t="s">
        <v>81</v>
      </c>
      <c r="F1447" s="2" t="s">
        <v>71</v>
      </c>
      <c r="G1447" s="4">
        <v>44475</v>
      </c>
      <c r="H1447">
        <v>158</v>
      </c>
      <c r="I1447" t="s">
        <v>1122</v>
      </c>
      <c r="N1447">
        <v>83</v>
      </c>
      <c r="O1447" t="s">
        <v>2029</v>
      </c>
      <c r="P1447">
        <v>138</v>
      </c>
      <c r="AC1447" t="s">
        <v>2030</v>
      </c>
      <c r="AD1447">
        <v>127</v>
      </c>
    </row>
    <row r="1448" spans="1:31" x14ac:dyDescent="0.25">
      <c r="A1448" s="1">
        <v>44475</v>
      </c>
      <c r="B1448" s="2" t="s">
        <v>3879</v>
      </c>
      <c r="C1448" s="2" t="s">
        <v>25</v>
      </c>
      <c r="D1448" s="2" t="s">
        <v>74</v>
      </c>
      <c r="E1448" s="2" t="s">
        <v>78</v>
      </c>
      <c r="F1448" s="2" t="s">
        <v>71</v>
      </c>
      <c r="G1448" s="4">
        <v>44475</v>
      </c>
      <c r="H1448">
        <v>159</v>
      </c>
      <c r="I1448" t="s">
        <v>1124</v>
      </c>
      <c r="J1448" s="1">
        <v>44475</v>
      </c>
      <c r="K1448" t="s">
        <v>2002</v>
      </c>
      <c r="L1448" t="s">
        <v>2003</v>
      </c>
      <c r="M1448" t="s">
        <v>2004</v>
      </c>
      <c r="N1448">
        <v>1562</v>
      </c>
      <c r="O1448" t="s">
        <v>3098</v>
      </c>
      <c r="P1448">
        <v>1750</v>
      </c>
      <c r="Q1448">
        <v>0</v>
      </c>
      <c r="R1448">
        <v>0</v>
      </c>
      <c r="S1448">
        <v>1750</v>
      </c>
      <c r="T1448">
        <v>1750</v>
      </c>
      <c r="U1448">
        <v>1750</v>
      </c>
      <c r="W1448" t="s">
        <v>2006</v>
      </c>
      <c r="X1448" t="s">
        <v>71</v>
      </c>
      <c r="AA1448" t="s">
        <v>24</v>
      </c>
      <c r="AC1448" t="s">
        <v>3099</v>
      </c>
      <c r="AD1448">
        <v>207</v>
      </c>
      <c r="AE1448" t="s">
        <v>2063</v>
      </c>
    </row>
    <row r="1449" spans="1:31" x14ac:dyDescent="0.25">
      <c r="A1449" s="1">
        <v>44475</v>
      </c>
      <c r="B1449" s="2" t="s">
        <v>3879</v>
      </c>
      <c r="C1449" s="2" t="s">
        <v>20</v>
      </c>
      <c r="D1449" s="2" t="s">
        <v>23</v>
      </c>
      <c r="E1449" s="2" t="s">
        <v>79</v>
      </c>
      <c r="F1449" s="2" t="s">
        <v>71</v>
      </c>
      <c r="G1449" s="4">
        <v>44475</v>
      </c>
      <c r="H1449">
        <v>160</v>
      </c>
      <c r="I1449" t="s">
        <v>1126</v>
      </c>
      <c r="J1449" s="1">
        <v>44475</v>
      </c>
      <c r="K1449" t="s">
        <v>3138</v>
      </c>
      <c r="L1449" t="s">
        <v>3139</v>
      </c>
      <c r="N1449">
        <v>2477</v>
      </c>
      <c r="O1449" t="s">
        <v>2240</v>
      </c>
      <c r="P1449">
        <v>750</v>
      </c>
      <c r="Q1449">
        <v>0</v>
      </c>
      <c r="R1449">
        <v>0</v>
      </c>
      <c r="S1449">
        <v>750</v>
      </c>
      <c r="T1449">
        <v>750</v>
      </c>
      <c r="U1449">
        <v>750</v>
      </c>
      <c r="W1449" t="s">
        <v>2006</v>
      </c>
      <c r="X1449" t="s">
        <v>71</v>
      </c>
      <c r="AA1449" t="s">
        <v>18</v>
      </c>
      <c r="AC1449" t="s">
        <v>2241</v>
      </c>
      <c r="AE1449" t="s">
        <v>2258</v>
      </c>
    </row>
    <row r="1450" spans="1:31" x14ac:dyDescent="0.25">
      <c r="A1450" s="1">
        <v>44475</v>
      </c>
      <c r="B1450" s="2" t="s">
        <v>3879</v>
      </c>
      <c r="C1450" s="2" t="s">
        <v>34</v>
      </c>
      <c r="D1450" s="2" t="s">
        <v>23</v>
      </c>
      <c r="E1450" s="2" t="s">
        <v>80</v>
      </c>
      <c r="F1450" s="2" t="s">
        <v>71</v>
      </c>
      <c r="G1450" s="4">
        <v>44475</v>
      </c>
      <c r="H1450">
        <v>161</v>
      </c>
      <c r="I1450" t="s">
        <v>1127</v>
      </c>
      <c r="J1450" s="1">
        <v>44475</v>
      </c>
      <c r="K1450" t="s">
        <v>3164</v>
      </c>
      <c r="L1450" t="s">
        <v>3165</v>
      </c>
      <c r="N1450">
        <v>2477</v>
      </c>
      <c r="O1450" t="s">
        <v>2240</v>
      </c>
      <c r="P1450">
        <v>750</v>
      </c>
      <c r="Q1450">
        <v>0</v>
      </c>
      <c r="R1450">
        <v>0</v>
      </c>
      <c r="S1450">
        <v>4250</v>
      </c>
      <c r="T1450">
        <v>4250</v>
      </c>
      <c r="U1450">
        <v>4250</v>
      </c>
      <c r="W1450" t="s">
        <v>2006</v>
      </c>
      <c r="X1450" t="s">
        <v>71</v>
      </c>
      <c r="AA1450" t="s">
        <v>33</v>
      </c>
      <c r="AC1450" t="s">
        <v>2241</v>
      </c>
      <c r="AE1450" t="s">
        <v>2008</v>
      </c>
    </row>
    <row r="1451" spans="1:31" x14ac:dyDescent="0.25">
      <c r="A1451" s="1">
        <v>44475</v>
      </c>
      <c r="B1451" s="2" t="s">
        <v>3879</v>
      </c>
      <c r="C1451" s="2" t="s">
        <v>34</v>
      </c>
      <c r="D1451" s="2" t="s">
        <v>23</v>
      </c>
      <c r="E1451" s="2" t="s">
        <v>80</v>
      </c>
      <c r="F1451" s="2" t="s">
        <v>71</v>
      </c>
      <c r="G1451" s="4">
        <v>44475</v>
      </c>
      <c r="H1451">
        <v>162</v>
      </c>
      <c r="I1451" t="s">
        <v>1127</v>
      </c>
      <c r="N1451">
        <v>2452</v>
      </c>
      <c r="O1451" t="s">
        <v>2157</v>
      </c>
      <c r="P1451">
        <v>3500</v>
      </c>
      <c r="AC1451" t="s">
        <v>2158</v>
      </c>
    </row>
    <row r="1452" spans="1:31" x14ac:dyDescent="0.25">
      <c r="A1452" s="1">
        <v>44475</v>
      </c>
      <c r="B1452" s="2" t="s">
        <v>3879</v>
      </c>
      <c r="C1452" s="2" t="s">
        <v>20</v>
      </c>
      <c r="D1452" s="2" t="s">
        <v>23</v>
      </c>
      <c r="E1452" s="2" t="s">
        <v>79</v>
      </c>
      <c r="F1452" s="2" t="s">
        <v>71</v>
      </c>
      <c r="G1452" s="4">
        <v>44475</v>
      </c>
      <c r="H1452">
        <v>163</v>
      </c>
      <c r="I1452" t="s">
        <v>1129</v>
      </c>
      <c r="J1452" s="1">
        <v>44475</v>
      </c>
      <c r="K1452" t="s">
        <v>3166</v>
      </c>
      <c r="L1452" t="s">
        <v>3167</v>
      </c>
      <c r="M1452" t="s">
        <v>3168</v>
      </c>
      <c r="N1452">
        <v>692</v>
      </c>
      <c r="O1452" t="s">
        <v>2012</v>
      </c>
      <c r="P1452">
        <v>184</v>
      </c>
      <c r="Q1452">
        <v>0</v>
      </c>
      <c r="R1452">
        <v>0</v>
      </c>
      <c r="S1452">
        <v>184</v>
      </c>
      <c r="T1452">
        <v>184</v>
      </c>
      <c r="U1452">
        <v>184</v>
      </c>
      <c r="W1452" t="s">
        <v>2006</v>
      </c>
      <c r="X1452" t="s">
        <v>71</v>
      </c>
      <c r="AA1452" t="s">
        <v>18</v>
      </c>
      <c r="AC1452" t="s">
        <v>2013</v>
      </c>
      <c r="AD1452" t="s">
        <v>2014</v>
      </c>
      <c r="AE1452" t="s">
        <v>2258</v>
      </c>
    </row>
    <row r="1453" spans="1:31" x14ac:dyDescent="0.25">
      <c r="A1453" s="1">
        <v>44475</v>
      </c>
      <c r="B1453" s="2" t="s">
        <v>3879</v>
      </c>
      <c r="C1453" s="2" t="s">
        <v>20</v>
      </c>
      <c r="D1453" s="2" t="s">
        <v>23</v>
      </c>
      <c r="E1453" s="2" t="s">
        <v>79</v>
      </c>
      <c r="F1453" s="2" t="s">
        <v>71</v>
      </c>
      <c r="G1453" s="4">
        <v>44475</v>
      </c>
      <c r="H1453">
        <v>164</v>
      </c>
      <c r="I1453" t="s">
        <v>1131</v>
      </c>
      <c r="J1453" s="1">
        <v>44475</v>
      </c>
      <c r="K1453" t="s">
        <v>3169</v>
      </c>
      <c r="L1453" t="s">
        <v>3170</v>
      </c>
      <c r="N1453">
        <v>692</v>
      </c>
      <c r="O1453" t="s">
        <v>2012</v>
      </c>
      <c r="P1453">
        <v>184</v>
      </c>
      <c r="Q1453">
        <v>0</v>
      </c>
      <c r="R1453">
        <v>0</v>
      </c>
      <c r="S1453">
        <v>1310</v>
      </c>
      <c r="T1453">
        <v>1310</v>
      </c>
      <c r="U1453">
        <v>1310</v>
      </c>
      <c r="W1453" t="s">
        <v>2006</v>
      </c>
      <c r="X1453" t="s">
        <v>71</v>
      </c>
      <c r="AA1453" t="s">
        <v>18</v>
      </c>
      <c r="AC1453" t="s">
        <v>2013</v>
      </c>
      <c r="AD1453" t="s">
        <v>2014</v>
      </c>
      <c r="AE1453" t="s">
        <v>2258</v>
      </c>
    </row>
    <row r="1454" spans="1:31" x14ac:dyDescent="0.25">
      <c r="A1454" s="1">
        <v>44475</v>
      </c>
      <c r="B1454" s="2" t="s">
        <v>3879</v>
      </c>
      <c r="C1454" s="2" t="s">
        <v>20</v>
      </c>
      <c r="D1454" s="2" t="s">
        <v>23</v>
      </c>
      <c r="E1454" s="2" t="s">
        <v>79</v>
      </c>
      <c r="F1454" s="2" t="s">
        <v>71</v>
      </c>
      <c r="G1454" s="4">
        <v>44475</v>
      </c>
      <c r="H1454">
        <v>165</v>
      </c>
      <c r="I1454" t="s">
        <v>1131</v>
      </c>
      <c r="N1454">
        <v>288</v>
      </c>
      <c r="O1454" t="s">
        <v>2242</v>
      </c>
      <c r="P1454">
        <v>125</v>
      </c>
      <c r="AC1454" t="s">
        <v>2243</v>
      </c>
      <c r="AD1454">
        <v>221</v>
      </c>
    </row>
    <row r="1455" spans="1:31" x14ac:dyDescent="0.25">
      <c r="A1455" s="1">
        <v>44475</v>
      </c>
      <c r="B1455" s="2" t="s">
        <v>3879</v>
      </c>
      <c r="C1455" s="2" t="s">
        <v>20</v>
      </c>
      <c r="D1455" s="2" t="s">
        <v>23</v>
      </c>
      <c r="E1455" s="2" t="s">
        <v>79</v>
      </c>
      <c r="F1455" s="2" t="s">
        <v>71</v>
      </c>
      <c r="G1455" s="4">
        <v>44475</v>
      </c>
      <c r="H1455">
        <v>166</v>
      </c>
      <c r="I1455" t="s">
        <v>1131</v>
      </c>
      <c r="N1455">
        <v>226</v>
      </c>
      <c r="O1455" t="s">
        <v>2018</v>
      </c>
      <c r="P1455">
        <v>345</v>
      </c>
      <c r="AC1455" t="s">
        <v>2019</v>
      </c>
      <c r="AD1455">
        <v>183</v>
      </c>
    </row>
    <row r="1456" spans="1:31" x14ac:dyDescent="0.25">
      <c r="A1456" s="1">
        <v>44475</v>
      </c>
      <c r="B1456" s="2" t="s">
        <v>3879</v>
      </c>
      <c r="C1456" s="2" t="s">
        <v>20</v>
      </c>
      <c r="D1456" s="2" t="s">
        <v>23</v>
      </c>
      <c r="E1456" s="2" t="s">
        <v>79</v>
      </c>
      <c r="F1456" s="2" t="s">
        <v>71</v>
      </c>
      <c r="G1456" s="4">
        <v>44475</v>
      </c>
      <c r="H1456">
        <v>167</v>
      </c>
      <c r="I1456" t="s">
        <v>1131</v>
      </c>
      <c r="N1456">
        <v>691</v>
      </c>
      <c r="O1456" t="s">
        <v>2020</v>
      </c>
      <c r="P1456">
        <v>518</v>
      </c>
      <c r="AC1456" t="s">
        <v>2021</v>
      </c>
      <c r="AD1456" t="s">
        <v>2022</v>
      </c>
    </row>
    <row r="1457" spans="1:31" x14ac:dyDescent="0.25">
      <c r="A1457" s="1">
        <v>44475</v>
      </c>
      <c r="B1457" s="2" t="s">
        <v>3879</v>
      </c>
      <c r="C1457" s="2" t="s">
        <v>20</v>
      </c>
      <c r="D1457" s="2" t="s">
        <v>23</v>
      </c>
      <c r="E1457" s="2" t="s">
        <v>79</v>
      </c>
      <c r="F1457" s="2" t="s">
        <v>71</v>
      </c>
      <c r="G1457" s="4">
        <v>44475</v>
      </c>
      <c r="H1457">
        <v>168</v>
      </c>
      <c r="I1457" t="s">
        <v>1131</v>
      </c>
      <c r="N1457">
        <v>83</v>
      </c>
      <c r="O1457" t="s">
        <v>2029</v>
      </c>
      <c r="P1457">
        <v>138</v>
      </c>
      <c r="AC1457" t="s">
        <v>2030</v>
      </c>
      <c r="AD1457">
        <v>127</v>
      </c>
    </row>
    <row r="1458" spans="1:31" x14ac:dyDescent="0.25">
      <c r="A1458" s="1">
        <v>44475</v>
      </c>
      <c r="B1458" s="2" t="s">
        <v>3879</v>
      </c>
      <c r="C1458" s="2" t="s">
        <v>46</v>
      </c>
      <c r="D1458" s="2" t="s">
        <v>23</v>
      </c>
      <c r="E1458" s="2" t="s">
        <v>81</v>
      </c>
      <c r="F1458" s="2" t="s">
        <v>71</v>
      </c>
      <c r="G1458" s="4">
        <v>44475</v>
      </c>
      <c r="H1458">
        <v>169</v>
      </c>
      <c r="I1458" t="s">
        <v>1133</v>
      </c>
      <c r="J1458" s="1">
        <v>44475</v>
      </c>
      <c r="K1458" t="s">
        <v>3171</v>
      </c>
      <c r="L1458" t="s">
        <v>3172</v>
      </c>
      <c r="M1458" t="s">
        <v>3173</v>
      </c>
      <c r="N1458">
        <v>692</v>
      </c>
      <c r="O1458" t="s">
        <v>2012</v>
      </c>
      <c r="P1458">
        <v>184</v>
      </c>
      <c r="Q1458">
        <v>0</v>
      </c>
      <c r="R1458">
        <v>0</v>
      </c>
      <c r="S1458">
        <v>2424</v>
      </c>
      <c r="T1458">
        <v>2424</v>
      </c>
      <c r="U1458">
        <v>2424</v>
      </c>
      <c r="W1458" t="s">
        <v>2006</v>
      </c>
      <c r="X1458" t="s">
        <v>71</v>
      </c>
      <c r="Y1458" t="s">
        <v>3174</v>
      </c>
      <c r="AA1458" t="s">
        <v>46</v>
      </c>
      <c r="AC1458" t="s">
        <v>2013</v>
      </c>
      <c r="AD1458" t="s">
        <v>2014</v>
      </c>
      <c r="AE1458" t="s">
        <v>2423</v>
      </c>
    </row>
    <row r="1459" spans="1:31" x14ac:dyDescent="0.25">
      <c r="A1459" s="1">
        <v>44475</v>
      </c>
      <c r="B1459" s="2" t="s">
        <v>3879</v>
      </c>
      <c r="C1459" s="2" t="s">
        <v>46</v>
      </c>
      <c r="D1459" s="2" t="s">
        <v>23</v>
      </c>
      <c r="E1459" s="2" t="s">
        <v>81</v>
      </c>
      <c r="F1459" s="2" t="s">
        <v>71</v>
      </c>
      <c r="G1459" s="4">
        <v>44475</v>
      </c>
      <c r="H1459">
        <v>170</v>
      </c>
      <c r="I1459" t="s">
        <v>1133</v>
      </c>
      <c r="N1459">
        <v>121</v>
      </c>
      <c r="O1459" t="s">
        <v>2100</v>
      </c>
      <c r="P1459">
        <v>374</v>
      </c>
      <c r="AC1459" t="s">
        <v>2101</v>
      </c>
      <c r="AD1459">
        <v>137</v>
      </c>
    </row>
    <row r="1460" spans="1:31" x14ac:dyDescent="0.25">
      <c r="A1460" s="1">
        <v>44475</v>
      </c>
      <c r="B1460" s="2" t="s">
        <v>3879</v>
      </c>
      <c r="C1460" s="2" t="s">
        <v>46</v>
      </c>
      <c r="D1460" s="2" t="s">
        <v>23</v>
      </c>
      <c r="E1460" s="2" t="s">
        <v>81</v>
      </c>
      <c r="F1460" s="2" t="s">
        <v>71</v>
      </c>
      <c r="G1460" s="4">
        <v>44475</v>
      </c>
      <c r="H1460">
        <v>171</v>
      </c>
      <c r="I1460" t="s">
        <v>1133</v>
      </c>
      <c r="N1460">
        <v>1297</v>
      </c>
      <c r="O1460" t="s">
        <v>2112</v>
      </c>
      <c r="P1460">
        <v>265</v>
      </c>
      <c r="AC1460" t="s">
        <v>2113</v>
      </c>
      <c r="AD1460" t="s">
        <v>2114</v>
      </c>
    </row>
    <row r="1461" spans="1:31" x14ac:dyDescent="0.25">
      <c r="A1461" s="1">
        <v>44475</v>
      </c>
      <c r="B1461" s="2" t="s">
        <v>3879</v>
      </c>
      <c r="C1461" s="2" t="s">
        <v>46</v>
      </c>
      <c r="D1461" s="2" t="s">
        <v>23</v>
      </c>
      <c r="E1461" s="2" t="s">
        <v>81</v>
      </c>
      <c r="F1461" s="2" t="s">
        <v>71</v>
      </c>
      <c r="G1461" s="4">
        <v>44475</v>
      </c>
      <c r="H1461">
        <v>172</v>
      </c>
      <c r="I1461" t="s">
        <v>1133</v>
      </c>
      <c r="N1461">
        <v>691</v>
      </c>
      <c r="O1461" t="s">
        <v>2020</v>
      </c>
      <c r="P1461">
        <v>518</v>
      </c>
      <c r="AC1461" t="s">
        <v>2021</v>
      </c>
      <c r="AD1461" t="s">
        <v>2022</v>
      </c>
    </row>
    <row r="1462" spans="1:31" x14ac:dyDescent="0.25">
      <c r="A1462" s="1">
        <v>44475</v>
      </c>
      <c r="B1462" s="2" t="s">
        <v>3879</v>
      </c>
      <c r="C1462" s="2" t="s">
        <v>46</v>
      </c>
      <c r="D1462" s="2" t="s">
        <v>23</v>
      </c>
      <c r="E1462" s="2" t="s">
        <v>81</v>
      </c>
      <c r="F1462" s="2" t="s">
        <v>71</v>
      </c>
      <c r="G1462" s="4">
        <v>44475</v>
      </c>
      <c r="H1462">
        <v>173</v>
      </c>
      <c r="I1462" t="s">
        <v>1133</v>
      </c>
      <c r="N1462">
        <v>207</v>
      </c>
      <c r="O1462" t="s">
        <v>2975</v>
      </c>
      <c r="P1462">
        <v>600</v>
      </c>
      <c r="AC1462" t="s">
        <v>2976</v>
      </c>
      <c r="AD1462">
        <v>174</v>
      </c>
    </row>
    <row r="1463" spans="1:31" x14ac:dyDescent="0.25">
      <c r="A1463" s="1">
        <v>44475</v>
      </c>
      <c r="B1463" s="2" t="s">
        <v>3879</v>
      </c>
      <c r="C1463" s="2" t="s">
        <v>46</v>
      </c>
      <c r="D1463" s="2" t="s">
        <v>23</v>
      </c>
      <c r="E1463" s="2" t="s">
        <v>81</v>
      </c>
      <c r="F1463" s="2" t="s">
        <v>71</v>
      </c>
      <c r="G1463" s="4">
        <v>44475</v>
      </c>
      <c r="H1463">
        <v>174</v>
      </c>
      <c r="I1463" t="s">
        <v>1133</v>
      </c>
      <c r="N1463">
        <v>87</v>
      </c>
      <c r="O1463" t="s">
        <v>2602</v>
      </c>
      <c r="P1463">
        <v>345</v>
      </c>
      <c r="AC1463" t="s">
        <v>2602</v>
      </c>
      <c r="AD1463">
        <v>129</v>
      </c>
    </row>
    <row r="1464" spans="1:31" x14ac:dyDescent="0.25">
      <c r="A1464" s="1">
        <v>44475</v>
      </c>
      <c r="B1464" s="2" t="s">
        <v>3879</v>
      </c>
      <c r="C1464" s="2" t="s">
        <v>46</v>
      </c>
      <c r="D1464" s="2" t="s">
        <v>23</v>
      </c>
      <c r="E1464" s="2" t="s">
        <v>81</v>
      </c>
      <c r="F1464" s="2" t="s">
        <v>71</v>
      </c>
      <c r="G1464" s="4">
        <v>44475</v>
      </c>
      <c r="H1464">
        <v>175</v>
      </c>
      <c r="I1464" t="s">
        <v>1133</v>
      </c>
      <c r="N1464">
        <v>83</v>
      </c>
      <c r="O1464" t="s">
        <v>2029</v>
      </c>
      <c r="P1464">
        <v>138</v>
      </c>
      <c r="AC1464" t="s">
        <v>2030</v>
      </c>
      <c r="AD1464">
        <v>127</v>
      </c>
    </row>
    <row r="1465" spans="1:31" x14ac:dyDescent="0.25">
      <c r="A1465" s="1">
        <v>44475</v>
      </c>
      <c r="B1465" s="2" t="s">
        <v>3879</v>
      </c>
      <c r="C1465" s="2" t="s">
        <v>25</v>
      </c>
      <c r="D1465" s="2" t="s">
        <v>23</v>
      </c>
      <c r="E1465" s="2" t="s">
        <v>78</v>
      </c>
      <c r="F1465" s="2" t="s">
        <v>71</v>
      </c>
      <c r="G1465" s="4">
        <v>44475</v>
      </c>
      <c r="H1465">
        <v>176</v>
      </c>
      <c r="I1465" t="s">
        <v>1135</v>
      </c>
      <c r="J1465" s="1">
        <v>44475</v>
      </c>
      <c r="K1465" t="s">
        <v>2031</v>
      </c>
      <c r="L1465" t="s">
        <v>2032</v>
      </c>
      <c r="N1465">
        <v>692</v>
      </c>
      <c r="O1465" t="s">
        <v>2012</v>
      </c>
      <c r="P1465">
        <v>184</v>
      </c>
      <c r="Q1465">
        <v>0</v>
      </c>
      <c r="R1465">
        <v>0</v>
      </c>
      <c r="S1465">
        <v>873</v>
      </c>
      <c r="T1465">
        <v>873</v>
      </c>
      <c r="U1465">
        <v>873</v>
      </c>
      <c r="W1465" t="s">
        <v>2006</v>
      </c>
      <c r="X1465" t="s">
        <v>71</v>
      </c>
      <c r="AA1465" t="s">
        <v>24</v>
      </c>
      <c r="AC1465" t="s">
        <v>2013</v>
      </c>
      <c r="AD1465" t="s">
        <v>2014</v>
      </c>
      <c r="AE1465" t="s">
        <v>2063</v>
      </c>
    </row>
    <row r="1466" spans="1:31" x14ac:dyDescent="0.25">
      <c r="A1466" s="1">
        <v>44475</v>
      </c>
      <c r="B1466" s="2" t="s">
        <v>3879</v>
      </c>
      <c r="C1466" s="2" t="s">
        <v>25</v>
      </c>
      <c r="D1466" s="2" t="s">
        <v>23</v>
      </c>
      <c r="E1466" s="2" t="s">
        <v>78</v>
      </c>
      <c r="F1466" s="2" t="s">
        <v>71</v>
      </c>
      <c r="G1466" s="4">
        <v>44475</v>
      </c>
      <c r="H1466">
        <v>177</v>
      </c>
      <c r="I1466" t="s">
        <v>1135</v>
      </c>
      <c r="N1466">
        <v>104</v>
      </c>
      <c r="O1466" t="s">
        <v>2057</v>
      </c>
      <c r="P1466">
        <v>171</v>
      </c>
      <c r="AC1466" t="s">
        <v>2058</v>
      </c>
      <c r="AD1466">
        <v>157</v>
      </c>
    </row>
    <row r="1467" spans="1:31" x14ac:dyDescent="0.25">
      <c r="A1467" s="1">
        <v>44475</v>
      </c>
      <c r="B1467" s="2" t="s">
        <v>3879</v>
      </c>
      <c r="C1467" s="2" t="s">
        <v>25</v>
      </c>
      <c r="D1467" s="2" t="s">
        <v>23</v>
      </c>
      <c r="E1467" s="2" t="s">
        <v>78</v>
      </c>
      <c r="F1467" s="2" t="s">
        <v>71</v>
      </c>
      <c r="G1467" s="4">
        <v>44475</v>
      </c>
      <c r="H1467">
        <v>178</v>
      </c>
      <c r="I1467" t="s">
        <v>1135</v>
      </c>
      <c r="N1467">
        <v>691</v>
      </c>
      <c r="O1467" t="s">
        <v>2020</v>
      </c>
      <c r="P1467">
        <v>518</v>
      </c>
      <c r="AC1467" t="s">
        <v>2021</v>
      </c>
      <c r="AD1467" t="s">
        <v>2022</v>
      </c>
    </row>
    <row r="1468" spans="1:31" x14ac:dyDescent="0.25">
      <c r="A1468" s="1">
        <v>44475</v>
      </c>
      <c r="B1468" s="2" t="s">
        <v>3879</v>
      </c>
      <c r="C1468" s="2" t="s">
        <v>52</v>
      </c>
      <c r="D1468" s="2" t="s">
        <v>23</v>
      </c>
      <c r="E1468" s="2" t="s">
        <v>81</v>
      </c>
      <c r="F1468" s="2" t="s">
        <v>71</v>
      </c>
      <c r="G1468" s="4">
        <v>44475</v>
      </c>
      <c r="H1468">
        <v>179</v>
      </c>
      <c r="I1468" t="s">
        <v>1136</v>
      </c>
      <c r="J1468" s="1">
        <v>44475</v>
      </c>
      <c r="K1468" t="s">
        <v>3175</v>
      </c>
      <c r="L1468" t="s">
        <v>3176</v>
      </c>
      <c r="N1468">
        <v>2477</v>
      </c>
      <c r="O1468" t="s">
        <v>2240</v>
      </c>
      <c r="P1468">
        <v>750</v>
      </c>
      <c r="Q1468">
        <v>0</v>
      </c>
      <c r="R1468">
        <v>0</v>
      </c>
      <c r="S1468">
        <v>750</v>
      </c>
      <c r="T1468">
        <v>750</v>
      </c>
      <c r="U1468">
        <v>750</v>
      </c>
      <c r="W1468" t="s">
        <v>2006</v>
      </c>
      <c r="X1468" t="s">
        <v>71</v>
      </c>
      <c r="Y1468" t="s">
        <v>3177</v>
      </c>
      <c r="AA1468" t="s">
        <v>50</v>
      </c>
      <c r="AC1468" t="s">
        <v>2241</v>
      </c>
      <c r="AE1468" t="s">
        <v>2159</v>
      </c>
    </row>
    <row r="1469" spans="1:31" x14ac:dyDescent="0.25">
      <c r="A1469" s="1">
        <v>44475</v>
      </c>
      <c r="B1469" s="2" t="s">
        <v>3879</v>
      </c>
      <c r="C1469" s="2" t="s">
        <v>20</v>
      </c>
      <c r="D1469" s="2" t="s">
        <v>23</v>
      </c>
      <c r="E1469" s="2" t="s">
        <v>79</v>
      </c>
      <c r="F1469" s="2" t="s">
        <v>71</v>
      </c>
      <c r="G1469" s="4">
        <v>44475</v>
      </c>
      <c r="H1469">
        <v>180</v>
      </c>
      <c r="I1469" t="s">
        <v>1138</v>
      </c>
      <c r="J1469" s="1">
        <v>44475</v>
      </c>
      <c r="K1469" t="s">
        <v>3178</v>
      </c>
      <c r="L1469" t="s">
        <v>3179</v>
      </c>
      <c r="N1469">
        <v>692</v>
      </c>
      <c r="O1469" t="s">
        <v>2012</v>
      </c>
      <c r="P1469">
        <v>184</v>
      </c>
      <c r="Q1469">
        <v>0</v>
      </c>
      <c r="R1469">
        <v>0</v>
      </c>
      <c r="S1469">
        <v>840</v>
      </c>
      <c r="T1469">
        <v>840</v>
      </c>
      <c r="U1469">
        <v>840</v>
      </c>
      <c r="W1469" t="s">
        <v>2006</v>
      </c>
      <c r="X1469" t="s">
        <v>71</v>
      </c>
      <c r="AA1469" t="s">
        <v>18</v>
      </c>
      <c r="AC1469" t="s">
        <v>2013</v>
      </c>
      <c r="AD1469" t="s">
        <v>2014</v>
      </c>
      <c r="AE1469" t="s">
        <v>2258</v>
      </c>
    </row>
    <row r="1470" spans="1:31" x14ac:dyDescent="0.25">
      <c r="A1470" s="1">
        <v>44475</v>
      </c>
      <c r="B1470" s="2" t="s">
        <v>3879</v>
      </c>
      <c r="C1470" s="2" t="s">
        <v>20</v>
      </c>
      <c r="D1470" s="2" t="s">
        <v>23</v>
      </c>
      <c r="E1470" s="2" t="s">
        <v>79</v>
      </c>
      <c r="F1470" s="2" t="s">
        <v>71</v>
      </c>
      <c r="G1470" s="4">
        <v>44475</v>
      </c>
      <c r="H1470">
        <v>181</v>
      </c>
      <c r="I1470" t="s">
        <v>1138</v>
      </c>
      <c r="N1470">
        <v>691</v>
      </c>
      <c r="O1470" t="s">
        <v>2020</v>
      </c>
      <c r="P1470">
        <v>518</v>
      </c>
      <c r="AC1470" t="s">
        <v>2021</v>
      </c>
      <c r="AD1470" t="s">
        <v>2022</v>
      </c>
    </row>
    <row r="1471" spans="1:31" x14ac:dyDescent="0.25">
      <c r="A1471" s="1">
        <v>44475</v>
      </c>
      <c r="B1471" s="2" t="s">
        <v>3879</v>
      </c>
      <c r="C1471" s="2" t="s">
        <v>20</v>
      </c>
      <c r="D1471" s="2" t="s">
        <v>23</v>
      </c>
      <c r="E1471" s="2" t="s">
        <v>79</v>
      </c>
      <c r="F1471" s="2" t="s">
        <v>71</v>
      </c>
      <c r="G1471" s="4">
        <v>44475</v>
      </c>
      <c r="H1471">
        <v>182</v>
      </c>
      <c r="I1471" t="s">
        <v>1138</v>
      </c>
      <c r="N1471">
        <v>83</v>
      </c>
      <c r="O1471" t="s">
        <v>2029</v>
      </c>
      <c r="P1471">
        <v>138</v>
      </c>
      <c r="AC1471" t="s">
        <v>2030</v>
      </c>
      <c r="AD1471">
        <v>127</v>
      </c>
    </row>
    <row r="1472" spans="1:31" x14ac:dyDescent="0.25">
      <c r="A1472" s="1">
        <v>44475</v>
      </c>
      <c r="B1472" s="2" t="s">
        <v>3879</v>
      </c>
      <c r="C1472" s="2" t="s">
        <v>25</v>
      </c>
      <c r="D1472" s="2" t="s">
        <v>74</v>
      </c>
      <c r="E1472" s="2" t="s">
        <v>78</v>
      </c>
      <c r="F1472" s="2" t="s">
        <v>71</v>
      </c>
      <c r="G1472" s="4">
        <v>44475</v>
      </c>
      <c r="H1472">
        <v>183</v>
      </c>
      <c r="I1472" t="s">
        <v>1141</v>
      </c>
      <c r="J1472" s="1">
        <v>44475</v>
      </c>
      <c r="K1472" t="s">
        <v>3180</v>
      </c>
      <c r="L1472" t="s">
        <v>3181</v>
      </c>
      <c r="N1472">
        <v>2111</v>
      </c>
      <c r="O1472" t="s">
        <v>3182</v>
      </c>
      <c r="P1472">
        <v>2500</v>
      </c>
      <c r="Q1472">
        <v>0</v>
      </c>
      <c r="R1472">
        <v>0</v>
      </c>
      <c r="S1472">
        <v>2500</v>
      </c>
      <c r="T1472">
        <v>2500</v>
      </c>
      <c r="U1472">
        <v>2500</v>
      </c>
      <c r="W1472" t="s">
        <v>2006</v>
      </c>
      <c r="X1472" t="s">
        <v>71</v>
      </c>
      <c r="AA1472" t="s">
        <v>24</v>
      </c>
      <c r="AC1472" t="s">
        <v>3183</v>
      </c>
      <c r="AD1472" t="s">
        <v>3184</v>
      </c>
      <c r="AE1472" t="s">
        <v>2249</v>
      </c>
    </row>
    <row r="1473" spans="1:31" x14ac:dyDescent="0.25">
      <c r="A1473" s="1">
        <v>44475</v>
      </c>
      <c r="B1473" s="2" t="s">
        <v>3879</v>
      </c>
      <c r="C1473" s="2" t="s">
        <v>29</v>
      </c>
      <c r="D1473" s="2" t="s">
        <v>74</v>
      </c>
      <c r="E1473" s="2" t="s">
        <v>81</v>
      </c>
      <c r="F1473" s="2" t="s">
        <v>71</v>
      </c>
      <c r="G1473" s="4">
        <v>44475</v>
      </c>
      <c r="H1473">
        <v>184</v>
      </c>
      <c r="I1473" t="s">
        <v>1143</v>
      </c>
      <c r="J1473" s="1">
        <v>44475</v>
      </c>
      <c r="K1473" t="s">
        <v>3185</v>
      </c>
      <c r="L1473" t="s">
        <v>2563</v>
      </c>
      <c r="M1473" t="s">
        <v>3186</v>
      </c>
      <c r="N1473">
        <v>464</v>
      </c>
      <c r="O1473" t="s">
        <v>3187</v>
      </c>
      <c r="P1473">
        <v>5500</v>
      </c>
      <c r="Q1473">
        <v>0</v>
      </c>
      <c r="R1473">
        <v>0</v>
      </c>
      <c r="S1473">
        <v>5500</v>
      </c>
      <c r="T1473">
        <v>5500</v>
      </c>
      <c r="U1473">
        <v>5500</v>
      </c>
      <c r="W1473" t="s">
        <v>2006</v>
      </c>
      <c r="X1473" t="s">
        <v>71</v>
      </c>
      <c r="AA1473" t="s">
        <v>28</v>
      </c>
      <c r="AC1473" t="s">
        <v>3188</v>
      </c>
      <c r="AD1473">
        <v>79</v>
      </c>
      <c r="AE1473" t="s">
        <v>2641</v>
      </c>
    </row>
    <row r="1474" spans="1:31" x14ac:dyDescent="0.25">
      <c r="A1474" s="1">
        <v>44475</v>
      </c>
      <c r="B1474" s="2" t="s">
        <v>3879</v>
      </c>
      <c r="C1474" s="2" t="s">
        <v>25</v>
      </c>
      <c r="D1474" s="2" t="s">
        <v>74</v>
      </c>
      <c r="E1474" s="2" t="s">
        <v>78</v>
      </c>
      <c r="F1474" s="2" t="s">
        <v>71</v>
      </c>
      <c r="G1474" s="4">
        <v>44475</v>
      </c>
      <c r="H1474">
        <v>185</v>
      </c>
      <c r="I1474" t="s">
        <v>1145</v>
      </c>
      <c r="J1474" s="1">
        <v>44475</v>
      </c>
      <c r="K1474" t="s">
        <v>3189</v>
      </c>
      <c r="L1474" t="s">
        <v>2396</v>
      </c>
      <c r="M1474" t="s">
        <v>3190</v>
      </c>
      <c r="N1474">
        <v>2135</v>
      </c>
      <c r="O1474" t="s">
        <v>3191</v>
      </c>
      <c r="P1474">
        <v>2200</v>
      </c>
      <c r="Q1474">
        <v>0</v>
      </c>
      <c r="R1474">
        <v>0</v>
      </c>
      <c r="S1474">
        <v>2200</v>
      </c>
      <c r="T1474">
        <v>2200</v>
      </c>
      <c r="U1474">
        <v>2200</v>
      </c>
      <c r="W1474" t="s">
        <v>2006</v>
      </c>
      <c r="X1474" t="s">
        <v>71</v>
      </c>
      <c r="AA1474" t="s">
        <v>24</v>
      </c>
      <c r="AC1474" t="s">
        <v>3192</v>
      </c>
      <c r="AD1474">
        <v>69</v>
      </c>
      <c r="AE1474" t="s">
        <v>2217</v>
      </c>
    </row>
    <row r="1475" spans="1:31" x14ac:dyDescent="0.25">
      <c r="A1475" s="1">
        <v>44475</v>
      </c>
      <c r="B1475" s="2" t="s">
        <v>3879</v>
      </c>
      <c r="C1475" s="2" t="s">
        <v>25</v>
      </c>
      <c r="D1475" s="2" t="s">
        <v>74</v>
      </c>
      <c r="E1475" s="2" t="s">
        <v>78</v>
      </c>
      <c r="F1475" s="2" t="s">
        <v>71</v>
      </c>
      <c r="G1475" s="4">
        <v>44475</v>
      </c>
      <c r="H1475">
        <v>186</v>
      </c>
      <c r="I1475" t="s">
        <v>1147</v>
      </c>
      <c r="J1475" s="1">
        <v>44475</v>
      </c>
      <c r="K1475" t="s">
        <v>3189</v>
      </c>
      <c r="L1475" t="s">
        <v>2396</v>
      </c>
      <c r="M1475" t="s">
        <v>3190</v>
      </c>
      <c r="N1475">
        <v>2293</v>
      </c>
      <c r="O1475" t="s">
        <v>3193</v>
      </c>
      <c r="P1475">
        <v>2700</v>
      </c>
      <c r="Q1475">
        <v>0</v>
      </c>
      <c r="R1475">
        <v>0</v>
      </c>
      <c r="S1475">
        <v>2700</v>
      </c>
      <c r="T1475">
        <v>2700</v>
      </c>
      <c r="U1475">
        <v>2700</v>
      </c>
      <c r="W1475" t="s">
        <v>2006</v>
      </c>
      <c r="X1475" t="s">
        <v>71</v>
      </c>
      <c r="AA1475" t="s">
        <v>24</v>
      </c>
      <c r="AC1475" t="s">
        <v>3194</v>
      </c>
      <c r="AE1475" t="s">
        <v>2217</v>
      </c>
    </row>
    <row r="1476" spans="1:31" x14ac:dyDescent="0.25">
      <c r="A1476" s="1">
        <v>44475</v>
      </c>
      <c r="B1476" s="2" t="s">
        <v>3879</v>
      </c>
      <c r="C1476" s="2" t="s">
        <v>20</v>
      </c>
      <c r="D1476" s="2" t="s">
        <v>23</v>
      </c>
      <c r="E1476" s="2" t="s">
        <v>79</v>
      </c>
      <c r="F1476" s="2" t="s">
        <v>71</v>
      </c>
      <c r="G1476" s="4">
        <v>44475</v>
      </c>
      <c r="H1476">
        <v>187</v>
      </c>
      <c r="I1476" t="s">
        <v>1148</v>
      </c>
      <c r="J1476" s="1">
        <v>44475</v>
      </c>
      <c r="K1476" t="s">
        <v>3195</v>
      </c>
      <c r="L1476" t="s">
        <v>2339</v>
      </c>
      <c r="M1476" t="s">
        <v>3027</v>
      </c>
      <c r="N1476">
        <v>692</v>
      </c>
      <c r="O1476" t="s">
        <v>2012</v>
      </c>
      <c r="P1476">
        <v>184</v>
      </c>
      <c r="Q1476">
        <v>0</v>
      </c>
      <c r="R1476">
        <v>0</v>
      </c>
      <c r="S1476">
        <v>1116</v>
      </c>
      <c r="T1476">
        <v>1116</v>
      </c>
      <c r="U1476">
        <v>1116</v>
      </c>
      <c r="W1476" t="s">
        <v>2006</v>
      </c>
      <c r="X1476" t="s">
        <v>71</v>
      </c>
      <c r="AA1476" t="s">
        <v>18</v>
      </c>
      <c r="AC1476" t="s">
        <v>2013</v>
      </c>
      <c r="AD1476" t="s">
        <v>2014</v>
      </c>
      <c r="AE1476" t="s">
        <v>2258</v>
      </c>
    </row>
    <row r="1477" spans="1:31" x14ac:dyDescent="0.25">
      <c r="A1477" s="1">
        <v>44475</v>
      </c>
      <c r="B1477" s="2" t="s">
        <v>3879</v>
      </c>
      <c r="C1477" s="2" t="s">
        <v>20</v>
      </c>
      <c r="D1477" s="2" t="s">
        <v>23</v>
      </c>
      <c r="E1477" s="2" t="s">
        <v>79</v>
      </c>
      <c r="F1477" s="2" t="s">
        <v>71</v>
      </c>
      <c r="G1477" s="4">
        <v>44475</v>
      </c>
      <c r="H1477">
        <v>188</v>
      </c>
      <c r="I1477" t="s">
        <v>1148</v>
      </c>
      <c r="N1477">
        <v>100</v>
      </c>
      <c r="O1477" t="s">
        <v>2016</v>
      </c>
      <c r="P1477">
        <v>414</v>
      </c>
      <c r="AC1477" t="s">
        <v>2017</v>
      </c>
      <c r="AD1477">
        <v>100</v>
      </c>
    </row>
    <row r="1478" spans="1:31" x14ac:dyDescent="0.25">
      <c r="A1478" s="1">
        <v>44475</v>
      </c>
      <c r="B1478" s="2" t="s">
        <v>3879</v>
      </c>
      <c r="C1478" s="2" t="s">
        <v>20</v>
      </c>
      <c r="D1478" s="2" t="s">
        <v>23</v>
      </c>
      <c r="E1478" s="2" t="s">
        <v>79</v>
      </c>
      <c r="F1478" s="2" t="s">
        <v>71</v>
      </c>
      <c r="G1478" s="4">
        <v>44475</v>
      </c>
      <c r="H1478">
        <v>189</v>
      </c>
      <c r="I1478" t="s">
        <v>1148</v>
      </c>
      <c r="N1478">
        <v>691</v>
      </c>
      <c r="O1478" t="s">
        <v>2020</v>
      </c>
      <c r="P1478">
        <v>518</v>
      </c>
      <c r="AC1478" t="s">
        <v>2021</v>
      </c>
      <c r="AD1478" t="s">
        <v>2022</v>
      </c>
    </row>
    <row r="1479" spans="1:31" x14ac:dyDescent="0.25">
      <c r="A1479" s="1">
        <v>44475</v>
      </c>
      <c r="B1479" s="2" t="s">
        <v>3879</v>
      </c>
      <c r="C1479" s="2" t="s">
        <v>25</v>
      </c>
      <c r="D1479" s="2" t="s">
        <v>23</v>
      </c>
      <c r="E1479" s="2" t="s">
        <v>78</v>
      </c>
      <c r="F1479" s="2" t="s">
        <v>71</v>
      </c>
      <c r="G1479" s="4">
        <v>44475</v>
      </c>
      <c r="H1479">
        <v>190</v>
      </c>
      <c r="I1479" t="s">
        <v>1150</v>
      </c>
      <c r="J1479" s="1">
        <v>44475</v>
      </c>
      <c r="K1479" t="s">
        <v>2887</v>
      </c>
      <c r="L1479" t="s">
        <v>2673</v>
      </c>
      <c r="N1479">
        <v>100</v>
      </c>
      <c r="O1479" t="s">
        <v>2016</v>
      </c>
      <c r="P1479">
        <v>414</v>
      </c>
      <c r="Q1479">
        <v>0</v>
      </c>
      <c r="R1479">
        <v>0</v>
      </c>
      <c r="S1479">
        <v>414</v>
      </c>
      <c r="T1479">
        <v>414</v>
      </c>
      <c r="U1479">
        <v>414</v>
      </c>
      <c r="W1479" t="s">
        <v>2006</v>
      </c>
      <c r="X1479" t="s">
        <v>71</v>
      </c>
      <c r="AA1479" t="s">
        <v>24</v>
      </c>
      <c r="AC1479" t="s">
        <v>2017</v>
      </c>
      <c r="AD1479">
        <v>100</v>
      </c>
      <c r="AE1479" t="s">
        <v>2063</v>
      </c>
    </row>
    <row r="1480" spans="1:31" x14ac:dyDescent="0.25">
      <c r="A1480" s="1">
        <v>44475</v>
      </c>
      <c r="B1480" s="2" t="s">
        <v>3880</v>
      </c>
      <c r="C1480" s="2" t="s">
        <v>34</v>
      </c>
      <c r="D1480" s="2" t="s">
        <v>23</v>
      </c>
      <c r="E1480" s="2" t="s">
        <v>80</v>
      </c>
      <c r="F1480" s="2" t="s">
        <v>71</v>
      </c>
      <c r="G1480" s="4">
        <v>44475</v>
      </c>
      <c r="H1480">
        <v>191</v>
      </c>
      <c r="I1480" t="s">
        <v>1151</v>
      </c>
      <c r="J1480" s="1">
        <v>44475</v>
      </c>
      <c r="K1480" t="s">
        <v>3196</v>
      </c>
      <c r="L1480" t="s">
        <v>2071</v>
      </c>
      <c r="N1480">
        <v>692</v>
      </c>
      <c r="O1480" t="s">
        <v>2012</v>
      </c>
      <c r="P1480">
        <v>184</v>
      </c>
      <c r="Q1480">
        <v>0</v>
      </c>
      <c r="R1480">
        <v>0</v>
      </c>
      <c r="S1480">
        <v>2297</v>
      </c>
      <c r="T1480">
        <v>2297</v>
      </c>
      <c r="U1480">
        <v>2297</v>
      </c>
      <c r="W1480" t="s">
        <v>2006</v>
      </c>
      <c r="X1480" t="s">
        <v>71</v>
      </c>
      <c r="AA1480" t="s">
        <v>33</v>
      </c>
      <c r="AC1480" t="s">
        <v>2013</v>
      </c>
      <c r="AD1480" t="s">
        <v>2014</v>
      </c>
      <c r="AE1480" t="s">
        <v>2730</v>
      </c>
    </row>
    <row r="1481" spans="1:31" x14ac:dyDescent="0.25">
      <c r="A1481" s="1">
        <v>44475</v>
      </c>
      <c r="B1481" s="2" t="s">
        <v>3880</v>
      </c>
      <c r="C1481" s="2" t="s">
        <v>34</v>
      </c>
      <c r="D1481" s="2" t="s">
        <v>23</v>
      </c>
      <c r="E1481" s="2" t="s">
        <v>80</v>
      </c>
      <c r="F1481" s="2" t="s">
        <v>71</v>
      </c>
      <c r="G1481" s="4">
        <v>44475</v>
      </c>
      <c r="H1481">
        <v>192</v>
      </c>
      <c r="I1481" t="s">
        <v>1151</v>
      </c>
      <c r="N1481">
        <v>691</v>
      </c>
      <c r="O1481" t="s">
        <v>2020</v>
      </c>
      <c r="P1481">
        <v>518</v>
      </c>
      <c r="AC1481" t="s">
        <v>2021</v>
      </c>
      <c r="AD1481" t="s">
        <v>2022</v>
      </c>
    </row>
    <row r="1482" spans="1:31" x14ac:dyDescent="0.25">
      <c r="A1482" s="1">
        <v>44475</v>
      </c>
      <c r="B1482" s="2" t="s">
        <v>3880</v>
      </c>
      <c r="C1482" s="2" t="s">
        <v>34</v>
      </c>
      <c r="D1482" s="2" t="s">
        <v>23</v>
      </c>
      <c r="E1482" s="2" t="s">
        <v>80</v>
      </c>
      <c r="F1482" s="2" t="s">
        <v>71</v>
      </c>
      <c r="G1482" s="4">
        <v>44475</v>
      </c>
      <c r="H1482">
        <v>193</v>
      </c>
      <c r="I1482" t="s">
        <v>1151</v>
      </c>
      <c r="N1482">
        <v>226</v>
      </c>
      <c r="O1482" t="s">
        <v>2018</v>
      </c>
      <c r="P1482">
        <v>345</v>
      </c>
      <c r="AC1482" t="s">
        <v>2019</v>
      </c>
      <c r="AD1482">
        <v>183</v>
      </c>
    </row>
    <row r="1483" spans="1:31" x14ac:dyDescent="0.25">
      <c r="A1483" s="1">
        <v>44475</v>
      </c>
      <c r="B1483" s="2" t="s">
        <v>3880</v>
      </c>
      <c r="C1483" s="2" t="s">
        <v>34</v>
      </c>
      <c r="D1483" s="2" t="s">
        <v>23</v>
      </c>
      <c r="E1483" s="2" t="s">
        <v>80</v>
      </c>
      <c r="F1483" s="2" t="s">
        <v>71</v>
      </c>
      <c r="G1483" s="4">
        <v>44475</v>
      </c>
      <c r="H1483">
        <v>194</v>
      </c>
      <c r="I1483" t="s">
        <v>1151</v>
      </c>
      <c r="N1483">
        <v>2458</v>
      </c>
      <c r="O1483" t="s">
        <v>2152</v>
      </c>
      <c r="P1483">
        <v>500</v>
      </c>
      <c r="AC1483" t="s">
        <v>2153</v>
      </c>
    </row>
    <row r="1484" spans="1:31" x14ac:dyDescent="0.25">
      <c r="A1484" s="1">
        <v>44475</v>
      </c>
      <c r="B1484" s="2" t="s">
        <v>3880</v>
      </c>
      <c r="C1484" s="2" t="s">
        <v>34</v>
      </c>
      <c r="D1484" s="2" t="s">
        <v>23</v>
      </c>
      <c r="E1484" s="2" t="s">
        <v>80</v>
      </c>
      <c r="F1484" s="2" t="s">
        <v>71</v>
      </c>
      <c r="G1484" s="4">
        <v>44475</v>
      </c>
      <c r="H1484">
        <v>195</v>
      </c>
      <c r="I1484" t="s">
        <v>1151</v>
      </c>
      <c r="N1484">
        <v>2477</v>
      </c>
      <c r="O1484" t="s">
        <v>2240</v>
      </c>
      <c r="P1484">
        <v>750</v>
      </c>
      <c r="AC1484" t="s">
        <v>2241</v>
      </c>
    </row>
    <row r="1485" spans="1:31" x14ac:dyDescent="0.25">
      <c r="A1485" s="1">
        <v>44475</v>
      </c>
      <c r="B1485" s="2" t="s">
        <v>3880</v>
      </c>
      <c r="C1485" s="2" t="s">
        <v>34</v>
      </c>
      <c r="D1485" s="2" t="s">
        <v>23</v>
      </c>
      <c r="E1485" s="2" t="s">
        <v>80</v>
      </c>
      <c r="F1485" s="2" t="s">
        <v>71</v>
      </c>
      <c r="G1485" s="4">
        <v>44475</v>
      </c>
      <c r="H1485">
        <v>196</v>
      </c>
      <c r="I1485" t="s">
        <v>1153</v>
      </c>
      <c r="J1485" s="1">
        <v>44475</v>
      </c>
      <c r="K1485" t="s">
        <v>3197</v>
      </c>
      <c r="L1485" t="s">
        <v>3198</v>
      </c>
      <c r="M1485" t="s">
        <v>3199</v>
      </c>
      <c r="N1485">
        <v>692</v>
      </c>
      <c r="O1485" t="s">
        <v>2012</v>
      </c>
      <c r="P1485">
        <v>184</v>
      </c>
      <c r="Q1485">
        <v>0</v>
      </c>
      <c r="R1485">
        <v>0</v>
      </c>
      <c r="S1485">
        <v>2297</v>
      </c>
      <c r="T1485">
        <v>2297</v>
      </c>
      <c r="U1485">
        <v>2297</v>
      </c>
      <c r="W1485" t="s">
        <v>2006</v>
      </c>
      <c r="X1485" t="s">
        <v>71</v>
      </c>
      <c r="AA1485" t="s">
        <v>33</v>
      </c>
      <c r="AC1485" t="s">
        <v>2013</v>
      </c>
      <c r="AD1485" t="s">
        <v>2014</v>
      </c>
      <c r="AE1485" t="s">
        <v>2730</v>
      </c>
    </row>
    <row r="1486" spans="1:31" x14ac:dyDescent="0.25">
      <c r="A1486" s="1">
        <v>44475</v>
      </c>
      <c r="B1486" s="2" t="s">
        <v>3880</v>
      </c>
      <c r="C1486" s="2" t="s">
        <v>34</v>
      </c>
      <c r="D1486" s="2" t="s">
        <v>23</v>
      </c>
      <c r="E1486" s="2" t="s">
        <v>80</v>
      </c>
      <c r="F1486" s="2" t="s">
        <v>71</v>
      </c>
      <c r="G1486" s="4">
        <v>44475</v>
      </c>
      <c r="H1486">
        <v>197</v>
      </c>
      <c r="I1486" t="s">
        <v>1153</v>
      </c>
      <c r="N1486">
        <v>691</v>
      </c>
      <c r="O1486" t="s">
        <v>2020</v>
      </c>
      <c r="P1486">
        <v>518</v>
      </c>
      <c r="AC1486" t="s">
        <v>2021</v>
      </c>
      <c r="AD1486" t="s">
        <v>2022</v>
      </c>
    </row>
    <row r="1487" spans="1:31" x14ac:dyDescent="0.25">
      <c r="A1487" s="1">
        <v>44475</v>
      </c>
      <c r="B1487" s="2" t="s">
        <v>3880</v>
      </c>
      <c r="C1487" s="2" t="s">
        <v>34</v>
      </c>
      <c r="D1487" s="2" t="s">
        <v>23</v>
      </c>
      <c r="E1487" s="2" t="s">
        <v>80</v>
      </c>
      <c r="F1487" s="2" t="s">
        <v>71</v>
      </c>
      <c r="G1487" s="4">
        <v>44475</v>
      </c>
      <c r="H1487">
        <v>198</v>
      </c>
      <c r="I1487" t="s">
        <v>1153</v>
      </c>
      <c r="N1487">
        <v>226</v>
      </c>
      <c r="O1487" t="s">
        <v>2018</v>
      </c>
      <c r="P1487">
        <v>345</v>
      </c>
      <c r="AC1487" t="s">
        <v>2019</v>
      </c>
      <c r="AD1487">
        <v>183</v>
      </c>
    </row>
    <row r="1488" spans="1:31" x14ac:dyDescent="0.25">
      <c r="A1488" s="1">
        <v>44475</v>
      </c>
      <c r="B1488" s="2" t="s">
        <v>3880</v>
      </c>
      <c r="C1488" s="2" t="s">
        <v>34</v>
      </c>
      <c r="D1488" s="2" t="s">
        <v>23</v>
      </c>
      <c r="E1488" s="2" t="s">
        <v>80</v>
      </c>
      <c r="F1488" s="2" t="s">
        <v>71</v>
      </c>
      <c r="G1488" s="4">
        <v>44475</v>
      </c>
      <c r="H1488">
        <v>199</v>
      </c>
      <c r="I1488" t="s">
        <v>1153</v>
      </c>
      <c r="N1488">
        <v>2458</v>
      </c>
      <c r="O1488" t="s">
        <v>2152</v>
      </c>
      <c r="P1488">
        <v>500</v>
      </c>
      <c r="AC1488" t="s">
        <v>2153</v>
      </c>
    </row>
    <row r="1489" spans="1:31" x14ac:dyDescent="0.25">
      <c r="A1489" s="1">
        <v>44475</v>
      </c>
      <c r="B1489" s="2" t="s">
        <v>3880</v>
      </c>
      <c r="C1489" s="2" t="s">
        <v>34</v>
      </c>
      <c r="D1489" s="2" t="s">
        <v>23</v>
      </c>
      <c r="E1489" s="2" t="s">
        <v>80</v>
      </c>
      <c r="F1489" s="2" t="s">
        <v>71</v>
      </c>
      <c r="G1489" s="4">
        <v>44475</v>
      </c>
      <c r="H1489">
        <v>200</v>
      </c>
      <c r="I1489" t="s">
        <v>1153</v>
      </c>
      <c r="N1489">
        <v>2477</v>
      </c>
      <c r="O1489" t="s">
        <v>2240</v>
      </c>
      <c r="P1489">
        <v>750</v>
      </c>
      <c r="AC1489" t="s">
        <v>2241</v>
      </c>
    </row>
    <row r="1490" spans="1:31" x14ac:dyDescent="0.25">
      <c r="A1490" s="1">
        <v>44475</v>
      </c>
      <c r="B1490" s="2" t="s">
        <v>3880</v>
      </c>
      <c r="C1490" s="2" t="s">
        <v>25</v>
      </c>
      <c r="D1490" s="2" t="s">
        <v>23</v>
      </c>
      <c r="E1490" s="2" t="s">
        <v>78</v>
      </c>
      <c r="F1490" s="2" t="s">
        <v>71</v>
      </c>
      <c r="G1490" s="4">
        <v>44475</v>
      </c>
      <c r="H1490">
        <v>201</v>
      </c>
      <c r="I1490" t="s">
        <v>1155</v>
      </c>
      <c r="J1490" s="1">
        <v>44475</v>
      </c>
      <c r="K1490" t="s">
        <v>2080</v>
      </c>
      <c r="L1490" t="s">
        <v>2081</v>
      </c>
      <c r="M1490" t="s">
        <v>2082</v>
      </c>
      <c r="N1490">
        <v>2477</v>
      </c>
      <c r="O1490" t="s">
        <v>2240</v>
      </c>
      <c r="P1490">
        <v>750</v>
      </c>
      <c r="Q1490">
        <v>0</v>
      </c>
      <c r="R1490">
        <v>0</v>
      </c>
      <c r="S1490">
        <v>750</v>
      </c>
      <c r="T1490">
        <v>750</v>
      </c>
      <c r="U1490">
        <v>750</v>
      </c>
      <c r="W1490" t="s">
        <v>2006</v>
      </c>
      <c r="X1490" t="s">
        <v>71</v>
      </c>
      <c r="AA1490" t="s">
        <v>24</v>
      </c>
      <c r="AC1490" t="s">
        <v>2241</v>
      </c>
      <c r="AE1490" t="s">
        <v>2039</v>
      </c>
    </row>
    <row r="1491" spans="1:31" x14ac:dyDescent="0.25">
      <c r="A1491" s="1">
        <v>44475</v>
      </c>
      <c r="B1491" s="2" t="s">
        <v>3880</v>
      </c>
      <c r="C1491" s="2" t="s">
        <v>34</v>
      </c>
      <c r="D1491" s="2" t="s">
        <v>23</v>
      </c>
      <c r="E1491" s="2" t="s">
        <v>80</v>
      </c>
      <c r="F1491" s="2" t="s">
        <v>71</v>
      </c>
      <c r="G1491" s="4">
        <v>44475</v>
      </c>
      <c r="H1491">
        <v>202</v>
      </c>
      <c r="I1491" t="s">
        <v>1156</v>
      </c>
      <c r="J1491" s="1">
        <v>44475</v>
      </c>
      <c r="K1491" t="s">
        <v>2885</v>
      </c>
      <c r="L1491" t="s">
        <v>2401</v>
      </c>
      <c r="M1491" t="s">
        <v>2886</v>
      </c>
      <c r="N1491">
        <v>692</v>
      </c>
      <c r="O1491" t="s">
        <v>2012</v>
      </c>
      <c r="P1491">
        <v>184</v>
      </c>
      <c r="Q1491">
        <v>0</v>
      </c>
      <c r="R1491">
        <v>0</v>
      </c>
      <c r="S1491">
        <v>3862</v>
      </c>
      <c r="T1491">
        <v>3862</v>
      </c>
      <c r="U1491">
        <v>3862</v>
      </c>
      <c r="W1491" t="s">
        <v>2006</v>
      </c>
      <c r="X1491" t="s">
        <v>71</v>
      </c>
      <c r="AA1491" t="s">
        <v>33</v>
      </c>
      <c r="AC1491" t="s">
        <v>2013</v>
      </c>
      <c r="AD1491" t="s">
        <v>2014</v>
      </c>
      <c r="AE1491" t="s">
        <v>2730</v>
      </c>
    </row>
    <row r="1492" spans="1:31" x14ac:dyDescent="0.25">
      <c r="A1492" s="1">
        <v>44475</v>
      </c>
      <c r="B1492" s="2" t="s">
        <v>3880</v>
      </c>
      <c r="C1492" s="2" t="s">
        <v>34</v>
      </c>
      <c r="D1492" s="2" t="s">
        <v>23</v>
      </c>
      <c r="E1492" s="2" t="s">
        <v>80</v>
      </c>
      <c r="F1492" s="2" t="s">
        <v>71</v>
      </c>
      <c r="G1492" s="4">
        <v>44475</v>
      </c>
      <c r="H1492">
        <v>203</v>
      </c>
      <c r="I1492" t="s">
        <v>1156</v>
      </c>
      <c r="N1492">
        <v>226</v>
      </c>
      <c r="O1492" t="s">
        <v>2018</v>
      </c>
      <c r="P1492">
        <v>345</v>
      </c>
      <c r="AC1492" t="s">
        <v>2019</v>
      </c>
      <c r="AD1492">
        <v>183</v>
      </c>
    </row>
    <row r="1493" spans="1:31" x14ac:dyDescent="0.25">
      <c r="A1493" s="1">
        <v>44475</v>
      </c>
      <c r="B1493" s="2" t="s">
        <v>3880</v>
      </c>
      <c r="C1493" s="2" t="s">
        <v>34</v>
      </c>
      <c r="D1493" s="2" t="s">
        <v>23</v>
      </c>
      <c r="E1493" s="2" t="s">
        <v>80</v>
      </c>
      <c r="F1493" s="2" t="s">
        <v>71</v>
      </c>
      <c r="G1493" s="4">
        <v>44475</v>
      </c>
      <c r="H1493">
        <v>204</v>
      </c>
      <c r="I1493" t="s">
        <v>1156</v>
      </c>
      <c r="N1493">
        <v>691</v>
      </c>
      <c r="O1493" t="s">
        <v>2020</v>
      </c>
      <c r="P1493">
        <v>518</v>
      </c>
      <c r="AC1493" t="s">
        <v>2021</v>
      </c>
      <c r="AD1493" t="s">
        <v>2022</v>
      </c>
    </row>
    <row r="1494" spans="1:31" x14ac:dyDescent="0.25">
      <c r="A1494" s="1">
        <v>44475</v>
      </c>
      <c r="B1494" s="2" t="s">
        <v>3880</v>
      </c>
      <c r="C1494" s="2" t="s">
        <v>34</v>
      </c>
      <c r="D1494" s="2" t="s">
        <v>23</v>
      </c>
      <c r="E1494" s="2" t="s">
        <v>80</v>
      </c>
      <c r="F1494" s="2" t="s">
        <v>71</v>
      </c>
      <c r="G1494" s="4">
        <v>44475</v>
      </c>
      <c r="H1494">
        <v>205</v>
      </c>
      <c r="I1494" t="s">
        <v>1156</v>
      </c>
      <c r="N1494">
        <v>2458</v>
      </c>
      <c r="O1494" t="s">
        <v>2152</v>
      </c>
      <c r="P1494">
        <v>500</v>
      </c>
      <c r="AC1494" t="s">
        <v>2153</v>
      </c>
    </row>
    <row r="1495" spans="1:31" x14ac:dyDescent="0.25">
      <c r="A1495" s="1">
        <v>44475</v>
      </c>
      <c r="B1495" s="2" t="s">
        <v>3880</v>
      </c>
      <c r="C1495" s="2" t="s">
        <v>34</v>
      </c>
      <c r="D1495" s="2" t="s">
        <v>23</v>
      </c>
      <c r="E1495" s="2" t="s">
        <v>80</v>
      </c>
      <c r="F1495" s="2" t="s">
        <v>71</v>
      </c>
      <c r="G1495" s="4">
        <v>44475</v>
      </c>
      <c r="H1495">
        <v>206</v>
      </c>
      <c r="I1495" t="s">
        <v>1156</v>
      </c>
      <c r="N1495">
        <v>2477</v>
      </c>
      <c r="O1495" t="s">
        <v>2240</v>
      </c>
      <c r="P1495">
        <v>750</v>
      </c>
      <c r="AC1495" t="s">
        <v>2241</v>
      </c>
    </row>
    <row r="1496" spans="1:31" x14ac:dyDescent="0.25">
      <c r="A1496" s="1">
        <v>44475</v>
      </c>
      <c r="B1496" s="2" t="s">
        <v>3880</v>
      </c>
      <c r="C1496" s="2" t="s">
        <v>34</v>
      </c>
      <c r="D1496" s="2" t="s">
        <v>23</v>
      </c>
      <c r="E1496" s="2" t="s">
        <v>80</v>
      </c>
      <c r="F1496" s="2" t="s">
        <v>71</v>
      </c>
      <c r="G1496" s="4">
        <v>44475</v>
      </c>
      <c r="H1496">
        <v>207</v>
      </c>
      <c r="I1496" t="s">
        <v>1156</v>
      </c>
      <c r="N1496">
        <v>244</v>
      </c>
      <c r="O1496" t="s">
        <v>2023</v>
      </c>
      <c r="P1496">
        <v>920</v>
      </c>
      <c r="AC1496" t="s">
        <v>2024</v>
      </c>
    </row>
    <row r="1497" spans="1:31" x14ac:dyDescent="0.25">
      <c r="A1497" s="1">
        <v>44475</v>
      </c>
      <c r="B1497" s="2" t="s">
        <v>3880</v>
      </c>
      <c r="C1497" s="2" t="s">
        <v>34</v>
      </c>
      <c r="D1497" s="2" t="s">
        <v>23</v>
      </c>
      <c r="E1497" s="2" t="s">
        <v>80</v>
      </c>
      <c r="F1497" s="2" t="s">
        <v>71</v>
      </c>
      <c r="G1497" s="4">
        <v>44475</v>
      </c>
      <c r="H1497">
        <v>208</v>
      </c>
      <c r="I1497" t="s">
        <v>1156</v>
      </c>
      <c r="N1497">
        <v>87</v>
      </c>
      <c r="O1497" t="s">
        <v>2602</v>
      </c>
      <c r="P1497">
        <v>345</v>
      </c>
      <c r="AC1497" t="s">
        <v>2602</v>
      </c>
      <c r="AD1497">
        <v>129</v>
      </c>
    </row>
    <row r="1498" spans="1:31" x14ac:dyDescent="0.25">
      <c r="A1498" s="1">
        <v>44475</v>
      </c>
      <c r="B1498" s="2" t="s">
        <v>3880</v>
      </c>
      <c r="C1498" s="2" t="s">
        <v>34</v>
      </c>
      <c r="D1498" s="2" t="s">
        <v>23</v>
      </c>
      <c r="E1498" s="2" t="s">
        <v>80</v>
      </c>
      <c r="F1498" s="2" t="s">
        <v>71</v>
      </c>
      <c r="G1498" s="4">
        <v>44475</v>
      </c>
      <c r="H1498">
        <v>209</v>
      </c>
      <c r="I1498" t="s">
        <v>1156</v>
      </c>
      <c r="N1498">
        <v>238</v>
      </c>
      <c r="O1498" t="s">
        <v>2180</v>
      </c>
      <c r="P1498">
        <v>300</v>
      </c>
      <c r="AC1498" t="s">
        <v>2181</v>
      </c>
    </row>
    <row r="1499" spans="1:31" x14ac:dyDescent="0.25">
      <c r="A1499" s="1">
        <v>44475</v>
      </c>
      <c r="B1499" s="2" t="s">
        <v>3880</v>
      </c>
      <c r="C1499" s="2" t="s">
        <v>21</v>
      </c>
      <c r="D1499" s="2" t="s">
        <v>23</v>
      </c>
      <c r="E1499" s="2" t="s">
        <v>81</v>
      </c>
      <c r="F1499" s="2" t="s">
        <v>71</v>
      </c>
      <c r="G1499" s="4">
        <v>44475</v>
      </c>
      <c r="H1499">
        <v>210</v>
      </c>
      <c r="I1499" t="s">
        <v>1157</v>
      </c>
      <c r="J1499" s="1">
        <v>44475</v>
      </c>
      <c r="K1499" t="s">
        <v>3200</v>
      </c>
      <c r="L1499" t="s">
        <v>3201</v>
      </c>
      <c r="M1499" t="s">
        <v>2335</v>
      </c>
      <c r="N1499">
        <v>119</v>
      </c>
      <c r="O1499" t="s">
        <v>2145</v>
      </c>
      <c r="P1499">
        <v>145</v>
      </c>
      <c r="Q1499">
        <v>0</v>
      </c>
      <c r="R1499">
        <v>0</v>
      </c>
      <c r="S1499">
        <v>145</v>
      </c>
      <c r="T1499">
        <v>145</v>
      </c>
      <c r="U1499">
        <v>145</v>
      </c>
      <c r="W1499" t="s">
        <v>2006</v>
      </c>
      <c r="X1499" t="s">
        <v>71</v>
      </c>
      <c r="AA1499" t="s">
        <v>61</v>
      </c>
      <c r="AC1499" t="s">
        <v>2146</v>
      </c>
      <c r="AD1499">
        <v>213</v>
      </c>
      <c r="AE1499" t="s">
        <v>2306</v>
      </c>
    </row>
    <row r="1500" spans="1:31" x14ac:dyDescent="0.25">
      <c r="A1500" s="1">
        <v>44475</v>
      </c>
      <c r="B1500" s="2" t="s">
        <v>3880</v>
      </c>
      <c r="C1500" s="2" t="s">
        <v>25</v>
      </c>
      <c r="D1500" s="2" t="s">
        <v>37</v>
      </c>
      <c r="E1500" s="2" t="s">
        <v>78</v>
      </c>
      <c r="F1500" s="2" t="s">
        <v>71</v>
      </c>
      <c r="G1500" s="4">
        <v>44475</v>
      </c>
      <c r="H1500">
        <v>211</v>
      </c>
      <c r="I1500" t="s">
        <v>1159</v>
      </c>
      <c r="J1500" s="1">
        <v>44475</v>
      </c>
      <c r="K1500" t="s">
        <v>2915</v>
      </c>
      <c r="L1500" t="s">
        <v>2618</v>
      </c>
      <c r="M1500" t="s">
        <v>2065</v>
      </c>
      <c r="N1500">
        <v>358</v>
      </c>
      <c r="O1500" t="s">
        <v>2882</v>
      </c>
      <c r="P1500">
        <v>400</v>
      </c>
      <c r="Q1500">
        <v>0</v>
      </c>
      <c r="R1500">
        <v>0</v>
      </c>
      <c r="S1500">
        <v>400</v>
      </c>
      <c r="T1500">
        <v>400</v>
      </c>
      <c r="U1500">
        <v>400</v>
      </c>
      <c r="W1500" t="s">
        <v>2006</v>
      </c>
      <c r="X1500" t="s">
        <v>71</v>
      </c>
      <c r="AA1500" t="s">
        <v>24</v>
      </c>
      <c r="AC1500" t="s">
        <v>2883</v>
      </c>
      <c r="AD1500">
        <v>358</v>
      </c>
      <c r="AE1500" t="s">
        <v>2333</v>
      </c>
    </row>
    <row r="1501" spans="1:31" x14ac:dyDescent="0.25">
      <c r="A1501" s="1">
        <v>44475</v>
      </c>
      <c r="B1501" s="2" t="s">
        <v>3880</v>
      </c>
      <c r="C1501" s="2" t="s">
        <v>25</v>
      </c>
      <c r="D1501" s="2" t="s">
        <v>37</v>
      </c>
      <c r="E1501" s="2" t="s">
        <v>78</v>
      </c>
      <c r="F1501" s="2" t="s">
        <v>71</v>
      </c>
      <c r="G1501" s="4">
        <v>44475</v>
      </c>
      <c r="H1501">
        <v>212</v>
      </c>
      <c r="I1501" t="s">
        <v>1160</v>
      </c>
      <c r="J1501" s="1">
        <v>44475</v>
      </c>
      <c r="K1501" t="s">
        <v>2036</v>
      </c>
      <c r="L1501" t="s">
        <v>2037</v>
      </c>
      <c r="M1501" t="s">
        <v>2038</v>
      </c>
      <c r="N1501">
        <v>368</v>
      </c>
      <c r="O1501" t="s">
        <v>2254</v>
      </c>
      <c r="P1501">
        <v>450</v>
      </c>
      <c r="Q1501">
        <v>0</v>
      </c>
      <c r="R1501">
        <v>0</v>
      </c>
      <c r="S1501">
        <v>450</v>
      </c>
      <c r="T1501">
        <v>450</v>
      </c>
      <c r="U1501">
        <v>450</v>
      </c>
      <c r="W1501" t="s">
        <v>2006</v>
      </c>
      <c r="X1501" t="s">
        <v>71</v>
      </c>
      <c r="AA1501" t="s">
        <v>24</v>
      </c>
      <c r="AC1501" t="s">
        <v>2255</v>
      </c>
      <c r="AE1501" t="s">
        <v>2039</v>
      </c>
    </row>
    <row r="1502" spans="1:31" x14ac:dyDescent="0.25">
      <c r="A1502" s="1">
        <v>44475</v>
      </c>
      <c r="B1502" s="2" t="s">
        <v>3880</v>
      </c>
      <c r="C1502" s="2" t="s">
        <v>20</v>
      </c>
      <c r="D1502" s="2" t="s">
        <v>23</v>
      </c>
      <c r="E1502" s="2" t="s">
        <v>79</v>
      </c>
      <c r="F1502" s="2" t="s">
        <v>71</v>
      </c>
      <c r="G1502" s="4">
        <v>44475</v>
      </c>
      <c r="H1502">
        <v>213</v>
      </c>
      <c r="I1502" t="s">
        <v>1161</v>
      </c>
      <c r="J1502" s="1">
        <v>44475</v>
      </c>
      <c r="K1502" t="s">
        <v>3202</v>
      </c>
      <c r="L1502" t="s">
        <v>2211</v>
      </c>
      <c r="M1502" t="s">
        <v>3203</v>
      </c>
      <c r="N1502">
        <v>692</v>
      </c>
      <c r="O1502" t="s">
        <v>2012</v>
      </c>
      <c r="P1502">
        <v>184</v>
      </c>
      <c r="Q1502">
        <v>0</v>
      </c>
      <c r="R1502">
        <v>0</v>
      </c>
      <c r="S1502">
        <v>1172</v>
      </c>
      <c r="T1502">
        <v>1172</v>
      </c>
      <c r="U1502">
        <v>1172</v>
      </c>
      <c r="W1502" t="s">
        <v>2006</v>
      </c>
      <c r="X1502" t="s">
        <v>71</v>
      </c>
      <c r="AA1502" t="s">
        <v>18</v>
      </c>
      <c r="AC1502" t="s">
        <v>2013</v>
      </c>
      <c r="AD1502" t="s">
        <v>2014</v>
      </c>
      <c r="AE1502" t="s">
        <v>2028</v>
      </c>
    </row>
    <row r="1503" spans="1:31" x14ac:dyDescent="0.25">
      <c r="A1503" s="1">
        <v>44475</v>
      </c>
      <c r="B1503" s="2" t="s">
        <v>3880</v>
      </c>
      <c r="C1503" s="2" t="s">
        <v>20</v>
      </c>
      <c r="D1503" s="2" t="s">
        <v>23</v>
      </c>
      <c r="E1503" s="2" t="s">
        <v>79</v>
      </c>
      <c r="F1503" s="2" t="s">
        <v>71</v>
      </c>
      <c r="G1503" s="4">
        <v>44475</v>
      </c>
      <c r="H1503">
        <v>214</v>
      </c>
      <c r="I1503" t="s">
        <v>1161</v>
      </c>
      <c r="N1503">
        <v>288</v>
      </c>
      <c r="O1503" t="s">
        <v>2242</v>
      </c>
      <c r="P1503">
        <v>125</v>
      </c>
      <c r="AC1503" t="s">
        <v>2243</v>
      </c>
      <c r="AD1503">
        <v>221</v>
      </c>
    </row>
    <row r="1504" spans="1:31" x14ac:dyDescent="0.25">
      <c r="A1504" s="1">
        <v>44475</v>
      </c>
      <c r="B1504" s="2" t="s">
        <v>3880</v>
      </c>
      <c r="C1504" s="2" t="s">
        <v>20</v>
      </c>
      <c r="D1504" s="2" t="s">
        <v>23</v>
      </c>
      <c r="E1504" s="2" t="s">
        <v>79</v>
      </c>
      <c r="F1504" s="2" t="s">
        <v>71</v>
      </c>
      <c r="G1504" s="4">
        <v>44475</v>
      </c>
      <c r="H1504">
        <v>215</v>
      </c>
      <c r="I1504" t="s">
        <v>1161</v>
      </c>
      <c r="N1504">
        <v>226</v>
      </c>
      <c r="O1504" t="s">
        <v>2018</v>
      </c>
      <c r="P1504">
        <v>345</v>
      </c>
      <c r="AC1504" t="s">
        <v>2019</v>
      </c>
      <c r="AD1504">
        <v>183</v>
      </c>
    </row>
    <row r="1505" spans="1:31" x14ac:dyDescent="0.25">
      <c r="A1505" s="1">
        <v>44475</v>
      </c>
      <c r="B1505" s="2" t="s">
        <v>3880</v>
      </c>
      <c r="C1505" s="2" t="s">
        <v>20</v>
      </c>
      <c r="D1505" s="2" t="s">
        <v>23</v>
      </c>
      <c r="E1505" s="2" t="s">
        <v>79</v>
      </c>
      <c r="F1505" s="2" t="s">
        <v>71</v>
      </c>
      <c r="G1505" s="4">
        <v>44475</v>
      </c>
      <c r="H1505">
        <v>216</v>
      </c>
      <c r="I1505" t="s">
        <v>1161</v>
      </c>
      <c r="N1505">
        <v>691</v>
      </c>
      <c r="O1505" t="s">
        <v>2020</v>
      </c>
      <c r="P1505">
        <v>518</v>
      </c>
      <c r="AC1505" t="s">
        <v>2021</v>
      </c>
      <c r="AD1505" t="s">
        <v>2022</v>
      </c>
    </row>
    <row r="1506" spans="1:31" x14ac:dyDescent="0.25">
      <c r="A1506" s="1">
        <v>44475</v>
      </c>
      <c r="B1506" s="2" t="s">
        <v>3880</v>
      </c>
      <c r="C1506" s="2" t="s">
        <v>48</v>
      </c>
      <c r="D1506" s="2" t="s">
        <v>74</v>
      </c>
      <c r="E1506" s="2" t="s">
        <v>81</v>
      </c>
      <c r="F1506" s="2" t="s">
        <v>71</v>
      </c>
      <c r="G1506" s="4">
        <v>44475</v>
      </c>
      <c r="H1506">
        <v>217</v>
      </c>
      <c r="I1506" t="s">
        <v>1163</v>
      </c>
      <c r="J1506" s="1">
        <v>44475</v>
      </c>
      <c r="K1506" t="s">
        <v>3204</v>
      </c>
      <c r="L1506" t="s">
        <v>3027</v>
      </c>
      <c r="M1506" t="s">
        <v>2027</v>
      </c>
      <c r="N1506">
        <v>1562</v>
      </c>
      <c r="O1506" t="s">
        <v>3098</v>
      </c>
      <c r="P1506">
        <v>1750</v>
      </c>
      <c r="Q1506">
        <v>0</v>
      </c>
      <c r="R1506">
        <v>0</v>
      </c>
      <c r="S1506">
        <v>1750</v>
      </c>
      <c r="T1506">
        <v>1750</v>
      </c>
      <c r="U1506">
        <v>1750</v>
      </c>
      <c r="W1506" t="s">
        <v>2006</v>
      </c>
      <c r="X1506" t="s">
        <v>71</v>
      </c>
      <c r="AA1506" t="s">
        <v>48</v>
      </c>
      <c r="AC1506" t="s">
        <v>3099</v>
      </c>
      <c r="AD1506">
        <v>207</v>
      </c>
      <c r="AE1506" t="s">
        <v>2159</v>
      </c>
    </row>
    <row r="1507" spans="1:31" x14ac:dyDescent="0.25">
      <c r="A1507" s="1">
        <v>44475</v>
      </c>
      <c r="B1507" s="2" t="s">
        <v>3880</v>
      </c>
      <c r="C1507" s="2" t="s">
        <v>25</v>
      </c>
      <c r="D1507" s="2" t="s">
        <v>37</v>
      </c>
      <c r="E1507" s="2" t="s">
        <v>78</v>
      </c>
      <c r="F1507" s="2" t="s">
        <v>71</v>
      </c>
      <c r="G1507" s="4">
        <v>44475</v>
      </c>
      <c r="H1507">
        <v>218</v>
      </c>
      <c r="I1507" t="s">
        <v>1165</v>
      </c>
      <c r="J1507" s="1">
        <v>44475</v>
      </c>
      <c r="K1507" t="s">
        <v>3169</v>
      </c>
      <c r="L1507" t="s">
        <v>3170</v>
      </c>
      <c r="N1507">
        <v>263</v>
      </c>
      <c r="O1507" t="s">
        <v>2164</v>
      </c>
      <c r="P1507">
        <v>500</v>
      </c>
      <c r="Q1507">
        <v>0</v>
      </c>
      <c r="R1507">
        <v>0</v>
      </c>
      <c r="S1507">
        <v>6872</v>
      </c>
      <c r="T1507">
        <v>6872</v>
      </c>
      <c r="U1507">
        <v>6872</v>
      </c>
      <c r="W1507" t="s">
        <v>2006</v>
      </c>
      <c r="X1507" t="s">
        <v>71</v>
      </c>
      <c r="AA1507" t="s">
        <v>24</v>
      </c>
      <c r="AC1507" t="s">
        <v>2165</v>
      </c>
      <c r="AE1507" t="s">
        <v>2045</v>
      </c>
    </row>
    <row r="1508" spans="1:31" x14ac:dyDescent="0.25">
      <c r="A1508" s="1">
        <v>44475</v>
      </c>
      <c r="B1508" s="2" t="s">
        <v>3880</v>
      </c>
      <c r="C1508" s="2" t="s">
        <v>25</v>
      </c>
      <c r="D1508" s="2" t="s">
        <v>37</v>
      </c>
      <c r="E1508" s="2" t="s">
        <v>78</v>
      </c>
      <c r="F1508" s="2" t="s">
        <v>71</v>
      </c>
      <c r="G1508" s="4">
        <v>44475</v>
      </c>
      <c r="H1508">
        <v>219</v>
      </c>
      <c r="I1508" t="s">
        <v>1165</v>
      </c>
      <c r="N1508">
        <v>274</v>
      </c>
      <c r="O1508" t="s">
        <v>2166</v>
      </c>
      <c r="P1508">
        <v>500</v>
      </c>
      <c r="AC1508" t="s">
        <v>2167</v>
      </c>
      <c r="AD1508">
        <v>6</v>
      </c>
    </row>
    <row r="1509" spans="1:31" x14ac:dyDescent="0.25">
      <c r="A1509" s="1">
        <v>44475</v>
      </c>
      <c r="B1509" s="2" t="s">
        <v>3880</v>
      </c>
      <c r="C1509" s="2" t="s">
        <v>25</v>
      </c>
      <c r="D1509" s="2" t="s">
        <v>37</v>
      </c>
      <c r="E1509" s="2" t="s">
        <v>78</v>
      </c>
      <c r="F1509" s="2" t="s">
        <v>71</v>
      </c>
      <c r="G1509" s="4">
        <v>44475</v>
      </c>
      <c r="H1509">
        <v>220</v>
      </c>
      <c r="I1509" t="s">
        <v>1165</v>
      </c>
      <c r="N1509">
        <v>490</v>
      </c>
      <c r="O1509" t="s">
        <v>2168</v>
      </c>
      <c r="P1509">
        <v>1200</v>
      </c>
      <c r="AC1509" t="s">
        <v>2169</v>
      </c>
    </row>
    <row r="1510" spans="1:31" x14ac:dyDescent="0.25">
      <c r="A1510" s="1">
        <v>44475</v>
      </c>
      <c r="B1510" s="2" t="s">
        <v>3880</v>
      </c>
      <c r="C1510" s="2" t="s">
        <v>25</v>
      </c>
      <c r="D1510" s="2" t="s">
        <v>37</v>
      </c>
      <c r="E1510" s="2" t="s">
        <v>78</v>
      </c>
      <c r="F1510" s="2" t="s">
        <v>71</v>
      </c>
      <c r="G1510" s="4">
        <v>44475</v>
      </c>
      <c r="H1510">
        <v>221</v>
      </c>
      <c r="I1510" t="s">
        <v>1165</v>
      </c>
      <c r="N1510">
        <v>491</v>
      </c>
      <c r="O1510" t="s">
        <v>2170</v>
      </c>
      <c r="P1510">
        <v>1200</v>
      </c>
      <c r="AC1510" t="s">
        <v>2171</v>
      </c>
    </row>
    <row r="1511" spans="1:31" x14ac:dyDescent="0.25">
      <c r="A1511" s="1">
        <v>44475</v>
      </c>
      <c r="B1511" s="2" t="s">
        <v>3880</v>
      </c>
      <c r="C1511" s="2" t="s">
        <v>25</v>
      </c>
      <c r="D1511" s="2" t="s">
        <v>37</v>
      </c>
      <c r="E1511" s="2" t="s">
        <v>78</v>
      </c>
      <c r="F1511" s="2" t="s">
        <v>71</v>
      </c>
      <c r="G1511" s="4">
        <v>44475</v>
      </c>
      <c r="H1511">
        <v>222</v>
      </c>
      <c r="I1511" t="s">
        <v>1165</v>
      </c>
      <c r="N1511">
        <v>1727</v>
      </c>
      <c r="O1511" t="s">
        <v>2324</v>
      </c>
      <c r="P1511">
        <v>1600</v>
      </c>
      <c r="AC1511" t="s">
        <v>2325</v>
      </c>
    </row>
    <row r="1512" spans="1:31" x14ac:dyDescent="0.25">
      <c r="A1512" s="1">
        <v>44475</v>
      </c>
      <c r="B1512" s="2" t="s">
        <v>3880</v>
      </c>
      <c r="C1512" s="2" t="s">
        <v>25</v>
      </c>
      <c r="D1512" s="2" t="s">
        <v>37</v>
      </c>
      <c r="E1512" s="2" t="s">
        <v>78</v>
      </c>
      <c r="F1512" s="2" t="s">
        <v>71</v>
      </c>
      <c r="G1512" s="4">
        <v>44475</v>
      </c>
      <c r="H1512">
        <v>223</v>
      </c>
      <c r="I1512" t="s">
        <v>1165</v>
      </c>
      <c r="N1512">
        <v>416</v>
      </c>
      <c r="O1512" t="s">
        <v>2172</v>
      </c>
      <c r="P1512">
        <v>362</v>
      </c>
      <c r="AC1512" t="s">
        <v>2173</v>
      </c>
      <c r="AD1512">
        <v>22</v>
      </c>
    </row>
    <row r="1513" spans="1:31" x14ac:dyDescent="0.25">
      <c r="A1513" s="1">
        <v>44475</v>
      </c>
      <c r="B1513" s="2" t="s">
        <v>3880</v>
      </c>
      <c r="C1513" s="2" t="s">
        <v>25</v>
      </c>
      <c r="D1513" s="2" t="s">
        <v>37</v>
      </c>
      <c r="E1513" s="2" t="s">
        <v>78</v>
      </c>
      <c r="F1513" s="2" t="s">
        <v>71</v>
      </c>
      <c r="G1513" s="4">
        <v>44475</v>
      </c>
      <c r="H1513">
        <v>224</v>
      </c>
      <c r="I1513" t="s">
        <v>1165</v>
      </c>
      <c r="N1513">
        <v>1441</v>
      </c>
      <c r="O1513" t="s">
        <v>2176</v>
      </c>
      <c r="P1513">
        <v>1400</v>
      </c>
      <c r="AC1513" t="s">
        <v>2177</v>
      </c>
    </row>
    <row r="1514" spans="1:31" x14ac:dyDescent="0.25">
      <c r="A1514" s="1">
        <v>44475</v>
      </c>
      <c r="B1514" s="2" t="s">
        <v>3880</v>
      </c>
      <c r="C1514" s="2" t="s">
        <v>25</v>
      </c>
      <c r="D1514" s="2" t="s">
        <v>37</v>
      </c>
      <c r="E1514" s="2" t="s">
        <v>78</v>
      </c>
      <c r="F1514" s="2" t="s">
        <v>71</v>
      </c>
      <c r="G1514" s="4">
        <v>44475</v>
      </c>
      <c r="H1514">
        <v>225</v>
      </c>
      <c r="I1514" t="s">
        <v>1165</v>
      </c>
      <c r="N1514">
        <v>286</v>
      </c>
      <c r="O1514" t="s">
        <v>2182</v>
      </c>
      <c r="P1514">
        <v>110</v>
      </c>
      <c r="AC1514" t="s">
        <v>2183</v>
      </c>
      <c r="AD1514">
        <v>220</v>
      </c>
    </row>
    <row r="1515" spans="1:31" x14ac:dyDescent="0.25">
      <c r="A1515" s="1">
        <v>44475</v>
      </c>
      <c r="B1515" s="2" t="s">
        <v>3880</v>
      </c>
      <c r="C1515" s="2" t="s">
        <v>34</v>
      </c>
      <c r="D1515" s="2" t="s">
        <v>74</v>
      </c>
      <c r="E1515" s="2" t="s">
        <v>80</v>
      </c>
      <c r="F1515" s="2" t="s">
        <v>71</v>
      </c>
      <c r="G1515" s="4">
        <v>44475</v>
      </c>
      <c r="H1515">
        <v>226</v>
      </c>
      <c r="I1515" t="s">
        <v>1166</v>
      </c>
      <c r="J1515" s="1">
        <v>44475</v>
      </c>
      <c r="K1515" t="s">
        <v>3205</v>
      </c>
      <c r="L1515" t="s">
        <v>2232</v>
      </c>
      <c r="M1515" t="s">
        <v>2556</v>
      </c>
      <c r="N1515">
        <v>2452</v>
      </c>
      <c r="O1515" t="s">
        <v>2157</v>
      </c>
      <c r="P1515">
        <v>3500</v>
      </c>
      <c r="Q1515">
        <v>0</v>
      </c>
      <c r="R1515">
        <v>0</v>
      </c>
      <c r="S1515">
        <v>3500</v>
      </c>
      <c r="T1515">
        <v>3500</v>
      </c>
      <c r="U1515">
        <v>3500</v>
      </c>
      <c r="W1515" t="s">
        <v>2006</v>
      </c>
      <c r="X1515" t="s">
        <v>71</v>
      </c>
      <c r="AA1515" t="s">
        <v>33</v>
      </c>
      <c r="AC1515" t="s">
        <v>2158</v>
      </c>
      <c r="AE1515" t="s">
        <v>3206</v>
      </c>
    </row>
    <row r="1516" spans="1:31" x14ac:dyDescent="0.25">
      <c r="A1516" s="1">
        <v>44475</v>
      </c>
      <c r="B1516" s="2" t="s">
        <v>3880</v>
      </c>
      <c r="C1516" s="2" t="s">
        <v>20</v>
      </c>
      <c r="D1516" s="2" t="s">
        <v>23</v>
      </c>
      <c r="E1516" s="2" t="s">
        <v>79</v>
      </c>
      <c r="F1516" s="2" t="s">
        <v>71</v>
      </c>
      <c r="G1516" s="4">
        <v>44475</v>
      </c>
      <c r="H1516">
        <v>227</v>
      </c>
      <c r="I1516" t="s">
        <v>1168</v>
      </c>
      <c r="J1516" s="1">
        <v>44475</v>
      </c>
      <c r="K1516" t="s">
        <v>3202</v>
      </c>
      <c r="L1516" t="s">
        <v>2211</v>
      </c>
      <c r="M1516" t="s">
        <v>3203</v>
      </c>
      <c r="N1516">
        <v>102</v>
      </c>
      <c r="O1516" t="s">
        <v>2033</v>
      </c>
      <c r="P1516">
        <v>1070</v>
      </c>
      <c r="Q1516">
        <v>0</v>
      </c>
      <c r="R1516">
        <v>0</v>
      </c>
      <c r="S1516">
        <v>1820</v>
      </c>
      <c r="T1516">
        <v>1820</v>
      </c>
      <c r="U1516">
        <v>1820</v>
      </c>
      <c r="W1516" t="s">
        <v>2006</v>
      </c>
      <c r="X1516" t="s">
        <v>71</v>
      </c>
      <c r="AA1516" t="s">
        <v>18</v>
      </c>
      <c r="AC1516" t="s">
        <v>2034</v>
      </c>
      <c r="AD1516">
        <v>136</v>
      </c>
      <c r="AE1516" t="s">
        <v>2028</v>
      </c>
    </row>
    <row r="1517" spans="1:31" x14ac:dyDescent="0.25">
      <c r="A1517" s="1">
        <v>44475</v>
      </c>
      <c r="B1517" s="2" t="s">
        <v>3880</v>
      </c>
      <c r="C1517" s="2" t="s">
        <v>20</v>
      </c>
      <c r="D1517" s="2" t="s">
        <v>23</v>
      </c>
      <c r="E1517" s="2" t="s">
        <v>79</v>
      </c>
      <c r="F1517" s="2" t="s">
        <v>71</v>
      </c>
      <c r="G1517" s="4">
        <v>44475</v>
      </c>
      <c r="H1517">
        <v>228</v>
      </c>
      <c r="I1517" t="s">
        <v>1168</v>
      </c>
      <c r="N1517">
        <v>2477</v>
      </c>
      <c r="O1517" t="s">
        <v>2240</v>
      </c>
      <c r="P1517">
        <v>750</v>
      </c>
      <c r="AC1517" t="s">
        <v>2241</v>
      </c>
    </row>
    <row r="1518" spans="1:31" x14ac:dyDescent="0.25">
      <c r="A1518" s="1">
        <v>44475</v>
      </c>
      <c r="B1518" s="2" t="s">
        <v>3880</v>
      </c>
      <c r="C1518" s="2" t="s">
        <v>20</v>
      </c>
      <c r="D1518" s="2" t="s">
        <v>23</v>
      </c>
      <c r="E1518" s="2" t="s">
        <v>79</v>
      </c>
      <c r="F1518" s="2" t="s">
        <v>71</v>
      </c>
      <c r="G1518" s="4">
        <v>44475</v>
      </c>
      <c r="H1518">
        <v>229</v>
      </c>
      <c r="I1518" t="s">
        <v>1169</v>
      </c>
      <c r="J1518" s="1">
        <v>44475</v>
      </c>
      <c r="K1518" t="s">
        <v>3196</v>
      </c>
      <c r="L1518" t="s">
        <v>2071</v>
      </c>
      <c r="N1518">
        <v>102</v>
      </c>
      <c r="O1518" t="s">
        <v>2033</v>
      </c>
      <c r="P1518">
        <v>1070</v>
      </c>
      <c r="Q1518">
        <v>0</v>
      </c>
      <c r="R1518">
        <v>0</v>
      </c>
      <c r="S1518">
        <v>1444</v>
      </c>
      <c r="T1518">
        <v>1444</v>
      </c>
      <c r="U1518">
        <v>1444</v>
      </c>
      <c r="W1518" t="s">
        <v>2006</v>
      </c>
      <c r="X1518" t="s">
        <v>71</v>
      </c>
      <c r="AA1518" t="s">
        <v>18</v>
      </c>
      <c r="AC1518" t="s">
        <v>2034</v>
      </c>
      <c r="AD1518">
        <v>136</v>
      </c>
      <c r="AE1518" t="s">
        <v>2258</v>
      </c>
    </row>
    <row r="1519" spans="1:31" x14ac:dyDescent="0.25">
      <c r="A1519" s="1">
        <v>44475</v>
      </c>
      <c r="B1519" s="2" t="s">
        <v>3880</v>
      </c>
      <c r="C1519" s="2" t="s">
        <v>20</v>
      </c>
      <c r="D1519" s="2" t="s">
        <v>23</v>
      </c>
      <c r="E1519" s="2" t="s">
        <v>79</v>
      </c>
      <c r="F1519" s="2" t="s">
        <v>71</v>
      </c>
      <c r="G1519" s="4">
        <v>44475</v>
      </c>
      <c r="H1519">
        <v>230</v>
      </c>
      <c r="I1519" t="s">
        <v>1169</v>
      </c>
      <c r="N1519">
        <v>121</v>
      </c>
      <c r="O1519" t="s">
        <v>2100</v>
      </c>
      <c r="P1519">
        <v>374</v>
      </c>
      <c r="AC1519" t="s">
        <v>2101</v>
      </c>
      <c r="AD1519">
        <v>137</v>
      </c>
    </row>
    <row r="1520" spans="1:31" x14ac:dyDescent="0.25">
      <c r="A1520" s="1">
        <v>44475</v>
      </c>
      <c r="B1520" s="2" t="s">
        <v>3880</v>
      </c>
      <c r="C1520" s="2" t="s">
        <v>25</v>
      </c>
      <c r="D1520" s="2" t="s">
        <v>23</v>
      </c>
      <c r="E1520" s="2" t="s">
        <v>78</v>
      </c>
      <c r="F1520" s="2" t="s">
        <v>71</v>
      </c>
      <c r="G1520" s="4">
        <v>44475</v>
      </c>
      <c r="H1520">
        <v>231</v>
      </c>
      <c r="I1520" t="s">
        <v>1170</v>
      </c>
      <c r="J1520" s="1">
        <v>44475</v>
      </c>
      <c r="K1520" t="s">
        <v>3207</v>
      </c>
      <c r="L1520" t="s">
        <v>3208</v>
      </c>
      <c r="M1520" t="s">
        <v>3209</v>
      </c>
      <c r="N1520">
        <v>100</v>
      </c>
      <c r="O1520" t="s">
        <v>2016</v>
      </c>
      <c r="P1520">
        <v>414</v>
      </c>
      <c r="Q1520">
        <v>0</v>
      </c>
      <c r="R1520">
        <v>0</v>
      </c>
      <c r="S1520">
        <v>1116</v>
      </c>
      <c r="T1520">
        <v>1116</v>
      </c>
      <c r="U1520">
        <v>1116</v>
      </c>
      <c r="W1520" t="s">
        <v>2006</v>
      </c>
      <c r="X1520" t="s">
        <v>71</v>
      </c>
      <c r="AA1520" t="s">
        <v>24</v>
      </c>
      <c r="AC1520" t="s">
        <v>2017</v>
      </c>
      <c r="AD1520">
        <v>100</v>
      </c>
      <c r="AE1520" t="s">
        <v>2361</v>
      </c>
    </row>
    <row r="1521" spans="1:31" x14ac:dyDescent="0.25">
      <c r="A1521" s="1">
        <v>44475</v>
      </c>
      <c r="B1521" s="2" t="s">
        <v>3880</v>
      </c>
      <c r="C1521" s="2" t="s">
        <v>25</v>
      </c>
      <c r="D1521" s="2" t="s">
        <v>23</v>
      </c>
      <c r="E1521" s="2" t="s">
        <v>78</v>
      </c>
      <c r="F1521" s="2" t="s">
        <v>71</v>
      </c>
      <c r="G1521" s="4">
        <v>44475</v>
      </c>
      <c r="H1521">
        <v>232</v>
      </c>
      <c r="I1521" t="s">
        <v>1170</v>
      </c>
      <c r="N1521">
        <v>692</v>
      </c>
      <c r="O1521" t="s">
        <v>2012</v>
      </c>
      <c r="P1521">
        <v>184</v>
      </c>
      <c r="AC1521" t="s">
        <v>2013</v>
      </c>
      <c r="AD1521" t="s">
        <v>2014</v>
      </c>
    </row>
    <row r="1522" spans="1:31" x14ac:dyDescent="0.25">
      <c r="A1522" s="1">
        <v>44475</v>
      </c>
      <c r="B1522" s="2" t="s">
        <v>3880</v>
      </c>
      <c r="C1522" s="2" t="s">
        <v>25</v>
      </c>
      <c r="D1522" s="2" t="s">
        <v>23</v>
      </c>
      <c r="E1522" s="2" t="s">
        <v>78</v>
      </c>
      <c r="F1522" s="2" t="s">
        <v>71</v>
      </c>
      <c r="G1522" s="4">
        <v>44475</v>
      </c>
      <c r="H1522">
        <v>233</v>
      </c>
      <c r="I1522" t="s">
        <v>1170</v>
      </c>
      <c r="N1522">
        <v>691</v>
      </c>
      <c r="O1522" t="s">
        <v>2020</v>
      </c>
      <c r="P1522">
        <v>518</v>
      </c>
      <c r="AC1522" t="s">
        <v>2021</v>
      </c>
      <c r="AD1522" t="s">
        <v>2022</v>
      </c>
    </row>
    <row r="1523" spans="1:31" x14ac:dyDescent="0.25">
      <c r="A1523" s="1">
        <v>44475</v>
      </c>
      <c r="B1523" s="2" t="s">
        <v>3880</v>
      </c>
      <c r="C1523" s="2" t="s">
        <v>25</v>
      </c>
      <c r="D1523" s="2" t="s">
        <v>74</v>
      </c>
      <c r="E1523" s="2" t="s">
        <v>78</v>
      </c>
      <c r="F1523" s="2" t="s">
        <v>71</v>
      </c>
      <c r="G1523" s="4">
        <v>44475</v>
      </c>
      <c r="H1523">
        <v>234</v>
      </c>
      <c r="I1523" t="s">
        <v>1172</v>
      </c>
      <c r="J1523" s="1">
        <v>44475</v>
      </c>
      <c r="K1523" t="s">
        <v>2085</v>
      </c>
      <c r="L1523" t="s">
        <v>2086</v>
      </c>
      <c r="M1523" t="s">
        <v>2087</v>
      </c>
      <c r="N1523">
        <v>2454</v>
      </c>
      <c r="O1523" t="s">
        <v>2272</v>
      </c>
      <c r="P1523">
        <v>4000</v>
      </c>
      <c r="Q1523">
        <v>0</v>
      </c>
      <c r="R1523">
        <v>0</v>
      </c>
      <c r="S1523">
        <v>4000</v>
      </c>
      <c r="T1523">
        <v>4000</v>
      </c>
      <c r="U1523">
        <v>4000</v>
      </c>
      <c r="W1523" t="s">
        <v>2006</v>
      </c>
      <c r="X1523" t="s">
        <v>71</v>
      </c>
      <c r="AA1523" t="s">
        <v>24</v>
      </c>
      <c r="AC1523" t="s">
        <v>2273</v>
      </c>
      <c r="AE1523" t="s">
        <v>2039</v>
      </c>
    </row>
    <row r="1524" spans="1:31" x14ac:dyDescent="0.25">
      <c r="A1524" s="1">
        <v>44475</v>
      </c>
      <c r="B1524" s="2" t="s">
        <v>3880</v>
      </c>
      <c r="C1524" s="2" t="s">
        <v>73</v>
      </c>
      <c r="D1524" s="2" t="s">
        <v>23</v>
      </c>
      <c r="E1524" s="2" t="s">
        <v>77</v>
      </c>
      <c r="F1524" s="2" t="s">
        <v>71</v>
      </c>
      <c r="G1524" s="4">
        <v>44475</v>
      </c>
      <c r="H1524">
        <v>235</v>
      </c>
      <c r="I1524" t="s">
        <v>1173</v>
      </c>
      <c r="J1524" s="1">
        <v>44475</v>
      </c>
      <c r="K1524" t="s">
        <v>2085</v>
      </c>
      <c r="L1524" t="s">
        <v>2086</v>
      </c>
      <c r="M1524" t="s">
        <v>2087</v>
      </c>
      <c r="N1524">
        <v>102</v>
      </c>
      <c r="O1524" t="s">
        <v>2033</v>
      </c>
      <c r="P1524">
        <v>1070</v>
      </c>
      <c r="Q1524">
        <v>0</v>
      </c>
      <c r="R1524">
        <v>0</v>
      </c>
      <c r="S1524">
        <v>1070</v>
      </c>
      <c r="T1524">
        <v>1070</v>
      </c>
      <c r="U1524">
        <v>1070</v>
      </c>
      <c r="W1524" t="s">
        <v>2006</v>
      </c>
      <c r="X1524" t="s">
        <v>71</v>
      </c>
      <c r="AA1524" t="s">
        <v>24</v>
      </c>
      <c r="AC1524" t="s">
        <v>2034</v>
      </c>
      <c r="AD1524">
        <v>136</v>
      </c>
      <c r="AE1524" t="s">
        <v>2039</v>
      </c>
    </row>
    <row r="1525" spans="1:31" x14ac:dyDescent="0.25">
      <c r="A1525" s="1">
        <v>44475</v>
      </c>
      <c r="B1525" s="2" t="s">
        <v>3880</v>
      </c>
      <c r="C1525" s="2" t="s">
        <v>20</v>
      </c>
      <c r="D1525" s="2" t="s">
        <v>23</v>
      </c>
      <c r="E1525" s="2" t="s">
        <v>79</v>
      </c>
      <c r="F1525" s="2" t="s">
        <v>71</v>
      </c>
      <c r="G1525" s="4">
        <v>44475</v>
      </c>
      <c r="H1525">
        <v>236</v>
      </c>
      <c r="I1525" t="s">
        <v>1174</v>
      </c>
      <c r="J1525" s="1">
        <v>44475</v>
      </c>
      <c r="K1525" t="s">
        <v>3196</v>
      </c>
      <c r="L1525" t="s">
        <v>2071</v>
      </c>
      <c r="N1525">
        <v>83</v>
      </c>
      <c r="O1525" t="s">
        <v>2029</v>
      </c>
      <c r="P1525">
        <v>138</v>
      </c>
      <c r="Q1525">
        <v>0</v>
      </c>
      <c r="R1525">
        <v>0</v>
      </c>
      <c r="S1525">
        <v>138</v>
      </c>
      <c r="T1525">
        <v>138</v>
      </c>
      <c r="U1525">
        <v>138</v>
      </c>
      <c r="W1525" t="s">
        <v>2006</v>
      </c>
      <c r="X1525" t="s">
        <v>71</v>
      </c>
      <c r="AA1525" t="s">
        <v>18</v>
      </c>
      <c r="AC1525" t="s">
        <v>2030</v>
      </c>
      <c r="AD1525">
        <v>127</v>
      </c>
      <c r="AE1525" t="s">
        <v>2258</v>
      </c>
    </row>
    <row r="1526" spans="1:31" x14ac:dyDescent="0.25">
      <c r="A1526" s="1">
        <v>44475</v>
      </c>
      <c r="B1526" s="2" t="s">
        <v>3880</v>
      </c>
      <c r="C1526" s="2" t="s">
        <v>34</v>
      </c>
      <c r="D1526" s="2" t="s">
        <v>23</v>
      </c>
      <c r="E1526" s="2" t="s">
        <v>80</v>
      </c>
      <c r="F1526" s="2" t="s">
        <v>71</v>
      </c>
      <c r="G1526" s="4">
        <v>44475</v>
      </c>
      <c r="H1526">
        <v>237</v>
      </c>
      <c r="I1526" t="s">
        <v>1175</v>
      </c>
      <c r="J1526" s="1">
        <v>44475</v>
      </c>
      <c r="K1526" t="s">
        <v>3210</v>
      </c>
      <c r="L1526" t="s">
        <v>2155</v>
      </c>
      <c r="M1526" t="s">
        <v>2589</v>
      </c>
      <c r="N1526">
        <v>692</v>
      </c>
      <c r="O1526" t="s">
        <v>2012</v>
      </c>
      <c r="P1526">
        <v>184</v>
      </c>
      <c r="Q1526">
        <v>0</v>
      </c>
      <c r="R1526">
        <v>0</v>
      </c>
      <c r="S1526">
        <v>2297</v>
      </c>
      <c r="T1526">
        <v>2297</v>
      </c>
      <c r="U1526">
        <v>2297</v>
      </c>
      <c r="W1526" t="s">
        <v>2006</v>
      </c>
      <c r="X1526" t="s">
        <v>71</v>
      </c>
      <c r="AA1526" t="s">
        <v>33</v>
      </c>
      <c r="AC1526" t="s">
        <v>2013</v>
      </c>
      <c r="AD1526" t="s">
        <v>2014</v>
      </c>
      <c r="AE1526" t="s">
        <v>2730</v>
      </c>
    </row>
    <row r="1527" spans="1:31" x14ac:dyDescent="0.25">
      <c r="A1527" s="1">
        <v>44475</v>
      </c>
      <c r="B1527" s="2" t="s">
        <v>3880</v>
      </c>
      <c r="C1527" s="2" t="s">
        <v>34</v>
      </c>
      <c r="D1527" s="2" t="s">
        <v>23</v>
      </c>
      <c r="E1527" s="2" t="s">
        <v>80</v>
      </c>
      <c r="F1527" s="2" t="s">
        <v>71</v>
      </c>
      <c r="G1527" s="4">
        <v>44475</v>
      </c>
      <c r="H1527">
        <v>238</v>
      </c>
      <c r="I1527" t="s">
        <v>1175</v>
      </c>
      <c r="N1527">
        <v>226</v>
      </c>
      <c r="O1527" t="s">
        <v>2018</v>
      </c>
      <c r="P1527">
        <v>345</v>
      </c>
      <c r="AC1527" t="s">
        <v>2019</v>
      </c>
      <c r="AD1527">
        <v>183</v>
      </c>
    </row>
    <row r="1528" spans="1:31" x14ac:dyDescent="0.25">
      <c r="A1528" s="1">
        <v>44475</v>
      </c>
      <c r="B1528" s="2" t="s">
        <v>3880</v>
      </c>
      <c r="C1528" s="2" t="s">
        <v>34</v>
      </c>
      <c r="D1528" s="2" t="s">
        <v>23</v>
      </c>
      <c r="E1528" s="2" t="s">
        <v>80</v>
      </c>
      <c r="F1528" s="2" t="s">
        <v>71</v>
      </c>
      <c r="G1528" s="4">
        <v>44475</v>
      </c>
      <c r="H1528">
        <v>239</v>
      </c>
      <c r="I1528" t="s">
        <v>1175</v>
      </c>
      <c r="N1528">
        <v>691</v>
      </c>
      <c r="O1528" t="s">
        <v>2020</v>
      </c>
      <c r="P1528">
        <v>518</v>
      </c>
      <c r="AC1528" t="s">
        <v>2021</v>
      </c>
      <c r="AD1528" t="s">
        <v>2022</v>
      </c>
    </row>
    <row r="1529" spans="1:31" x14ac:dyDescent="0.25">
      <c r="A1529" s="1">
        <v>44475</v>
      </c>
      <c r="B1529" s="2" t="s">
        <v>3880</v>
      </c>
      <c r="C1529" s="2" t="s">
        <v>34</v>
      </c>
      <c r="D1529" s="2" t="s">
        <v>23</v>
      </c>
      <c r="E1529" s="2" t="s">
        <v>80</v>
      </c>
      <c r="F1529" s="2" t="s">
        <v>71</v>
      </c>
      <c r="G1529" s="4">
        <v>44475</v>
      </c>
      <c r="H1529">
        <v>240</v>
      </c>
      <c r="I1529" t="s">
        <v>1175</v>
      </c>
      <c r="N1529">
        <v>2477</v>
      </c>
      <c r="O1529" t="s">
        <v>2240</v>
      </c>
      <c r="P1529">
        <v>750</v>
      </c>
      <c r="AC1529" t="s">
        <v>2241</v>
      </c>
    </row>
    <row r="1530" spans="1:31" x14ac:dyDescent="0.25">
      <c r="A1530" s="1">
        <v>44475</v>
      </c>
      <c r="B1530" s="2" t="s">
        <v>3880</v>
      </c>
      <c r="C1530" s="2" t="s">
        <v>34</v>
      </c>
      <c r="D1530" s="2" t="s">
        <v>23</v>
      </c>
      <c r="E1530" s="2" t="s">
        <v>80</v>
      </c>
      <c r="F1530" s="2" t="s">
        <v>71</v>
      </c>
      <c r="G1530" s="4">
        <v>44475</v>
      </c>
      <c r="H1530">
        <v>241</v>
      </c>
      <c r="I1530" t="s">
        <v>1175</v>
      </c>
      <c r="N1530">
        <v>2458</v>
      </c>
      <c r="O1530" t="s">
        <v>2152</v>
      </c>
      <c r="P1530">
        <v>500</v>
      </c>
      <c r="AC1530" t="s">
        <v>2153</v>
      </c>
    </row>
    <row r="1531" spans="1:31" x14ac:dyDescent="0.25">
      <c r="A1531" s="1">
        <v>44475</v>
      </c>
      <c r="B1531" s="2" t="s">
        <v>3880</v>
      </c>
      <c r="C1531" s="2" t="s">
        <v>20</v>
      </c>
      <c r="D1531" s="2" t="s">
        <v>23</v>
      </c>
      <c r="E1531" s="2" t="s">
        <v>79</v>
      </c>
      <c r="F1531" s="2" t="s">
        <v>71</v>
      </c>
      <c r="G1531" s="4">
        <v>44475</v>
      </c>
      <c r="H1531">
        <v>242</v>
      </c>
      <c r="I1531" t="s">
        <v>1177</v>
      </c>
      <c r="J1531" s="1">
        <v>44475</v>
      </c>
      <c r="K1531" t="s">
        <v>3202</v>
      </c>
      <c r="L1531" t="s">
        <v>2211</v>
      </c>
      <c r="M1531" t="s">
        <v>3203</v>
      </c>
      <c r="N1531">
        <v>83</v>
      </c>
      <c r="O1531" t="s">
        <v>2029</v>
      </c>
      <c r="P1531">
        <v>138</v>
      </c>
      <c r="Q1531">
        <v>0</v>
      </c>
      <c r="R1531">
        <v>0</v>
      </c>
      <c r="S1531">
        <v>138</v>
      </c>
      <c r="T1531">
        <v>138</v>
      </c>
      <c r="U1531">
        <v>138</v>
      </c>
      <c r="W1531" t="s">
        <v>2006</v>
      </c>
      <c r="X1531" t="s">
        <v>71</v>
      </c>
      <c r="AA1531" t="s">
        <v>18</v>
      </c>
      <c r="AC1531" t="s">
        <v>2030</v>
      </c>
      <c r="AD1531">
        <v>127</v>
      </c>
      <c r="AE1531" t="s">
        <v>2028</v>
      </c>
    </row>
    <row r="1532" spans="1:31" x14ac:dyDescent="0.25">
      <c r="A1532" s="1">
        <v>44475</v>
      </c>
      <c r="B1532" s="2" t="s">
        <v>3880</v>
      </c>
      <c r="C1532" s="2" t="s">
        <v>73</v>
      </c>
      <c r="D1532" s="2" t="s">
        <v>23</v>
      </c>
      <c r="E1532" s="2" t="s">
        <v>77</v>
      </c>
      <c r="F1532" s="2" t="s">
        <v>71</v>
      </c>
      <c r="G1532" s="4">
        <v>44475</v>
      </c>
      <c r="H1532">
        <v>243</v>
      </c>
      <c r="I1532" t="s">
        <v>1178</v>
      </c>
      <c r="J1532" s="1">
        <v>44475</v>
      </c>
      <c r="K1532" t="s">
        <v>2915</v>
      </c>
      <c r="L1532" t="s">
        <v>2618</v>
      </c>
      <c r="M1532" t="s">
        <v>2065</v>
      </c>
      <c r="N1532">
        <v>102</v>
      </c>
      <c r="O1532" t="s">
        <v>2033</v>
      </c>
      <c r="P1532">
        <v>1070</v>
      </c>
      <c r="Q1532">
        <v>0</v>
      </c>
      <c r="R1532">
        <v>0</v>
      </c>
      <c r="S1532">
        <v>1070</v>
      </c>
      <c r="T1532">
        <v>1070</v>
      </c>
      <c r="U1532">
        <v>1070</v>
      </c>
      <c r="W1532" t="s">
        <v>2006</v>
      </c>
      <c r="X1532" t="s">
        <v>71</v>
      </c>
      <c r="AA1532" t="s">
        <v>24</v>
      </c>
      <c r="AC1532" t="s">
        <v>2034</v>
      </c>
      <c r="AD1532">
        <v>136</v>
      </c>
      <c r="AE1532" t="s">
        <v>2039</v>
      </c>
    </row>
    <row r="1533" spans="1:31" x14ac:dyDescent="0.25">
      <c r="A1533" s="1">
        <v>44475</v>
      </c>
      <c r="B1533" s="2" t="s">
        <v>3883</v>
      </c>
      <c r="C1533" s="2" t="s">
        <v>25</v>
      </c>
      <c r="D1533" s="2" t="s">
        <v>74</v>
      </c>
      <c r="E1533" s="2" t="s">
        <v>78</v>
      </c>
      <c r="F1533" s="2" t="s">
        <v>71</v>
      </c>
      <c r="G1533" s="4">
        <v>44475</v>
      </c>
      <c r="H1533">
        <v>244</v>
      </c>
      <c r="I1533" t="s">
        <v>1179</v>
      </c>
      <c r="J1533" s="1">
        <v>44475</v>
      </c>
      <c r="K1533" t="s">
        <v>3211</v>
      </c>
      <c r="L1533" t="s">
        <v>3212</v>
      </c>
      <c r="M1533" t="s">
        <v>2471</v>
      </c>
      <c r="N1533">
        <v>2307</v>
      </c>
      <c r="O1533" t="s">
        <v>3213</v>
      </c>
      <c r="P1533">
        <v>3000</v>
      </c>
      <c r="Q1533">
        <v>0</v>
      </c>
      <c r="R1533">
        <v>0</v>
      </c>
      <c r="S1533">
        <v>3000</v>
      </c>
      <c r="T1533">
        <v>3000</v>
      </c>
      <c r="U1533">
        <v>3000</v>
      </c>
      <c r="W1533" t="s">
        <v>2006</v>
      </c>
      <c r="X1533" t="s">
        <v>71</v>
      </c>
      <c r="AA1533" t="s">
        <v>24</v>
      </c>
      <c r="AC1533" t="s">
        <v>3214</v>
      </c>
      <c r="AE1533" t="s">
        <v>2133</v>
      </c>
    </row>
    <row r="1534" spans="1:31" x14ac:dyDescent="0.25">
      <c r="A1534" s="1">
        <v>44475</v>
      </c>
      <c r="B1534" s="2" t="s">
        <v>3883</v>
      </c>
      <c r="C1534" s="2" t="s">
        <v>20</v>
      </c>
      <c r="D1534" s="2" t="s">
        <v>23</v>
      </c>
      <c r="E1534" s="2" t="s">
        <v>79</v>
      </c>
      <c r="F1534" s="2" t="s">
        <v>71</v>
      </c>
      <c r="G1534" s="4">
        <v>44475</v>
      </c>
      <c r="H1534">
        <v>245</v>
      </c>
      <c r="I1534" t="s">
        <v>1181</v>
      </c>
      <c r="J1534" s="1">
        <v>44475</v>
      </c>
      <c r="K1534" t="s">
        <v>3215</v>
      </c>
      <c r="L1534" t="s">
        <v>3216</v>
      </c>
      <c r="M1534" t="s">
        <v>2510</v>
      </c>
      <c r="N1534">
        <v>692</v>
      </c>
      <c r="O1534" t="s">
        <v>2012</v>
      </c>
      <c r="P1534">
        <v>184</v>
      </c>
      <c r="Q1534">
        <v>0</v>
      </c>
      <c r="R1534">
        <v>0</v>
      </c>
      <c r="S1534">
        <v>1724</v>
      </c>
      <c r="T1534">
        <v>1724</v>
      </c>
      <c r="U1534">
        <v>1724</v>
      </c>
      <c r="W1534" t="s">
        <v>2006</v>
      </c>
      <c r="X1534" t="s">
        <v>71</v>
      </c>
      <c r="AA1534" t="s">
        <v>18</v>
      </c>
      <c r="AC1534" t="s">
        <v>2013</v>
      </c>
      <c r="AD1534" t="s">
        <v>2014</v>
      </c>
      <c r="AE1534" t="s">
        <v>2258</v>
      </c>
    </row>
    <row r="1535" spans="1:31" x14ac:dyDescent="0.25">
      <c r="A1535" s="1">
        <v>44475</v>
      </c>
      <c r="B1535" s="2" t="s">
        <v>3883</v>
      </c>
      <c r="C1535" s="2" t="s">
        <v>20</v>
      </c>
      <c r="D1535" s="2" t="s">
        <v>23</v>
      </c>
      <c r="E1535" s="2" t="s">
        <v>79</v>
      </c>
      <c r="F1535" s="2" t="s">
        <v>71</v>
      </c>
      <c r="G1535" s="4">
        <v>44475</v>
      </c>
      <c r="H1535">
        <v>246</v>
      </c>
      <c r="I1535" t="s">
        <v>1181</v>
      </c>
      <c r="N1535">
        <v>100</v>
      </c>
      <c r="O1535" t="s">
        <v>2016</v>
      </c>
      <c r="P1535">
        <v>414</v>
      </c>
      <c r="AC1535" t="s">
        <v>2017</v>
      </c>
      <c r="AD1535">
        <v>100</v>
      </c>
    </row>
    <row r="1536" spans="1:31" x14ac:dyDescent="0.25">
      <c r="A1536" s="1">
        <v>44475</v>
      </c>
      <c r="B1536" s="2" t="s">
        <v>3883</v>
      </c>
      <c r="C1536" s="2" t="s">
        <v>20</v>
      </c>
      <c r="D1536" s="2" t="s">
        <v>23</v>
      </c>
      <c r="E1536" s="2" t="s">
        <v>79</v>
      </c>
      <c r="F1536" s="2" t="s">
        <v>71</v>
      </c>
      <c r="G1536" s="4">
        <v>44475</v>
      </c>
      <c r="H1536">
        <v>247</v>
      </c>
      <c r="I1536" t="s">
        <v>1181</v>
      </c>
      <c r="N1536">
        <v>288</v>
      </c>
      <c r="O1536" t="s">
        <v>2242</v>
      </c>
      <c r="P1536">
        <v>125</v>
      </c>
      <c r="AC1536" t="s">
        <v>2243</v>
      </c>
      <c r="AD1536">
        <v>221</v>
      </c>
    </row>
    <row r="1537" spans="1:31" x14ac:dyDescent="0.25">
      <c r="A1537" s="1">
        <v>44475</v>
      </c>
      <c r="B1537" s="2" t="s">
        <v>3883</v>
      </c>
      <c r="C1537" s="2" t="s">
        <v>20</v>
      </c>
      <c r="D1537" s="2" t="s">
        <v>23</v>
      </c>
      <c r="E1537" s="2" t="s">
        <v>79</v>
      </c>
      <c r="F1537" s="2" t="s">
        <v>71</v>
      </c>
      <c r="G1537" s="4">
        <v>44475</v>
      </c>
      <c r="H1537">
        <v>248</v>
      </c>
      <c r="I1537" t="s">
        <v>1181</v>
      </c>
      <c r="N1537">
        <v>226</v>
      </c>
      <c r="O1537" t="s">
        <v>2018</v>
      </c>
      <c r="P1537">
        <v>345</v>
      </c>
      <c r="AC1537" t="s">
        <v>2019</v>
      </c>
      <c r="AD1537">
        <v>183</v>
      </c>
    </row>
    <row r="1538" spans="1:31" x14ac:dyDescent="0.25">
      <c r="A1538" s="1">
        <v>44475</v>
      </c>
      <c r="B1538" s="2" t="s">
        <v>3883</v>
      </c>
      <c r="C1538" s="2" t="s">
        <v>20</v>
      </c>
      <c r="D1538" s="2" t="s">
        <v>23</v>
      </c>
      <c r="E1538" s="2" t="s">
        <v>79</v>
      </c>
      <c r="F1538" s="2" t="s">
        <v>71</v>
      </c>
      <c r="G1538" s="4">
        <v>44475</v>
      </c>
      <c r="H1538">
        <v>249</v>
      </c>
      <c r="I1538" t="s">
        <v>1181</v>
      </c>
      <c r="N1538">
        <v>691</v>
      </c>
      <c r="O1538" t="s">
        <v>2020</v>
      </c>
      <c r="P1538">
        <v>518</v>
      </c>
      <c r="AC1538" t="s">
        <v>2021</v>
      </c>
      <c r="AD1538" t="s">
        <v>2022</v>
      </c>
    </row>
    <row r="1539" spans="1:31" x14ac:dyDescent="0.25">
      <c r="A1539" s="1">
        <v>44475</v>
      </c>
      <c r="B1539" s="2" t="s">
        <v>3883</v>
      </c>
      <c r="C1539" s="2" t="s">
        <v>20</v>
      </c>
      <c r="D1539" s="2" t="s">
        <v>23</v>
      </c>
      <c r="E1539" s="2" t="s">
        <v>79</v>
      </c>
      <c r="F1539" s="2" t="s">
        <v>71</v>
      </c>
      <c r="G1539" s="4">
        <v>44475</v>
      </c>
      <c r="H1539">
        <v>250</v>
      </c>
      <c r="I1539" t="s">
        <v>1181</v>
      </c>
      <c r="N1539">
        <v>83</v>
      </c>
      <c r="O1539" t="s">
        <v>2029</v>
      </c>
      <c r="P1539">
        <v>138</v>
      </c>
      <c r="AC1539" t="s">
        <v>2030</v>
      </c>
      <c r="AD1539">
        <v>127</v>
      </c>
    </row>
    <row r="1540" spans="1:31" x14ac:dyDescent="0.25">
      <c r="A1540" s="1">
        <v>44475</v>
      </c>
      <c r="B1540" s="2" t="s">
        <v>3883</v>
      </c>
      <c r="C1540" s="2" t="s">
        <v>73</v>
      </c>
      <c r="D1540" s="2" t="s">
        <v>23</v>
      </c>
      <c r="E1540" s="2" t="s">
        <v>77</v>
      </c>
      <c r="F1540" s="2" t="s">
        <v>71</v>
      </c>
      <c r="G1540" s="4">
        <v>44475</v>
      </c>
      <c r="H1540">
        <v>251</v>
      </c>
      <c r="I1540" t="s">
        <v>1183</v>
      </c>
      <c r="J1540" s="1">
        <v>44475</v>
      </c>
      <c r="K1540" t="s">
        <v>3217</v>
      </c>
      <c r="L1540" t="s">
        <v>3218</v>
      </c>
      <c r="M1540" t="s">
        <v>2086</v>
      </c>
      <c r="N1540">
        <v>102</v>
      </c>
      <c r="O1540" t="s">
        <v>2033</v>
      </c>
      <c r="P1540">
        <v>1070</v>
      </c>
      <c r="Q1540">
        <v>0</v>
      </c>
      <c r="R1540">
        <v>0</v>
      </c>
      <c r="S1540">
        <v>1070</v>
      </c>
      <c r="T1540">
        <v>1070</v>
      </c>
      <c r="U1540">
        <v>1070</v>
      </c>
      <c r="W1540" t="s">
        <v>2006</v>
      </c>
      <c r="X1540" t="s">
        <v>71</v>
      </c>
      <c r="AA1540" t="s">
        <v>33</v>
      </c>
      <c r="AC1540" t="s">
        <v>2034</v>
      </c>
      <c r="AD1540">
        <v>136</v>
      </c>
      <c r="AE1540" t="s">
        <v>2730</v>
      </c>
    </row>
    <row r="1541" spans="1:31" x14ac:dyDescent="0.25">
      <c r="A1541" s="1">
        <v>44475</v>
      </c>
      <c r="B1541" s="2" t="s">
        <v>3883</v>
      </c>
      <c r="C1541" s="2" t="s">
        <v>34</v>
      </c>
      <c r="D1541" s="2" t="s">
        <v>23</v>
      </c>
      <c r="E1541" s="2" t="s">
        <v>80</v>
      </c>
      <c r="F1541" s="2" t="s">
        <v>71</v>
      </c>
      <c r="G1541" s="4">
        <v>44475</v>
      </c>
      <c r="H1541">
        <v>252</v>
      </c>
      <c r="I1541" t="s">
        <v>1185</v>
      </c>
      <c r="J1541" s="1">
        <v>44475</v>
      </c>
      <c r="K1541" t="s">
        <v>3217</v>
      </c>
      <c r="L1541" t="s">
        <v>3218</v>
      </c>
      <c r="M1541" t="s">
        <v>2086</v>
      </c>
      <c r="N1541">
        <v>692</v>
      </c>
      <c r="O1541" t="s">
        <v>2012</v>
      </c>
      <c r="P1541">
        <v>184</v>
      </c>
      <c r="Q1541">
        <v>0</v>
      </c>
      <c r="R1541">
        <v>0</v>
      </c>
      <c r="S1541">
        <v>4197</v>
      </c>
      <c r="T1541">
        <v>4197</v>
      </c>
      <c r="U1541">
        <v>4197</v>
      </c>
      <c r="W1541" t="s">
        <v>2006</v>
      </c>
      <c r="X1541" t="s">
        <v>71</v>
      </c>
      <c r="AA1541" t="s">
        <v>33</v>
      </c>
      <c r="AC1541" t="s">
        <v>2013</v>
      </c>
      <c r="AD1541" t="s">
        <v>2014</v>
      </c>
      <c r="AE1541" t="s">
        <v>2730</v>
      </c>
    </row>
    <row r="1542" spans="1:31" x14ac:dyDescent="0.25">
      <c r="A1542" s="1">
        <v>44475</v>
      </c>
      <c r="B1542" s="2" t="s">
        <v>3883</v>
      </c>
      <c r="C1542" s="2" t="s">
        <v>34</v>
      </c>
      <c r="D1542" s="2" t="s">
        <v>23</v>
      </c>
      <c r="E1542" s="2" t="s">
        <v>80</v>
      </c>
      <c r="F1542" s="2" t="s">
        <v>71</v>
      </c>
      <c r="G1542" s="4">
        <v>44475</v>
      </c>
      <c r="H1542">
        <v>253</v>
      </c>
      <c r="I1542" t="s">
        <v>1185</v>
      </c>
      <c r="N1542">
        <v>288</v>
      </c>
      <c r="O1542" t="s">
        <v>2242</v>
      </c>
      <c r="P1542">
        <v>125</v>
      </c>
      <c r="AC1542" t="s">
        <v>2243</v>
      </c>
      <c r="AD1542">
        <v>221</v>
      </c>
    </row>
    <row r="1543" spans="1:31" x14ac:dyDescent="0.25">
      <c r="A1543" s="1">
        <v>44475</v>
      </c>
      <c r="B1543" s="2" t="s">
        <v>3883</v>
      </c>
      <c r="C1543" s="2" t="s">
        <v>34</v>
      </c>
      <c r="D1543" s="2" t="s">
        <v>23</v>
      </c>
      <c r="E1543" s="2" t="s">
        <v>80</v>
      </c>
      <c r="F1543" s="2" t="s">
        <v>71</v>
      </c>
      <c r="G1543" s="4">
        <v>44475</v>
      </c>
      <c r="H1543">
        <v>254</v>
      </c>
      <c r="I1543" t="s">
        <v>1185</v>
      </c>
      <c r="N1543">
        <v>259</v>
      </c>
      <c r="O1543" t="s">
        <v>2277</v>
      </c>
      <c r="P1543">
        <v>130</v>
      </c>
      <c r="AC1543" t="s">
        <v>2278</v>
      </c>
      <c r="AD1543">
        <v>210</v>
      </c>
    </row>
    <row r="1544" spans="1:31" x14ac:dyDescent="0.25">
      <c r="A1544" s="1">
        <v>44475</v>
      </c>
      <c r="B1544" s="2" t="s">
        <v>3883</v>
      </c>
      <c r="C1544" s="2" t="s">
        <v>34</v>
      </c>
      <c r="D1544" s="2" t="s">
        <v>23</v>
      </c>
      <c r="E1544" s="2" t="s">
        <v>80</v>
      </c>
      <c r="F1544" s="2" t="s">
        <v>71</v>
      </c>
      <c r="G1544" s="4">
        <v>44475</v>
      </c>
      <c r="H1544">
        <v>255</v>
      </c>
      <c r="I1544" t="s">
        <v>1185</v>
      </c>
      <c r="N1544">
        <v>262</v>
      </c>
      <c r="O1544" t="s">
        <v>2279</v>
      </c>
      <c r="P1544">
        <v>130</v>
      </c>
      <c r="AC1544" t="s">
        <v>2280</v>
      </c>
    </row>
    <row r="1545" spans="1:31" x14ac:dyDescent="0.25">
      <c r="A1545" s="1">
        <v>44475</v>
      </c>
      <c r="B1545" s="2" t="s">
        <v>3883</v>
      </c>
      <c r="C1545" s="2" t="s">
        <v>34</v>
      </c>
      <c r="D1545" s="2" t="s">
        <v>23</v>
      </c>
      <c r="E1545" s="2" t="s">
        <v>80</v>
      </c>
      <c r="F1545" s="2" t="s">
        <v>71</v>
      </c>
      <c r="G1545" s="4">
        <v>44475</v>
      </c>
      <c r="H1545">
        <v>256</v>
      </c>
      <c r="I1545" t="s">
        <v>1185</v>
      </c>
      <c r="N1545">
        <v>691</v>
      </c>
      <c r="O1545" t="s">
        <v>2020</v>
      </c>
      <c r="P1545">
        <v>518</v>
      </c>
      <c r="AC1545" t="s">
        <v>2021</v>
      </c>
      <c r="AD1545" t="s">
        <v>2022</v>
      </c>
    </row>
    <row r="1546" spans="1:31" x14ac:dyDescent="0.25">
      <c r="A1546" s="1">
        <v>44475</v>
      </c>
      <c r="B1546" s="2" t="s">
        <v>3883</v>
      </c>
      <c r="C1546" s="2" t="s">
        <v>34</v>
      </c>
      <c r="D1546" s="2" t="s">
        <v>23</v>
      </c>
      <c r="E1546" s="2" t="s">
        <v>80</v>
      </c>
      <c r="F1546" s="2" t="s">
        <v>71</v>
      </c>
      <c r="G1546" s="4">
        <v>44475</v>
      </c>
      <c r="H1546">
        <v>257</v>
      </c>
      <c r="I1546" t="s">
        <v>1185</v>
      </c>
      <c r="N1546">
        <v>226</v>
      </c>
      <c r="O1546" t="s">
        <v>2018</v>
      </c>
      <c r="P1546">
        <v>345</v>
      </c>
      <c r="AC1546" t="s">
        <v>2019</v>
      </c>
      <c r="AD1546">
        <v>183</v>
      </c>
    </row>
    <row r="1547" spans="1:31" x14ac:dyDescent="0.25">
      <c r="A1547" s="1">
        <v>44475</v>
      </c>
      <c r="B1547" s="2" t="s">
        <v>3883</v>
      </c>
      <c r="C1547" s="2" t="s">
        <v>34</v>
      </c>
      <c r="D1547" s="2" t="s">
        <v>23</v>
      </c>
      <c r="E1547" s="2" t="s">
        <v>80</v>
      </c>
      <c r="F1547" s="2" t="s">
        <v>71</v>
      </c>
      <c r="G1547" s="4">
        <v>44475</v>
      </c>
      <c r="H1547">
        <v>258</v>
      </c>
      <c r="I1547" t="s">
        <v>1185</v>
      </c>
      <c r="N1547">
        <v>244</v>
      </c>
      <c r="O1547" t="s">
        <v>2023</v>
      </c>
      <c r="P1547">
        <v>920</v>
      </c>
      <c r="AC1547" t="s">
        <v>2024</v>
      </c>
    </row>
    <row r="1548" spans="1:31" x14ac:dyDescent="0.25">
      <c r="A1548" s="1">
        <v>44475</v>
      </c>
      <c r="B1548" s="2" t="s">
        <v>3883</v>
      </c>
      <c r="C1548" s="2" t="s">
        <v>34</v>
      </c>
      <c r="D1548" s="2" t="s">
        <v>23</v>
      </c>
      <c r="E1548" s="2" t="s">
        <v>80</v>
      </c>
      <c r="F1548" s="2" t="s">
        <v>71</v>
      </c>
      <c r="G1548" s="4">
        <v>44475</v>
      </c>
      <c r="H1548">
        <v>259</v>
      </c>
      <c r="I1548" t="s">
        <v>1185</v>
      </c>
      <c r="N1548">
        <v>87</v>
      </c>
      <c r="O1548" t="s">
        <v>2602</v>
      </c>
      <c r="P1548">
        <v>345</v>
      </c>
      <c r="AC1548" t="s">
        <v>2602</v>
      </c>
      <c r="AD1548">
        <v>129</v>
      </c>
    </row>
    <row r="1549" spans="1:31" x14ac:dyDescent="0.25">
      <c r="A1549" s="1">
        <v>44475</v>
      </c>
      <c r="B1549" s="2" t="s">
        <v>3883</v>
      </c>
      <c r="C1549" s="2" t="s">
        <v>34</v>
      </c>
      <c r="D1549" s="2" t="s">
        <v>23</v>
      </c>
      <c r="E1549" s="2" t="s">
        <v>80</v>
      </c>
      <c r="F1549" s="2" t="s">
        <v>71</v>
      </c>
      <c r="G1549" s="4">
        <v>44475</v>
      </c>
      <c r="H1549">
        <v>260</v>
      </c>
      <c r="I1549" t="s">
        <v>1185</v>
      </c>
      <c r="N1549">
        <v>2477</v>
      </c>
      <c r="O1549" t="s">
        <v>2240</v>
      </c>
      <c r="P1549">
        <v>750</v>
      </c>
      <c r="AC1549" t="s">
        <v>2241</v>
      </c>
    </row>
    <row r="1550" spans="1:31" x14ac:dyDescent="0.25">
      <c r="A1550" s="1">
        <v>44475</v>
      </c>
      <c r="B1550" s="2" t="s">
        <v>3883</v>
      </c>
      <c r="C1550" s="2" t="s">
        <v>34</v>
      </c>
      <c r="D1550" s="2" t="s">
        <v>23</v>
      </c>
      <c r="E1550" s="2" t="s">
        <v>80</v>
      </c>
      <c r="F1550" s="2" t="s">
        <v>71</v>
      </c>
      <c r="G1550" s="4">
        <v>44475</v>
      </c>
      <c r="H1550">
        <v>261</v>
      </c>
      <c r="I1550" t="s">
        <v>1185</v>
      </c>
      <c r="N1550">
        <v>2085</v>
      </c>
      <c r="O1550" t="s">
        <v>2741</v>
      </c>
      <c r="P1550">
        <v>750</v>
      </c>
      <c r="AC1550" t="s">
        <v>2742</v>
      </c>
      <c r="AD1550">
        <v>189</v>
      </c>
    </row>
    <row r="1551" spans="1:31" x14ac:dyDescent="0.25">
      <c r="A1551" s="1">
        <v>44475</v>
      </c>
      <c r="B1551" s="2" t="s">
        <v>3883</v>
      </c>
      <c r="C1551" s="2" t="s">
        <v>34</v>
      </c>
      <c r="D1551" s="2" t="s">
        <v>74</v>
      </c>
      <c r="E1551" s="2" t="s">
        <v>80</v>
      </c>
      <c r="F1551" s="2" t="s">
        <v>71</v>
      </c>
      <c r="G1551" s="4">
        <v>44475</v>
      </c>
      <c r="H1551">
        <v>262</v>
      </c>
      <c r="I1551" t="s">
        <v>1186</v>
      </c>
      <c r="J1551" s="1">
        <v>44475</v>
      </c>
      <c r="K1551" t="s">
        <v>3217</v>
      </c>
      <c r="L1551" t="s">
        <v>3218</v>
      </c>
      <c r="M1551" t="s">
        <v>2086</v>
      </c>
      <c r="N1551">
        <v>2452</v>
      </c>
      <c r="O1551" t="s">
        <v>2157</v>
      </c>
      <c r="P1551">
        <v>3500</v>
      </c>
      <c r="Q1551">
        <v>0</v>
      </c>
      <c r="R1551">
        <v>0</v>
      </c>
      <c r="S1551">
        <v>3500</v>
      </c>
      <c r="T1551">
        <v>3500</v>
      </c>
      <c r="U1551">
        <v>3500</v>
      </c>
      <c r="W1551" t="s">
        <v>2006</v>
      </c>
      <c r="X1551" t="s">
        <v>71</v>
      </c>
      <c r="AA1551" t="s">
        <v>33</v>
      </c>
      <c r="AC1551" t="s">
        <v>2158</v>
      </c>
      <c r="AE1551" t="s">
        <v>2730</v>
      </c>
    </row>
    <row r="1552" spans="1:31" x14ac:dyDescent="0.25">
      <c r="A1552" s="1">
        <v>44475</v>
      </c>
      <c r="B1552" s="2" t="s">
        <v>3883</v>
      </c>
      <c r="C1552" s="2" t="s">
        <v>20</v>
      </c>
      <c r="D1552" s="2" t="s">
        <v>23</v>
      </c>
      <c r="E1552" s="2" t="s">
        <v>79</v>
      </c>
      <c r="F1552" s="2" t="s">
        <v>71</v>
      </c>
      <c r="G1552" s="4">
        <v>44475</v>
      </c>
      <c r="H1552">
        <v>263</v>
      </c>
      <c r="I1552" t="s">
        <v>1187</v>
      </c>
      <c r="J1552" s="1">
        <v>44475</v>
      </c>
      <c r="K1552" t="s">
        <v>3219</v>
      </c>
      <c r="L1552" t="s">
        <v>2155</v>
      </c>
      <c r="N1552">
        <v>692</v>
      </c>
      <c r="O1552" t="s">
        <v>2012</v>
      </c>
      <c r="P1552">
        <v>184</v>
      </c>
      <c r="Q1552">
        <v>0</v>
      </c>
      <c r="R1552">
        <v>0</v>
      </c>
      <c r="S1552">
        <v>3720</v>
      </c>
      <c r="T1552">
        <v>3720</v>
      </c>
      <c r="U1552">
        <v>3720</v>
      </c>
      <c r="W1552" t="s">
        <v>2006</v>
      </c>
      <c r="X1552" t="s">
        <v>71</v>
      </c>
      <c r="AA1552" t="s">
        <v>18</v>
      </c>
      <c r="AC1552" t="s">
        <v>2013</v>
      </c>
      <c r="AD1552" t="s">
        <v>2014</v>
      </c>
      <c r="AE1552" t="s">
        <v>3220</v>
      </c>
    </row>
    <row r="1553" spans="1:31" x14ac:dyDescent="0.25">
      <c r="A1553" s="1">
        <v>44475</v>
      </c>
      <c r="B1553" s="2" t="s">
        <v>3883</v>
      </c>
      <c r="C1553" s="2" t="s">
        <v>20</v>
      </c>
      <c r="D1553" s="2" t="s">
        <v>23</v>
      </c>
      <c r="E1553" s="2" t="s">
        <v>79</v>
      </c>
      <c r="F1553" s="2" t="s">
        <v>71</v>
      </c>
      <c r="G1553" s="4">
        <v>44475</v>
      </c>
      <c r="H1553">
        <v>264</v>
      </c>
      <c r="I1553" t="s">
        <v>1187</v>
      </c>
      <c r="N1553">
        <v>288</v>
      </c>
      <c r="O1553" t="s">
        <v>2242</v>
      </c>
      <c r="P1553">
        <v>125</v>
      </c>
      <c r="AC1553" t="s">
        <v>2243</v>
      </c>
      <c r="AD1553">
        <v>221</v>
      </c>
    </row>
    <row r="1554" spans="1:31" x14ac:dyDescent="0.25">
      <c r="A1554" s="1">
        <v>44475</v>
      </c>
      <c r="B1554" s="2" t="s">
        <v>3883</v>
      </c>
      <c r="C1554" s="2" t="s">
        <v>20</v>
      </c>
      <c r="D1554" s="2" t="s">
        <v>23</v>
      </c>
      <c r="E1554" s="2" t="s">
        <v>79</v>
      </c>
      <c r="F1554" s="2" t="s">
        <v>71</v>
      </c>
      <c r="G1554" s="4">
        <v>44475</v>
      </c>
      <c r="H1554">
        <v>265</v>
      </c>
      <c r="I1554" t="s">
        <v>1187</v>
      </c>
      <c r="N1554">
        <v>100</v>
      </c>
      <c r="O1554" t="s">
        <v>2016</v>
      </c>
      <c r="P1554">
        <v>414</v>
      </c>
      <c r="AC1554" t="s">
        <v>2017</v>
      </c>
      <c r="AD1554">
        <v>100</v>
      </c>
    </row>
    <row r="1555" spans="1:31" x14ac:dyDescent="0.25">
      <c r="A1555" s="1">
        <v>44475</v>
      </c>
      <c r="B1555" s="2" t="s">
        <v>3883</v>
      </c>
      <c r="C1555" s="2" t="s">
        <v>20</v>
      </c>
      <c r="D1555" s="2" t="s">
        <v>23</v>
      </c>
      <c r="E1555" s="2" t="s">
        <v>79</v>
      </c>
      <c r="F1555" s="2" t="s">
        <v>71</v>
      </c>
      <c r="G1555" s="4">
        <v>44475</v>
      </c>
      <c r="H1555">
        <v>266</v>
      </c>
      <c r="I1555" t="s">
        <v>1187</v>
      </c>
      <c r="N1555">
        <v>121</v>
      </c>
      <c r="O1555" t="s">
        <v>2100</v>
      </c>
      <c r="P1555">
        <v>374</v>
      </c>
      <c r="AC1555" t="s">
        <v>2101</v>
      </c>
      <c r="AD1555">
        <v>137</v>
      </c>
    </row>
    <row r="1556" spans="1:31" x14ac:dyDescent="0.25">
      <c r="A1556" s="1">
        <v>44475</v>
      </c>
      <c r="B1556" s="2" t="s">
        <v>3883</v>
      </c>
      <c r="C1556" s="2" t="s">
        <v>20</v>
      </c>
      <c r="D1556" s="2" t="s">
        <v>23</v>
      </c>
      <c r="E1556" s="2" t="s">
        <v>79</v>
      </c>
      <c r="F1556" s="2" t="s">
        <v>71</v>
      </c>
      <c r="G1556" s="4">
        <v>44475</v>
      </c>
      <c r="H1556">
        <v>267</v>
      </c>
      <c r="I1556" t="s">
        <v>1187</v>
      </c>
      <c r="N1556">
        <v>1297</v>
      </c>
      <c r="O1556" t="s">
        <v>2112</v>
      </c>
      <c r="P1556">
        <v>265</v>
      </c>
      <c r="AC1556" t="s">
        <v>2113</v>
      </c>
      <c r="AD1556" t="s">
        <v>2114</v>
      </c>
    </row>
    <row r="1557" spans="1:31" x14ac:dyDescent="0.25">
      <c r="A1557" s="1">
        <v>44475</v>
      </c>
      <c r="B1557" s="2" t="s">
        <v>3883</v>
      </c>
      <c r="C1557" s="2" t="s">
        <v>20</v>
      </c>
      <c r="D1557" s="2" t="s">
        <v>23</v>
      </c>
      <c r="E1557" s="2" t="s">
        <v>79</v>
      </c>
      <c r="F1557" s="2" t="s">
        <v>71</v>
      </c>
      <c r="G1557" s="4">
        <v>44475</v>
      </c>
      <c r="H1557">
        <v>268</v>
      </c>
      <c r="I1557" t="s">
        <v>1187</v>
      </c>
      <c r="N1557">
        <v>226</v>
      </c>
      <c r="O1557" t="s">
        <v>2018</v>
      </c>
      <c r="P1557">
        <v>345</v>
      </c>
      <c r="AC1557" t="s">
        <v>2019</v>
      </c>
      <c r="AD1557">
        <v>183</v>
      </c>
    </row>
    <row r="1558" spans="1:31" x14ac:dyDescent="0.25">
      <c r="A1558" s="1">
        <v>44475</v>
      </c>
      <c r="B1558" s="2" t="s">
        <v>3883</v>
      </c>
      <c r="C1558" s="2" t="s">
        <v>20</v>
      </c>
      <c r="D1558" s="2" t="s">
        <v>23</v>
      </c>
      <c r="E1558" s="2" t="s">
        <v>79</v>
      </c>
      <c r="F1558" s="2" t="s">
        <v>71</v>
      </c>
      <c r="G1558" s="4">
        <v>44475</v>
      </c>
      <c r="H1558">
        <v>269</v>
      </c>
      <c r="I1558" t="s">
        <v>1187</v>
      </c>
      <c r="N1558">
        <v>691</v>
      </c>
      <c r="O1558" t="s">
        <v>2020</v>
      </c>
      <c r="P1558">
        <v>518</v>
      </c>
      <c r="AC1558" t="s">
        <v>2021</v>
      </c>
      <c r="AD1558" t="s">
        <v>2022</v>
      </c>
    </row>
    <row r="1559" spans="1:31" x14ac:dyDescent="0.25">
      <c r="A1559" s="1">
        <v>44475</v>
      </c>
      <c r="B1559" s="2" t="s">
        <v>3883</v>
      </c>
      <c r="C1559" s="2" t="s">
        <v>20</v>
      </c>
      <c r="D1559" s="2" t="s">
        <v>23</v>
      </c>
      <c r="E1559" s="2" t="s">
        <v>79</v>
      </c>
      <c r="F1559" s="2" t="s">
        <v>71</v>
      </c>
      <c r="G1559" s="4">
        <v>44475</v>
      </c>
      <c r="H1559">
        <v>270</v>
      </c>
      <c r="I1559" t="s">
        <v>1187</v>
      </c>
      <c r="N1559">
        <v>2062</v>
      </c>
      <c r="O1559" t="s">
        <v>2307</v>
      </c>
      <c r="P1559">
        <v>1495</v>
      </c>
      <c r="AC1559" t="s">
        <v>2308</v>
      </c>
      <c r="AD1559" t="s">
        <v>2309</v>
      </c>
    </row>
    <row r="1560" spans="1:31" x14ac:dyDescent="0.25">
      <c r="A1560" s="1">
        <v>44475</v>
      </c>
      <c r="B1560" s="2" t="s">
        <v>3883</v>
      </c>
      <c r="C1560" s="2" t="s">
        <v>73</v>
      </c>
      <c r="D1560" s="2" t="s">
        <v>23</v>
      </c>
      <c r="E1560" s="2" t="s">
        <v>77</v>
      </c>
      <c r="F1560" s="2" t="s">
        <v>71</v>
      </c>
      <c r="G1560" s="4">
        <v>44475</v>
      </c>
      <c r="H1560">
        <v>271</v>
      </c>
      <c r="I1560" t="s">
        <v>1189</v>
      </c>
      <c r="J1560" s="1">
        <v>44475</v>
      </c>
      <c r="K1560" t="s">
        <v>2036</v>
      </c>
      <c r="L1560" t="s">
        <v>2037</v>
      </c>
      <c r="M1560" t="s">
        <v>2038</v>
      </c>
      <c r="N1560">
        <v>102</v>
      </c>
      <c r="O1560" t="s">
        <v>2033</v>
      </c>
      <c r="P1560">
        <v>1070</v>
      </c>
      <c r="Q1560">
        <v>0</v>
      </c>
      <c r="R1560">
        <v>0</v>
      </c>
      <c r="S1560">
        <v>1070</v>
      </c>
      <c r="T1560">
        <v>1070</v>
      </c>
      <c r="U1560">
        <v>1070</v>
      </c>
      <c r="W1560" t="s">
        <v>2006</v>
      </c>
      <c r="X1560" t="s">
        <v>71</v>
      </c>
      <c r="AA1560" t="s">
        <v>24</v>
      </c>
      <c r="AC1560" t="s">
        <v>2034</v>
      </c>
      <c r="AD1560">
        <v>136</v>
      </c>
      <c r="AE1560" t="s">
        <v>2035</v>
      </c>
    </row>
    <row r="1561" spans="1:31" x14ac:dyDescent="0.25">
      <c r="A1561" s="1">
        <v>44475</v>
      </c>
      <c r="B1561" s="2" t="s">
        <v>3883</v>
      </c>
      <c r="C1561" s="2" t="s">
        <v>73</v>
      </c>
      <c r="D1561" s="2" t="s">
        <v>23</v>
      </c>
      <c r="E1561" s="2" t="s">
        <v>77</v>
      </c>
      <c r="F1561" s="2" t="s">
        <v>71</v>
      </c>
      <c r="G1561" s="4">
        <v>44475</v>
      </c>
      <c r="H1561">
        <v>272</v>
      </c>
      <c r="I1561" t="s">
        <v>1190</v>
      </c>
      <c r="J1561" s="1">
        <v>44475</v>
      </c>
      <c r="K1561" t="s">
        <v>3219</v>
      </c>
      <c r="L1561" t="s">
        <v>2155</v>
      </c>
      <c r="N1561">
        <v>102</v>
      </c>
      <c r="O1561" t="s">
        <v>2033</v>
      </c>
      <c r="P1561">
        <v>1070</v>
      </c>
      <c r="Q1561">
        <v>0</v>
      </c>
      <c r="R1561">
        <v>0</v>
      </c>
      <c r="S1561">
        <v>1070</v>
      </c>
      <c r="T1561">
        <v>1070</v>
      </c>
      <c r="U1561">
        <v>1070</v>
      </c>
      <c r="W1561" t="s">
        <v>2006</v>
      </c>
      <c r="X1561" t="s">
        <v>71</v>
      </c>
      <c r="AA1561" t="s">
        <v>18</v>
      </c>
      <c r="AC1561" t="s">
        <v>2034</v>
      </c>
      <c r="AD1561">
        <v>136</v>
      </c>
      <c r="AE1561" t="s">
        <v>3220</v>
      </c>
    </row>
    <row r="1562" spans="1:31" x14ac:dyDescent="0.25">
      <c r="A1562" s="1">
        <v>44475</v>
      </c>
      <c r="B1562" s="2" t="s">
        <v>3883</v>
      </c>
      <c r="C1562" s="2" t="s">
        <v>20</v>
      </c>
      <c r="D1562" s="2" t="s">
        <v>37</v>
      </c>
      <c r="E1562" s="2" t="s">
        <v>79</v>
      </c>
      <c r="F1562" s="2" t="s">
        <v>71</v>
      </c>
      <c r="G1562" s="4">
        <v>44475</v>
      </c>
      <c r="H1562">
        <v>273</v>
      </c>
      <c r="I1562" t="s">
        <v>1191</v>
      </c>
      <c r="J1562" s="1">
        <v>44475</v>
      </c>
      <c r="K1562" t="s">
        <v>3219</v>
      </c>
      <c r="L1562" t="s">
        <v>2155</v>
      </c>
      <c r="N1562">
        <v>357</v>
      </c>
      <c r="O1562" t="s">
        <v>3221</v>
      </c>
      <c r="P1562">
        <v>400</v>
      </c>
      <c r="Q1562">
        <v>0</v>
      </c>
      <c r="R1562">
        <v>0</v>
      </c>
      <c r="S1562">
        <v>400</v>
      </c>
      <c r="T1562">
        <v>400</v>
      </c>
      <c r="U1562">
        <v>400</v>
      </c>
      <c r="W1562" t="s">
        <v>2006</v>
      </c>
      <c r="X1562" t="s">
        <v>71</v>
      </c>
      <c r="AA1562" t="s">
        <v>18</v>
      </c>
      <c r="AC1562" t="s">
        <v>3222</v>
      </c>
      <c r="AE1562" t="s">
        <v>3220</v>
      </c>
    </row>
    <row r="1563" spans="1:31" x14ac:dyDescent="0.25">
      <c r="A1563" s="1">
        <v>44475</v>
      </c>
      <c r="B1563" s="2" t="s">
        <v>3883</v>
      </c>
      <c r="C1563" s="2" t="s">
        <v>20</v>
      </c>
      <c r="D1563" s="2" t="s">
        <v>23</v>
      </c>
      <c r="E1563" s="2" t="s">
        <v>79</v>
      </c>
      <c r="F1563" s="2" t="s">
        <v>71</v>
      </c>
      <c r="G1563" s="4">
        <v>44475</v>
      </c>
      <c r="H1563">
        <v>274</v>
      </c>
      <c r="I1563" t="s">
        <v>1192</v>
      </c>
      <c r="J1563" s="1">
        <v>44475</v>
      </c>
      <c r="K1563" t="s">
        <v>3219</v>
      </c>
      <c r="L1563" t="s">
        <v>2155</v>
      </c>
      <c r="N1563">
        <v>83</v>
      </c>
      <c r="O1563" t="s">
        <v>2029</v>
      </c>
      <c r="P1563">
        <v>138</v>
      </c>
      <c r="Q1563">
        <v>0</v>
      </c>
      <c r="R1563">
        <v>0</v>
      </c>
      <c r="S1563">
        <v>138</v>
      </c>
      <c r="T1563">
        <v>138</v>
      </c>
      <c r="U1563">
        <v>138</v>
      </c>
      <c r="W1563" t="s">
        <v>2006</v>
      </c>
      <c r="X1563" t="s">
        <v>71</v>
      </c>
      <c r="AA1563" t="s">
        <v>18</v>
      </c>
      <c r="AC1563" t="s">
        <v>2030</v>
      </c>
      <c r="AD1563">
        <v>127</v>
      </c>
      <c r="AE1563" t="s">
        <v>3220</v>
      </c>
    </row>
    <row r="1564" spans="1:31" x14ac:dyDescent="0.25">
      <c r="A1564" s="1">
        <v>44476</v>
      </c>
      <c r="B1564" s="2" t="s">
        <v>3883</v>
      </c>
      <c r="C1564" s="2" t="s">
        <v>34</v>
      </c>
      <c r="D1564" s="2" t="s">
        <v>23</v>
      </c>
      <c r="E1564" s="2" t="s">
        <v>80</v>
      </c>
      <c r="F1564" s="2" t="s">
        <v>71</v>
      </c>
      <c r="G1564" s="4">
        <v>44475</v>
      </c>
      <c r="H1564">
        <v>1</v>
      </c>
      <c r="I1564" t="s">
        <v>1193</v>
      </c>
      <c r="J1564" s="1">
        <v>44476</v>
      </c>
      <c r="K1564" t="s">
        <v>3223</v>
      </c>
      <c r="L1564" t="s">
        <v>3224</v>
      </c>
      <c r="N1564">
        <v>2477</v>
      </c>
      <c r="O1564" t="s">
        <v>2240</v>
      </c>
      <c r="P1564">
        <v>750</v>
      </c>
      <c r="Q1564">
        <v>0</v>
      </c>
      <c r="R1564">
        <v>0</v>
      </c>
      <c r="S1564">
        <v>750</v>
      </c>
      <c r="T1564">
        <v>750</v>
      </c>
      <c r="U1564">
        <v>750</v>
      </c>
      <c r="W1564" t="s">
        <v>2006</v>
      </c>
      <c r="X1564" t="s">
        <v>71</v>
      </c>
      <c r="AA1564" t="s">
        <v>33</v>
      </c>
      <c r="AC1564" t="s">
        <v>2241</v>
      </c>
      <c r="AE1564" t="s">
        <v>2750</v>
      </c>
    </row>
    <row r="1565" spans="1:31" x14ac:dyDescent="0.25">
      <c r="A1565" s="1">
        <v>44476</v>
      </c>
      <c r="B1565" s="2" t="s">
        <v>3879</v>
      </c>
      <c r="C1565" s="2" t="s">
        <v>25</v>
      </c>
      <c r="D1565" s="2" t="s">
        <v>23</v>
      </c>
      <c r="E1565" s="2" t="s">
        <v>78</v>
      </c>
      <c r="F1565" s="2" t="s">
        <v>71</v>
      </c>
      <c r="G1565" s="4">
        <v>44476</v>
      </c>
      <c r="H1565">
        <v>2</v>
      </c>
      <c r="I1565" t="s">
        <v>1195</v>
      </c>
      <c r="J1565" s="1">
        <v>44476</v>
      </c>
      <c r="K1565" t="s">
        <v>2036</v>
      </c>
      <c r="L1565" t="s">
        <v>2037</v>
      </c>
      <c r="M1565" t="s">
        <v>2038</v>
      </c>
      <c r="N1565">
        <v>102</v>
      </c>
      <c r="O1565" t="s">
        <v>2033</v>
      </c>
      <c r="P1565">
        <v>1070</v>
      </c>
      <c r="Q1565">
        <v>0</v>
      </c>
      <c r="R1565">
        <v>0</v>
      </c>
      <c r="S1565">
        <v>1070</v>
      </c>
      <c r="T1565">
        <v>1070</v>
      </c>
      <c r="U1565">
        <v>1070</v>
      </c>
      <c r="W1565" t="s">
        <v>2006</v>
      </c>
      <c r="X1565" t="s">
        <v>71</v>
      </c>
      <c r="AA1565" t="s">
        <v>24</v>
      </c>
      <c r="AC1565" t="s">
        <v>2034</v>
      </c>
      <c r="AD1565">
        <v>136</v>
      </c>
      <c r="AE1565" t="s">
        <v>2079</v>
      </c>
    </row>
    <row r="1566" spans="1:31" x14ac:dyDescent="0.25">
      <c r="A1566" s="1">
        <v>44476</v>
      </c>
      <c r="B1566" s="2" t="s">
        <v>3879</v>
      </c>
      <c r="C1566" s="2" t="s">
        <v>25</v>
      </c>
      <c r="D1566" s="2" t="s">
        <v>23</v>
      </c>
      <c r="E1566" s="2" t="s">
        <v>78</v>
      </c>
      <c r="F1566" s="2" t="s">
        <v>71</v>
      </c>
      <c r="G1566" s="4">
        <v>44476</v>
      </c>
      <c r="H1566">
        <v>3</v>
      </c>
      <c r="I1566" t="s">
        <v>1196</v>
      </c>
      <c r="J1566" s="1">
        <v>44476</v>
      </c>
      <c r="K1566" t="s">
        <v>2061</v>
      </c>
      <c r="L1566" t="s">
        <v>2062</v>
      </c>
      <c r="N1566">
        <v>692</v>
      </c>
      <c r="O1566" t="s">
        <v>2012</v>
      </c>
      <c r="P1566">
        <v>184</v>
      </c>
      <c r="Q1566">
        <v>0</v>
      </c>
      <c r="R1566">
        <v>0</v>
      </c>
      <c r="S1566">
        <v>702</v>
      </c>
      <c r="T1566">
        <v>702</v>
      </c>
      <c r="U1566">
        <v>702</v>
      </c>
      <c r="W1566" t="s">
        <v>2006</v>
      </c>
      <c r="X1566" t="s">
        <v>71</v>
      </c>
      <c r="AA1566" t="s">
        <v>24</v>
      </c>
      <c r="AC1566" t="s">
        <v>2013</v>
      </c>
      <c r="AD1566" t="s">
        <v>2014</v>
      </c>
      <c r="AE1566" t="s">
        <v>2648</v>
      </c>
    </row>
    <row r="1567" spans="1:31" x14ac:dyDescent="0.25">
      <c r="A1567" s="1">
        <v>44476</v>
      </c>
      <c r="B1567" s="2" t="s">
        <v>3879</v>
      </c>
      <c r="C1567" s="2" t="s">
        <v>25</v>
      </c>
      <c r="D1567" s="2" t="s">
        <v>23</v>
      </c>
      <c r="E1567" s="2" t="s">
        <v>78</v>
      </c>
      <c r="F1567" s="2" t="s">
        <v>71</v>
      </c>
      <c r="G1567" s="4">
        <v>44476</v>
      </c>
      <c r="H1567">
        <v>4</v>
      </c>
      <c r="I1567" t="s">
        <v>1196</v>
      </c>
      <c r="N1567">
        <v>691</v>
      </c>
      <c r="O1567" t="s">
        <v>2020</v>
      </c>
      <c r="P1567">
        <v>518</v>
      </c>
      <c r="AC1567" t="s">
        <v>2021</v>
      </c>
      <c r="AD1567" t="s">
        <v>2022</v>
      </c>
    </row>
    <row r="1568" spans="1:31" x14ac:dyDescent="0.25">
      <c r="A1568" s="1">
        <v>44476</v>
      </c>
      <c r="B1568" s="2" t="s">
        <v>3879</v>
      </c>
      <c r="C1568" s="2" t="s">
        <v>34</v>
      </c>
      <c r="D1568" s="2" t="s">
        <v>23</v>
      </c>
      <c r="E1568" s="2" t="s">
        <v>80</v>
      </c>
      <c r="F1568" s="2" t="s">
        <v>71</v>
      </c>
      <c r="G1568" s="4">
        <v>44476</v>
      </c>
      <c r="H1568">
        <v>5</v>
      </c>
      <c r="I1568" t="s">
        <v>1197</v>
      </c>
      <c r="J1568" s="1">
        <v>44476</v>
      </c>
      <c r="K1568" t="s">
        <v>3225</v>
      </c>
      <c r="L1568" t="s">
        <v>2156</v>
      </c>
      <c r="M1568" t="s">
        <v>2466</v>
      </c>
      <c r="N1568">
        <v>2477</v>
      </c>
      <c r="O1568" t="s">
        <v>2240</v>
      </c>
      <c r="P1568">
        <v>750</v>
      </c>
      <c r="Q1568">
        <v>0</v>
      </c>
      <c r="R1568">
        <v>0</v>
      </c>
      <c r="S1568">
        <v>750</v>
      </c>
      <c r="T1568">
        <v>750</v>
      </c>
      <c r="U1568">
        <v>750</v>
      </c>
      <c r="W1568" t="s">
        <v>2006</v>
      </c>
      <c r="X1568" t="s">
        <v>71</v>
      </c>
      <c r="AA1568" t="s">
        <v>33</v>
      </c>
      <c r="AC1568" t="s">
        <v>2241</v>
      </c>
      <c r="AE1568" t="s">
        <v>2750</v>
      </c>
    </row>
    <row r="1569" spans="1:31" x14ac:dyDescent="0.25">
      <c r="A1569" s="1">
        <v>44476</v>
      </c>
      <c r="B1569" s="2" t="s">
        <v>3879</v>
      </c>
      <c r="C1569" s="2" t="s">
        <v>25</v>
      </c>
      <c r="D1569" s="2" t="s">
        <v>23</v>
      </c>
      <c r="E1569" s="2" t="s">
        <v>78</v>
      </c>
      <c r="F1569" s="2" t="s">
        <v>71</v>
      </c>
      <c r="G1569" s="4">
        <v>44476</v>
      </c>
      <c r="H1569">
        <v>6</v>
      </c>
      <c r="I1569" t="s">
        <v>1199</v>
      </c>
      <c r="J1569" s="1">
        <v>44476</v>
      </c>
      <c r="K1569" t="s">
        <v>2850</v>
      </c>
      <c r="L1569" t="s">
        <v>2356</v>
      </c>
      <c r="M1569" t="s">
        <v>2084</v>
      </c>
      <c r="N1569">
        <v>692</v>
      </c>
      <c r="O1569" t="s">
        <v>2012</v>
      </c>
      <c r="P1569">
        <v>184</v>
      </c>
      <c r="Q1569">
        <v>0</v>
      </c>
      <c r="R1569">
        <v>0</v>
      </c>
      <c r="S1569">
        <v>184</v>
      </c>
      <c r="T1569">
        <v>184</v>
      </c>
      <c r="U1569">
        <v>184</v>
      </c>
      <c r="W1569" t="s">
        <v>2006</v>
      </c>
      <c r="X1569" t="s">
        <v>71</v>
      </c>
      <c r="AA1569" t="s">
        <v>24</v>
      </c>
      <c r="AC1569" t="s">
        <v>2013</v>
      </c>
      <c r="AD1569" t="s">
        <v>2014</v>
      </c>
      <c r="AE1569" t="s">
        <v>2648</v>
      </c>
    </row>
    <row r="1570" spans="1:31" x14ac:dyDescent="0.25">
      <c r="A1570" s="1">
        <v>44476</v>
      </c>
      <c r="B1570" s="2" t="s">
        <v>3879</v>
      </c>
      <c r="C1570" s="2" t="s">
        <v>25</v>
      </c>
      <c r="D1570" s="2" t="s">
        <v>23</v>
      </c>
      <c r="E1570" s="2" t="s">
        <v>78</v>
      </c>
      <c r="F1570" s="2" t="s">
        <v>71</v>
      </c>
      <c r="G1570" s="4">
        <v>44476</v>
      </c>
      <c r="H1570">
        <v>7</v>
      </c>
      <c r="I1570" t="s">
        <v>1200</v>
      </c>
      <c r="J1570" s="1">
        <v>44476</v>
      </c>
      <c r="K1570" t="s">
        <v>2036</v>
      </c>
      <c r="L1570" t="s">
        <v>2037</v>
      </c>
      <c r="M1570" t="s">
        <v>2038</v>
      </c>
      <c r="N1570">
        <v>692</v>
      </c>
      <c r="O1570" t="s">
        <v>2012</v>
      </c>
      <c r="P1570">
        <v>184</v>
      </c>
      <c r="Q1570">
        <v>0</v>
      </c>
      <c r="R1570">
        <v>0</v>
      </c>
      <c r="S1570">
        <v>873</v>
      </c>
      <c r="T1570">
        <v>873</v>
      </c>
      <c r="U1570">
        <v>873</v>
      </c>
      <c r="W1570" t="s">
        <v>2006</v>
      </c>
      <c r="X1570" t="s">
        <v>71</v>
      </c>
      <c r="AA1570" t="s">
        <v>24</v>
      </c>
      <c r="AC1570" t="s">
        <v>2013</v>
      </c>
      <c r="AD1570" t="s">
        <v>2014</v>
      </c>
      <c r="AE1570" t="s">
        <v>2079</v>
      </c>
    </row>
    <row r="1571" spans="1:31" x14ac:dyDescent="0.25">
      <c r="A1571" s="1">
        <v>44476</v>
      </c>
      <c r="B1571" s="2" t="s">
        <v>3879</v>
      </c>
      <c r="C1571" s="2" t="s">
        <v>25</v>
      </c>
      <c r="D1571" s="2" t="s">
        <v>23</v>
      </c>
      <c r="E1571" s="2" t="s">
        <v>78</v>
      </c>
      <c r="F1571" s="2" t="s">
        <v>71</v>
      </c>
      <c r="G1571" s="4">
        <v>44476</v>
      </c>
      <c r="H1571">
        <v>8</v>
      </c>
      <c r="I1571" t="s">
        <v>1200</v>
      </c>
      <c r="N1571">
        <v>104</v>
      </c>
      <c r="O1571" t="s">
        <v>2057</v>
      </c>
      <c r="P1571">
        <v>171</v>
      </c>
      <c r="AC1571" t="s">
        <v>2058</v>
      </c>
      <c r="AD1571">
        <v>157</v>
      </c>
    </row>
    <row r="1572" spans="1:31" x14ac:dyDescent="0.25">
      <c r="A1572" s="1">
        <v>44476</v>
      </c>
      <c r="B1572" s="2" t="s">
        <v>3879</v>
      </c>
      <c r="C1572" s="2" t="s">
        <v>25</v>
      </c>
      <c r="D1572" s="2" t="s">
        <v>23</v>
      </c>
      <c r="E1572" s="2" t="s">
        <v>78</v>
      </c>
      <c r="F1572" s="2" t="s">
        <v>71</v>
      </c>
      <c r="G1572" s="4">
        <v>44476</v>
      </c>
      <c r="H1572">
        <v>9</v>
      </c>
      <c r="I1572" t="s">
        <v>1200</v>
      </c>
      <c r="N1572">
        <v>691</v>
      </c>
      <c r="O1572" t="s">
        <v>2020</v>
      </c>
      <c r="P1572">
        <v>518</v>
      </c>
      <c r="AC1572" t="s">
        <v>2021</v>
      </c>
      <c r="AD1572" t="s">
        <v>2022</v>
      </c>
    </row>
    <row r="1573" spans="1:31" x14ac:dyDescent="0.25">
      <c r="A1573" s="1">
        <v>44476</v>
      </c>
      <c r="B1573" s="2" t="s">
        <v>3879</v>
      </c>
      <c r="C1573" s="2" t="s">
        <v>46</v>
      </c>
      <c r="D1573" s="2" t="s">
        <v>23</v>
      </c>
      <c r="E1573" s="2" t="s">
        <v>81</v>
      </c>
      <c r="F1573" s="2" t="s">
        <v>71</v>
      </c>
      <c r="G1573" s="4">
        <v>44476</v>
      </c>
      <c r="H1573">
        <v>10</v>
      </c>
      <c r="I1573" t="s">
        <v>1201</v>
      </c>
      <c r="J1573" s="1">
        <v>44476</v>
      </c>
      <c r="K1573" t="s">
        <v>3226</v>
      </c>
      <c r="L1573" t="s">
        <v>3227</v>
      </c>
      <c r="N1573">
        <v>1533</v>
      </c>
      <c r="O1573" t="s">
        <v>2119</v>
      </c>
      <c r="P1573">
        <v>535</v>
      </c>
      <c r="Q1573">
        <v>0</v>
      </c>
      <c r="R1573">
        <v>0</v>
      </c>
      <c r="S1573">
        <v>673</v>
      </c>
      <c r="T1573">
        <v>673</v>
      </c>
      <c r="U1573">
        <v>673</v>
      </c>
      <c r="W1573" t="s">
        <v>2006</v>
      </c>
      <c r="X1573" t="s">
        <v>71</v>
      </c>
      <c r="Y1573" t="s">
        <v>3228</v>
      </c>
      <c r="AA1573" t="s">
        <v>46</v>
      </c>
      <c r="AC1573" t="s">
        <v>2120</v>
      </c>
      <c r="AD1573" t="s">
        <v>2121</v>
      </c>
      <c r="AE1573" t="s">
        <v>2461</v>
      </c>
    </row>
    <row r="1574" spans="1:31" x14ac:dyDescent="0.25">
      <c r="A1574" s="1">
        <v>44476</v>
      </c>
      <c r="B1574" s="2" t="s">
        <v>3879</v>
      </c>
      <c r="C1574" s="2" t="s">
        <v>46</v>
      </c>
      <c r="D1574" s="2" t="s">
        <v>23</v>
      </c>
      <c r="E1574" s="2" t="s">
        <v>81</v>
      </c>
      <c r="F1574" s="2" t="s">
        <v>71</v>
      </c>
      <c r="G1574" s="4">
        <v>44476</v>
      </c>
      <c r="H1574">
        <v>11</v>
      </c>
      <c r="I1574" t="s">
        <v>1201</v>
      </c>
      <c r="N1574">
        <v>83</v>
      </c>
      <c r="O1574" t="s">
        <v>2029</v>
      </c>
      <c r="P1574">
        <v>138</v>
      </c>
      <c r="AC1574" t="s">
        <v>2030</v>
      </c>
      <c r="AD1574">
        <v>127</v>
      </c>
    </row>
    <row r="1575" spans="1:31" x14ac:dyDescent="0.25">
      <c r="A1575" s="1">
        <v>44476</v>
      </c>
      <c r="B1575" s="2" t="s">
        <v>3879</v>
      </c>
      <c r="C1575" s="2" t="s">
        <v>73</v>
      </c>
      <c r="D1575" s="2" t="s">
        <v>23</v>
      </c>
      <c r="E1575" s="2" t="s">
        <v>77</v>
      </c>
      <c r="F1575" s="2" t="s">
        <v>71</v>
      </c>
      <c r="G1575" s="4">
        <v>44476</v>
      </c>
      <c r="H1575">
        <v>12</v>
      </c>
      <c r="I1575" t="s">
        <v>1203</v>
      </c>
      <c r="J1575" s="1">
        <v>44476</v>
      </c>
      <c r="K1575" t="s">
        <v>2080</v>
      </c>
      <c r="L1575" t="s">
        <v>2081</v>
      </c>
      <c r="M1575" t="s">
        <v>2082</v>
      </c>
      <c r="N1575">
        <v>102</v>
      </c>
      <c r="O1575" t="s">
        <v>2033</v>
      </c>
      <c r="P1575">
        <v>1070</v>
      </c>
      <c r="Q1575">
        <v>0</v>
      </c>
      <c r="R1575">
        <v>0</v>
      </c>
      <c r="S1575">
        <v>1070</v>
      </c>
      <c r="T1575">
        <v>1070</v>
      </c>
      <c r="U1575">
        <v>1070</v>
      </c>
      <c r="W1575" t="s">
        <v>2006</v>
      </c>
      <c r="X1575" t="s">
        <v>71</v>
      </c>
      <c r="AA1575" t="s">
        <v>24</v>
      </c>
      <c r="AC1575" t="s">
        <v>2034</v>
      </c>
      <c r="AD1575">
        <v>136</v>
      </c>
      <c r="AE1575" t="s">
        <v>2079</v>
      </c>
    </row>
    <row r="1576" spans="1:31" x14ac:dyDescent="0.25">
      <c r="A1576" s="1">
        <v>44476</v>
      </c>
      <c r="B1576" s="2" t="s">
        <v>3879</v>
      </c>
      <c r="C1576" s="2" t="s">
        <v>25</v>
      </c>
      <c r="D1576" s="2" t="s">
        <v>23</v>
      </c>
      <c r="E1576" s="2" t="s">
        <v>78</v>
      </c>
      <c r="F1576" s="2" t="s">
        <v>71</v>
      </c>
      <c r="G1576" s="4">
        <v>44476</v>
      </c>
      <c r="H1576">
        <v>13</v>
      </c>
      <c r="I1576" t="s">
        <v>1204</v>
      </c>
      <c r="J1576" s="1">
        <v>44476</v>
      </c>
      <c r="K1576" t="s">
        <v>2080</v>
      </c>
      <c r="L1576" t="s">
        <v>2081</v>
      </c>
      <c r="M1576" t="s">
        <v>2082</v>
      </c>
      <c r="N1576">
        <v>692</v>
      </c>
      <c r="O1576" t="s">
        <v>2012</v>
      </c>
      <c r="P1576">
        <v>184</v>
      </c>
      <c r="Q1576">
        <v>0</v>
      </c>
      <c r="R1576">
        <v>0</v>
      </c>
      <c r="S1576">
        <v>873</v>
      </c>
      <c r="T1576">
        <v>873</v>
      </c>
      <c r="U1576">
        <v>873</v>
      </c>
      <c r="W1576" t="s">
        <v>2006</v>
      </c>
      <c r="X1576" t="s">
        <v>71</v>
      </c>
      <c r="AA1576" t="s">
        <v>24</v>
      </c>
      <c r="AC1576" t="s">
        <v>2013</v>
      </c>
      <c r="AD1576" t="s">
        <v>2014</v>
      </c>
      <c r="AE1576" t="s">
        <v>2079</v>
      </c>
    </row>
    <row r="1577" spans="1:31" x14ac:dyDescent="0.25">
      <c r="A1577" s="1">
        <v>44476</v>
      </c>
      <c r="B1577" s="2" t="s">
        <v>3879</v>
      </c>
      <c r="C1577" s="2" t="s">
        <v>25</v>
      </c>
      <c r="D1577" s="2" t="s">
        <v>23</v>
      </c>
      <c r="E1577" s="2" t="s">
        <v>78</v>
      </c>
      <c r="F1577" s="2" t="s">
        <v>71</v>
      </c>
      <c r="G1577" s="4">
        <v>44476</v>
      </c>
      <c r="H1577">
        <v>14</v>
      </c>
      <c r="I1577" t="s">
        <v>1204</v>
      </c>
      <c r="N1577">
        <v>104</v>
      </c>
      <c r="O1577" t="s">
        <v>2057</v>
      </c>
      <c r="P1577">
        <v>171</v>
      </c>
      <c r="AC1577" t="s">
        <v>2058</v>
      </c>
      <c r="AD1577">
        <v>157</v>
      </c>
    </row>
    <row r="1578" spans="1:31" x14ac:dyDescent="0.25">
      <c r="A1578" s="1">
        <v>44476</v>
      </c>
      <c r="B1578" s="2" t="s">
        <v>3879</v>
      </c>
      <c r="C1578" s="2" t="s">
        <v>25</v>
      </c>
      <c r="D1578" s="2" t="s">
        <v>23</v>
      </c>
      <c r="E1578" s="2" t="s">
        <v>78</v>
      </c>
      <c r="F1578" s="2" t="s">
        <v>71</v>
      </c>
      <c r="G1578" s="4">
        <v>44476</v>
      </c>
      <c r="H1578">
        <v>15</v>
      </c>
      <c r="I1578" t="s">
        <v>1204</v>
      </c>
      <c r="N1578">
        <v>691</v>
      </c>
      <c r="O1578" t="s">
        <v>2020</v>
      </c>
      <c r="P1578">
        <v>518</v>
      </c>
      <c r="AC1578" t="s">
        <v>2021</v>
      </c>
      <c r="AD1578" t="s">
        <v>2022</v>
      </c>
    </row>
    <row r="1579" spans="1:31" x14ac:dyDescent="0.25">
      <c r="A1579" s="1">
        <v>44476</v>
      </c>
      <c r="B1579" s="2" t="s">
        <v>3879</v>
      </c>
      <c r="C1579" s="2" t="s">
        <v>73</v>
      </c>
      <c r="D1579" s="2" t="s">
        <v>23</v>
      </c>
      <c r="E1579" s="2" t="s">
        <v>77</v>
      </c>
      <c r="F1579" s="2" t="s">
        <v>71</v>
      </c>
      <c r="G1579" s="4">
        <v>44476</v>
      </c>
      <c r="H1579">
        <v>16</v>
      </c>
      <c r="I1579" t="s">
        <v>1205</v>
      </c>
      <c r="J1579" s="1">
        <v>44476</v>
      </c>
      <c r="K1579" t="s">
        <v>3067</v>
      </c>
      <c r="L1579" t="s">
        <v>2618</v>
      </c>
      <c r="M1579" t="s">
        <v>2065</v>
      </c>
      <c r="N1579">
        <v>102</v>
      </c>
      <c r="O1579" t="s">
        <v>2033</v>
      </c>
      <c r="P1579">
        <v>1070</v>
      </c>
      <c r="Q1579">
        <v>0</v>
      </c>
      <c r="R1579">
        <v>0</v>
      </c>
      <c r="S1579">
        <v>1070</v>
      </c>
      <c r="T1579">
        <v>1070</v>
      </c>
      <c r="U1579">
        <v>1070</v>
      </c>
      <c r="W1579" t="s">
        <v>2006</v>
      </c>
      <c r="X1579" t="s">
        <v>71</v>
      </c>
      <c r="AA1579" t="s">
        <v>24</v>
      </c>
      <c r="AC1579" t="s">
        <v>2034</v>
      </c>
      <c r="AD1579">
        <v>136</v>
      </c>
      <c r="AE1579" t="s">
        <v>2079</v>
      </c>
    </row>
    <row r="1580" spans="1:31" x14ac:dyDescent="0.25">
      <c r="A1580" s="1">
        <v>44476</v>
      </c>
      <c r="B1580" s="2" t="s">
        <v>3879</v>
      </c>
      <c r="C1580" s="2" t="s">
        <v>25</v>
      </c>
      <c r="D1580" s="2" t="s">
        <v>23</v>
      </c>
      <c r="E1580" s="2" t="s">
        <v>78</v>
      </c>
      <c r="F1580" s="2" t="s">
        <v>71</v>
      </c>
      <c r="G1580" s="4">
        <v>44476</v>
      </c>
      <c r="H1580">
        <v>17</v>
      </c>
      <c r="I1580" t="s">
        <v>1206</v>
      </c>
      <c r="J1580" s="1">
        <v>44476</v>
      </c>
      <c r="K1580" t="s">
        <v>3067</v>
      </c>
      <c r="L1580" t="s">
        <v>2618</v>
      </c>
      <c r="M1580" t="s">
        <v>2065</v>
      </c>
      <c r="N1580">
        <v>692</v>
      </c>
      <c r="O1580" t="s">
        <v>2012</v>
      </c>
      <c r="P1580">
        <v>184</v>
      </c>
      <c r="Q1580">
        <v>0</v>
      </c>
      <c r="R1580">
        <v>0</v>
      </c>
      <c r="S1580">
        <v>873</v>
      </c>
      <c r="T1580">
        <v>873</v>
      </c>
      <c r="U1580">
        <v>873</v>
      </c>
      <c r="W1580" t="s">
        <v>2006</v>
      </c>
      <c r="X1580" t="s">
        <v>71</v>
      </c>
      <c r="AA1580" t="s">
        <v>24</v>
      </c>
      <c r="AC1580" t="s">
        <v>2013</v>
      </c>
      <c r="AD1580" t="s">
        <v>2014</v>
      </c>
      <c r="AE1580" t="s">
        <v>2079</v>
      </c>
    </row>
    <row r="1581" spans="1:31" x14ac:dyDescent="0.25">
      <c r="A1581" s="1">
        <v>44476</v>
      </c>
      <c r="B1581" s="2" t="s">
        <v>3879</v>
      </c>
      <c r="C1581" s="2" t="s">
        <v>25</v>
      </c>
      <c r="D1581" s="2" t="s">
        <v>23</v>
      </c>
      <c r="E1581" s="2" t="s">
        <v>78</v>
      </c>
      <c r="F1581" s="2" t="s">
        <v>71</v>
      </c>
      <c r="G1581" s="4">
        <v>44476</v>
      </c>
      <c r="H1581">
        <v>18</v>
      </c>
      <c r="I1581" t="s">
        <v>1206</v>
      </c>
      <c r="N1581">
        <v>104</v>
      </c>
      <c r="O1581" t="s">
        <v>2057</v>
      </c>
      <c r="P1581">
        <v>171</v>
      </c>
      <c r="AC1581" t="s">
        <v>2058</v>
      </c>
      <c r="AD1581">
        <v>157</v>
      </c>
    </row>
    <row r="1582" spans="1:31" x14ac:dyDescent="0.25">
      <c r="A1582" s="1">
        <v>44476</v>
      </c>
      <c r="B1582" s="2" t="s">
        <v>3879</v>
      </c>
      <c r="C1582" s="2" t="s">
        <v>25</v>
      </c>
      <c r="D1582" s="2" t="s">
        <v>23</v>
      </c>
      <c r="E1582" s="2" t="s">
        <v>78</v>
      </c>
      <c r="F1582" s="2" t="s">
        <v>71</v>
      </c>
      <c r="G1582" s="4">
        <v>44476</v>
      </c>
      <c r="H1582">
        <v>19</v>
      </c>
      <c r="I1582" t="s">
        <v>1206</v>
      </c>
      <c r="N1582">
        <v>691</v>
      </c>
      <c r="O1582" t="s">
        <v>2020</v>
      </c>
      <c r="P1582">
        <v>518</v>
      </c>
      <c r="AC1582" t="s">
        <v>2021</v>
      </c>
      <c r="AD1582" t="s">
        <v>2022</v>
      </c>
    </row>
    <row r="1583" spans="1:31" x14ac:dyDescent="0.25">
      <c r="A1583" s="1">
        <v>44476</v>
      </c>
      <c r="B1583" s="2" t="s">
        <v>3879</v>
      </c>
      <c r="C1583" s="2" t="s">
        <v>73</v>
      </c>
      <c r="D1583" s="2" t="s">
        <v>23</v>
      </c>
      <c r="E1583" s="2" t="s">
        <v>77</v>
      </c>
      <c r="F1583" s="2" t="s">
        <v>71</v>
      </c>
      <c r="G1583" s="4">
        <v>44476</v>
      </c>
      <c r="H1583">
        <v>20</v>
      </c>
      <c r="I1583" t="s">
        <v>1207</v>
      </c>
      <c r="J1583" s="1">
        <v>44476</v>
      </c>
      <c r="K1583" t="s">
        <v>2085</v>
      </c>
      <c r="L1583" t="s">
        <v>2086</v>
      </c>
      <c r="M1583" t="s">
        <v>2087</v>
      </c>
      <c r="N1583">
        <v>102</v>
      </c>
      <c r="O1583" t="s">
        <v>2033</v>
      </c>
      <c r="P1583">
        <v>1070</v>
      </c>
      <c r="Q1583">
        <v>0</v>
      </c>
      <c r="R1583">
        <v>0</v>
      </c>
      <c r="S1583">
        <v>1070</v>
      </c>
      <c r="T1583">
        <v>1070</v>
      </c>
      <c r="U1583">
        <v>1070</v>
      </c>
      <c r="W1583" t="s">
        <v>2006</v>
      </c>
      <c r="X1583" t="s">
        <v>71</v>
      </c>
      <c r="AA1583" t="s">
        <v>24</v>
      </c>
      <c r="AC1583" t="s">
        <v>2034</v>
      </c>
      <c r="AD1583">
        <v>136</v>
      </c>
      <c r="AE1583" t="s">
        <v>2079</v>
      </c>
    </row>
    <row r="1584" spans="1:31" x14ac:dyDescent="0.25">
      <c r="A1584" s="1">
        <v>44476</v>
      </c>
      <c r="B1584" s="2" t="s">
        <v>3879</v>
      </c>
      <c r="C1584" s="2" t="s">
        <v>25</v>
      </c>
      <c r="D1584" s="2" t="s">
        <v>23</v>
      </c>
      <c r="E1584" s="2" t="s">
        <v>78</v>
      </c>
      <c r="F1584" s="2" t="s">
        <v>71</v>
      </c>
      <c r="G1584" s="4">
        <v>44476</v>
      </c>
      <c r="H1584">
        <v>21</v>
      </c>
      <c r="I1584" t="s">
        <v>1208</v>
      </c>
      <c r="J1584" s="1">
        <v>44476</v>
      </c>
      <c r="K1584" t="s">
        <v>2085</v>
      </c>
      <c r="L1584" t="s">
        <v>2086</v>
      </c>
      <c r="M1584" t="s">
        <v>2087</v>
      </c>
      <c r="N1584">
        <v>692</v>
      </c>
      <c r="O1584" t="s">
        <v>2012</v>
      </c>
      <c r="P1584">
        <v>184</v>
      </c>
      <c r="Q1584">
        <v>0</v>
      </c>
      <c r="R1584">
        <v>0</v>
      </c>
      <c r="S1584">
        <v>873</v>
      </c>
      <c r="T1584">
        <v>873</v>
      </c>
      <c r="U1584">
        <v>873</v>
      </c>
      <c r="W1584" t="s">
        <v>2006</v>
      </c>
      <c r="X1584" t="s">
        <v>71</v>
      </c>
      <c r="AA1584" t="s">
        <v>24</v>
      </c>
      <c r="AC1584" t="s">
        <v>2013</v>
      </c>
      <c r="AD1584" t="s">
        <v>2014</v>
      </c>
      <c r="AE1584" t="s">
        <v>2079</v>
      </c>
    </row>
    <row r="1585" spans="1:31" x14ac:dyDescent="0.25">
      <c r="A1585" s="1">
        <v>44476</v>
      </c>
      <c r="B1585" s="2" t="s">
        <v>3879</v>
      </c>
      <c r="C1585" s="2" t="s">
        <v>25</v>
      </c>
      <c r="D1585" s="2" t="s">
        <v>23</v>
      </c>
      <c r="E1585" s="2" t="s">
        <v>78</v>
      </c>
      <c r="F1585" s="2" t="s">
        <v>71</v>
      </c>
      <c r="G1585" s="4">
        <v>44476</v>
      </c>
      <c r="H1585">
        <v>22</v>
      </c>
      <c r="I1585" t="s">
        <v>1208</v>
      </c>
      <c r="N1585">
        <v>104</v>
      </c>
      <c r="O1585" t="s">
        <v>2057</v>
      </c>
      <c r="P1585">
        <v>171</v>
      </c>
      <c r="AC1585" t="s">
        <v>2058</v>
      </c>
      <c r="AD1585">
        <v>157</v>
      </c>
    </row>
    <row r="1586" spans="1:31" x14ac:dyDescent="0.25">
      <c r="A1586" s="1">
        <v>44476</v>
      </c>
      <c r="B1586" s="2" t="s">
        <v>3879</v>
      </c>
      <c r="C1586" s="2" t="s">
        <v>25</v>
      </c>
      <c r="D1586" s="2" t="s">
        <v>23</v>
      </c>
      <c r="E1586" s="2" t="s">
        <v>78</v>
      </c>
      <c r="F1586" s="2" t="s">
        <v>71</v>
      </c>
      <c r="G1586" s="4">
        <v>44476</v>
      </c>
      <c r="H1586">
        <v>23</v>
      </c>
      <c r="I1586" t="s">
        <v>1208</v>
      </c>
      <c r="N1586">
        <v>691</v>
      </c>
      <c r="O1586" t="s">
        <v>2020</v>
      </c>
      <c r="P1586">
        <v>518</v>
      </c>
      <c r="AC1586" t="s">
        <v>2021</v>
      </c>
      <c r="AD1586" t="s">
        <v>2022</v>
      </c>
    </row>
    <row r="1587" spans="1:31" x14ac:dyDescent="0.25">
      <c r="A1587" s="1">
        <v>44476</v>
      </c>
      <c r="B1587" s="2" t="s">
        <v>3879</v>
      </c>
      <c r="C1587" s="2" t="s">
        <v>48</v>
      </c>
      <c r="D1587" s="2" t="s">
        <v>23</v>
      </c>
      <c r="E1587" s="2" t="s">
        <v>81</v>
      </c>
      <c r="F1587" s="2" t="s">
        <v>71</v>
      </c>
      <c r="G1587" s="4">
        <v>44476</v>
      </c>
      <c r="H1587">
        <v>24</v>
      </c>
      <c r="I1587" t="s">
        <v>1209</v>
      </c>
      <c r="J1587" s="1">
        <v>44476</v>
      </c>
      <c r="K1587" t="s">
        <v>3229</v>
      </c>
      <c r="L1587" t="s">
        <v>2287</v>
      </c>
      <c r="M1587" t="s">
        <v>2919</v>
      </c>
      <c r="N1587">
        <v>1533</v>
      </c>
      <c r="O1587" t="s">
        <v>2119</v>
      </c>
      <c r="P1587">
        <v>535</v>
      </c>
      <c r="Q1587">
        <v>0</v>
      </c>
      <c r="R1587">
        <v>0</v>
      </c>
      <c r="S1587">
        <v>1254</v>
      </c>
      <c r="T1587">
        <v>1254</v>
      </c>
      <c r="U1587">
        <v>1254</v>
      </c>
      <c r="W1587" t="s">
        <v>2006</v>
      </c>
      <c r="X1587" t="s">
        <v>71</v>
      </c>
      <c r="AA1587" t="s">
        <v>48</v>
      </c>
      <c r="AC1587" t="s">
        <v>2120</v>
      </c>
      <c r="AD1587" t="s">
        <v>2121</v>
      </c>
      <c r="AE1587" t="s">
        <v>3230</v>
      </c>
    </row>
    <row r="1588" spans="1:31" x14ac:dyDescent="0.25">
      <c r="A1588" s="1">
        <v>44476</v>
      </c>
      <c r="B1588" s="2" t="s">
        <v>3879</v>
      </c>
      <c r="C1588" s="2" t="s">
        <v>48</v>
      </c>
      <c r="D1588" s="2" t="s">
        <v>23</v>
      </c>
      <c r="E1588" s="2" t="s">
        <v>81</v>
      </c>
      <c r="F1588" s="2" t="s">
        <v>71</v>
      </c>
      <c r="G1588" s="4">
        <v>44476</v>
      </c>
      <c r="H1588">
        <v>25</v>
      </c>
      <c r="I1588" t="s">
        <v>1209</v>
      </c>
      <c r="N1588">
        <v>121</v>
      </c>
      <c r="O1588" t="s">
        <v>2100</v>
      </c>
      <c r="P1588">
        <v>374</v>
      </c>
      <c r="AC1588" t="s">
        <v>2101</v>
      </c>
      <c r="AD1588">
        <v>137</v>
      </c>
    </row>
    <row r="1589" spans="1:31" x14ac:dyDescent="0.25">
      <c r="A1589" s="1">
        <v>44476</v>
      </c>
      <c r="B1589" s="2" t="s">
        <v>3879</v>
      </c>
      <c r="C1589" s="2" t="s">
        <v>48</v>
      </c>
      <c r="D1589" s="2" t="s">
        <v>23</v>
      </c>
      <c r="E1589" s="2" t="s">
        <v>81</v>
      </c>
      <c r="F1589" s="2" t="s">
        <v>71</v>
      </c>
      <c r="G1589" s="4">
        <v>44476</v>
      </c>
      <c r="H1589">
        <v>26</v>
      </c>
      <c r="I1589" t="s">
        <v>1209</v>
      </c>
      <c r="N1589">
        <v>226</v>
      </c>
      <c r="O1589" t="s">
        <v>2018</v>
      </c>
      <c r="P1589">
        <v>345</v>
      </c>
      <c r="AC1589" t="s">
        <v>2019</v>
      </c>
      <c r="AD1589">
        <v>183</v>
      </c>
    </row>
    <row r="1590" spans="1:31" x14ac:dyDescent="0.25">
      <c r="A1590" s="1">
        <v>44476</v>
      </c>
      <c r="B1590" s="2" t="s">
        <v>3879</v>
      </c>
      <c r="C1590" s="2" t="s">
        <v>46</v>
      </c>
      <c r="D1590" s="2" t="s">
        <v>23</v>
      </c>
      <c r="E1590" s="2" t="s">
        <v>81</v>
      </c>
      <c r="F1590" s="2" t="s">
        <v>71</v>
      </c>
      <c r="G1590" s="4">
        <v>44476</v>
      </c>
      <c r="H1590">
        <v>27</v>
      </c>
      <c r="I1590" t="s">
        <v>1211</v>
      </c>
      <c r="J1590" s="1">
        <v>44476</v>
      </c>
      <c r="K1590" t="s">
        <v>3231</v>
      </c>
      <c r="L1590" t="s">
        <v>3232</v>
      </c>
      <c r="M1590" t="s">
        <v>3233</v>
      </c>
      <c r="N1590">
        <v>121</v>
      </c>
      <c r="O1590" t="s">
        <v>2100</v>
      </c>
      <c r="P1590">
        <v>374</v>
      </c>
      <c r="Q1590">
        <v>0</v>
      </c>
      <c r="R1590">
        <v>0</v>
      </c>
      <c r="S1590">
        <v>2342</v>
      </c>
      <c r="T1590">
        <v>2342</v>
      </c>
      <c r="U1590">
        <v>2342</v>
      </c>
      <c r="W1590" t="s">
        <v>2006</v>
      </c>
      <c r="X1590" t="s">
        <v>71</v>
      </c>
      <c r="Y1590" t="s">
        <v>3234</v>
      </c>
      <c r="AA1590" t="s">
        <v>46</v>
      </c>
      <c r="AC1590" t="s">
        <v>2101</v>
      </c>
      <c r="AD1590">
        <v>137</v>
      </c>
      <c r="AE1590" t="s">
        <v>2217</v>
      </c>
    </row>
    <row r="1591" spans="1:31" x14ac:dyDescent="0.25">
      <c r="A1591" s="1">
        <v>44476</v>
      </c>
      <c r="B1591" s="2" t="s">
        <v>3879</v>
      </c>
      <c r="C1591" s="2" t="s">
        <v>46</v>
      </c>
      <c r="D1591" s="2" t="s">
        <v>23</v>
      </c>
      <c r="E1591" s="2" t="s">
        <v>81</v>
      </c>
      <c r="F1591" s="2" t="s">
        <v>71</v>
      </c>
      <c r="G1591" s="4">
        <v>44476</v>
      </c>
      <c r="H1591">
        <v>28</v>
      </c>
      <c r="I1591" t="s">
        <v>1211</v>
      </c>
      <c r="N1591">
        <v>838</v>
      </c>
      <c r="O1591" t="s">
        <v>2531</v>
      </c>
      <c r="P1591">
        <v>400</v>
      </c>
      <c r="AC1591" t="s">
        <v>2533</v>
      </c>
      <c r="AD1591">
        <v>838</v>
      </c>
    </row>
    <row r="1592" spans="1:31" x14ac:dyDescent="0.25">
      <c r="A1592" s="1">
        <v>44476</v>
      </c>
      <c r="B1592" s="2" t="s">
        <v>3879</v>
      </c>
      <c r="C1592" s="2" t="s">
        <v>46</v>
      </c>
      <c r="D1592" s="2" t="s">
        <v>23</v>
      </c>
      <c r="E1592" s="2" t="s">
        <v>81</v>
      </c>
      <c r="F1592" s="2" t="s">
        <v>71</v>
      </c>
      <c r="G1592" s="4">
        <v>44476</v>
      </c>
      <c r="H1592">
        <v>29</v>
      </c>
      <c r="I1592" t="s">
        <v>1211</v>
      </c>
      <c r="N1592">
        <v>691</v>
      </c>
      <c r="O1592" t="s">
        <v>2020</v>
      </c>
      <c r="P1592">
        <v>518</v>
      </c>
      <c r="AC1592" t="s">
        <v>2021</v>
      </c>
      <c r="AD1592" t="s">
        <v>2022</v>
      </c>
    </row>
    <row r="1593" spans="1:31" x14ac:dyDescent="0.25">
      <c r="A1593" s="1">
        <v>44476</v>
      </c>
      <c r="B1593" s="2" t="s">
        <v>3879</v>
      </c>
      <c r="C1593" s="2" t="s">
        <v>46</v>
      </c>
      <c r="D1593" s="2" t="s">
        <v>23</v>
      </c>
      <c r="E1593" s="2" t="s">
        <v>81</v>
      </c>
      <c r="F1593" s="2" t="s">
        <v>71</v>
      </c>
      <c r="G1593" s="4">
        <v>44476</v>
      </c>
      <c r="H1593">
        <v>30</v>
      </c>
      <c r="I1593" t="s">
        <v>1211</v>
      </c>
      <c r="N1593">
        <v>487</v>
      </c>
      <c r="O1593" t="s">
        <v>2174</v>
      </c>
      <c r="P1593">
        <v>450</v>
      </c>
      <c r="AC1593" t="s">
        <v>2175</v>
      </c>
      <c r="AD1593">
        <v>51</v>
      </c>
    </row>
    <row r="1594" spans="1:31" x14ac:dyDescent="0.25">
      <c r="A1594" s="1">
        <v>44476</v>
      </c>
      <c r="B1594" s="2" t="s">
        <v>3879</v>
      </c>
      <c r="C1594" s="2" t="s">
        <v>46</v>
      </c>
      <c r="D1594" s="2" t="s">
        <v>23</v>
      </c>
      <c r="E1594" s="2" t="s">
        <v>81</v>
      </c>
      <c r="F1594" s="2" t="s">
        <v>71</v>
      </c>
      <c r="G1594" s="4">
        <v>44476</v>
      </c>
      <c r="H1594">
        <v>31</v>
      </c>
      <c r="I1594" t="s">
        <v>1211</v>
      </c>
      <c r="N1594">
        <v>146</v>
      </c>
      <c r="O1594" t="s">
        <v>3235</v>
      </c>
      <c r="P1594">
        <v>300</v>
      </c>
      <c r="AC1594" t="s">
        <v>3236</v>
      </c>
      <c r="AD1594">
        <v>152</v>
      </c>
    </row>
    <row r="1595" spans="1:31" x14ac:dyDescent="0.25">
      <c r="A1595" s="1">
        <v>44476</v>
      </c>
      <c r="B1595" s="2" t="s">
        <v>3879</v>
      </c>
      <c r="C1595" s="2" t="s">
        <v>46</v>
      </c>
      <c r="D1595" s="2" t="s">
        <v>23</v>
      </c>
      <c r="E1595" s="2" t="s">
        <v>81</v>
      </c>
      <c r="F1595" s="2" t="s">
        <v>71</v>
      </c>
      <c r="G1595" s="4">
        <v>44476</v>
      </c>
      <c r="H1595">
        <v>32</v>
      </c>
      <c r="I1595" t="s">
        <v>1211</v>
      </c>
      <c r="N1595">
        <v>147</v>
      </c>
      <c r="O1595" t="s">
        <v>3237</v>
      </c>
      <c r="P1595">
        <v>300</v>
      </c>
      <c r="AC1595" t="s">
        <v>3238</v>
      </c>
    </row>
    <row r="1596" spans="1:31" x14ac:dyDescent="0.25">
      <c r="A1596" s="1">
        <v>44476</v>
      </c>
      <c r="B1596" s="2" t="s">
        <v>3879</v>
      </c>
      <c r="C1596" s="2" t="s">
        <v>46</v>
      </c>
      <c r="D1596" s="2" t="s">
        <v>23</v>
      </c>
      <c r="E1596" s="2" t="s">
        <v>81</v>
      </c>
      <c r="F1596" s="2" t="s">
        <v>71</v>
      </c>
      <c r="G1596" s="4">
        <v>44476</v>
      </c>
      <c r="H1596">
        <v>33</v>
      </c>
      <c r="I1596" t="s">
        <v>1213</v>
      </c>
      <c r="J1596" s="1">
        <v>44476</v>
      </c>
      <c r="K1596" t="s">
        <v>3239</v>
      </c>
      <c r="L1596" t="s">
        <v>3240</v>
      </c>
      <c r="M1596" t="s">
        <v>2305</v>
      </c>
      <c r="N1596">
        <v>692</v>
      </c>
      <c r="O1596" t="s">
        <v>2012</v>
      </c>
      <c r="P1596">
        <v>184</v>
      </c>
      <c r="Q1596">
        <v>0</v>
      </c>
      <c r="R1596">
        <v>0</v>
      </c>
      <c r="S1596">
        <v>1231</v>
      </c>
      <c r="T1596">
        <v>1231</v>
      </c>
      <c r="U1596">
        <v>1231</v>
      </c>
      <c r="W1596" t="s">
        <v>2006</v>
      </c>
      <c r="X1596" t="s">
        <v>71</v>
      </c>
      <c r="Y1596" t="s">
        <v>3241</v>
      </c>
      <c r="AA1596" t="s">
        <v>46</v>
      </c>
      <c r="AC1596" t="s">
        <v>2013</v>
      </c>
      <c r="AD1596" t="s">
        <v>2014</v>
      </c>
      <c r="AE1596" t="s">
        <v>2197</v>
      </c>
    </row>
    <row r="1597" spans="1:31" x14ac:dyDescent="0.25">
      <c r="A1597" s="1">
        <v>44476</v>
      </c>
      <c r="B1597" s="2" t="s">
        <v>3879</v>
      </c>
      <c r="C1597" s="2" t="s">
        <v>46</v>
      </c>
      <c r="D1597" s="2" t="s">
        <v>23</v>
      </c>
      <c r="E1597" s="2" t="s">
        <v>81</v>
      </c>
      <c r="F1597" s="2" t="s">
        <v>71</v>
      </c>
      <c r="G1597" s="4">
        <v>44476</v>
      </c>
      <c r="H1597">
        <v>34</v>
      </c>
      <c r="I1597" t="s">
        <v>1213</v>
      </c>
      <c r="N1597">
        <v>121</v>
      </c>
      <c r="O1597" t="s">
        <v>2100</v>
      </c>
      <c r="P1597">
        <v>374</v>
      </c>
      <c r="AC1597" t="s">
        <v>2101</v>
      </c>
      <c r="AD1597">
        <v>137</v>
      </c>
    </row>
    <row r="1598" spans="1:31" x14ac:dyDescent="0.25">
      <c r="A1598" s="1">
        <v>44476</v>
      </c>
      <c r="B1598" s="2" t="s">
        <v>3879</v>
      </c>
      <c r="C1598" s="2" t="s">
        <v>46</v>
      </c>
      <c r="D1598" s="2" t="s">
        <v>23</v>
      </c>
      <c r="E1598" s="2" t="s">
        <v>81</v>
      </c>
      <c r="F1598" s="2" t="s">
        <v>71</v>
      </c>
      <c r="G1598" s="4">
        <v>44476</v>
      </c>
      <c r="H1598">
        <v>35</v>
      </c>
      <c r="I1598" t="s">
        <v>1213</v>
      </c>
      <c r="N1598">
        <v>1533</v>
      </c>
      <c r="O1598" t="s">
        <v>2119</v>
      </c>
      <c r="P1598">
        <v>535</v>
      </c>
      <c r="AC1598" t="s">
        <v>2120</v>
      </c>
      <c r="AD1598" t="s">
        <v>2121</v>
      </c>
    </row>
    <row r="1599" spans="1:31" x14ac:dyDescent="0.25">
      <c r="A1599" s="1">
        <v>44476</v>
      </c>
      <c r="B1599" s="2" t="s">
        <v>3879</v>
      </c>
      <c r="C1599" s="2" t="s">
        <v>46</v>
      </c>
      <c r="D1599" s="2" t="s">
        <v>23</v>
      </c>
      <c r="E1599" s="2" t="s">
        <v>81</v>
      </c>
      <c r="F1599" s="2" t="s">
        <v>71</v>
      </c>
      <c r="G1599" s="4">
        <v>44476</v>
      </c>
      <c r="H1599">
        <v>36</v>
      </c>
      <c r="I1599" t="s">
        <v>1213</v>
      </c>
      <c r="N1599">
        <v>83</v>
      </c>
      <c r="O1599" t="s">
        <v>2029</v>
      </c>
      <c r="P1599">
        <v>138</v>
      </c>
      <c r="AC1599" t="s">
        <v>2030</v>
      </c>
      <c r="AD1599">
        <v>127</v>
      </c>
    </row>
    <row r="1600" spans="1:31" x14ac:dyDescent="0.25">
      <c r="A1600" s="1">
        <v>44476</v>
      </c>
      <c r="B1600" s="2" t="s">
        <v>3879</v>
      </c>
      <c r="C1600" s="2" t="s">
        <v>21</v>
      </c>
      <c r="D1600" s="2" t="s">
        <v>23</v>
      </c>
      <c r="E1600" s="2" t="s">
        <v>81</v>
      </c>
      <c r="F1600" s="2" t="s">
        <v>71</v>
      </c>
      <c r="G1600" s="4">
        <v>44476</v>
      </c>
      <c r="H1600">
        <v>37</v>
      </c>
      <c r="I1600" t="s">
        <v>1215</v>
      </c>
      <c r="J1600" s="1">
        <v>44476</v>
      </c>
      <c r="K1600" t="s">
        <v>3242</v>
      </c>
      <c r="L1600" t="s">
        <v>2957</v>
      </c>
      <c r="M1600" t="s">
        <v>2109</v>
      </c>
      <c r="N1600">
        <v>2458</v>
      </c>
      <c r="O1600" t="s">
        <v>2152</v>
      </c>
      <c r="P1600">
        <v>500</v>
      </c>
      <c r="Q1600">
        <v>0</v>
      </c>
      <c r="R1600">
        <v>0</v>
      </c>
      <c r="S1600">
        <v>500</v>
      </c>
      <c r="T1600">
        <v>500</v>
      </c>
      <c r="U1600">
        <v>500</v>
      </c>
      <c r="W1600" t="s">
        <v>2006</v>
      </c>
      <c r="X1600" t="s">
        <v>71</v>
      </c>
      <c r="AA1600" t="s">
        <v>31</v>
      </c>
      <c r="AC1600" t="s">
        <v>2153</v>
      </c>
      <c r="AE1600" t="s">
        <v>2129</v>
      </c>
    </row>
    <row r="1601" spans="1:31" x14ac:dyDescent="0.25">
      <c r="A1601" s="1">
        <v>44476</v>
      </c>
      <c r="B1601" s="2" t="s">
        <v>3879</v>
      </c>
      <c r="C1601" s="2" t="s">
        <v>46</v>
      </c>
      <c r="D1601" s="2" t="s">
        <v>23</v>
      </c>
      <c r="E1601" s="2" t="s">
        <v>81</v>
      </c>
      <c r="F1601" s="2" t="s">
        <v>71</v>
      </c>
      <c r="G1601" s="4">
        <v>44476</v>
      </c>
      <c r="H1601">
        <v>38</v>
      </c>
      <c r="I1601" t="s">
        <v>1217</v>
      </c>
      <c r="J1601" s="1">
        <v>44476</v>
      </c>
      <c r="K1601" t="s">
        <v>3243</v>
      </c>
      <c r="L1601" t="s">
        <v>2071</v>
      </c>
      <c r="M1601" t="s">
        <v>2471</v>
      </c>
      <c r="N1601">
        <v>1297</v>
      </c>
      <c r="O1601" t="s">
        <v>2112</v>
      </c>
      <c r="P1601">
        <v>265</v>
      </c>
      <c r="Q1601">
        <v>0</v>
      </c>
      <c r="R1601">
        <v>0</v>
      </c>
      <c r="S1601">
        <v>265</v>
      </c>
      <c r="T1601">
        <v>265</v>
      </c>
      <c r="U1601">
        <v>265</v>
      </c>
      <c r="W1601" t="s">
        <v>2006</v>
      </c>
      <c r="X1601" t="s">
        <v>71</v>
      </c>
      <c r="Y1601" t="s">
        <v>3244</v>
      </c>
      <c r="AA1601" t="s">
        <v>46</v>
      </c>
      <c r="AC1601" t="s">
        <v>2113</v>
      </c>
      <c r="AD1601" t="s">
        <v>2114</v>
      </c>
      <c r="AE1601" t="s">
        <v>2091</v>
      </c>
    </row>
    <row r="1602" spans="1:31" x14ac:dyDescent="0.25">
      <c r="A1602" s="1">
        <v>44476</v>
      </c>
      <c r="B1602" s="2" t="s">
        <v>3879</v>
      </c>
      <c r="C1602" s="2" t="s">
        <v>21</v>
      </c>
      <c r="D1602" s="2" t="s">
        <v>23</v>
      </c>
      <c r="E1602" s="2" t="s">
        <v>81</v>
      </c>
      <c r="F1602" s="2" t="s">
        <v>71</v>
      </c>
      <c r="G1602" s="4">
        <v>44476</v>
      </c>
      <c r="H1602">
        <v>39</v>
      </c>
      <c r="I1602" t="s">
        <v>1219</v>
      </c>
      <c r="J1602" s="1">
        <v>44476</v>
      </c>
      <c r="K1602" t="s">
        <v>3245</v>
      </c>
      <c r="L1602" t="s">
        <v>3246</v>
      </c>
      <c r="M1602" t="s">
        <v>2438</v>
      </c>
      <c r="N1602">
        <v>2458</v>
      </c>
      <c r="O1602" t="s">
        <v>2152</v>
      </c>
      <c r="P1602">
        <v>500</v>
      </c>
      <c r="Q1602">
        <v>0</v>
      </c>
      <c r="R1602">
        <v>0</v>
      </c>
      <c r="S1602">
        <v>500</v>
      </c>
      <c r="T1602">
        <v>500</v>
      </c>
      <c r="U1602">
        <v>500</v>
      </c>
      <c r="W1602" t="s">
        <v>2006</v>
      </c>
      <c r="X1602" t="s">
        <v>71</v>
      </c>
      <c r="AA1602" t="s">
        <v>31</v>
      </c>
      <c r="AC1602" t="s">
        <v>2153</v>
      </c>
      <c r="AE1602" t="s">
        <v>2129</v>
      </c>
    </row>
    <row r="1603" spans="1:31" x14ac:dyDescent="0.25">
      <c r="A1603" s="1">
        <v>44476</v>
      </c>
      <c r="B1603" s="2" t="s">
        <v>3879</v>
      </c>
      <c r="C1603" s="2" t="s">
        <v>25</v>
      </c>
      <c r="D1603" s="2" t="s">
        <v>23</v>
      </c>
      <c r="E1603" s="2" t="s">
        <v>78</v>
      </c>
      <c r="F1603" s="2" t="s">
        <v>71</v>
      </c>
      <c r="G1603" s="4">
        <v>44476</v>
      </c>
      <c r="H1603">
        <v>40</v>
      </c>
      <c r="I1603" t="s">
        <v>1221</v>
      </c>
      <c r="J1603" s="1">
        <v>44476</v>
      </c>
      <c r="K1603" t="s">
        <v>2916</v>
      </c>
      <c r="L1603" t="s">
        <v>2917</v>
      </c>
      <c r="N1603">
        <v>692</v>
      </c>
      <c r="O1603" t="s">
        <v>2012</v>
      </c>
      <c r="P1603">
        <v>184</v>
      </c>
      <c r="Q1603">
        <v>0</v>
      </c>
      <c r="R1603">
        <v>0</v>
      </c>
      <c r="S1603">
        <v>873</v>
      </c>
      <c r="T1603">
        <v>873</v>
      </c>
      <c r="U1603">
        <v>873</v>
      </c>
      <c r="W1603" t="s">
        <v>2006</v>
      </c>
      <c r="X1603" t="s">
        <v>71</v>
      </c>
      <c r="AA1603" t="s">
        <v>24</v>
      </c>
      <c r="AC1603" t="s">
        <v>2013</v>
      </c>
      <c r="AD1603" t="s">
        <v>2014</v>
      </c>
      <c r="AE1603" t="s">
        <v>2333</v>
      </c>
    </row>
    <row r="1604" spans="1:31" x14ac:dyDescent="0.25">
      <c r="A1604" s="1">
        <v>44476</v>
      </c>
      <c r="B1604" s="2" t="s">
        <v>3879</v>
      </c>
      <c r="C1604" s="2" t="s">
        <v>25</v>
      </c>
      <c r="D1604" s="2" t="s">
        <v>23</v>
      </c>
      <c r="E1604" s="2" t="s">
        <v>78</v>
      </c>
      <c r="F1604" s="2" t="s">
        <v>71</v>
      </c>
      <c r="G1604" s="4">
        <v>44476</v>
      </c>
      <c r="H1604">
        <v>41</v>
      </c>
      <c r="I1604" t="s">
        <v>1221</v>
      </c>
      <c r="N1604">
        <v>104</v>
      </c>
      <c r="O1604" t="s">
        <v>2057</v>
      </c>
      <c r="P1604">
        <v>171</v>
      </c>
      <c r="AC1604" t="s">
        <v>2058</v>
      </c>
      <c r="AD1604">
        <v>157</v>
      </c>
    </row>
    <row r="1605" spans="1:31" x14ac:dyDescent="0.25">
      <c r="A1605" s="1">
        <v>44476</v>
      </c>
      <c r="B1605" s="2" t="s">
        <v>3879</v>
      </c>
      <c r="C1605" s="2" t="s">
        <v>25</v>
      </c>
      <c r="D1605" s="2" t="s">
        <v>23</v>
      </c>
      <c r="E1605" s="2" t="s">
        <v>78</v>
      </c>
      <c r="F1605" s="2" t="s">
        <v>71</v>
      </c>
      <c r="G1605" s="4">
        <v>44476</v>
      </c>
      <c r="H1605">
        <v>42</v>
      </c>
      <c r="I1605" t="s">
        <v>1221</v>
      </c>
      <c r="N1605">
        <v>691</v>
      </c>
      <c r="O1605" t="s">
        <v>2020</v>
      </c>
      <c r="P1605">
        <v>518</v>
      </c>
      <c r="AC1605" t="s">
        <v>2021</v>
      </c>
      <c r="AD1605" t="s">
        <v>2022</v>
      </c>
    </row>
    <row r="1606" spans="1:31" x14ac:dyDescent="0.25">
      <c r="A1606" s="1">
        <v>44476</v>
      </c>
      <c r="B1606" s="2" t="s">
        <v>3879</v>
      </c>
      <c r="C1606" s="2" t="s">
        <v>48</v>
      </c>
      <c r="D1606" s="2" t="s">
        <v>23</v>
      </c>
      <c r="E1606" s="2" t="s">
        <v>81</v>
      </c>
      <c r="F1606" s="2" t="s">
        <v>71</v>
      </c>
      <c r="G1606" s="4">
        <v>44476</v>
      </c>
      <c r="H1606">
        <v>43</v>
      </c>
      <c r="I1606" t="s">
        <v>1222</v>
      </c>
      <c r="J1606" s="1">
        <v>44476</v>
      </c>
      <c r="K1606" t="s">
        <v>3247</v>
      </c>
      <c r="L1606" t="s">
        <v>2150</v>
      </c>
      <c r="N1606">
        <v>2477</v>
      </c>
      <c r="O1606" t="s">
        <v>2240</v>
      </c>
      <c r="P1606">
        <v>750</v>
      </c>
      <c r="Q1606">
        <v>0</v>
      </c>
      <c r="R1606">
        <v>0</v>
      </c>
      <c r="S1606">
        <v>750</v>
      </c>
      <c r="T1606">
        <v>750</v>
      </c>
      <c r="U1606">
        <v>750</v>
      </c>
      <c r="W1606" t="s">
        <v>2006</v>
      </c>
      <c r="X1606" t="s">
        <v>71</v>
      </c>
      <c r="AA1606" t="s">
        <v>48</v>
      </c>
      <c r="AC1606" t="s">
        <v>2241</v>
      </c>
      <c r="AE1606" t="s">
        <v>2129</v>
      </c>
    </row>
    <row r="1607" spans="1:31" x14ac:dyDescent="0.25">
      <c r="A1607" s="1">
        <v>44476</v>
      </c>
      <c r="B1607" s="2" t="s">
        <v>3879</v>
      </c>
      <c r="C1607" s="2" t="s">
        <v>21</v>
      </c>
      <c r="D1607" s="2" t="s">
        <v>23</v>
      </c>
      <c r="E1607" s="2" t="s">
        <v>81</v>
      </c>
      <c r="F1607" s="2" t="s">
        <v>71</v>
      </c>
      <c r="G1607" s="4">
        <v>44476</v>
      </c>
      <c r="H1607">
        <v>44</v>
      </c>
      <c r="I1607" t="s">
        <v>1224</v>
      </c>
      <c r="J1607" s="1">
        <v>44476</v>
      </c>
      <c r="K1607" t="s">
        <v>3248</v>
      </c>
      <c r="L1607" t="s">
        <v>2416</v>
      </c>
      <c r="M1607" t="s">
        <v>3249</v>
      </c>
      <c r="N1607">
        <v>2458</v>
      </c>
      <c r="O1607" t="s">
        <v>2152</v>
      </c>
      <c r="P1607">
        <v>500</v>
      </c>
      <c r="Q1607">
        <v>0</v>
      </c>
      <c r="R1607">
        <v>0</v>
      </c>
      <c r="S1607">
        <v>500</v>
      </c>
      <c r="T1607">
        <v>500</v>
      </c>
      <c r="U1607">
        <v>500</v>
      </c>
      <c r="W1607" t="s">
        <v>2006</v>
      </c>
      <c r="X1607" t="s">
        <v>71</v>
      </c>
      <c r="AA1607" t="s">
        <v>31</v>
      </c>
      <c r="AC1607" t="s">
        <v>2153</v>
      </c>
      <c r="AE1607" t="s">
        <v>2129</v>
      </c>
    </row>
    <row r="1608" spans="1:31" x14ac:dyDescent="0.25">
      <c r="A1608" s="1">
        <v>44476</v>
      </c>
      <c r="B1608" s="2" t="s">
        <v>3879</v>
      </c>
      <c r="C1608" s="2" t="s">
        <v>46</v>
      </c>
      <c r="D1608" s="2" t="s">
        <v>23</v>
      </c>
      <c r="E1608" s="2" t="s">
        <v>81</v>
      </c>
      <c r="F1608" s="2" t="s">
        <v>71</v>
      </c>
      <c r="G1608" s="4">
        <v>44476</v>
      </c>
      <c r="H1608">
        <v>45</v>
      </c>
      <c r="I1608" t="s">
        <v>1226</v>
      </c>
      <c r="J1608" s="1">
        <v>44476</v>
      </c>
      <c r="K1608" t="s">
        <v>3250</v>
      </c>
      <c r="L1608" t="s">
        <v>2372</v>
      </c>
      <c r="N1608">
        <v>692</v>
      </c>
      <c r="O1608" t="s">
        <v>2012</v>
      </c>
      <c r="P1608">
        <v>184</v>
      </c>
      <c r="Q1608">
        <v>0</v>
      </c>
      <c r="R1608">
        <v>0</v>
      </c>
      <c r="S1608">
        <v>1611</v>
      </c>
      <c r="T1608">
        <v>1611</v>
      </c>
      <c r="U1608">
        <v>1611</v>
      </c>
      <c r="W1608" t="s">
        <v>2006</v>
      </c>
      <c r="X1608" t="s">
        <v>71</v>
      </c>
      <c r="Y1608" t="s">
        <v>3251</v>
      </c>
      <c r="AA1608" t="s">
        <v>46</v>
      </c>
      <c r="AC1608" t="s">
        <v>2013</v>
      </c>
      <c r="AD1608" t="s">
        <v>2014</v>
      </c>
      <c r="AE1608" t="s">
        <v>2111</v>
      </c>
    </row>
    <row r="1609" spans="1:31" x14ac:dyDescent="0.25">
      <c r="A1609" s="1">
        <v>44476</v>
      </c>
      <c r="B1609" s="2" t="s">
        <v>3879</v>
      </c>
      <c r="C1609" s="2" t="s">
        <v>46</v>
      </c>
      <c r="D1609" s="2" t="s">
        <v>23</v>
      </c>
      <c r="E1609" s="2" t="s">
        <v>81</v>
      </c>
      <c r="F1609" s="2" t="s">
        <v>71</v>
      </c>
      <c r="G1609" s="4">
        <v>44476</v>
      </c>
      <c r="H1609">
        <v>46</v>
      </c>
      <c r="I1609" t="s">
        <v>1226</v>
      </c>
      <c r="N1609">
        <v>109</v>
      </c>
      <c r="O1609" t="s">
        <v>2049</v>
      </c>
      <c r="P1609">
        <v>115</v>
      </c>
      <c r="AC1609" t="s">
        <v>2050</v>
      </c>
      <c r="AD1609" t="s">
        <v>2051</v>
      </c>
    </row>
    <row r="1610" spans="1:31" x14ac:dyDescent="0.25">
      <c r="A1610" s="1">
        <v>44476</v>
      </c>
      <c r="B1610" s="2" t="s">
        <v>3879</v>
      </c>
      <c r="C1610" s="2" t="s">
        <v>46</v>
      </c>
      <c r="D1610" s="2" t="s">
        <v>23</v>
      </c>
      <c r="E1610" s="2" t="s">
        <v>81</v>
      </c>
      <c r="F1610" s="2" t="s">
        <v>71</v>
      </c>
      <c r="G1610" s="4">
        <v>44476</v>
      </c>
      <c r="H1610">
        <v>47</v>
      </c>
      <c r="I1610" t="s">
        <v>1226</v>
      </c>
      <c r="N1610">
        <v>121</v>
      </c>
      <c r="O1610" t="s">
        <v>2100</v>
      </c>
      <c r="P1610">
        <v>374</v>
      </c>
      <c r="AC1610" t="s">
        <v>2101</v>
      </c>
      <c r="AD1610">
        <v>137</v>
      </c>
    </row>
    <row r="1611" spans="1:31" x14ac:dyDescent="0.25">
      <c r="A1611" s="1">
        <v>44476</v>
      </c>
      <c r="B1611" s="2" t="s">
        <v>3879</v>
      </c>
      <c r="C1611" s="2" t="s">
        <v>46</v>
      </c>
      <c r="D1611" s="2" t="s">
        <v>23</v>
      </c>
      <c r="E1611" s="2" t="s">
        <v>81</v>
      </c>
      <c r="F1611" s="2" t="s">
        <v>71</v>
      </c>
      <c r="G1611" s="4">
        <v>44476</v>
      </c>
      <c r="H1611">
        <v>48</v>
      </c>
      <c r="I1611" t="s">
        <v>1226</v>
      </c>
      <c r="N1611">
        <v>1297</v>
      </c>
      <c r="O1611" t="s">
        <v>2112</v>
      </c>
      <c r="P1611">
        <v>265</v>
      </c>
      <c r="AC1611" t="s">
        <v>2113</v>
      </c>
      <c r="AD1611" t="s">
        <v>2114</v>
      </c>
    </row>
    <row r="1612" spans="1:31" x14ac:dyDescent="0.25">
      <c r="A1612" s="1">
        <v>44476</v>
      </c>
      <c r="B1612" s="2" t="s">
        <v>3879</v>
      </c>
      <c r="C1612" s="2" t="s">
        <v>46</v>
      </c>
      <c r="D1612" s="2" t="s">
        <v>23</v>
      </c>
      <c r="E1612" s="2" t="s">
        <v>81</v>
      </c>
      <c r="F1612" s="2" t="s">
        <v>71</v>
      </c>
      <c r="G1612" s="4">
        <v>44476</v>
      </c>
      <c r="H1612">
        <v>49</v>
      </c>
      <c r="I1612" t="s">
        <v>1226</v>
      </c>
      <c r="N1612">
        <v>1533</v>
      </c>
      <c r="O1612" t="s">
        <v>2119</v>
      </c>
      <c r="P1612">
        <v>535</v>
      </c>
      <c r="AC1612" t="s">
        <v>2120</v>
      </c>
      <c r="AD1612" t="s">
        <v>2121</v>
      </c>
    </row>
    <row r="1613" spans="1:31" x14ac:dyDescent="0.25">
      <c r="A1613" s="1">
        <v>44476</v>
      </c>
      <c r="B1613" s="2" t="s">
        <v>3879</v>
      </c>
      <c r="C1613" s="2" t="s">
        <v>46</v>
      </c>
      <c r="D1613" s="2" t="s">
        <v>23</v>
      </c>
      <c r="E1613" s="2" t="s">
        <v>81</v>
      </c>
      <c r="F1613" s="2" t="s">
        <v>71</v>
      </c>
      <c r="G1613" s="4">
        <v>44476</v>
      </c>
      <c r="H1613">
        <v>50</v>
      </c>
      <c r="I1613" t="s">
        <v>1226</v>
      </c>
      <c r="N1613">
        <v>83</v>
      </c>
      <c r="O1613" t="s">
        <v>2029</v>
      </c>
      <c r="P1613">
        <v>138</v>
      </c>
      <c r="AC1613" t="s">
        <v>2030</v>
      </c>
      <c r="AD1613">
        <v>127</v>
      </c>
    </row>
    <row r="1614" spans="1:31" x14ac:dyDescent="0.25">
      <c r="A1614" s="1">
        <v>44476</v>
      </c>
      <c r="B1614" s="2" t="s">
        <v>3879</v>
      </c>
      <c r="C1614" s="2" t="s">
        <v>46</v>
      </c>
      <c r="D1614" s="2" t="s">
        <v>23</v>
      </c>
      <c r="E1614" s="2" t="s">
        <v>81</v>
      </c>
      <c r="F1614" s="2" t="s">
        <v>71</v>
      </c>
      <c r="G1614" s="4">
        <v>44476</v>
      </c>
      <c r="H1614">
        <v>51</v>
      </c>
      <c r="I1614" t="s">
        <v>1228</v>
      </c>
      <c r="J1614" s="1">
        <v>44476</v>
      </c>
      <c r="K1614" t="s">
        <v>3252</v>
      </c>
      <c r="L1614" t="s">
        <v>3253</v>
      </c>
      <c r="N1614">
        <v>692</v>
      </c>
      <c r="O1614" t="s">
        <v>2012</v>
      </c>
      <c r="P1614">
        <v>184</v>
      </c>
      <c r="Q1614">
        <v>0</v>
      </c>
      <c r="R1614">
        <v>0</v>
      </c>
      <c r="S1614">
        <v>1709</v>
      </c>
      <c r="T1614">
        <v>1709</v>
      </c>
      <c r="U1614">
        <v>1709</v>
      </c>
      <c r="W1614" t="s">
        <v>2006</v>
      </c>
      <c r="X1614" t="s">
        <v>71</v>
      </c>
      <c r="Y1614" t="s">
        <v>3254</v>
      </c>
      <c r="AA1614" t="s">
        <v>46</v>
      </c>
      <c r="AC1614" t="s">
        <v>2013</v>
      </c>
      <c r="AD1614" t="s">
        <v>2014</v>
      </c>
      <c r="AE1614" t="s">
        <v>2204</v>
      </c>
    </row>
    <row r="1615" spans="1:31" x14ac:dyDescent="0.25">
      <c r="A1615" s="1">
        <v>44476</v>
      </c>
      <c r="B1615" s="2" t="s">
        <v>3879</v>
      </c>
      <c r="C1615" s="2" t="s">
        <v>46</v>
      </c>
      <c r="D1615" s="2" t="s">
        <v>23</v>
      </c>
      <c r="E1615" s="2" t="s">
        <v>81</v>
      </c>
      <c r="F1615" s="2" t="s">
        <v>71</v>
      </c>
      <c r="G1615" s="4">
        <v>44476</v>
      </c>
      <c r="H1615">
        <v>52</v>
      </c>
      <c r="I1615" t="s">
        <v>1228</v>
      </c>
      <c r="N1615">
        <v>121</v>
      </c>
      <c r="O1615" t="s">
        <v>2100</v>
      </c>
      <c r="P1615">
        <v>374</v>
      </c>
      <c r="AC1615" t="s">
        <v>2101</v>
      </c>
      <c r="AD1615">
        <v>137</v>
      </c>
    </row>
    <row r="1616" spans="1:31" x14ac:dyDescent="0.25">
      <c r="A1616" s="1">
        <v>44476</v>
      </c>
      <c r="B1616" s="2" t="s">
        <v>3879</v>
      </c>
      <c r="C1616" s="2" t="s">
        <v>46</v>
      </c>
      <c r="D1616" s="2" t="s">
        <v>23</v>
      </c>
      <c r="E1616" s="2" t="s">
        <v>81</v>
      </c>
      <c r="F1616" s="2" t="s">
        <v>71</v>
      </c>
      <c r="G1616" s="4">
        <v>44476</v>
      </c>
      <c r="H1616">
        <v>53</v>
      </c>
      <c r="I1616" t="s">
        <v>1228</v>
      </c>
      <c r="N1616">
        <v>691</v>
      </c>
      <c r="O1616" t="s">
        <v>2020</v>
      </c>
      <c r="P1616">
        <v>518</v>
      </c>
      <c r="AC1616" t="s">
        <v>2021</v>
      </c>
      <c r="AD1616" t="s">
        <v>2022</v>
      </c>
    </row>
    <row r="1617" spans="1:31" x14ac:dyDescent="0.25">
      <c r="A1617" s="1">
        <v>44476</v>
      </c>
      <c r="B1617" s="2" t="s">
        <v>3879</v>
      </c>
      <c r="C1617" s="2" t="s">
        <v>46</v>
      </c>
      <c r="D1617" s="2" t="s">
        <v>23</v>
      </c>
      <c r="E1617" s="2" t="s">
        <v>81</v>
      </c>
      <c r="F1617" s="2" t="s">
        <v>71</v>
      </c>
      <c r="G1617" s="4">
        <v>44476</v>
      </c>
      <c r="H1617">
        <v>54</v>
      </c>
      <c r="I1617" t="s">
        <v>1228</v>
      </c>
      <c r="N1617">
        <v>612</v>
      </c>
      <c r="O1617" t="s">
        <v>2102</v>
      </c>
      <c r="P1617">
        <v>495</v>
      </c>
      <c r="AC1617" t="s">
        <v>2103</v>
      </c>
      <c r="AD1617">
        <v>58</v>
      </c>
    </row>
    <row r="1618" spans="1:31" x14ac:dyDescent="0.25">
      <c r="A1618" s="1">
        <v>44476</v>
      </c>
      <c r="B1618" s="2" t="s">
        <v>3879</v>
      </c>
      <c r="C1618" s="2" t="s">
        <v>46</v>
      </c>
      <c r="D1618" s="2" t="s">
        <v>23</v>
      </c>
      <c r="E1618" s="2" t="s">
        <v>81</v>
      </c>
      <c r="F1618" s="2" t="s">
        <v>71</v>
      </c>
      <c r="G1618" s="4">
        <v>44476</v>
      </c>
      <c r="H1618">
        <v>55</v>
      </c>
      <c r="I1618" t="s">
        <v>1228</v>
      </c>
      <c r="N1618">
        <v>83</v>
      </c>
      <c r="O1618" t="s">
        <v>2029</v>
      </c>
      <c r="P1618">
        <v>138</v>
      </c>
      <c r="AC1618" t="s">
        <v>2030</v>
      </c>
      <c r="AD1618">
        <v>127</v>
      </c>
    </row>
    <row r="1619" spans="1:31" x14ac:dyDescent="0.25">
      <c r="A1619" s="1">
        <v>44476</v>
      </c>
      <c r="B1619" s="2" t="s">
        <v>3879</v>
      </c>
      <c r="C1619" s="2" t="s">
        <v>48</v>
      </c>
      <c r="D1619" s="2" t="s">
        <v>23</v>
      </c>
      <c r="E1619" s="2" t="s">
        <v>81</v>
      </c>
      <c r="F1619" s="2" t="s">
        <v>71</v>
      </c>
      <c r="G1619" s="4">
        <v>44476</v>
      </c>
      <c r="H1619">
        <v>56</v>
      </c>
      <c r="I1619" t="s">
        <v>1230</v>
      </c>
      <c r="J1619" s="1">
        <v>44476</v>
      </c>
      <c r="K1619" t="s">
        <v>3255</v>
      </c>
      <c r="L1619" t="s">
        <v>3256</v>
      </c>
      <c r="N1619">
        <v>259</v>
      </c>
      <c r="O1619" t="s">
        <v>2277</v>
      </c>
      <c r="P1619">
        <v>130</v>
      </c>
      <c r="Q1619">
        <v>0</v>
      </c>
      <c r="R1619">
        <v>0</v>
      </c>
      <c r="S1619">
        <v>1485</v>
      </c>
      <c r="T1619">
        <v>1485</v>
      </c>
      <c r="U1619">
        <v>1485</v>
      </c>
      <c r="W1619" t="s">
        <v>2006</v>
      </c>
      <c r="X1619" t="s">
        <v>71</v>
      </c>
      <c r="AA1619" t="s">
        <v>48</v>
      </c>
      <c r="AC1619" t="s">
        <v>2278</v>
      </c>
      <c r="AD1619">
        <v>210</v>
      </c>
      <c r="AE1619" t="s">
        <v>2159</v>
      </c>
    </row>
    <row r="1620" spans="1:31" x14ac:dyDescent="0.25">
      <c r="A1620" s="1">
        <v>44476</v>
      </c>
      <c r="B1620" s="2" t="s">
        <v>3879</v>
      </c>
      <c r="C1620" s="2" t="s">
        <v>48</v>
      </c>
      <c r="D1620" s="2" t="s">
        <v>23</v>
      </c>
      <c r="E1620" s="2" t="s">
        <v>81</v>
      </c>
      <c r="F1620" s="2" t="s">
        <v>71</v>
      </c>
      <c r="G1620" s="4">
        <v>44476</v>
      </c>
      <c r="H1620">
        <v>57</v>
      </c>
      <c r="I1620" t="s">
        <v>1230</v>
      </c>
      <c r="N1620">
        <v>262</v>
      </c>
      <c r="O1620" t="s">
        <v>2279</v>
      </c>
      <c r="P1620">
        <v>130</v>
      </c>
      <c r="AC1620" t="s">
        <v>2280</v>
      </c>
    </row>
    <row r="1621" spans="1:31" x14ac:dyDescent="0.25">
      <c r="A1621" s="1">
        <v>44476</v>
      </c>
      <c r="B1621" s="2" t="s">
        <v>3879</v>
      </c>
      <c r="C1621" s="2" t="s">
        <v>48</v>
      </c>
      <c r="D1621" s="2" t="s">
        <v>23</v>
      </c>
      <c r="E1621" s="2" t="s">
        <v>81</v>
      </c>
      <c r="F1621" s="2" t="s">
        <v>71</v>
      </c>
      <c r="G1621" s="4">
        <v>44476</v>
      </c>
      <c r="H1621">
        <v>58</v>
      </c>
      <c r="I1621" t="s">
        <v>1230</v>
      </c>
      <c r="N1621">
        <v>692</v>
      </c>
      <c r="O1621" t="s">
        <v>2012</v>
      </c>
      <c r="P1621">
        <v>184</v>
      </c>
      <c r="AC1621" t="s">
        <v>2013</v>
      </c>
      <c r="AD1621" t="s">
        <v>2014</v>
      </c>
    </row>
    <row r="1622" spans="1:31" x14ac:dyDescent="0.25">
      <c r="A1622" s="1">
        <v>44476</v>
      </c>
      <c r="B1622" s="2" t="s">
        <v>3879</v>
      </c>
      <c r="C1622" s="2" t="s">
        <v>48</v>
      </c>
      <c r="D1622" s="2" t="s">
        <v>23</v>
      </c>
      <c r="E1622" s="2" t="s">
        <v>81</v>
      </c>
      <c r="F1622" s="2" t="s">
        <v>71</v>
      </c>
      <c r="G1622" s="4">
        <v>44476</v>
      </c>
      <c r="H1622">
        <v>59</v>
      </c>
      <c r="I1622" t="s">
        <v>1230</v>
      </c>
      <c r="N1622">
        <v>119</v>
      </c>
      <c r="O1622" t="s">
        <v>2145</v>
      </c>
      <c r="P1622">
        <v>161</v>
      </c>
      <c r="AC1622" t="s">
        <v>2146</v>
      </c>
      <c r="AD1622">
        <v>213</v>
      </c>
    </row>
    <row r="1623" spans="1:31" x14ac:dyDescent="0.25">
      <c r="A1623" s="1">
        <v>44476</v>
      </c>
      <c r="B1623" s="2" t="s">
        <v>3879</v>
      </c>
      <c r="C1623" s="2" t="s">
        <v>48</v>
      </c>
      <c r="D1623" s="2" t="s">
        <v>23</v>
      </c>
      <c r="E1623" s="2" t="s">
        <v>81</v>
      </c>
      <c r="F1623" s="2" t="s">
        <v>71</v>
      </c>
      <c r="G1623" s="4">
        <v>44476</v>
      </c>
      <c r="H1623">
        <v>60</v>
      </c>
      <c r="I1623" t="s">
        <v>1230</v>
      </c>
      <c r="N1623">
        <v>109</v>
      </c>
      <c r="O1623" t="s">
        <v>2049</v>
      </c>
      <c r="P1623">
        <v>115</v>
      </c>
      <c r="AC1623" t="s">
        <v>2050</v>
      </c>
      <c r="AD1623" t="s">
        <v>2051</v>
      </c>
    </row>
    <row r="1624" spans="1:31" x14ac:dyDescent="0.25">
      <c r="A1624" s="1">
        <v>44476</v>
      </c>
      <c r="B1624" s="2" t="s">
        <v>3879</v>
      </c>
      <c r="C1624" s="2" t="s">
        <v>48</v>
      </c>
      <c r="D1624" s="2" t="s">
        <v>23</v>
      </c>
      <c r="E1624" s="2" t="s">
        <v>81</v>
      </c>
      <c r="F1624" s="2" t="s">
        <v>71</v>
      </c>
      <c r="G1624" s="4">
        <v>44476</v>
      </c>
      <c r="H1624">
        <v>61</v>
      </c>
      <c r="I1624" t="s">
        <v>1230</v>
      </c>
      <c r="N1624">
        <v>1297</v>
      </c>
      <c r="O1624" t="s">
        <v>2112</v>
      </c>
      <c r="P1624">
        <v>265</v>
      </c>
      <c r="AC1624" t="s">
        <v>2113</v>
      </c>
      <c r="AD1624" t="s">
        <v>2114</v>
      </c>
    </row>
    <row r="1625" spans="1:31" x14ac:dyDescent="0.25">
      <c r="A1625" s="1">
        <v>44476</v>
      </c>
      <c r="B1625" s="2" t="s">
        <v>3879</v>
      </c>
      <c r="C1625" s="2" t="s">
        <v>48</v>
      </c>
      <c r="D1625" s="2" t="s">
        <v>23</v>
      </c>
      <c r="E1625" s="2" t="s">
        <v>81</v>
      </c>
      <c r="F1625" s="2" t="s">
        <v>71</v>
      </c>
      <c r="G1625" s="4">
        <v>44476</v>
      </c>
      <c r="H1625">
        <v>62</v>
      </c>
      <c r="I1625" t="s">
        <v>1230</v>
      </c>
      <c r="N1625">
        <v>416</v>
      </c>
      <c r="O1625" t="s">
        <v>2172</v>
      </c>
      <c r="P1625">
        <v>362</v>
      </c>
      <c r="AC1625" t="s">
        <v>2173</v>
      </c>
      <c r="AD1625">
        <v>22</v>
      </c>
    </row>
    <row r="1626" spans="1:31" x14ac:dyDescent="0.25">
      <c r="A1626" s="1">
        <v>44476</v>
      </c>
      <c r="B1626" s="2" t="s">
        <v>3879</v>
      </c>
      <c r="C1626" s="2" t="s">
        <v>48</v>
      </c>
      <c r="D1626" s="2" t="s">
        <v>23</v>
      </c>
      <c r="E1626" s="2" t="s">
        <v>81</v>
      </c>
      <c r="F1626" s="2" t="s">
        <v>71</v>
      </c>
      <c r="G1626" s="4">
        <v>44476</v>
      </c>
      <c r="H1626">
        <v>63</v>
      </c>
      <c r="I1626" t="s">
        <v>1230</v>
      </c>
      <c r="N1626">
        <v>83</v>
      </c>
      <c r="O1626" t="s">
        <v>2029</v>
      </c>
      <c r="P1626">
        <v>138</v>
      </c>
      <c r="AC1626" t="s">
        <v>2030</v>
      </c>
      <c r="AD1626">
        <v>127</v>
      </c>
    </row>
    <row r="1627" spans="1:31" x14ac:dyDescent="0.25">
      <c r="A1627" s="1">
        <v>44476</v>
      </c>
      <c r="B1627" s="2" t="s">
        <v>3879</v>
      </c>
      <c r="C1627" s="2" t="s">
        <v>21</v>
      </c>
      <c r="D1627" s="2" t="s">
        <v>23</v>
      </c>
      <c r="E1627" s="2" t="s">
        <v>81</v>
      </c>
      <c r="F1627" s="2" t="s">
        <v>71</v>
      </c>
      <c r="G1627" s="4">
        <v>44476</v>
      </c>
      <c r="H1627">
        <v>64</v>
      </c>
      <c r="I1627" t="s">
        <v>1233</v>
      </c>
      <c r="J1627" s="1">
        <v>44476</v>
      </c>
      <c r="K1627" t="s">
        <v>3242</v>
      </c>
      <c r="L1627" t="s">
        <v>2957</v>
      </c>
      <c r="M1627" t="s">
        <v>2109</v>
      </c>
      <c r="N1627">
        <v>692</v>
      </c>
      <c r="O1627" t="s">
        <v>2012</v>
      </c>
      <c r="P1627">
        <v>184</v>
      </c>
      <c r="Q1627">
        <v>0</v>
      </c>
      <c r="R1627">
        <v>0</v>
      </c>
      <c r="S1627">
        <v>1475</v>
      </c>
      <c r="T1627">
        <v>1475</v>
      </c>
      <c r="U1627">
        <v>1475</v>
      </c>
      <c r="W1627" t="s">
        <v>2006</v>
      </c>
      <c r="X1627" t="s">
        <v>71</v>
      </c>
      <c r="AA1627" t="s">
        <v>31</v>
      </c>
      <c r="AC1627" t="s">
        <v>2013</v>
      </c>
      <c r="AD1627" t="s">
        <v>2014</v>
      </c>
      <c r="AE1627" t="s">
        <v>2129</v>
      </c>
    </row>
    <row r="1628" spans="1:31" x14ac:dyDescent="0.25">
      <c r="A1628" s="1">
        <v>44476</v>
      </c>
      <c r="B1628" s="2" t="s">
        <v>3879</v>
      </c>
      <c r="C1628" s="2" t="s">
        <v>21</v>
      </c>
      <c r="D1628" s="2" t="s">
        <v>23</v>
      </c>
      <c r="E1628" s="2" t="s">
        <v>81</v>
      </c>
      <c r="F1628" s="2" t="s">
        <v>71</v>
      </c>
      <c r="G1628" s="4">
        <v>44476</v>
      </c>
      <c r="H1628">
        <v>65</v>
      </c>
      <c r="I1628" t="s">
        <v>1233</v>
      </c>
      <c r="N1628">
        <v>119</v>
      </c>
      <c r="O1628" t="s">
        <v>2145</v>
      </c>
      <c r="P1628">
        <v>161</v>
      </c>
      <c r="AC1628" t="s">
        <v>2146</v>
      </c>
      <c r="AD1628">
        <v>213</v>
      </c>
    </row>
    <row r="1629" spans="1:31" x14ac:dyDescent="0.25">
      <c r="A1629" s="1">
        <v>44476</v>
      </c>
      <c r="B1629" s="2" t="s">
        <v>3879</v>
      </c>
      <c r="C1629" s="2" t="s">
        <v>21</v>
      </c>
      <c r="D1629" s="2" t="s">
        <v>23</v>
      </c>
      <c r="E1629" s="2" t="s">
        <v>81</v>
      </c>
      <c r="F1629" s="2" t="s">
        <v>71</v>
      </c>
      <c r="G1629" s="4">
        <v>44476</v>
      </c>
      <c r="H1629">
        <v>66</v>
      </c>
      <c r="I1629" t="s">
        <v>1233</v>
      </c>
      <c r="N1629">
        <v>2197</v>
      </c>
      <c r="O1629" t="s">
        <v>2205</v>
      </c>
      <c r="P1629">
        <v>250</v>
      </c>
      <c r="AC1629" t="s">
        <v>2206</v>
      </c>
    </row>
    <row r="1630" spans="1:31" x14ac:dyDescent="0.25">
      <c r="A1630" s="1">
        <v>44476</v>
      </c>
      <c r="B1630" s="2" t="s">
        <v>3879</v>
      </c>
      <c r="C1630" s="2" t="s">
        <v>21</v>
      </c>
      <c r="D1630" s="2" t="s">
        <v>23</v>
      </c>
      <c r="E1630" s="2" t="s">
        <v>81</v>
      </c>
      <c r="F1630" s="2" t="s">
        <v>71</v>
      </c>
      <c r="G1630" s="4">
        <v>44476</v>
      </c>
      <c r="H1630">
        <v>67</v>
      </c>
      <c r="I1630" t="s">
        <v>1233</v>
      </c>
      <c r="N1630">
        <v>416</v>
      </c>
      <c r="O1630" t="s">
        <v>2172</v>
      </c>
      <c r="P1630">
        <v>362</v>
      </c>
      <c r="AC1630" t="s">
        <v>2173</v>
      </c>
      <c r="AD1630">
        <v>22</v>
      </c>
    </row>
    <row r="1631" spans="1:31" x14ac:dyDescent="0.25">
      <c r="A1631" s="1">
        <v>44476</v>
      </c>
      <c r="B1631" s="2" t="s">
        <v>3879</v>
      </c>
      <c r="C1631" s="2" t="s">
        <v>21</v>
      </c>
      <c r="D1631" s="2" t="s">
        <v>23</v>
      </c>
      <c r="E1631" s="2" t="s">
        <v>81</v>
      </c>
      <c r="F1631" s="2" t="s">
        <v>71</v>
      </c>
      <c r="G1631" s="4">
        <v>44476</v>
      </c>
      <c r="H1631">
        <v>68</v>
      </c>
      <c r="I1631" t="s">
        <v>1233</v>
      </c>
      <c r="N1631">
        <v>1655</v>
      </c>
      <c r="O1631" t="s">
        <v>2207</v>
      </c>
      <c r="P1631">
        <v>380</v>
      </c>
      <c r="AC1631" t="s">
        <v>2208</v>
      </c>
      <c r="AD1631" t="s">
        <v>2209</v>
      </c>
    </row>
    <row r="1632" spans="1:31" x14ac:dyDescent="0.25">
      <c r="A1632" s="1">
        <v>44476</v>
      </c>
      <c r="B1632" s="2" t="s">
        <v>3879</v>
      </c>
      <c r="C1632" s="2" t="s">
        <v>21</v>
      </c>
      <c r="D1632" s="2" t="s">
        <v>23</v>
      </c>
      <c r="E1632" s="2" t="s">
        <v>81</v>
      </c>
      <c r="F1632" s="2" t="s">
        <v>71</v>
      </c>
      <c r="G1632" s="4">
        <v>44476</v>
      </c>
      <c r="H1632">
        <v>69</v>
      </c>
      <c r="I1632" t="s">
        <v>1233</v>
      </c>
      <c r="N1632">
        <v>83</v>
      </c>
      <c r="O1632" t="s">
        <v>2029</v>
      </c>
      <c r="P1632">
        <v>138</v>
      </c>
      <c r="AC1632" t="s">
        <v>2030</v>
      </c>
      <c r="AD1632">
        <v>127</v>
      </c>
    </row>
    <row r="1633" spans="1:31" x14ac:dyDescent="0.25">
      <c r="A1633" s="1">
        <v>44476</v>
      </c>
      <c r="B1633" s="2" t="s">
        <v>3879</v>
      </c>
      <c r="C1633" s="2" t="s">
        <v>25</v>
      </c>
      <c r="D1633" s="2" t="s">
        <v>23</v>
      </c>
      <c r="E1633" s="2" t="s">
        <v>78</v>
      </c>
      <c r="F1633" s="2" t="s">
        <v>71</v>
      </c>
      <c r="G1633" s="4">
        <v>44476</v>
      </c>
      <c r="H1633">
        <v>70</v>
      </c>
      <c r="I1633" t="s">
        <v>1234</v>
      </c>
      <c r="J1633" s="1">
        <v>44476</v>
      </c>
      <c r="K1633" t="s">
        <v>2903</v>
      </c>
      <c r="L1633" t="s">
        <v>2647</v>
      </c>
      <c r="M1633" t="s">
        <v>2904</v>
      </c>
      <c r="N1633">
        <v>102</v>
      </c>
      <c r="O1633" t="s">
        <v>2033</v>
      </c>
      <c r="P1633">
        <v>1070</v>
      </c>
      <c r="Q1633">
        <v>0</v>
      </c>
      <c r="R1633">
        <v>0</v>
      </c>
      <c r="S1633">
        <v>1070</v>
      </c>
      <c r="T1633">
        <v>1070</v>
      </c>
      <c r="U1633">
        <v>1070</v>
      </c>
      <c r="W1633" t="s">
        <v>2006</v>
      </c>
      <c r="X1633" t="s">
        <v>71</v>
      </c>
      <c r="AA1633" t="s">
        <v>24</v>
      </c>
      <c r="AC1633" t="s">
        <v>2034</v>
      </c>
      <c r="AD1633">
        <v>136</v>
      </c>
      <c r="AE1633" t="s">
        <v>2079</v>
      </c>
    </row>
    <row r="1634" spans="1:31" x14ac:dyDescent="0.25">
      <c r="A1634" s="1">
        <v>44476</v>
      </c>
      <c r="B1634" s="2" t="s">
        <v>3879</v>
      </c>
      <c r="C1634" s="2" t="s">
        <v>25</v>
      </c>
      <c r="D1634" s="2" t="s">
        <v>23</v>
      </c>
      <c r="E1634" s="2" t="s">
        <v>78</v>
      </c>
      <c r="F1634" s="2" t="s">
        <v>71</v>
      </c>
      <c r="G1634" s="4">
        <v>44476</v>
      </c>
      <c r="H1634">
        <v>71</v>
      </c>
      <c r="I1634" t="s">
        <v>1235</v>
      </c>
      <c r="J1634" s="1">
        <v>44476</v>
      </c>
      <c r="K1634" t="s">
        <v>2903</v>
      </c>
      <c r="L1634" t="s">
        <v>2647</v>
      </c>
      <c r="M1634" t="s">
        <v>2904</v>
      </c>
      <c r="N1634">
        <v>692</v>
      </c>
      <c r="O1634" t="s">
        <v>2012</v>
      </c>
      <c r="P1634">
        <v>184</v>
      </c>
      <c r="Q1634">
        <v>0</v>
      </c>
      <c r="R1634">
        <v>0</v>
      </c>
      <c r="S1634">
        <v>873</v>
      </c>
      <c r="T1634">
        <v>873</v>
      </c>
      <c r="U1634">
        <v>873</v>
      </c>
      <c r="W1634" t="s">
        <v>2006</v>
      </c>
      <c r="X1634" t="s">
        <v>71</v>
      </c>
      <c r="AA1634" t="s">
        <v>24</v>
      </c>
      <c r="AC1634" t="s">
        <v>2013</v>
      </c>
      <c r="AD1634" t="s">
        <v>2014</v>
      </c>
      <c r="AE1634" t="s">
        <v>2079</v>
      </c>
    </row>
    <row r="1635" spans="1:31" x14ac:dyDescent="0.25">
      <c r="A1635" s="1">
        <v>44476</v>
      </c>
      <c r="B1635" s="2" t="s">
        <v>3879</v>
      </c>
      <c r="C1635" s="2" t="s">
        <v>25</v>
      </c>
      <c r="D1635" s="2" t="s">
        <v>23</v>
      </c>
      <c r="E1635" s="2" t="s">
        <v>78</v>
      </c>
      <c r="F1635" s="2" t="s">
        <v>71</v>
      </c>
      <c r="G1635" s="4">
        <v>44476</v>
      </c>
      <c r="H1635">
        <v>72</v>
      </c>
      <c r="I1635" t="s">
        <v>1235</v>
      </c>
      <c r="N1635">
        <v>104</v>
      </c>
      <c r="O1635" t="s">
        <v>2057</v>
      </c>
      <c r="P1635">
        <v>171</v>
      </c>
      <c r="AC1635" t="s">
        <v>2058</v>
      </c>
      <c r="AD1635">
        <v>157</v>
      </c>
    </row>
    <row r="1636" spans="1:31" x14ac:dyDescent="0.25">
      <c r="A1636" s="1">
        <v>44476</v>
      </c>
      <c r="B1636" s="2" t="s">
        <v>3879</v>
      </c>
      <c r="C1636" s="2" t="s">
        <v>25</v>
      </c>
      <c r="D1636" s="2" t="s">
        <v>23</v>
      </c>
      <c r="E1636" s="2" t="s">
        <v>78</v>
      </c>
      <c r="F1636" s="2" t="s">
        <v>71</v>
      </c>
      <c r="G1636" s="4">
        <v>44476</v>
      </c>
      <c r="H1636">
        <v>73</v>
      </c>
      <c r="I1636" t="s">
        <v>1235</v>
      </c>
      <c r="N1636">
        <v>691</v>
      </c>
      <c r="O1636" t="s">
        <v>2020</v>
      </c>
      <c r="P1636">
        <v>518</v>
      </c>
      <c r="AC1636" t="s">
        <v>2021</v>
      </c>
      <c r="AD1636" t="s">
        <v>2022</v>
      </c>
    </row>
    <row r="1637" spans="1:31" x14ac:dyDescent="0.25">
      <c r="A1637" s="1">
        <v>44476</v>
      </c>
      <c r="B1637" s="2" t="s">
        <v>3879</v>
      </c>
      <c r="C1637" s="2" t="s">
        <v>25</v>
      </c>
      <c r="D1637" s="2" t="s">
        <v>23</v>
      </c>
      <c r="E1637" s="2" t="s">
        <v>78</v>
      </c>
      <c r="F1637" s="2" t="s">
        <v>71</v>
      </c>
      <c r="G1637" s="4">
        <v>44476</v>
      </c>
      <c r="H1637">
        <v>74</v>
      </c>
      <c r="I1637" t="s">
        <v>1236</v>
      </c>
      <c r="J1637" s="1">
        <v>44476</v>
      </c>
      <c r="K1637" t="s">
        <v>3217</v>
      </c>
      <c r="L1637" t="s">
        <v>3218</v>
      </c>
      <c r="M1637" t="s">
        <v>2086</v>
      </c>
      <c r="N1637">
        <v>102</v>
      </c>
      <c r="O1637" t="s">
        <v>2033</v>
      </c>
      <c r="P1637">
        <v>1070</v>
      </c>
      <c r="Q1637">
        <v>0</v>
      </c>
      <c r="R1637">
        <v>0</v>
      </c>
      <c r="S1637">
        <v>1070</v>
      </c>
      <c r="T1637">
        <v>1070</v>
      </c>
      <c r="U1637">
        <v>1070</v>
      </c>
      <c r="W1637" t="s">
        <v>2006</v>
      </c>
      <c r="X1637" t="s">
        <v>71</v>
      </c>
      <c r="AA1637" t="s">
        <v>24</v>
      </c>
      <c r="AC1637" t="s">
        <v>2034</v>
      </c>
      <c r="AD1637">
        <v>136</v>
      </c>
      <c r="AE1637" t="s">
        <v>2333</v>
      </c>
    </row>
    <row r="1638" spans="1:31" x14ac:dyDescent="0.25">
      <c r="A1638" s="1">
        <v>44476</v>
      </c>
      <c r="B1638" s="2" t="s">
        <v>3879</v>
      </c>
      <c r="C1638" s="2" t="s">
        <v>25</v>
      </c>
      <c r="D1638" s="2" t="s">
        <v>23</v>
      </c>
      <c r="E1638" s="2" t="s">
        <v>78</v>
      </c>
      <c r="F1638" s="2" t="s">
        <v>71</v>
      </c>
      <c r="G1638" s="4">
        <v>44476</v>
      </c>
      <c r="H1638">
        <v>75</v>
      </c>
      <c r="I1638" t="s">
        <v>1237</v>
      </c>
      <c r="J1638" s="1">
        <v>44476</v>
      </c>
      <c r="K1638" t="s">
        <v>3217</v>
      </c>
      <c r="L1638" t="s">
        <v>3218</v>
      </c>
      <c r="M1638" t="s">
        <v>2086</v>
      </c>
      <c r="N1638">
        <v>692</v>
      </c>
      <c r="O1638" t="s">
        <v>2012</v>
      </c>
      <c r="P1638">
        <v>184</v>
      </c>
      <c r="Q1638">
        <v>0</v>
      </c>
      <c r="R1638">
        <v>0</v>
      </c>
      <c r="S1638">
        <v>873</v>
      </c>
      <c r="T1638">
        <v>873</v>
      </c>
      <c r="U1638">
        <v>873</v>
      </c>
      <c r="W1638" t="s">
        <v>2006</v>
      </c>
      <c r="X1638" t="s">
        <v>71</v>
      </c>
      <c r="AA1638" t="s">
        <v>24</v>
      </c>
      <c r="AC1638" t="s">
        <v>2013</v>
      </c>
      <c r="AD1638" t="s">
        <v>2014</v>
      </c>
      <c r="AE1638" t="s">
        <v>2333</v>
      </c>
    </row>
    <row r="1639" spans="1:31" x14ac:dyDescent="0.25">
      <c r="A1639" s="1">
        <v>44476</v>
      </c>
      <c r="B1639" s="2" t="s">
        <v>3879</v>
      </c>
      <c r="C1639" s="2" t="s">
        <v>25</v>
      </c>
      <c r="D1639" s="2" t="s">
        <v>23</v>
      </c>
      <c r="E1639" s="2" t="s">
        <v>78</v>
      </c>
      <c r="F1639" s="2" t="s">
        <v>71</v>
      </c>
      <c r="G1639" s="4">
        <v>44476</v>
      </c>
      <c r="H1639">
        <v>76</v>
      </c>
      <c r="I1639" t="s">
        <v>1237</v>
      </c>
      <c r="N1639">
        <v>104</v>
      </c>
      <c r="O1639" t="s">
        <v>2057</v>
      </c>
      <c r="P1639">
        <v>171</v>
      </c>
      <c r="AC1639" t="s">
        <v>2058</v>
      </c>
      <c r="AD1639">
        <v>157</v>
      </c>
    </row>
    <row r="1640" spans="1:31" x14ac:dyDescent="0.25">
      <c r="A1640" s="1">
        <v>44476</v>
      </c>
      <c r="B1640" s="2" t="s">
        <v>3879</v>
      </c>
      <c r="C1640" s="2" t="s">
        <v>25</v>
      </c>
      <c r="D1640" s="2" t="s">
        <v>23</v>
      </c>
      <c r="E1640" s="2" t="s">
        <v>78</v>
      </c>
      <c r="F1640" s="2" t="s">
        <v>71</v>
      </c>
      <c r="G1640" s="4">
        <v>44476</v>
      </c>
      <c r="H1640">
        <v>77</v>
      </c>
      <c r="I1640" t="s">
        <v>1237</v>
      </c>
      <c r="N1640">
        <v>691</v>
      </c>
      <c r="O1640" t="s">
        <v>2020</v>
      </c>
      <c r="P1640">
        <v>518</v>
      </c>
      <c r="AC1640" t="s">
        <v>2021</v>
      </c>
      <c r="AD1640" t="s">
        <v>2022</v>
      </c>
    </row>
    <row r="1641" spans="1:31" x14ac:dyDescent="0.25">
      <c r="A1641" s="1">
        <v>44476</v>
      </c>
      <c r="B1641" s="2" t="s">
        <v>3879</v>
      </c>
      <c r="C1641" s="2" t="s">
        <v>21</v>
      </c>
      <c r="D1641" s="2" t="s">
        <v>23</v>
      </c>
      <c r="E1641" s="2" t="s">
        <v>81</v>
      </c>
      <c r="F1641" s="2" t="s">
        <v>71</v>
      </c>
      <c r="G1641" s="4">
        <v>44476</v>
      </c>
      <c r="H1641">
        <v>78</v>
      </c>
      <c r="I1641" t="s">
        <v>1238</v>
      </c>
      <c r="J1641" s="1">
        <v>44476</v>
      </c>
      <c r="K1641" t="s">
        <v>3245</v>
      </c>
      <c r="L1641" t="s">
        <v>3246</v>
      </c>
      <c r="M1641" t="s">
        <v>2438</v>
      </c>
      <c r="N1641">
        <v>692</v>
      </c>
      <c r="O1641" t="s">
        <v>2012</v>
      </c>
      <c r="P1641">
        <v>184</v>
      </c>
      <c r="Q1641">
        <v>0</v>
      </c>
      <c r="R1641">
        <v>0</v>
      </c>
      <c r="S1641">
        <v>1475</v>
      </c>
      <c r="T1641">
        <v>1475</v>
      </c>
      <c r="U1641">
        <v>1475</v>
      </c>
      <c r="W1641" t="s">
        <v>2006</v>
      </c>
      <c r="X1641" t="s">
        <v>71</v>
      </c>
      <c r="AA1641" t="s">
        <v>31</v>
      </c>
      <c r="AC1641" t="s">
        <v>2013</v>
      </c>
      <c r="AD1641" t="s">
        <v>2014</v>
      </c>
      <c r="AE1641" t="s">
        <v>2129</v>
      </c>
    </row>
    <row r="1642" spans="1:31" x14ac:dyDescent="0.25">
      <c r="A1642" s="1">
        <v>44476</v>
      </c>
      <c r="B1642" s="2" t="s">
        <v>3879</v>
      </c>
      <c r="C1642" s="2" t="s">
        <v>21</v>
      </c>
      <c r="D1642" s="2" t="s">
        <v>23</v>
      </c>
      <c r="E1642" s="2" t="s">
        <v>81</v>
      </c>
      <c r="F1642" s="2" t="s">
        <v>71</v>
      </c>
      <c r="G1642" s="4">
        <v>44476</v>
      </c>
      <c r="H1642">
        <v>79</v>
      </c>
      <c r="I1642" t="s">
        <v>1238</v>
      </c>
      <c r="N1642">
        <v>119</v>
      </c>
      <c r="O1642" t="s">
        <v>2145</v>
      </c>
      <c r="P1642">
        <v>161</v>
      </c>
      <c r="AC1642" t="s">
        <v>2146</v>
      </c>
      <c r="AD1642">
        <v>213</v>
      </c>
    </row>
    <row r="1643" spans="1:31" x14ac:dyDescent="0.25">
      <c r="A1643" s="1">
        <v>44476</v>
      </c>
      <c r="B1643" s="2" t="s">
        <v>3879</v>
      </c>
      <c r="C1643" s="2" t="s">
        <v>21</v>
      </c>
      <c r="D1643" s="2" t="s">
        <v>23</v>
      </c>
      <c r="E1643" s="2" t="s">
        <v>81</v>
      </c>
      <c r="F1643" s="2" t="s">
        <v>71</v>
      </c>
      <c r="G1643" s="4">
        <v>44476</v>
      </c>
      <c r="H1643">
        <v>80</v>
      </c>
      <c r="I1643" t="s">
        <v>1238</v>
      </c>
      <c r="N1643">
        <v>2197</v>
      </c>
      <c r="O1643" t="s">
        <v>2205</v>
      </c>
      <c r="P1643">
        <v>250</v>
      </c>
      <c r="AC1643" t="s">
        <v>2206</v>
      </c>
    </row>
    <row r="1644" spans="1:31" x14ac:dyDescent="0.25">
      <c r="A1644" s="1">
        <v>44476</v>
      </c>
      <c r="B1644" s="2" t="s">
        <v>3879</v>
      </c>
      <c r="C1644" s="2" t="s">
        <v>21</v>
      </c>
      <c r="D1644" s="2" t="s">
        <v>23</v>
      </c>
      <c r="E1644" s="2" t="s">
        <v>81</v>
      </c>
      <c r="F1644" s="2" t="s">
        <v>71</v>
      </c>
      <c r="G1644" s="4">
        <v>44476</v>
      </c>
      <c r="H1644">
        <v>81</v>
      </c>
      <c r="I1644" t="s">
        <v>1238</v>
      </c>
      <c r="N1644">
        <v>416</v>
      </c>
      <c r="O1644" t="s">
        <v>2172</v>
      </c>
      <c r="P1644">
        <v>362</v>
      </c>
      <c r="AC1644" t="s">
        <v>2173</v>
      </c>
      <c r="AD1644">
        <v>22</v>
      </c>
    </row>
    <row r="1645" spans="1:31" x14ac:dyDescent="0.25">
      <c r="A1645" s="1">
        <v>44476</v>
      </c>
      <c r="B1645" s="2" t="s">
        <v>3879</v>
      </c>
      <c r="C1645" s="2" t="s">
        <v>21</v>
      </c>
      <c r="D1645" s="2" t="s">
        <v>23</v>
      </c>
      <c r="E1645" s="2" t="s">
        <v>81</v>
      </c>
      <c r="F1645" s="2" t="s">
        <v>71</v>
      </c>
      <c r="G1645" s="4">
        <v>44476</v>
      </c>
      <c r="H1645">
        <v>82</v>
      </c>
      <c r="I1645" t="s">
        <v>1238</v>
      </c>
      <c r="N1645">
        <v>1655</v>
      </c>
      <c r="O1645" t="s">
        <v>2207</v>
      </c>
      <c r="P1645">
        <v>380</v>
      </c>
      <c r="AC1645" t="s">
        <v>2208</v>
      </c>
      <c r="AD1645" t="s">
        <v>2209</v>
      </c>
    </row>
    <row r="1646" spans="1:31" x14ac:dyDescent="0.25">
      <c r="A1646" s="1">
        <v>44476</v>
      </c>
      <c r="B1646" s="2" t="s">
        <v>3879</v>
      </c>
      <c r="C1646" s="2" t="s">
        <v>21</v>
      </c>
      <c r="D1646" s="2" t="s">
        <v>23</v>
      </c>
      <c r="E1646" s="2" t="s">
        <v>81</v>
      </c>
      <c r="F1646" s="2" t="s">
        <v>71</v>
      </c>
      <c r="G1646" s="4">
        <v>44476</v>
      </c>
      <c r="H1646">
        <v>83</v>
      </c>
      <c r="I1646" t="s">
        <v>1238</v>
      </c>
      <c r="N1646">
        <v>83</v>
      </c>
      <c r="O1646" t="s">
        <v>2029</v>
      </c>
      <c r="P1646">
        <v>138</v>
      </c>
      <c r="AC1646" t="s">
        <v>2030</v>
      </c>
      <c r="AD1646">
        <v>127</v>
      </c>
    </row>
    <row r="1647" spans="1:31" x14ac:dyDescent="0.25">
      <c r="A1647" s="1">
        <v>44476</v>
      </c>
      <c r="B1647" s="2" t="s">
        <v>3879</v>
      </c>
      <c r="C1647" s="2" t="s">
        <v>21</v>
      </c>
      <c r="D1647" s="2" t="s">
        <v>23</v>
      </c>
      <c r="E1647" s="2" t="s">
        <v>81</v>
      </c>
      <c r="F1647" s="2" t="s">
        <v>71</v>
      </c>
      <c r="G1647" s="4">
        <v>44476</v>
      </c>
      <c r="H1647">
        <v>84</v>
      </c>
      <c r="I1647" t="s">
        <v>1239</v>
      </c>
      <c r="J1647" s="1">
        <v>44476</v>
      </c>
      <c r="K1647" t="s">
        <v>3248</v>
      </c>
      <c r="L1647" t="s">
        <v>2416</v>
      </c>
      <c r="M1647" t="s">
        <v>3249</v>
      </c>
      <c r="N1647">
        <v>692</v>
      </c>
      <c r="O1647" t="s">
        <v>2012</v>
      </c>
      <c r="P1647">
        <v>184</v>
      </c>
      <c r="Q1647">
        <v>0</v>
      </c>
      <c r="R1647">
        <v>0</v>
      </c>
      <c r="S1647">
        <v>1475</v>
      </c>
      <c r="T1647">
        <v>1475</v>
      </c>
      <c r="U1647">
        <v>1475</v>
      </c>
      <c r="W1647" t="s">
        <v>2006</v>
      </c>
      <c r="X1647" t="s">
        <v>71</v>
      </c>
      <c r="AA1647" t="s">
        <v>31</v>
      </c>
      <c r="AC1647" t="s">
        <v>2013</v>
      </c>
      <c r="AD1647" t="s">
        <v>2014</v>
      </c>
      <c r="AE1647" t="s">
        <v>2129</v>
      </c>
    </row>
    <row r="1648" spans="1:31" x14ac:dyDescent="0.25">
      <c r="A1648" s="1">
        <v>44476</v>
      </c>
      <c r="B1648" s="2" t="s">
        <v>3879</v>
      </c>
      <c r="C1648" s="2" t="s">
        <v>21</v>
      </c>
      <c r="D1648" s="2" t="s">
        <v>23</v>
      </c>
      <c r="E1648" s="2" t="s">
        <v>81</v>
      </c>
      <c r="F1648" s="2" t="s">
        <v>71</v>
      </c>
      <c r="G1648" s="4">
        <v>44476</v>
      </c>
      <c r="H1648">
        <v>85</v>
      </c>
      <c r="I1648" t="s">
        <v>1239</v>
      </c>
      <c r="N1648">
        <v>119</v>
      </c>
      <c r="O1648" t="s">
        <v>2145</v>
      </c>
      <c r="P1648">
        <v>161</v>
      </c>
      <c r="AC1648" t="s">
        <v>2146</v>
      </c>
      <c r="AD1648">
        <v>213</v>
      </c>
    </row>
    <row r="1649" spans="1:31" x14ac:dyDescent="0.25">
      <c r="A1649" s="1">
        <v>44476</v>
      </c>
      <c r="B1649" s="2" t="s">
        <v>3879</v>
      </c>
      <c r="C1649" s="2" t="s">
        <v>21</v>
      </c>
      <c r="D1649" s="2" t="s">
        <v>23</v>
      </c>
      <c r="E1649" s="2" t="s">
        <v>81</v>
      </c>
      <c r="F1649" s="2" t="s">
        <v>71</v>
      </c>
      <c r="G1649" s="4">
        <v>44476</v>
      </c>
      <c r="H1649">
        <v>86</v>
      </c>
      <c r="I1649" t="s">
        <v>1239</v>
      </c>
      <c r="N1649">
        <v>2197</v>
      </c>
      <c r="O1649" t="s">
        <v>2205</v>
      </c>
      <c r="P1649">
        <v>250</v>
      </c>
      <c r="AC1649" t="s">
        <v>2206</v>
      </c>
    </row>
    <row r="1650" spans="1:31" x14ac:dyDescent="0.25">
      <c r="A1650" s="1">
        <v>44476</v>
      </c>
      <c r="B1650" s="2" t="s">
        <v>3879</v>
      </c>
      <c r="C1650" s="2" t="s">
        <v>21</v>
      </c>
      <c r="D1650" s="2" t="s">
        <v>23</v>
      </c>
      <c r="E1650" s="2" t="s">
        <v>81</v>
      </c>
      <c r="F1650" s="2" t="s">
        <v>71</v>
      </c>
      <c r="G1650" s="4">
        <v>44476</v>
      </c>
      <c r="H1650">
        <v>87</v>
      </c>
      <c r="I1650" t="s">
        <v>1239</v>
      </c>
      <c r="N1650">
        <v>416</v>
      </c>
      <c r="O1650" t="s">
        <v>2172</v>
      </c>
      <c r="P1650">
        <v>362</v>
      </c>
      <c r="AC1650" t="s">
        <v>2173</v>
      </c>
      <c r="AD1650">
        <v>22</v>
      </c>
    </row>
    <row r="1651" spans="1:31" x14ac:dyDescent="0.25">
      <c r="A1651" s="1">
        <v>44476</v>
      </c>
      <c r="B1651" s="2" t="s">
        <v>3879</v>
      </c>
      <c r="C1651" s="2" t="s">
        <v>21</v>
      </c>
      <c r="D1651" s="2" t="s">
        <v>23</v>
      </c>
      <c r="E1651" s="2" t="s">
        <v>81</v>
      </c>
      <c r="F1651" s="2" t="s">
        <v>71</v>
      </c>
      <c r="G1651" s="4">
        <v>44476</v>
      </c>
      <c r="H1651">
        <v>88</v>
      </c>
      <c r="I1651" t="s">
        <v>1239</v>
      </c>
      <c r="N1651">
        <v>1655</v>
      </c>
      <c r="O1651" t="s">
        <v>2207</v>
      </c>
      <c r="P1651">
        <v>380</v>
      </c>
      <c r="AC1651" t="s">
        <v>2208</v>
      </c>
      <c r="AD1651" t="s">
        <v>2209</v>
      </c>
    </row>
    <row r="1652" spans="1:31" x14ac:dyDescent="0.25">
      <c r="A1652" s="1">
        <v>44476</v>
      </c>
      <c r="B1652" s="2" t="s">
        <v>3879</v>
      </c>
      <c r="C1652" s="2" t="s">
        <v>21</v>
      </c>
      <c r="D1652" s="2" t="s">
        <v>23</v>
      </c>
      <c r="E1652" s="2" t="s">
        <v>81</v>
      </c>
      <c r="F1652" s="2" t="s">
        <v>71</v>
      </c>
      <c r="G1652" s="4">
        <v>44476</v>
      </c>
      <c r="H1652">
        <v>89</v>
      </c>
      <c r="I1652" t="s">
        <v>1239</v>
      </c>
      <c r="N1652">
        <v>83</v>
      </c>
      <c r="O1652" t="s">
        <v>2029</v>
      </c>
      <c r="P1652">
        <v>138</v>
      </c>
      <c r="AC1652" t="s">
        <v>2030</v>
      </c>
      <c r="AD1652">
        <v>127</v>
      </c>
    </row>
    <row r="1653" spans="1:31" x14ac:dyDescent="0.25">
      <c r="A1653" s="1">
        <v>44476</v>
      </c>
      <c r="B1653" s="2" t="s">
        <v>3879</v>
      </c>
      <c r="C1653" s="2" t="s">
        <v>46</v>
      </c>
      <c r="D1653" s="2" t="s">
        <v>37</v>
      </c>
      <c r="E1653" s="2" t="s">
        <v>81</v>
      </c>
      <c r="F1653" s="2" t="s">
        <v>71</v>
      </c>
      <c r="G1653" s="4">
        <v>44476</v>
      </c>
      <c r="H1653">
        <v>90</v>
      </c>
      <c r="I1653" t="s">
        <v>1240</v>
      </c>
      <c r="J1653" s="1">
        <v>44476</v>
      </c>
      <c r="K1653" t="s">
        <v>3257</v>
      </c>
      <c r="L1653" t="s">
        <v>3258</v>
      </c>
      <c r="N1653">
        <v>692</v>
      </c>
      <c r="O1653" t="s">
        <v>2012</v>
      </c>
      <c r="P1653">
        <v>184</v>
      </c>
      <c r="Q1653">
        <v>0</v>
      </c>
      <c r="R1653">
        <v>0</v>
      </c>
      <c r="S1653">
        <v>1214</v>
      </c>
      <c r="T1653">
        <v>1214</v>
      </c>
      <c r="U1653">
        <v>1214</v>
      </c>
      <c r="W1653" t="s">
        <v>2006</v>
      </c>
      <c r="X1653" t="s">
        <v>71</v>
      </c>
      <c r="Y1653" t="s">
        <v>3259</v>
      </c>
      <c r="AA1653" t="s">
        <v>46</v>
      </c>
      <c r="AC1653" t="s">
        <v>2013</v>
      </c>
      <c r="AD1653" t="s">
        <v>2014</v>
      </c>
      <c r="AE1653" t="s">
        <v>2361</v>
      </c>
    </row>
    <row r="1654" spans="1:31" x14ac:dyDescent="0.25">
      <c r="A1654" s="1">
        <v>44476</v>
      </c>
      <c r="B1654" s="2" t="s">
        <v>3879</v>
      </c>
      <c r="C1654" s="2" t="s">
        <v>46</v>
      </c>
      <c r="D1654" s="2" t="s">
        <v>37</v>
      </c>
      <c r="E1654" s="2" t="s">
        <v>81</v>
      </c>
      <c r="F1654" s="2" t="s">
        <v>71</v>
      </c>
      <c r="G1654" s="4">
        <v>44476</v>
      </c>
      <c r="H1654">
        <v>91</v>
      </c>
      <c r="I1654" t="s">
        <v>1240</v>
      </c>
      <c r="N1654">
        <v>121</v>
      </c>
      <c r="O1654" t="s">
        <v>2100</v>
      </c>
      <c r="P1654">
        <v>374</v>
      </c>
      <c r="AC1654" t="s">
        <v>2101</v>
      </c>
      <c r="AD1654">
        <v>137</v>
      </c>
    </row>
    <row r="1655" spans="1:31" x14ac:dyDescent="0.25">
      <c r="A1655" s="1">
        <v>44476</v>
      </c>
      <c r="B1655" s="2" t="s">
        <v>3879</v>
      </c>
      <c r="C1655" s="2" t="s">
        <v>46</v>
      </c>
      <c r="D1655" s="2" t="s">
        <v>37</v>
      </c>
      <c r="E1655" s="2" t="s">
        <v>81</v>
      </c>
      <c r="F1655" s="2" t="s">
        <v>71</v>
      </c>
      <c r="G1655" s="4">
        <v>44476</v>
      </c>
      <c r="H1655">
        <v>92</v>
      </c>
      <c r="I1655" t="s">
        <v>1240</v>
      </c>
      <c r="N1655">
        <v>691</v>
      </c>
      <c r="O1655" t="s">
        <v>2020</v>
      </c>
      <c r="P1655">
        <v>518</v>
      </c>
      <c r="AC1655" t="s">
        <v>2021</v>
      </c>
      <c r="AD1655" t="s">
        <v>2022</v>
      </c>
    </row>
    <row r="1656" spans="1:31" x14ac:dyDescent="0.25">
      <c r="A1656" s="1">
        <v>44476</v>
      </c>
      <c r="B1656" s="2" t="s">
        <v>3879</v>
      </c>
      <c r="C1656" s="2" t="s">
        <v>46</v>
      </c>
      <c r="D1656" s="2" t="s">
        <v>37</v>
      </c>
      <c r="E1656" s="2" t="s">
        <v>81</v>
      </c>
      <c r="F1656" s="2" t="s">
        <v>71</v>
      </c>
      <c r="G1656" s="4">
        <v>44476</v>
      </c>
      <c r="H1656">
        <v>93</v>
      </c>
      <c r="I1656" t="s">
        <v>1240</v>
      </c>
      <c r="N1656">
        <v>83</v>
      </c>
      <c r="O1656" t="s">
        <v>2029</v>
      </c>
      <c r="P1656">
        <v>138</v>
      </c>
      <c r="AC1656" t="s">
        <v>2030</v>
      </c>
      <c r="AD1656">
        <v>127</v>
      </c>
    </row>
    <row r="1657" spans="1:31" x14ac:dyDescent="0.25">
      <c r="A1657" s="1">
        <v>44476</v>
      </c>
      <c r="B1657" s="2" t="s">
        <v>3879</v>
      </c>
      <c r="C1657" s="2" t="s">
        <v>46</v>
      </c>
      <c r="D1657" s="2" t="s">
        <v>23</v>
      </c>
      <c r="E1657" s="2" t="s">
        <v>81</v>
      </c>
      <c r="F1657" s="2" t="s">
        <v>71</v>
      </c>
      <c r="G1657" s="4">
        <v>44476</v>
      </c>
      <c r="H1657">
        <v>94</v>
      </c>
      <c r="I1657" t="s">
        <v>1242</v>
      </c>
      <c r="J1657" s="1">
        <v>44476</v>
      </c>
      <c r="K1657" t="s">
        <v>3260</v>
      </c>
      <c r="L1657" t="s">
        <v>3261</v>
      </c>
      <c r="N1657">
        <v>100</v>
      </c>
      <c r="O1657" t="s">
        <v>2016</v>
      </c>
      <c r="P1657">
        <v>414</v>
      </c>
      <c r="Q1657">
        <v>0</v>
      </c>
      <c r="R1657">
        <v>0</v>
      </c>
      <c r="S1657">
        <v>552</v>
      </c>
      <c r="T1657">
        <v>552</v>
      </c>
      <c r="U1657">
        <v>552</v>
      </c>
      <c r="W1657" t="s">
        <v>2006</v>
      </c>
      <c r="X1657" t="s">
        <v>71</v>
      </c>
      <c r="Y1657" t="s">
        <v>3262</v>
      </c>
      <c r="AA1657" t="s">
        <v>46</v>
      </c>
      <c r="AC1657" t="s">
        <v>2017</v>
      </c>
      <c r="AD1657">
        <v>100</v>
      </c>
      <c r="AE1657" t="s">
        <v>3263</v>
      </c>
    </row>
    <row r="1658" spans="1:31" x14ac:dyDescent="0.25">
      <c r="A1658" s="1">
        <v>44476</v>
      </c>
      <c r="B1658" s="2" t="s">
        <v>3879</v>
      </c>
      <c r="C1658" s="2" t="s">
        <v>46</v>
      </c>
      <c r="D1658" s="2" t="s">
        <v>23</v>
      </c>
      <c r="E1658" s="2" t="s">
        <v>81</v>
      </c>
      <c r="F1658" s="2" t="s">
        <v>71</v>
      </c>
      <c r="G1658" s="4">
        <v>44476</v>
      </c>
      <c r="H1658">
        <v>95</v>
      </c>
      <c r="I1658" t="s">
        <v>1242</v>
      </c>
      <c r="N1658">
        <v>83</v>
      </c>
      <c r="O1658" t="s">
        <v>2029</v>
      </c>
      <c r="P1658">
        <v>138</v>
      </c>
      <c r="AC1658" t="s">
        <v>2030</v>
      </c>
      <c r="AD1658">
        <v>127</v>
      </c>
    </row>
    <row r="1659" spans="1:31" x14ac:dyDescent="0.25">
      <c r="A1659" s="1">
        <v>44476</v>
      </c>
      <c r="B1659" s="2" t="s">
        <v>3879</v>
      </c>
      <c r="C1659" s="2" t="s">
        <v>25</v>
      </c>
      <c r="D1659" s="2" t="s">
        <v>23</v>
      </c>
      <c r="E1659" s="2" t="s">
        <v>78</v>
      </c>
      <c r="F1659" s="2" t="s">
        <v>71</v>
      </c>
      <c r="G1659" s="4">
        <v>44476</v>
      </c>
      <c r="H1659">
        <v>96</v>
      </c>
      <c r="I1659" t="s">
        <v>1244</v>
      </c>
      <c r="J1659" s="1">
        <v>44476</v>
      </c>
      <c r="K1659" t="s">
        <v>2083</v>
      </c>
      <c r="L1659" t="s">
        <v>2027</v>
      </c>
      <c r="M1659" t="s">
        <v>2084</v>
      </c>
      <c r="N1659">
        <v>2477</v>
      </c>
      <c r="O1659" t="s">
        <v>2240</v>
      </c>
      <c r="P1659">
        <v>750</v>
      </c>
      <c r="Q1659">
        <v>0</v>
      </c>
      <c r="R1659">
        <v>0</v>
      </c>
      <c r="S1659">
        <v>750</v>
      </c>
      <c r="T1659">
        <v>750</v>
      </c>
      <c r="U1659">
        <v>750</v>
      </c>
      <c r="W1659" t="s">
        <v>2006</v>
      </c>
      <c r="X1659" t="s">
        <v>71</v>
      </c>
      <c r="AA1659" t="s">
        <v>24</v>
      </c>
      <c r="AC1659" t="s">
        <v>2241</v>
      </c>
      <c r="AE1659" t="s">
        <v>2039</v>
      </c>
    </row>
    <row r="1660" spans="1:31" x14ac:dyDescent="0.25">
      <c r="A1660" s="1">
        <v>44476</v>
      </c>
      <c r="B1660" s="2" t="s">
        <v>3879</v>
      </c>
      <c r="C1660" s="2" t="s">
        <v>46</v>
      </c>
      <c r="D1660" s="2" t="s">
        <v>23</v>
      </c>
      <c r="E1660" s="2" t="s">
        <v>81</v>
      </c>
      <c r="F1660" s="2" t="s">
        <v>71</v>
      </c>
      <c r="G1660" s="4">
        <v>44476</v>
      </c>
      <c r="H1660">
        <v>97</v>
      </c>
      <c r="I1660" t="s">
        <v>1245</v>
      </c>
      <c r="J1660" s="1">
        <v>44476</v>
      </c>
      <c r="K1660" t="s">
        <v>3264</v>
      </c>
      <c r="L1660" t="s">
        <v>2071</v>
      </c>
      <c r="N1660">
        <v>612</v>
      </c>
      <c r="O1660" t="s">
        <v>2102</v>
      </c>
      <c r="P1660">
        <v>495</v>
      </c>
      <c r="Q1660">
        <v>0</v>
      </c>
      <c r="R1660">
        <v>0</v>
      </c>
      <c r="S1660">
        <v>495</v>
      </c>
      <c r="T1660">
        <v>495</v>
      </c>
      <c r="U1660">
        <v>495</v>
      </c>
      <c r="W1660" t="s">
        <v>2006</v>
      </c>
      <c r="X1660" t="s">
        <v>71</v>
      </c>
      <c r="AA1660" t="s">
        <v>46</v>
      </c>
      <c r="AC1660" t="s">
        <v>2103</v>
      </c>
      <c r="AD1660">
        <v>58</v>
      </c>
      <c r="AE1660" t="s">
        <v>2111</v>
      </c>
    </row>
    <row r="1661" spans="1:31" x14ac:dyDescent="0.25">
      <c r="A1661" s="1">
        <v>44476</v>
      </c>
      <c r="B1661" s="2" t="s">
        <v>3879</v>
      </c>
      <c r="C1661" s="2" t="s">
        <v>46</v>
      </c>
      <c r="D1661" s="2" t="s">
        <v>23</v>
      </c>
      <c r="E1661" s="2" t="s">
        <v>81</v>
      </c>
      <c r="F1661" s="2" t="s">
        <v>71</v>
      </c>
      <c r="G1661" s="4">
        <v>44476</v>
      </c>
      <c r="H1661">
        <v>98</v>
      </c>
      <c r="I1661" t="s">
        <v>1247</v>
      </c>
      <c r="J1661" s="1">
        <v>44476</v>
      </c>
      <c r="K1661" t="s">
        <v>3265</v>
      </c>
      <c r="L1661" t="s">
        <v>2066</v>
      </c>
      <c r="N1661">
        <v>1794</v>
      </c>
      <c r="O1661" t="s">
        <v>2558</v>
      </c>
      <c r="P1661">
        <v>1500</v>
      </c>
      <c r="Q1661">
        <v>0</v>
      </c>
      <c r="R1661">
        <v>0</v>
      </c>
      <c r="S1661">
        <v>1500</v>
      </c>
      <c r="T1661">
        <v>1500</v>
      </c>
      <c r="U1661">
        <v>1500</v>
      </c>
      <c r="W1661" t="s">
        <v>2006</v>
      </c>
      <c r="X1661" t="s">
        <v>71</v>
      </c>
      <c r="AA1661" t="s">
        <v>46</v>
      </c>
      <c r="AC1661" t="s">
        <v>2560</v>
      </c>
      <c r="AD1661">
        <v>171</v>
      </c>
      <c r="AE1661" t="s">
        <v>2561</v>
      </c>
    </row>
    <row r="1662" spans="1:31" x14ac:dyDescent="0.25">
      <c r="A1662" s="1">
        <v>44476</v>
      </c>
      <c r="B1662" s="2" t="s">
        <v>3879</v>
      </c>
      <c r="C1662" s="2" t="s">
        <v>46</v>
      </c>
      <c r="D1662" s="2" t="s">
        <v>23</v>
      </c>
      <c r="E1662" s="2" t="s">
        <v>81</v>
      </c>
      <c r="F1662" s="2" t="s">
        <v>71</v>
      </c>
      <c r="G1662" s="4">
        <v>44476</v>
      </c>
      <c r="H1662">
        <v>99</v>
      </c>
      <c r="I1662" t="s">
        <v>1249</v>
      </c>
      <c r="J1662" s="1">
        <v>44476</v>
      </c>
      <c r="K1662" t="s">
        <v>3266</v>
      </c>
      <c r="L1662" t="s">
        <v>3224</v>
      </c>
      <c r="N1662">
        <v>692</v>
      </c>
      <c r="O1662" t="s">
        <v>2012</v>
      </c>
      <c r="P1662">
        <v>184</v>
      </c>
      <c r="Q1662">
        <v>0</v>
      </c>
      <c r="R1662">
        <v>0</v>
      </c>
      <c r="S1662">
        <v>719</v>
      </c>
      <c r="T1662">
        <v>719</v>
      </c>
      <c r="U1662">
        <v>719</v>
      </c>
      <c r="W1662" t="s">
        <v>2006</v>
      </c>
      <c r="X1662" t="s">
        <v>71</v>
      </c>
      <c r="Y1662" t="s">
        <v>3267</v>
      </c>
      <c r="AA1662" t="s">
        <v>46</v>
      </c>
      <c r="AC1662" t="s">
        <v>2013</v>
      </c>
      <c r="AD1662" t="s">
        <v>2014</v>
      </c>
      <c r="AE1662" t="s">
        <v>2300</v>
      </c>
    </row>
    <row r="1663" spans="1:31" x14ac:dyDescent="0.25">
      <c r="A1663" s="1">
        <v>44476</v>
      </c>
      <c r="B1663" s="2" t="s">
        <v>3879</v>
      </c>
      <c r="C1663" s="2" t="s">
        <v>46</v>
      </c>
      <c r="D1663" s="2" t="s">
        <v>23</v>
      </c>
      <c r="E1663" s="2" t="s">
        <v>81</v>
      </c>
      <c r="F1663" s="2" t="s">
        <v>71</v>
      </c>
      <c r="G1663" s="4">
        <v>44476</v>
      </c>
      <c r="H1663">
        <v>100</v>
      </c>
      <c r="I1663" t="s">
        <v>1249</v>
      </c>
      <c r="N1663">
        <v>1533</v>
      </c>
      <c r="O1663" t="s">
        <v>2119</v>
      </c>
      <c r="P1663">
        <v>535</v>
      </c>
      <c r="AC1663" t="s">
        <v>2120</v>
      </c>
      <c r="AD1663" t="s">
        <v>2121</v>
      </c>
    </row>
    <row r="1664" spans="1:31" x14ac:dyDescent="0.25">
      <c r="A1664" s="1">
        <v>44476</v>
      </c>
      <c r="B1664" s="2" t="s">
        <v>3879</v>
      </c>
      <c r="C1664" s="2" t="s">
        <v>46</v>
      </c>
      <c r="D1664" s="2" t="s">
        <v>23</v>
      </c>
      <c r="E1664" s="2" t="s">
        <v>81</v>
      </c>
      <c r="F1664" s="2" t="s">
        <v>71</v>
      </c>
      <c r="G1664" s="4">
        <v>44476</v>
      </c>
      <c r="H1664">
        <v>101</v>
      </c>
      <c r="I1664" t="s">
        <v>1250</v>
      </c>
      <c r="J1664" s="1">
        <v>44476</v>
      </c>
      <c r="K1664" t="s">
        <v>3268</v>
      </c>
      <c r="L1664" t="s">
        <v>3224</v>
      </c>
      <c r="M1664" t="s">
        <v>2294</v>
      </c>
      <c r="N1664">
        <v>692</v>
      </c>
      <c r="O1664" t="s">
        <v>2012</v>
      </c>
      <c r="P1664">
        <v>184</v>
      </c>
      <c r="Q1664">
        <v>0</v>
      </c>
      <c r="R1664">
        <v>0</v>
      </c>
      <c r="S1664">
        <v>1277</v>
      </c>
      <c r="T1664">
        <v>1277</v>
      </c>
      <c r="U1664">
        <v>1277</v>
      </c>
      <c r="W1664" t="s">
        <v>2006</v>
      </c>
      <c r="X1664" t="s">
        <v>71</v>
      </c>
      <c r="Y1664" t="s">
        <v>3269</v>
      </c>
      <c r="AA1664" t="s">
        <v>46</v>
      </c>
      <c r="AC1664" t="s">
        <v>2013</v>
      </c>
      <c r="AD1664" t="s">
        <v>2014</v>
      </c>
      <c r="AE1664" t="s">
        <v>2236</v>
      </c>
    </row>
    <row r="1665" spans="1:31" x14ac:dyDescent="0.25">
      <c r="A1665" s="1">
        <v>44476</v>
      </c>
      <c r="B1665" s="2" t="s">
        <v>3879</v>
      </c>
      <c r="C1665" s="2" t="s">
        <v>46</v>
      </c>
      <c r="D1665" s="2" t="s">
        <v>23</v>
      </c>
      <c r="E1665" s="2" t="s">
        <v>81</v>
      </c>
      <c r="F1665" s="2" t="s">
        <v>71</v>
      </c>
      <c r="G1665" s="4">
        <v>44476</v>
      </c>
      <c r="H1665">
        <v>102</v>
      </c>
      <c r="I1665" t="s">
        <v>1250</v>
      </c>
      <c r="N1665">
        <v>119</v>
      </c>
      <c r="O1665" t="s">
        <v>2145</v>
      </c>
      <c r="P1665">
        <v>161</v>
      </c>
      <c r="AC1665" t="s">
        <v>2146</v>
      </c>
      <c r="AD1665">
        <v>213</v>
      </c>
    </row>
    <row r="1666" spans="1:31" x14ac:dyDescent="0.25">
      <c r="A1666" s="1">
        <v>44476</v>
      </c>
      <c r="B1666" s="2" t="s">
        <v>3879</v>
      </c>
      <c r="C1666" s="2" t="s">
        <v>46</v>
      </c>
      <c r="D1666" s="2" t="s">
        <v>23</v>
      </c>
      <c r="E1666" s="2" t="s">
        <v>81</v>
      </c>
      <c r="F1666" s="2" t="s">
        <v>71</v>
      </c>
      <c r="G1666" s="4">
        <v>44476</v>
      </c>
      <c r="H1666">
        <v>103</v>
      </c>
      <c r="I1666" t="s">
        <v>1250</v>
      </c>
      <c r="N1666">
        <v>100</v>
      </c>
      <c r="O1666" t="s">
        <v>2016</v>
      </c>
      <c r="P1666">
        <v>414</v>
      </c>
      <c r="AC1666" t="s">
        <v>2017</v>
      </c>
      <c r="AD1666">
        <v>100</v>
      </c>
    </row>
    <row r="1667" spans="1:31" x14ac:dyDescent="0.25">
      <c r="A1667" s="1">
        <v>44476</v>
      </c>
      <c r="B1667" s="2" t="s">
        <v>3879</v>
      </c>
      <c r="C1667" s="2" t="s">
        <v>46</v>
      </c>
      <c r="D1667" s="2" t="s">
        <v>23</v>
      </c>
      <c r="E1667" s="2" t="s">
        <v>81</v>
      </c>
      <c r="F1667" s="2" t="s">
        <v>71</v>
      </c>
      <c r="G1667" s="4">
        <v>44476</v>
      </c>
      <c r="H1667">
        <v>104</v>
      </c>
      <c r="I1667" t="s">
        <v>1250</v>
      </c>
      <c r="N1667">
        <v>691</v>
      </c>
      <c r="O1667" t="s">
        <v>2020</v>
      </c>
      <c r="P1667">
        <v>518</v>
      </c>
      <c r="AC1667" t="s">
        <v>2021</v>
      </c>
      <c r="AD1667" t="s">
        <v>2022</v>
      </c>
    </row>
    <row r="1668" spans="1:31" x14ac:dyDescent="0.25">
      <c r="A1668" s="1">
        <v>44476</v>
      </c>
      <c r="B1668" s="2" t="s">
        <v>3879</v>
      </c>
      <c r="C1668" s="2" t="s">
        <v>48</v>
      </c>
      <c r="D1668" s="2" t="s">
        <v>37</v>
      </c>
      <c r="E1668" s="2" t="s">
        <v>81</v>
      </c>
      <c r="F1668" s="2" t="s">
        <v>71</v>
      </c>
      <c r="G1668" s="4">
        <v>44476</v>
      </c>
      <c r="H1668">
        <v>105</v>
      </c>
      <c r="I1668" t="s">
        <v>1252</v>
      </c>
      <c r="J1668" s="1">
        <v>44476</v>
      </c>
      <c r="K1668" t="s">
        <v>3270</v>
      </c>
      <c r="L1668" t="s">
        <v>2923</v>
      </c>
      <c r="M1668" t="s">
        <v>2396</v>
      </c>
      <c r="N1668">
        <v>692</v>
      </c>
      <c r="O1668" t="s">
        <v>2012</v>
      </c>
      <c r="P1668">
        <v>184</v>
      </c>
      <c r="Q1668">
        <v>0</v>
      </c>
      <c r="R1668">
        <v>0</v>
      </c>
      <c r="S1668">
        <v>1093</v>
      </c>
      <c r="T1668">
        <v>1093</v>
      </c>
      <c r="U1668">
        <v>1093</v>
      </c>
      <c r="W1668" t="s">
        <v>2006</v>
      </c>
      <c r="X1668" t="s">
        <v>71</v>
      </c>
      <c r="AA1668" t="s">
        <v>48</v>
      </c>
      <c r="AC1668" t="s">
        <v>2013</v>
      </c>
      <c r="AD1668" t="s">
        <v>2014</v>
      </c>
      <c r="AE1668" t="s">
        <v>2223</v>
      </c>
    </row>
    <row r="1669" spans="1:31" x14ac:dyDescent="0.25">
      <c r="A1669" s="1">
        <v>44476</v>
      </c>
      <c r="B1669" s="2" t="s">
        <v>3879</v>
      </c>
      <c r="C1669" s="2" t="s">
        <v>48</v>
      </c>
      <c r="D1669" s="2" t="s">
        <v>37</v>
      </c>
      <c r="E1669" s="2" t="s">
        <v>81</v>
      </c>
      <c r="F1669" s="2" t="s">
        <v>71</v>
      </c>
      <c r="G1669" s="4">
        <v>44476</v>
      </c>
      <c r="H1669">
        <v>106</v>
      </c>
      <c r="I1669" t="s">
        <v>1252</v>
      </c>
      <c r="N1669">
        <v>1533</v>
      </c>
      <c r="O1669" t="s">
        <v>2119</v>
      </c>
      <c r="P1669">
        <v>535</v>
      </c>
      <c r="AC1669" t="s">
        <v>2120</v>
      </c>
      <c r="AD1669" t="s">
        <v>2121</v>
      </c>
    </row>
    <row r="1670" spans="1:31" x14ac:dyDescent="0.25">
      <c r="A1670" s="1">
        <v>44476</v>
      </c>
      <c r="B1670" s="2" t="s">
        <v>3879</v>
      </c>
      <c r="C1670" s="2" t="s">
        <v>48</v>
      </c>
      <c r="D1670" s="2" t="s">
        <v>37</v>
      </c>
      <c r="E1670" s="2" t="s">
        <v>81</v>
      </c>
      <c r="F1670" s="2" t="s">
        <v>71</v>
      </c>
      <c r="G1670" s="4">
        <v>44476</v>
      </c>
      <c r="H1670">
        <v>107</v>
      </c>
      <c r="I1670" t="s">
        <v>1252</v>
      </c>
      <c r="N1670">
        <v>121</v>
      </c>
      <c r="O1670" t="s">
        <v>2100</v>
      </c>
      <c r="P1670">
        <v>374</v>
      </c>
      <c r="AC1670" t="s">
        <v>2101</v>
      </c>
      <c r="AD1670">
        <v>137</v>
      </c>
    </row>
    <row r="1671" spans="1:31" x14ac:dyDescent="0.25">
      <c r="A1671" s="1">
        <v>44476</v>
      </c>
      <c r="B1671" s="2" t="s">
        <v>3879</v>
      </c>
      <c r="C1671" s="2" t="s">
        <v>34</v>
      </c>
      <c r="D1671" s="2" t="s">
        <v>23</v>
      </c>
      <c r="E1671" s="2" t="s">
        <v>80</v>
      </c>
      <c r="F1671" s="2" t="s">
        <v>71</v>
      </c>
      <c r="G1671" s="4">
        <v>44476</v>
      </c>
      <c r="H1671">
        <v>108</v>
      </c>
      <c r="I1671" t="s">
        <v>1255</v>
      </c>
      <c r="J1671" s="1">
        <v>44476</v>
      </c>
      <c r="K1671" t="s">
        <v>3271</v>
      </c>
      <c r="L1671" t="s">
        <v>3272</v>
      </c>
      <c r="M1671" t="s">
        <v>3273</v>
      </c>
      <c r="N1671">
        <v>2477</v>
      </c>
      <c r="O1671" t="s">
        <v>2240</v>
      </c>
      <c r="P1671">
        <v>750</v>
      </c>
      <c r="Q1671">
        <v>0</v>
      </c>
      <c r="R1671">
        <v>0</v>
      </c>
      <c r="S1671">
        <v>750</v>
      </c>
      <c r="T1671">
        <v>750</v>
      </c>
      <c r="U1671">
        <v>750</v>
      </c>
      <c r="W1671" t="s">
        <v>2006</v>
      </c>
      <c r="X1671" t="s">
        <v>71</v>
      </c>
      <c r="AA1671" t="s">
        <v>33</v>
      </c>
      <c r="AC1671" t="s">
        <v>2241</v>
      </c>
      <c r="AE1671" t="s">
        <v>2028</v>
      </c>
    </row>
    <row r="1672" spans="1:31" x14ac:dyDescent="0.25">
      <c r="A1672" s="1">
        <v>44476</v>
      </c>
      <c r="B1672" s="2" t="s">
        <v>3879</v>
      </c>
      <c r="C1672" s="2" t="s">
        <v>46</v>
      </c>
      <c r="D1672" s="2" t="s">
        <v>37</v>
      </c>
      <c r="E1672" s="2" t="s">
        <v>81</v>
      </c>
      <c r="F1672" s="2" t="s">
        <v>71</v>
      </c>
      <c r="G1672" s="4">
        <v>44476</v>
      </c>
      <c r="H1672">
        <v>109</v>
      </c>
      <c r="I1672" t="s">
        <v>1257</v>
      </c>
      <c r="J1672" s="1">
        <v>44476</v>
      </c>
      <c r="K1672" t="s">
        <v>3274</v>
      </c>
      <c r="L1672" t="s">
        <v>3275</v>
      </c>
      <c r="N1672">
        <v>692</v>
      </c>
      <c r="O1672" t="s">
        <v>2012</v>
      </c>
      <c r="P1672">
        <v>184</v>
      </c>
      <c r="Q1672">
        <v>0</v>
      </c>
      <c r="R1672">
        <v>0</v>
      </c>
      <c r="S1672">
        <v>1185</v>
      </c>
      <c r="T1672">
        <v>1185</v>
      </c>
      <c r="U1672">
        <v>1185</v>
      </c>
      <c r="W1672" t="s">
        <v>2006</v>
      </c>
      <c r="X1672" t="s">
        <v>71</v>
      </c>
      <c r="Y1672" t="s">
        <v>3276</v>
      </c>
      <c r="AA1672" t="s">
        <v>46</v>
      </c>
      <c r="AC1672" t="s">
        <v>2013</v>
      </c>
      <c r="AD1672" t="s">
        <v>2014</v>
      </c>
      <c r="AE1672" t="s">
        <v>2688</v>
      </c>
    </row>
    <row r="1673" spans="1:31" x14ac:dyDescent="0.25">
      <c r="A1673" s="1">
        <v>44476</v>
      </c>
      <c r="B1673" s="2" t="s">
        <v>3879</v>
      </c>
      <c r="C1673" s="2" t="s">
        <v>46</v>
      </c>
      <c r="D1673" s="2" t="s">
        <v>37</v>
      </c>
      <c r="E1673" s="2" t="s">
        <v>81</v>
      </c>
      <c r="F1673" s="2" t="s">
        <v>71</v>
      </c>
      <c r="G1673" s="4">
        <v>44476</v>
      </c>
      <c r="H1673">
        <v>110</v>
      </c>
      <c r="I1673" t="s">
        <v>1257</v>
      </c>
      <c r="N1673">
        <v>226</v>
      </c>
      <c r="O1673" t="s">
        <v>2018</v>
      </c>
      <c r="P1673">
        <v>345</v>
      </c>
      <c r="AC1673" t="s">
        <v>2019</v>
      </c>
      <c r="AD1673">
        <v>183</v>
      </c>
    </row>
    <row r="1674" spans="1:31" x14ac:dyDescent="0.25">
      <c r="A1674" s="1">
        <v>44476</v>
      </c>
      <c r="B1674" s="2" t="s">
        <v>3879</v>
      </c>
      <c r="C1674" s="2" t="s">
        <v>46</v>
      </c>
      <c r="D1674" s="2" t="s">
        <v>37</v>
      </c>
      <c r="E1674" s="2" t="s">
        <v>81</v>
      </c>
      <c r="F1674" s="2" t="s">
        <v>71</v>
      </c>
      <c r="G1674" s="4">
        <v>44476</v>
      </c>
      <c r="H1674">
        <v>111</v>
      </c>
      <c r="I1674" t="s">
        <v>1257</v>
      </c>
      <c r="N1674">
        <v>691</v>
      </c>
      <c r="O1674" t="s">
        <v>2020</v>
      </c>
      <c r="P1674">
        <v>518</v>
      </c>
      <c r="AC1674" t="s">
        <v>2021</v>
      </c>
      <c r="AD1674" t="s">
        <v>2022</v>
      </c>
    </row>
    <row r="1675" spans="1:31" x14ac:dyDescent="0.25">
      <c r="A1675" s="1">
        <v>44476</v>
      </c>
      <c r="B1675" s="2" t="s">
        <v>3879</v>
      </c>
      <c r="C1675" s="2" t="s">
        <v>46</v>
      </c>
      <c r="D1675" s="2" t="s">
        <v>37</v>
      </c>
      <c r="E1675" s="2" t="s">
        <v>81</v>
      </c>
      <c r="F1675" s="2" t="s">
        <v>71</v>
      </c>
      <c r="G1675" s="4">
        <v>44476</v>
      </c>
      <c r="H1675">
        <v>112</v>
      </c>
      <c r="I1675" t="s">
        <v>1257</v>
      </c>
      <c r="N1675">
        <v>83</v>
      </c>
      <c r="O1675" t="s">
        <v>2029</v>
      </c>
      <c r="P1675">
        <v>138</v>
      </c>
      <c r="AC1675" t="s">
        <v>2030</v>
      </c>
      <c r="AD1675">
        <v>127</v>
      </c>
    </row>
    <row r="1676" spans="1:31" x14ac:dyDescent="0.25">
      <c r="A1676" s="1">
        <v>44476</v>
      </c>
      <c r="B1676" s="2" t="s">
        <v>3879</v>
      </c>
      <c r="C1676" s="2" t="s">
        <v>46</v>
      </c>
      <c r="D1676" s="2" t="s">
        <v>37</v>
      </c>
      <c r="E1676" s="2" t="s">
        <v>81</v>
      </c>
      <c r="F1676" s="2" t="s">
        <v>71</v>
      </c>
      <c r="G1676" s="4">
        <v>44476</v>
      </c>
      <c r="H1676">
        <v>113</v>
      </c>
      <c r="I1676" t="s">
        <v>1259</v>
      </c>
      <c r="J1676" s="1">
        <v>44476</v>
      </c>
      <c r="K1676" t="s">
        <v>3277</v>
      </c>
      <c r="L1676" t="s">
        <v>3278</v>
      </c>
      <c r="M1676" t="s">
        <v>3054</v>
      </c>
      <c r="N1676">
        <v>1429</v>
      </c>
      <c r="O1676" t="s">
        <v>2796</v>
      </c>
      <c r="P1676">
        <v>92</v>
      </c>
      <c r="Q1676">
        <v>0</v>
      </c>
      <c r="R1676">
        <v>0</v>
      </c>
      <c r="S1676">
        <v>292</v>
      </c>
      <c r="T1676">
        <v>292</v>
      </c>
      <c r="U1676">
        <v>292</v>
      </c>
      <c r="W1676" t="s">
        <v>2006</v>
      </c>
      <c r="X1676" t="s">
        <v>71</v>
      </c>
      <c r="Y1676" t="s">
        <v>3279</v>
      </c>
      <c r="AA1676" t="s">
        <v>46</v>
      </c>
      <c r="AC1676" t="s">
        <v>2797</v>
      </c>
      <c r="AD1676">
        <v>47</v>
      </c>
      <c r="AE1676" t="s">
        <v>3280</v>
      </c>
    </row>
    <row r="1677" spans="1:31" x14ac:dyDescent="0.25">
      <c r="A1677" s="1">
        <v>44476</v>
      </c>
      <c r="B1677" s="2" t="s">
        <v>3879</v>
      </c>
      <c r="C1677" s="2" t="s">
        <v>46</v>
      </c>
      <c r="D1677" s="2" t="s">
        <v>37</v>
      </c>
      <c r="E1677" s="2" t="s">
        <v>81</v>
      </c>
      <c r="F1677" s="2" t="s">
        <v>71</v>
      </c>
      <c r="G1677" s="4">
        <v>44476</v>
      </c>
      <c r="H1677">
        <v>114</v>
      </c>
      <c r="I1677" t="s">
        <v>1259</v>
      </c>
      <c r="N1677">
        <v>1356</v>
      </c>
      <c r="O1677" t="s">
        <v>2251</v>
      </c>
      <c r="P1677">
        <v>200</v>
      </c>
      <c r="AC1677" t="s">
        <v>2252</v>
      </c>
      <c r="AD1677">
        <v>92</v>
      </c>
    </row>
    <row r="1678" spans="1:31" x14ac:dyDescent="0.25">
      <c r="A1678" s="1">
        <v>44476</v>
      </c>
      <c r="B1678" s="2" t="s">
        <v>3879</v>
      </c>
      <c r="C1678" s="2" t="s">
        <v>21</v>
      </c>
      <c r="D1678" s="2" t="s">
        <v>37</v>
      </c>
      <c r="E1678" s="2" t="s">
        <v>81</v>
      </c>
      <c r="F1678" s="2" t="s">
        <v>71</v>
      </c>
      <c r="G1678" s="4">
        <v>44476</v>
      </c>
      <c r="H1678">
        <v>115</v>
      </c>
      <c r="I1678" t="s">
        <v>1261</v>
      </c>
      <c r="J1678" s="1">
        <v>44476</v>
      </c>
      <c r="K1678" t="s">
        <v>3281</v>
      </c>
      <c r="L1678" t="s">
        <v>3027</v>
      </c>
      <c r="M1678" t="s">
        <v>3282</v>
      </c>
      <c r="N1678">
        <v>100</v>
      </c>
      <c r="O1678" t="s">
        <v>2016</v>
      </c>
      <c r="P1678">
        <v>375</v>
      </c>
      <c r="Q1678">
        <v>0</v>
      </c>
      <c r="R1678">
        <v>0</v>
      </c>
      <c r="S1678">
        <v>375</v>
      </c>
      <c r="T1678">
        <v>375</v>
      </c>
      <c r="U1678">
        <v>375</v>
      </c>
      <c r="W1678" t="s">
        <v>2006</v>
      </c>
      <c r="X1678" t="s">
        <v>71</v>
      </c>
      <c r="AA1678" t="s">
        <v>61</v>
      </c>
      <c r="AC1678" t="s">
        <v>2017</v>
      </c>
      <c r="AD1678">
        <v>100</v>
      </c>
      <c r="AE1678" t="s">
        <v>2528</v>
      </c>
    </row>
    <row r="1679" spans="1:31" x14ac:dyDescent="0.25">
      <c r="A1679" s="1">
        <v>44476</v>
      </c>
      <c r="B1679" s="2" t="s">
        <v>3879</v>
      </c>
      <c r="C1679" s="2" t="s">
        <v>20</v>
      </c>
      <c r="D1679" s="2" t="s">
        <v>23</v>
      </c>
      <c r="E1679" s="2" t="s">
        <v>79</v>
      </c>
      <c r="F1679" s="2" t="s">
        <v>71</v>
      </c>
      <c r="G1679" s="4">
        <v>44476</v>
      </c>
      <c r="H1679">
        <v>116</v>
      </c>
      <c r="I1679" t="s">
        <v>1263</v>
      </c>
      <c r="J1679" s="1">
        <v>44476</v>
      </c>
      <c r="K1679" t="s">
        <v>3283</v>
      </c>
      <c r="L1679" t="s">
        <v>2684</v>
      </c>
      <c r="M1679" t="s">
        <v>3284</v>
      </c>
      <c r="N1679">
        <v>692</v>
      </c>
      <c r="O1679" t="s">
        <v>2012</v>
      </c>
      <c r="P1679">
        <v>184</v>
      </c>
      <c r="Q1679">
        <v>0</v>
      </c>
      <c r="R1679">
        <v>0</v>
      </c>
      <c r="S1679">
        <v>1116</v>
      </c>
      <c r="T1679">
        <v>1116</v>
      </c>
      <c r="U1679">
        <v>1116</v>
      </c>
      <c r="W1679" t="s">
        <v>2006</v>
      </c>
      <c r="X1679" t="s">
        <v>71</v>
      </c>
      <c r="AA1679" t="s">
        <v>18</v>
      </c>
      <c r="AC1679" t="s">
        <v>2013</v>
      </c>
      <c r="AD1679" t="s">
        <v>2014</v>
      </c>
      <c r="AE1679" t="s">
        <v>3220</v>
      </c>
    </row>
    <row r="1680" spans="1:31" x14ac:dyDescent="0.25">
      <c r="A1680" s="1">
        <v>44476</v>
      </c>
      <c r="B1680" s="2" t="s">
        <v>3879</v>
      </c>
      <c r="C1680" s="2" t="s">
        <v>20</v>
      </c>
      <c r="D1680" s="2" t="s">
        <v>23</v>
      </c>
      <c r="E1680" s="2" t="s">
        <v>79</v>
      </c>
      <c r="F1680" s="2" t="s">
        <v>71</v>
      </c>
      <c r="G1680" s="4">
        <v>44476</v>
      </c>
      <c r="H1680">
        <v>117</v>
      </c>
      <c r="I1680" t="s">
        <v>1263</v>
      </c>
      <c r="N1680">
        <v>100</v>
      </c>
      <c r="O1680" t="s">
        <v>2016</v>
      </c>
      <c r="P1680">
        <v>414</v>
      </c>
      <c r="AC1680" t="s">
        <v>2017</v>
      </c>
      <c r="AD1680">
        <v>100</v>
      </c>
    </row>
    <row r="1681" spans="1:31" x14ac:dyDescent="0.25">
      <c r="A1681" s="1">
        <v>44476</v>
      </c>
      <c r="B1681" s="2" t="s">
        <v>3879</v>
      </c>
      <c r="C1681" s="2" t="s">
        <v>20</v>
      </c>
      <c r="D1681" s="2" t="s">
        <v>23</v>
      </c>
      <c r="E1681" s="2" t="s">
        <v>79</v>
      </c>
      <c r="F1681" s="2" t="s">
        <v>71</v>
      </c>
      <c r="G1681" s="4">
        <v>44476</v>
      </c>
      <c r="H1681">
        <v>118</v>
      </c>
      <c r="I1681" t="s">
        <v>1263</v>
      </c>
      <c r="N1681">
        <v>691</v>
      </c>
      <c r="O1681" t="s">
        <v>2020</v>
      </c>
      <c r="P1681">
        <v>518</v>
      </c>
      <c r="AC1681" t="s">
        <v>2021</v>
      </c>
      <c r="AD1681" t="s">
        <v>2022</v>
      </c>
    </row>
    <row r="1682" spans="1:31" x14ac:dyDescent="0.25">
      <c r="A1682" s="1">
        <v>44476</v>
      </c>
      <c r="B1682" s="2" t="s">
        <v>3879</v>
      </c>
      <c r="C1682" s="2" t="s">
        <v>48</v>
      </c>
      <c r="D1682" s="2" t="s">
        <v>23</v>
      </c>
      <c r="E1682" s="2" t="s">
        <v>81</v>
      </c>
      <c r="F1682" s="2" t="s">
        <v>71</v>
      </c>
      <c r="G1682" s="4">
        <v>44476</v>
      </c>
      <c r="H1682">
        <v>119</v>
      </c>
      <c r="I1682" t="s">
        <v>1265</v>
      </c>
      <c r="J1682" s="1">
        <v>44476</v>
      </c>
      <c r="K1682" t="s">
        <v>3285</v>
      </c>
      <c r="L1682" t="s">
        <v>2335</v>
      </c>
      <c r="M1682" t="s">
        <v>2968</v>
      </c>
      <c r="N1682">
        <v>2477</v>
      </c>
      <c r="O1682" t="s">
        <v>2240</v>
      </c>
      <c r="P1682">
        <v>750</v>
      </c>
      <c r="Q1682">
        <v>0</v>
      </c>
      <c r="R1682">
        <v>0</v>
      </c>
      <c r="S1682">
        <v>750</v>
      </c>
      <c r="T1682">
        <v>750</v>
      </c>
      <c r="U1682">
        <v>750</v>
      </c>
      <c r="W1682" t="s">
        <v>2006</v>
      </c>
      <c r="X1682" t="s">
        <v>71</v>
      </c>
      <c r="AA1682" t="s">
        <v>48</v>
      </c>
      <c r="AC1682" t="s">
        <v>2241</v>
      </c>
      <c r="AE1682" t="s">
        <v>2159</v>
      </c>
    </row>
    <row r="1683" spans="1:31" x14ac:dyDescent="0.25">
      <c r="A1683" s="1">
        <v>44476</v>
      </c>
      <c r="B1683" s="2" t="s">
        <v>3879</v>
      </c>
      <c r="C1683" s="2" t="s">
        <v>48</v>
      </c>
      <c r="D1683" s="2" t="s">
        <v>23</v>
      </c>
      <c r="E1683" s="2" t="s">
        <v>81</v>
      </c>
      <c r="F1683" s="2" t="s">
        <v>71</v>
      </c>
      <c r="G1683" s="4">
        <v>44476</v>
      </c>
      <c r="H1683">
        <v>120</v>
      </c>
      <c r="I1683" t="s">
        <v>1267</v>
      </c>
      <c r="J1683" s="1">
        <v>44476</v>
      </c>
      <c r="K1683" t="s">
        <v>3286</v>
      </c>
      <c r="L1683" t="s">
        <v>3287</v>
      </c>
      <c r="N1683">
        <v>2477</v>
      </c>
      <c r="O1683" t="s">
        <v>2240</v>
      </c>
      <c r="P1683">
        <v>750</v>
      </c>
      <c r="Q1683">
        <v>0</v>
      </c>
      <c r="R1683">
        <v>0</v>
      </c>
      <c r="S1683">
        <v>750</v>
      </c>
      <c r="T1683">
        <v>750</v>
      </c>
      <c r="U1683">
        <v>750</v>
      </c>
      <c r="W1683" t="s">
        <v>2006</v>
      </c>
      <c r="X1683" t="s">
        <v>71</v>
      </c>
      <c r="AA1683" t="s">
        <v>48</v>
      </c>
      <c r="AC1683" t="s">
        <v>2241</v>
      </c>
      <c r="AE1683" t="s">
        <v>2159</v>
      </c>
    </row>
    <row r="1684" spans="1:31" x14ac:dyDescent="0.25">
      <c r="A1684" s="1">
        <v>44476</v>
      </c>
      <c r="B1684" s="2" t="s">
        <v>3879</v>
      </c>
      <c r="C1684" s="2" t="s">
        <v>52</v>
      </c>
      <c r="D1684" s="2" t="s">
        <v>23</v>
      </c>
      <c r="E1684" s="2" t="s">
        <v>81</v>
      </c>
      <c r="F1684" s="2" t="s">
        <v>71</v>
      </c>
      <c r="G1684" s="4">
        <v>44476</v>
      </c>
      <c r="H1684">
        <v>121</v>
      </c>
      <c r="I1684" t="s">
        <v>1269</v>
      </c>
      <c r="J1684" s="1">
        <v>44476</v>
      </c>
      <c r="K1684" t="s">
        <v>3288</v>
      </c>
      <c r="L1684" t="s">
        <v>2155</v>
      </c>
      <c r="N1684">
        <v>2477</v>
      </c>
      <c r="O1684" t="s">
        <v>2240</v>
      </c>
      <c r="P1684">
        <v>750</v>
      </c>
      <c r="Q1684">
        <v>0</v>
      </c>
      <c r="R1684">
        <v>0</v>
      </c>
      <c r="S1684">
        <v>750</v>
      </c>
      <c r="T1684">
        <v>750</v>
      </c>
      <c r="U1684">
        <v>750</v>
      </c>
      <c r="W1684" t="s">
        <v>2006</v>
      </c>
      <c r="X1684" t="s">
        <v>71</v>
      </c>
      <c r="AA1684" t="s">
        <v>50</v>
      </c>
      <c r="AC1684" t="s">
        <v>2241</v>
      </c>
      <c r="AE1684" t="s">
        <v>2159</v>
      </c>
    </row>
    <row r="1685" spans="1:31" x14ac:dyDescent="0.25">
      <c r="A1685" s="1">
        <v>44476</v>
      </c>
      <c r="B1685" s="2" t="s">
        <v>3879</v>
      </c>
      <c r="C1685" s="2" t="s">
        <v>46</v>
      </c>
      <c r="D1685" s="2" t="s">
        <v>23</v>
      </c>
      <c r="E1685" s="2" t="s">
        <v>81</v>
      </c>
      <c r="F1685" s="2" t="s">
        <v>71</v>
      </c>
      <c r="G1685" s="4">
        <v>44476</v>
      </c>
      <c r="H1685">
        <v>122</v>
      </c>
      <c r="I1685" t="s">
        <v>1271</v>
      </c>
      <c r="J1685" s="1">
        <v>44476</v>
      </c>
      <c r="K1685" t="s">
        <v>3289</v>
      </c>
      <c r="L1685" t="s">
        <v>3153</v>
      </c>
      <c r="M1685" t="s">
        <v>2541</v>
      </c>
      <c r="N1685">
        <v>692</v>
      </c>
      <c r="O1685" t="s">
        <v>2012</v>
      </c>
      <c r="P1685">
        <v>184</v>
      </c>
      <c r="Q1685">
        <v>0</v>
      </c>
      <c r="R1685">
        <v>0</v>
      </c>
      <c r="S1685">
        <v>2784</v>
      </c>
      <c r="T1685">
        <v>2784</v>
      </c>
      <c r="U1685">
        <v>2784</v>
      </c>
      <c r="W1685" t="s">
        <v>2006</v>
      </c>
      <c r="X1685" t="s">
        <v>71</v>
      </c>
      <c r="Y1685" t="s">
        <v>3290</v>
      </c>
      <c r="AA1685" t="s">
        <v>46</v>
      </c>
      <c r="AC1685" t="s">
        <v>2013</v>
      </c>
      <c r="AD1685" t="s">
        <v>2014</v>
      </c>
      <c r="AE1685" t="s">
        <v>2223</v>
      </c>
    </row>
    <row r="1686" spans="1:31" x14ac:dyDescent="0.25">
      <c r="A1686" s="1">
        <v>44476</v>
      </c>
      <c r="B1686" s="2" t="s">
        <v>3879</v>
      </c>
      <c r="C1686" s="2" t="s">
        <v>46</v>
      </c>
      <c r="D1686" s="2" t="s">
        <v>23</v>
      </c>
      <c r="E1686" s="2" t="s">
        <v>81</v>
      </c>
      <c r="F1686" s="2" t="s">
        <v>71</v>
      </c>
      <c r="G1686" s="4">
        <v>44476</v>
      </c>
      <c r="H1686">
        <v>123</v>
      </c>
      <c r="I1686" t="s">
        <v>1271</v>
      </c>
      <c r="N1686">
        <v>121</v>
      </c>
      <c r="O1686" t="s">
        <v>2100</v>
      </c>
      <c r="P1686">
        <v>374</v>
      </c>
      <c r="AC1686" t="s">
        <v>2101</v>
      </c>
      <c r="AD1686">
        <v>137</v>
      </c>
    </row>
    <row r="1687" spans="1:31" x14ac:dyDescent="0.25">
      <c r="A1687" s="1">
        <v>44476</v>
      </c>
      <c r="B1687" s="2" t="s">
        <v>3879</v>
      </c>
      <c r="C1687" s="2" t="s">
        <v>46</v>
      </c>
      <c r="D1687" s="2" t="s">
        <v>23</v>
      </c>
      <c r="E1687" s="2" t="s">
        <v>81</v>
      </c>
      <c r="F1687" s="2" t="s">
        <v>71</v>
      </c>
      <c r="G1687" s="4">
        <v>44476</v>
      </c>
      <c r="H1687">
        <v>124</v>
      </c>
      <c r="I1687" t="s">
        <v>1271</v>
      </c>
      <c r="N1687">
        <v>1297</v>
      </c>
      <c r="O1687" t="s">
        <v>2112</v>
      </c>
      <c r="P1687">
        <v>265</v>
      </c>
      <c r="AC1687" t="s">
        <v>2113</v>
      </c>
      <c r="AD1687" t="s">
        <v>2114</v>
      </c>
    </row>
    <row r="1688" spans="1:31" x14ac:dyDescent="0.25">
      <c r="A1688" s="1">
        <v>44476</v>
      </c>
      <c r="B1688" s="2" t="s">
        <v>3879</v>
      </c>
      <c r="C1688" s="2" t="s">
        <v>46</v>
      </c>
      <c r="D1688" s="2" t="s">
        <v>23</v>
      </c>
      <c r="E1688" s="2" t="s">
        <v>81</v>
      </c>
      <c r="F1688" s="2" t="s">
        <v>71</v>
      </c>
      <c r="G1688" s="4">
        <v>44476</v>
      </c>
      <c r="H1688">
        <v>125</v>
      </c>
      <c r="I1688" t="s">
        <v>1271</v>
      </c>
      <c r="N1688">
        <v>691</v>
      </c>
      <c r="O1688" t="s">
        <v>2020</v>
      </c>
      <c r="P1688">
        <v>518</v>
      </c>
      <c r="AC1688" t="s">
        <v>2021</v>
      </c>
      <c r="AD1688" t="s">
        <v>2022</v>
      </c>
    </row>
    <row r="1689" spans="1:31" x14ac:dyDescent="0.25">
      <c r="A1689" s="1">
        <v>44476</v>
      </c>
      <c r="B1689" s="2" t="s">
        <v>3879</v>
      </c>
      <c r="C1689" s="2" t="s">
        <v>46</v>
      </c>
      <c r="D1689" s="2" t="s">
        <v>23</v>
      </c>
      <c r="E1689" s="2" t="s">
        <v>81</v>
      </c>
      <c r="F1689" s="2" t="s">
        <v>71</v>
      </c>
      <c r="G1689" s="4">
        <v>44476</v>
      </c>
      <c r="H1689">
        <v>126</v>
      </c>
      <c r="I1689" t="s">
        <v>1271</v>
      </c>
      <c r="N1689">
        <v>612</v>
      </c>
      <c r="O1689" t="s">
        <v>2102</v>
      </c>
      <c r="P1689">
        <v>495</v>
      </c>
      <c r="AC1689" t="s">
        <v>2103</v>
      </c>
      <c r="AD1689">
        <v>58</v>
      </c>
    </row>
    <row r="1690" spans="1:31" x14ac:dyDescent="0.25">
      <c r="A1690" s="1">
        <v>44476</v>
      </c>
      <c r="B1690" s="2" t="s">
        <v>3879</v>
      </c>
      <c r="C1690" s="2" t="s">
        <v>46</v>
      </c>
      <c r="D1690" s="2" t="s">
        <v>23</v>
      </c>
      <c r="E1690" s="2" t="s">
        <v>81</v>
      </c>
      <c r="F1690" s="2" t="s">
        <v>71</v>
      </c>
      <c r="G1690" s="4">
        <v>44476</v>
      </c>
      <c r="H1690">
        <v>127</v>
      </c>
      <c r="I1690" t="s">
        <v>1271</v>
      </c>
      <c r="N1690">
        <v>1580</v>
      </c>
      <c r="O1690" t="s">
        <v>2092</v>
      </c>
      <c r="P1690">
        <v>610</v>
      </c>
      <c r="AC1690" t="s">
        <v>2093</v>
      </c>
      <c r="AD1690" t="s">
        <v>2094</v>
      </c>
    </row>
    <row r="1691" spans="1:31" x14ac:dyDescent="0.25">
      <c r="A1691" s="1">
        <v>44476</v>
      </c>
      <c r="B1691" s="2" t="s">
        <v>3879</v>
      </c>
      <c r="C1691" s="2" t="s">
        <v>46</v>
      </c>
      <c r="D1691" s="2" t="s">
        <v>23</v>
      </c>
      <c r="E1691" s="2" t="s">
        <v>81</v>
      </c>
      <c r="F1691" s="2" t="s">
        <v>71</v>
      </c>
      <c r="G1691" s="4">
        <v>44476</v>
      </c>
      <c r="H1691">
        <v>128</v>
      </c>
      <c r="I1691" t="s">
        <v>1271</v>
      </c>
      <c r="N1691">
        <v>83</v>
      </c>
      <c r="O1691" t="s">
        <v>2029</v>
      </c>
      <c r="P1691">
        <v>138</v>
      </c>
      <c r="AC1691" t="s">
        <v>2030</v>
      </c>
      <c r="AD1691">
        <v>127</v>
      </c>
    </row>
    <row r="1692" spans="1:31" x14ac:dyDescent="0.25">
      <c r="A1692" s="1">
        <v>44476</v>
      </c>
      <c r="B1692" s="2" t="s">
        <v>3879</v>
      </c>
      <c r="C1692" s="2" t="s">
        <v>46</v>
      </c>
      <c r="D1692" s="2" t="s">
        <v>23</v>
      </c>
      <c r="E1692" s="2" t="s">
        <v>81</v>
      </c>
      <c r="F1692" s="2" t="s">
        <v>71</v>
      </c>
      <c r="G1692" s="4">
        <v>44476</v>
      </c>
      <c r="H1692">
        <v>129</v>
      </c>
      <c r="I1692" t="s">
        <v>1271</v>
      </c>
      <c r="N1692">
        <v>1356</v>
      </c>
      <c r="O1692" t="s">
        <v>2251</v>
      </c>
      <c r="P1692">
        <v>200</v>
      </c>
      <c r="AC1692" t="s">
        <v>2252</v>
      </c>
      <c r="AD1692">
        <v>92</v>
      </c>
    </row>
    <row r="1693" spans="1:31" x14ac:dyDescent="0.25">
      <c r="A1693" s="1">
        <v>44476</v>
      </c>
      <c r="B1693" s="2" t="s">
        <v>3879</v>
      </c>
      <c r="C1693" s="2" t="s">
        <v>20</v>
      </c>
      <c r="D1693" s="2" t="s">
        <v>37</v>
      </c>
      <c r="E1693" s="2" t="s">
        <v>79</v>
      </c>
      <c r="F1693" s="2" t="s">
        <v>71</v>
      </c>
      <c r="G1693" s="4">
        <v>44476</v>
      </c>
      <c r="H1693">
        <v>130</v>
      </c>
      <c r="I1693" t="s">
        <v>1273</v>
      </c>
      <c r="J1693" s="1">
        <v>44476</v>
      </c>
      <c r="K1693" t="s">
        <v>3119</v>
      </c>
      <c r="L1693" t="s">
        <v>3120</v>
      </c>
      <c r="M1693" t="s">
        <v>3121</v>
      </c>
      <c r="N1693">
        <v>367</v>
      </c>
      <c r="O1693" t="s">
        <v>2341</v>
      </c>
      <c r="P1693">
        <v>450</v>
      </c>
      <c r="Q1693">
        <v>0</v>
      </c>
      <c r="R1693">
        <v>0</v>
      </c>
      <c r="S1693">
        <v>450</v>
      </c>
      <c r="T1693">
        <v>450</v>
      </c>
      <c r="U1693">
        <v>450</v>
      </c>
      <c r="W1693" t="s">
        <v>2006</v>
      </c>
      <c r="X1693" t="s">
        <v>71</v>
      </c>
      <c r="AA1693" t="s">
        <v>18</v>
      </c>
      <c r="AC1693" t="s">
        <v>2342</v>
      </c>
      <c r="AD1693">
        <v>110</v>
      </c>
      <c r="AE1693" t="s">
        <v>2688</v>
      </c>
    </row>
    <row r="1694" spans="1:31" x14ac:dyDescent="0.25">
      <c r="A1694" s="1">
        <v>44476</v>
      </c>
      <c r="B1694" s="2" t="s">
        <v>3879</v>
      </c>
      <c r="C1694" s="2" t="s">
        <v>46</v>
      </c>
      <c r="D1694" s="2" t="s">
        <v>23</v>
      </c>
      <c r="E1694" s="2" t="s">
        <v>81</v>
      </c>
      <c r="F1694" s="2" t="s">
        <v>71</v>
      </c>
      <c r="G1694" s="4">
        <v>44476</v>
      </c>
      <c r="H1694">
        <v>131</v>
      </c>
      <c r="I1694" t="s">
        <v>1274</v>
      </c>
      <c r="J1694" s="1">
        <v>44476</v>
      </c>
      <c r="K1694" t="s">
        <v>3291</v>
      </c>
      <c r="L1694" t="s">
        <v>2466</v>
      </c>
      <c r="M1694" t="s">
        <v>2622</v>
      </c>
      <c r="N1694">
        <v>692</v>
      </c>
      <c r="O1694" t="s">
        <v>2012</v>
      </c>
      <c r="P1694">
        <v>184</v>
      </c>
      <c r="Q1694">
        <v>0</v>
      </c>
      <c r="R1694">
        <v>0</v>
      </c>
      <c r="S1694">
        <v>702</v>
      </c>
      <c r="T1694">
        <v>702</v>
      </c>
      <c r="U1694">
        <v>702</v>
      </c>
      <c r="W1694" t="s">
        <v>2006</v>
      </c>
      <c r="X1694" t="s">
        <v>71</v>
      </c>
      <c r="Y1694" t="s">
        <v>3292</v>
      </c>
      <c r="AA1694" t="s">
        <v>46</v>
      </c>
      <c r="AC1694" t="s">
        <v>2013</v>
      </c>
      <c r="AD1694" t="s">
        <v>2014</v>
      </c>
      <c r="AE1694" t="s">
        <v>2300</v>
      </c>
    </row>
    <row r="1695" spans="1:31" x14ac:dyDescent="0.25">
      <c r="A1695" s="1">
        <v>44476</v>
      </c>
      <c r="B1695" s="2" t="s">
        <v>3879</v>
      </c>
      <c r="C1695" s="2" t="s">
        <v>46</v>
      </c>
      <c r="D1695" s="2" t="s">
        <v>23</v>
      </c>
      <c r="E1695" s="2" t="s">
        <v>81</v>
      </c>
      <c r="F1695" s="2" t="s">
        <v>71</v>
      </c>
      <c r="G1695" s="4">
        <v>44476</v>
      </c>
      <c r="H1695">
        <v>132</v>
      </c>
      <c r="I1695" t="s">
        <v>1274</v>
      </c>
      <c r="N1695">
        <v>691</v>
      </c>
      <c r="O1695" t="s">
        <v>2020</v>
      </c>
      <c r="P1695">
        <v>518</v>
      </c>
      <c r="AC1695" t="s">
        <v>2021</v>
      </c>
      <c r="AD1695" t="s">
        <v>2022</v>
      </c>
    </row>
    <row r="1696" spans="1:31" x14ac:dyDescent="0.25">
      <c r="A1696" s="1">
        <v>44476</v>
      </c>
      <c r="B1696" s="2" t="s">
        <v>3879</v>
      </c>
      <c r="C1696" s="2" t="s">
        <v>29</v>
      </c>
      <c r="D1696" s="2" t="s">
        <v>23</v>
      </c>
      <c r="E1696" s="2" t="s">
        <v>81</v>
      </c>
      <c r="F1696" s="2" t="s">
        <v>71</v>
      </c>
      <c r="G1696" s="4">
        <v>44476</v>
      </c>
      <c r="H1696">
        <v>133</v>
      </c>
      <c r="I1696" t="s">
        <v>1276</v>
      </c>
      <c r="J1696" s="1">
        <v>44476</v>
      </c>
      <c r="K1696" t="s">
        <v>3293</v>
      </c>
      <c r="L1696" t="s">
        <v>2471</v>
      </c>
      <c r="M1696" t="s">
        <v>2082</v>
      </c>
      <c r="N1696">
        <v>692</v>
      </c>
      <c r="O1696" t="s">
        <v>2012</v>
      </c>
      <c r="P1696">
        <v>184</v>
      </c>
      <c r="Q1696">
        <v>0</v>
      </c>
      <c r="R1696">
        <v>0</v>
      </c>
      <c r="S1696">
        <v>1845</v>
      </c>
      <c r="T1696">
        <v>1845</v>
      </c>
      <c r="U1696">
        <v>1845</v>
      </c>
      <c r="W1696" t="s">
        <v>2006</v>
      </c>
      <c r="X1696" t="s">
        <v>71</v>
      </c>
      <c r="AA1696" t="s">
        <v>28</v>
      </c>
      <c r="AC1696" t="s">
        <v>2013</v>
      </c>
      <c r="AD1696" t="s">
        <v>2014</v>
      </c>
      <c r="AE1696" t="s">
        <v>2159</v>
      </c>
    </row>
    <row r="1697" spans="1:31" x14ac:dyDescent="0.25">
      <c r="A1697" s="1">
        <v>44476</v>
      </c>
      <c r="B1697" s="2" t="s">
        <v>3879</v>
      </c>
      <c r="C1697" s="2" t="s">
        <v>29</v>
      </c>
      <c r="D1697" s="2" t="s">
        <v>23</v>
      </c>
      <c r="E1697" s="2" t="s">
        <v>81</v>
      </c>
      <c r="F1697" s="2" t="s">
        <v>71</v>
      </c>
      <c r="G1697" s="4">
        <v>44476</v>
      </c>
      <c r="H1697">
        <v>134</v>
      </c>
      <c r="I1697" t="s">
        <v>1276</v>
      </c>
      <c r="N1697">
        <v>288</v>
      </c>
      <c r="O1697" t="s">
        <v>2242</v>
      </c>
      <c r="P1697">
        <v>125</v>
      </c>
      <c r="AC1697" t="s">
        <v>2243</v>
      </c>
      <c r="AD1697">
        <v>221</v>
      </c>
    </row>
    <row r="1698" spans="1:31" x14ac:dyDescent="0.25">
      <c r="A1698" s="1">
        <v>44476</v>
      </c>
      <c r="B1698" s="2" t="s">
        <v>3879</v>
      </c>
      <c r="C1698" s="2" t="s">
        <v>29</v>
      </c>
      <c r="D1698" s="2" t="s">
        <v>23</v>
      </c>
      <c r="E1698" s="2" t="s">
        <v>81</v>
      </c>
      <c r="F1698" s="2" t="s">
        <v>71</v>
      </c>
      <c r="G1698" s="4">
        <v>44476</v>
      </c>
      <c r="H1698">
        <v>135</v>
      </c>
      <c r="I1698" t="s">
        <v>1276</v>
      </c>
      <c r="N1698">
        <v>691</v>
      </c>
      <c r="O1698" t="s">
        <v>2020</v>
      </c>
      <c r="P1698">
        <v>518</v>
      </c>
      <c r="AC1698" t="s">
        <v>2021</v>
      </c>
      <c r="AD1698" t="s">
        <v>2022</v>
      </c>
    </row>
    <row r="1699" spans="1:31" x14ac:dyDescent="0.25">
      <c r="A1699" s="1">
        <v>44476</v>
      </c>
      <c r="B1699" s="2" t="s">
        <v>3879</v>
      </c>
      <c r="C1699" s="2" t="s">
        <v>29</v>
      </c>
      <c r="D1699" s="2" t="s">
        <v>23</v>
      </c>
      <c r="E1699" s="2" t="s">
        <v>81</v>
      </c>
      <c r="F1699" s="2" t="s">
        <v>71</v>
      </c>
      <c r="G1699" s="4">
        <v>44476</v>
      </c>
      <c r="H1699">
        <v>136</v>
      </c>
      <c r="I1699" t="s">
        <v>1276</v>
      </c>
      <c r="N1699">
        <v>226</v>
      </c>
      <c r="O1699" t="s">
        <v>2018</v>
      </c>
      <c r="P1699">
        <v>345</v>
      </c>
      <c r="AC1699" t="s">
        <v>2019</v>
      </c>
      <c r="AD1699">
        <v>183</v>
      </c>
    </row>
    <row r="1700" spans="1:31" x14ac:dyDescent="0.25">
      <c r="A1700" s="1">
        <v>44476</v>
      </c>
      <c r="B1700" s="2" t="s">
        <v>3879</v>
      </c>
      <c r="C1700" s="2" t="s">
        <v>29</v>
      </c>
      <c r="D1700" s="2" t="s">
        <v>23</v>
      </c>
      <c r="E1700" s="2" t="s">
        <v>81</v>
      </c>
      <c r="F1700" s="2" t="s">
        <v>71</v>
      </c>
      <c r="G1700" s="4">
        <v>44476</v>
      </c>
      <c r="H1700">
        <v>137</v>
      </c>
      <c r="I1700" t="s">
        <v>1276</v>
      </c>
      <c r="N1700">
        <v>1329</v>
      </c>
      <c r="O1700" t="s">
        <v>2295</v>
      </c>
      <c r="P1700">
        <v>173</v>
      </c>
      <c r="AC1700" t="s">
        <v>2296</v>
      </c>
      <c r="AD1700">
        <v>187</v>
      </c>
    </row>
    <row r="1701" spans="1:31" x14ac:dyDescent="0.25">
      <c r="A1701" s="1">
        <v>44476</v>
      </c>
      <c r="B1701" s="2" t="s">
        <v>3879</v>
      </c>
      <c r="C1701" s="2" t="s">
        <v>29</v>
      </c>
      <c r="D1701" s="2" t="s">
        <v>23</v>
      </c>
      <c r="E1701" s="2" t="s">
        <v>81</v>
      </c>
      <c r="F1701" s="2" t="s">
        <v>71</v>
      </c>
      <c r="G1701" s="4">
        <v>44476</v>
      </c>
      <c r="H1701">
        <v>138</v>
      </c>
      <c r="I1701" t="s">
        <v>1276</v>
      </c>
      <c r="N1701">
        <v>131</v>
      </c>
      <c r="O1701" t="s">
        <v>2445</v>
      </c>
      <c r="P1701">
        <v>500</v>
      </c>
      <c r="AC1701" t="s">
        <v>2446</v>
      </c>
      <c r="AD1701" t="s">
        <v>2447</v>
      </c>
    </row>
    <row r="1702" spans="1:31" x14ac:dyDescent="0.25">
      <c r="A1702" s="1">
        <v>44476</v>
      </c>
      <c r="B1702" s="2" t="s">
        <v>3879</v>
      </c>
      <c r="C1702" s="2" t="s">
        <v>34</v>
      </c>
      <c r="D1702" s="2" t="s">
        <v>37</v>
      </c>
      <c r="E1702" s="2" t="s">
        <v>80</v>
      </c>
      <c r="F1702" s="2" t="s">
        <v>71</v>
      </c>
      <c r="G1702" s="4">
        <v>44476</v>
      </c>
      <c r="H1702">
        <v>139</v>
      </c>
      <c r="I1702" t="s">
        <v>1278</v>
      </c>
      <c r="J1702" s="1">
        <v>44476</v>
      </c>
      <c r="K1702" t="s">
        <v>3294</v>
      </c>
      <c r="L1702" t="s">
        <v>3124</v>
      </c>
      <c r="M1702" t="s">
        <v>3295</v>
      </c>
      <c r="N1702">
        <v>692</v>
      </c>
      <c r="O1702" t="s">
        <v>2012</v>
      </c>
      <c r="P1702">
        <v>184</v>
      </c>
      <c r="Q1702">
        <v>0</v>
      </c>
      <c r="R1702">
        <v>0</v>
      </c>
      <c r="S1702">
        <v>2297</v>
      </c>
      <c r="T1702">
        <v>2297</v>
      </c>
      <c r="U1702">
        <v>2297</v>
      </c>
      <c r="W1702" t="s">
        <v>2006</v>
      </c>
      <c r="X1702" t="s">
        <v>71</v>
      </c>
      <c r="AA1702" t="s">
        <v>33</v>
      </c>
      <c r="AC1702" t="s">
        <v>2013</v>
      </c>
      <c r="AD1702" t="s">
        <v>2014</v>
      </c>
      <c r="AE1702" t="s">
        <v>2730</v>
      </c>
    </row>
    <row r="1703" spans="1:31" x14ac:dyDescent="0.25">
      <c r="A1703" s="1">
        <v>44476</v>
      </c>
      <c r="B1703" s="2" t="s">
        <v>3879</v>
      </c>
      <c r="C1703" s="2" t="s">
        <v>34</v>
      </c>
      <c r="D1703" s="2" t="s">
        <v>37</v>
      </c>
      <c r="E1703" s="2" t="s">
        <v>80</v>
      </c>
      <c r="F1703" s="2" t="s">
        <v>71</v>
      </c>
      <c r="G1703" s="4">
        <v>44476</v>
      </c>
      <c r="H1703">
        <v>140</v>
      </c>
      <c r="I1703" t="s">
        <v>1278</v>
      </c>
      <c r="N1703">
        <v>226</v>
      </c>
      <c r="O1703" t="s">
        <v>2018</v>
      </c>
      <c r="P1703">
        <v>345</v>
      </c>
      <c r="AC1703" t="s">
        <v>2019</v>
      </c>
      <c r="AD1703">
        <v>183</v>
      </c>
    </row>
    <row r="1704" spans="1:31" x14ac:dyDescent="0.25">
      <c r="A1704" s="1">
        <v>44476</v>
      </c>
      <c r="B1704" s="2" t="s">
        <v>3879</v>
      </c>
      <c r="C1704" s="2" t="s">
        <v>34</v>
      </c>
      <c r="D1704" s="2" t="s">
        <v>37</v>
      </c>
      <c r="E1704" s="2" t="s">
        <v>80</v>
      </c>
      <c r="F1704" s="2" t="s">
        <v>71</v>
      </c>
      <c r="G1704" s="4">
        <v>44476</v>
      </c>
      <c r="H1704">
        <v>141</v>
      </c>
      <c r="I1704" t="s">
        <v>1278</v>
      </c>
      <c r="N1704">
        <v>691</v>
      </c>
      <c r="O1704" t="s">
        <v>2020</v>
      </c>
      <c r="P1704">
        <v>518</v>
      </c>
      <c r="AC1704" t="s">
        <v>2021</v>
      </c>
      <c r="AD1704" t="s">
        <v>2022</v>
      </c>
    </row>
    <row r="1705" spans="1:31" x14ac:dyDescent="0.25">
      <c r="A1705" s="1">
        <v>44476</v>
      </c>
      <c r="B1705" s="2" t="s">
        <v>3879</v>
      </c>
      <c r="C1705" s="2" t="s">
        <v>34</v>
      </c>
      <c r="D1705" s="2" t="s">
        <v>37</v>
      </c>
      <c r="E1705" s="2" t="s">
        <v>80</v>
      </c>
      <c r="F1705" s="2" t="s">
        <v>71</v>
      </c>
      <c r="G1705" s="4">
        <v>44476</v>
      </c>
      <c r="H1705">
        <v>142</v>
      </c>
      <c r="I1705" t="s">
        <v>1278</v>
      </c>
      <c r="N1705">
        <v>2458</v>
      </c>
      <c r="O1705" t="s">
        <v>2152</v>
      </c>
      <c r="P1705">
        <v>500</v>
      </c>
      <c r="AC1705" t="s">
        <v>2153</v>
      </c>
    </row>
    <row r="1706" spans="1:31" x14ac:dyDescent="0.25">
      <c r="A1706" s="1">
        <v>44476</v>
      </c>
      <c r="B1706" s="2" t="s">
        <v>3879</v>
      </c>
      <c r="C1706" s="2" t="s">
        <v>34</v>
      </c>
      <c r="D1706" s="2" t="s">
        <v>37</v>
      </c>
      <c r="E1706" s="2" t="s">
        <v>80</v>
      </c>
      <c r="F1706" s="2" t="s">
        <v>71</v>
      </c>
      <c r="G1706" s="4">
        <v>44476</v>
      </c>
      <c r="H1706">
        <v>143</v>
      </c>
      <c r="I1706" t="s">
        <v>1278</v>
      </c>
      <c r="N1706">
        <v>2477</v>
      </c>
      <c r="O1706" t="s">
        <v>2240</v>
      </c>
      <c r="P1706">
        <v>750</v>
      </c>
      <c r="AC1706" t="s">
        <v>2241</v>
      </c>
    </row>
    <row r="1707" spans="1:31" x14ac:dyDescent="0.25">
      <c r="A1707" s="1">
        <v>44476</v>
      </c>
      <c r="B1707" s="2" t="s">
        <v>3879</v>
      </c>
      <c r="C1707" s="2" t="s">
        <v>25</v>
      </c>
      <c r="D1707" s="2" t="s">
        <v>23</v>
      </c>
      <c r="E1707" s="2" t="s">
        <v>78</v>
      </c>
      <c r="F1707" s="2" t="s">
        <v>71</v>
      </c>
      <c r="G1707" s="4">
        <v>44476</v>
      </c>
      <c r="H1707">
        <v>144</v>
      </c>
      <c r="I1707" t="s">
        <v>1280</v>
      </c>
      <c r="J1707" s="1">
        <v>44476</v>
      </c>
      <c r="K1707" t="s">
        <v>3202</v>
      </c>
      <c r="L1707" t="s">
        <v>2211</v>
      </c>
      <c r="M1707" t="s">
        <v>3203</v>
      </c>
      <c r="N1707">
        <v>121</v>
      </c>
      <c r="O1707" t="s">
        <v>2100</v>
      </c>
      <c r="P1707">
        <v>374</v>
      </c>
      <c r="Q1707">
        <v>0</v>
      </c>
      <c r="R1707">
        <v>0</v>
      </c>
      <c r="S1707">
        <v>984</v>
      </c>
      <c r="T1707">
        <v>984</v>
      </c>
      <c r="U1707">
        <v>984</v>
      </c>
      <c r="W1707" t="s">
        <v>2006</v>
      </c>
      <c r="X1707" t="s">
        <v>71</v>
      </c>
      <c r="AA1707" t="s">
        <v>24</v>
      </c>
      <c r="AC1707" t="s">
        <v>2101</v>
      </c>
      <c r="AD1707">
        <v>137</v>
      </c>
      <c r="AE1707" t="s">
        <v>2063</v>
      </c>
    </row>
    <row r="1708" spans="1:31" x14ac:dyDescent="0.25">
      <c r="A1708" s="1">
        <v>44476</v>
      </c>
      <c r="B1708" s="2" t="s">
        <v>3879</v>
      </c>
      <c r="C1708" s="2" t="s">
        <v>25</v>
      </c>
      <c r="D1708" s="2" t="s">
        <v>23</v>
      </c>
      <c r="E1708" s="2" t="s">
        <v>78</v>
      </c>
      <c r="F1708" s="2" t="s">
        <v>71</v>
      </c>
      <c r="G1708" s="4">
        <v>44476</v>
      </c>
      <c r="H1708">
        <v>145</v>
      </c>
      <c r="I1708" t="s">
        <v>1280</v>
      </c>
      <c r="N1708">
        <v>1580</v>
      </c>
      <c r="O1708" t="s">
        <v>2092</v>
      </c>
      <c r="P1708">
        <v>610</v>
      </c>
      <c r="AC1708" t="s">
        <v>2093</v>
      </c>
      <c r="AD1708" t="s">
        <v>2094</v>
      </c>
    </row>
    <row r="1709" spans="1:31" x14ac:dyDescent="0.25">
      <c r="A1709" s="1">
        <v>44476</v>
      </c>
      <c r="B1709" s="2" t="s">
        <v>3879</v>
      </c>
      <c r="C1709" s="2" t="s">
        <v>20</v>
      </c>
      <c r="D1709" s="2" t="s">
        <v>23</v>
      </c>
      <c r="E1709" s="2" t="s">
        <v>79</v>
      </c>
      <c r="F1709" s="2" t="s">
        <v>71</v>
      </c>
      <c r="G1709" s="4">
        <v>44476</v>
      </c>
      <c r="H1709">
        <v>146</v>
      </c>
      <c r="I1709" t="s">
        <v>1281</v>
      </c>
      <c r="J1709" s="1">
        <v>44476</v>
      </c>
      <c r="K1709" t="s">
        <v>3296</v>
      </c>
      <c r="L1709" t="s">
        <v>2577</v>
      </c>
      <c r="M1709" t="s">
        <v>3297</v>
      </c>
      <c r="N1709">
        <v>692</v>
      </c>
      <c r="O1709" t="s">
        <v>2012</v>
      </c>
      <c r="P1709">
        <v>184</v>
      </c>
      <c r="Q1709">
        <v>0</v>
      </c>
      <c r="R1709">
        <v>0</v>
      </c>
      <c r="S1709">
        <v>1647</v>
      </c>
      <c r="T1709">
        <v>1647</v>
      </c>
      <c r="U1709">
        <v>1647</v>
      </c>
      <c r="W1709" t="s">
        <v>2006</v>
      </c>
      <c r="X1709" t="s">
        <v>71</v>
      </c>
      <c r="AA1709" t="s">
        <v>18</v>
      </c>
      <c r="AC1709" t="s">
        <v>2013</v>
      </c>
      <c r="AD1709" t="s">
        <v>2014</v>
      </c>
      <c r="AE1709" t="s">
        <v>2067</v>
      </c>
    </row>
    <row r="1710" spans="1:31" x14ac:dyDescent="0.25">
      <c r="A1710" s="1">
        <v>44476</v>
      </c>
      <c r="B1710" s="2" t="s">
        <v>3879</v>
      </c>
      <c r="C1710" s="2" t="s">
        <v>20</v>
      </c>
      <c r="D1710" s="2" t="s">
        <v>23</v>
      </c>
      <c r="E1710" s="2" t="s">
        <v>79</v>
      </c>
      <c r="F1710" s="2" t="s">
        <v>71</v>
      </c>
      <c r="G1710" s="4">
        <v>44476</v>
      </c>
      <c r="H1710">
        <v>147</v>
      </c>
      <c r="I1710" t="s">
        <v>1281</v>
      </c>
      <c r="N1710">
        <v>48</v>
      </c>
      <c r="O1710" t="s">
        <v>2075</v>
      </c>
      <c r="P1710">
        <v>165</v>
      </c>
      <c r="AC1710" t="s">
        <v>2076</v>
      </c>
      <c r="AD1710">
        <v>99</v>
      </c>
    </row>
    <row r="1711" spans="1:31" x14ac:dyDescent="0.25">
      <c r="A1711" s="1">
        <v>44476</v>
      </c>
      <c r="B1711" s="2" t="s">
        <v>3879</v>
      </c>
      <c r="C1711" s="2" t="s">
        <v>20</v>
      </c>
      <c r="D1711" s="2" t="s">
        <v>23</v>
      </c>
      <c r="E1711" s="2" t="s">
        <v>79</v>
      </c>
      <c r="F1711" s="2" t="s">
        <v>71</v>
      </c>
      <c r="G1711" s="4">
        <v>44476</v>
      </c>
      <c r="H1711">
        <v>148</v>
      </c>
      <c r="I1711" t="s">
        <v>1281</v>
      </c>
      <c r="N1711">
        <v>49</v>
      </c>
      <c r="O1711" t="s">
        <v>2073</v>
      </c>
      <c r="P1711">
        <v>380</v>
      </c>
      <c r="AC1711" t="s">
        <v>2074</v>
      </c>
      <c r="AD1711">
        <v>97</v>
      </c>
    </row>
    <row r="1712" spans="1:31" x14ac:dyDescent="0.25">
      <c r="A1712" s="1">
        <v>44476</v>
      </c>
      <c r="B1712" s="2" t="s">
        <v>3879</v>
      </c>
      <c r="C1712" s="2" t="s">
        <v>20</v>
      </c>
      <c r="D1712" s="2" t="s">
        <v>23</v>
      </c>
      <c r="E1712" s="2" t="s">
        <v>79</v>
      </c>
      <c r="F1712" s="2" t="s">
        <v>71</v>
      </c>
      <c r="G1712" s="4">
        <v>44476</v>
      </c>
      <c r="H1712">
        <v>149</v>
      </c>
      <c r="I1712" t="s">
        <v>1281</v>
      </c>
      <c r="N1712">
        <v>691</v>
      </c>
      <c r="O1712" t="s">
        <v>2020</v>
      </c>
      <c r="P1712">
        <v>518</v>
      </c>
      <c r="AC1712" t="s">
        <v>2021</v>
      </c>
      <c r="AD1712" t="s">
        <v>2022</v>
      </c>
    </row>
    <row r="1713" spans="1:31" x14ac:dyDescent="0.25">
      <c r="A1713" s="1">
        <v>44476</v>
      </c>
      <c r="B1713" s="2" t="s">
        <v>3879</v>
      </c>
      <c r="C1713" s="2" t="s">
        <v>20</v>
      </c>
      <c r="D1713" s="2" t="s">
        <v>23</v>
      </c>
      <c r="E1713" s="2" t="s">
        <v>79</v>
      </c>
      <c r="F1713" s="2" t="s">
        <v>71</v>
      </c>
      <c r="G1713" s="4">
        <v>44476</v>
      </c>
      <c r="H1713">
        <v>150</v>
      </c>
      <c r="I1713" t="s">
        <v>1281</v>
      </c>
      <c r="N1713">
        <v>539</v>
      </c>
      <c r="O1713" t="s">
        <v>2059</v>
      </c>
      <c r="P1713">
        <v>400</v>
      </c>
      <c r="AC1713" t="s">
        <v>2060</v>
      </c>
    </row>
    <row r="1714" spans="1:31" x14ac:dyDescent="0.25">
      <c r="A1714" s="1">
        <v>44476</v>
      </c>
      <c r="B1714" s="2" t="s">
        <v>3879</v>
      </c>
      <c r="C1714" s="2" t="s">
        <v>21</v>
      </c>
      <c r="D1714" s="2" t="s">
        <v>37</v>
      </c>
      <c r="E1714" s="2" t="s">
        <v>81</v>
      </c>
      <c r="F1714" s="2" t="s">
        <v>71</v>
      </c>
      <c r="G1714" s="4">
        <v>44476</v>
      </c>
      <c r="H1714">
        <v>151</v>
      </c>
      <c r="I1714" t="s">
        <v>1283</v>
      </c>
      <c r="J1714" s="1">
        <v>44476</v>
      </c>
      <c r="K1714" t="s">
        <v>3298</v>
      </c>
      <c r="L1714" t="s">
        <v>3299</v>
      </c>
      <c r="M1714" t="s">
        <v>2082</v>
      </c>
      <c r="N1714">
        <v>692</v>
      </c>
      <c r="O1714" t="s">
        <v>2012</v>
      </c>
      <c r="P1714">
        <v>184</v>
      </c>
      <c r="Q1714">
        <v>0</v>
      </c>
      <c r="R1714">
        <v>0</v>
      </c>
      <c r="S1714">
        <v>1704</v>
      </c>
      <c r="T1714">
        <v>1704</v>
      </c>
      <c r="U1714">
        <v>1704</v>
      </c>
      <c r="W1714" t="s">
        <v>2006</v>
      </c>
      <c r="X1714" t="s">
        <v>71</v>
      </c>
      <c r="AA1714" t="s">
        <v>31</v>
      </c>
      <c r="AC1714" t="s">
        <v>2013</v>
      </c>
      <c r="AD1714" t="s">
        <v>2014</v>
      </c>
      <c r="AE1714" t="s">
        <v>2911</v>
      </c>
    </row>
    <row r="1715" spans="1:31" x14ac:dyDescent="0.25">
      <c r="A1715" s="1">
        <v>44476</v>
      </c>
      <c r="B1715" s="2" t="s">
        <v>3879</v>
      </c>
      <c r="C1715" s="2" t="s">
        <v>21</v>
      </c>
      <c r="D1715" s="2" t="s">
        <v>37</v>
      </c>
      <c r="E1715" s="2" t="s">
        <v>81</v>
      </c>
      <c r="F1715" s="2" t="s">
        <v>71</v>
      </c>
      <c r="G1715" s="4">
        <v>44476</v>
      </c>
      <c r="H1715">
        <v>152</v>
      </c>
      <c r="I1715" t="s">
        <v>1283</v>
      </c>
      <c r="N1715">
        <v>100</v>
      </c>
      <c r="O1715" t="s">
        <v>2016</v>
      </c>
      <c r="P1715">
        <v>414</v>
      </c>
      <c r="AC1715" t="s">
        <v>2017</v>
      </c>
      <c r="AD1715">
        <v>100</v>
      </c>
    </row>
    <row r="1716" spans="1:31" x14ac:dyDescent="0.25">
      <c r="A1716" s="1">
        <v>44476</v>
      </c>
      <c r="B1716" s="2" t="s">
        <v>3879</v>
      </c>
      <c r="C1716" s="2" t="s">
        <v>21</v>
      </c>
      <c r="D1716" s="2" t="s">
        <v>37</v>
      </c>
      <c r="E1716" s="2" t="s">
        <v>81</v>
      </c>
      <c r="F1716" s="2" t="s">
        <v>71</v>
      </c>
      <c r="G1716" s="4">
        <v>44476</v>
      </c>
      <c r="H1716">
        <v>153</v>
      </c>
      <c r="I1716" t="s">
        <v>1283</v>
      </c>
      <c r="N1716">
        <v>691</v>
      </c>
      <c r="O1716" t="s">
        <v>2020</v>
      </c>
      <c r="P1716">
        <v>518</v>
      </c>
      <c r="AC1716" t="s">
        <v>2021</v>
      </c>
      <c r="AD1716" t="s">
        <v>2022</v>
      </c>
    </row>
    <row r="1717" spans="1:31" x14ac:dyDescent="0.25">
      <c r="A1717" s="1">
        <v>44476</v>
      </c>
      <c r="B1717" s="2" t="s">
        <v>3879</v>
      </c>
      <c r="C1717" s="2" t="s">
        <v>21</v>
      </c>
      <c r="D1717" s="2" t="s">
        <v>37</v>
      </c>
      <c r="E1717" s="2" t="s">
        <v>81</v>
      </c>
      <c r="F1717" s="2" t="s">
        <v>71</v>
      </c>
      <c r="G1717" s="4">
        <v>44476</v>
      </c>
      <c r="H1717">
        <v>154</v>
      </c>
      <c r="I1717" t="s">
        <v>1283</v>
      </c>
      <c r="N1717">
        <v>367</v>
      </c>
      <c r="O1717" t="s">
        <v>2341</v>
      </c>
      <c r="P1717">
        <v>450</v>
      </c>
      <c r="AC1717" t="s">
        <v>2342</v>
      </c>
      <c r="AD1717">
        <v>110</v>
      </c>
    </row>
    <row r="1718" spans="1:31" x14ac:dyDescent="0.25">
      <c r="A1718" s="1">
        <v>44476</v>
      </c>
      <c r="B1718" s="2" t="s">
        <v>3879</v>
      </c>
      <c r="C1718" s="2" t="s">
        <v>21</v>
      </c>
      <c r="D1718" s="2" t="s">
        <v>37</v>
      </c>
      <c r="E1718" s="2" t="s">
        <v>81</v>
      </c>
      <c r="F1718" s="2" t="s">
        <v>71</v>
      </c>
      <c r="G1718" s="4">
        <v>44476</v>
      </c>
      <c r="H1718">
        <v>155</v>
      </c>
      <c r="I1718" t="s">
        <v>1283</v>
      </c>
      <c r="N1718">
        <v>83</v>
      </c>
      <c r="O1718" t="s">
        <v>2029</v>
      </c>
      <c r="P1718">
        <v>138</v>
      </c>
      <c r="AC1718" t="s">
        <v>2030</v>
      </c>
      <c r="AD1718">
        <v>127</v>
      </c>
    </row>
    <row r="1719" spans="1:31" x14ac:dyDescent="0.25">
      <c r="A1719" s="1">
        <v>44476</v>
      </c>
      <c r="B1719" s="2" t="s">
        <v>3879</v>
      </c>
      <c r="C1719" s="2" t="s">
        <v>34</v>
      </c>
      <c r="D1719" s="2" t="s">
        <v>23</v>
      </c>
      <c r="E1719" s="2" t="s">
        <v>80</v>
      </c>
      <c r="F1719" s="2" t="s">
        <v>71</v>
      </c>
      <c r="G1719" s="4">
        <v>44476</v>
      </c>
      <c r="H1719">
        <v>156</v>
      </c>
      <c r="I1719" t="s">
        <v>1285</v>
      </c>
      <c r="J1719" s="1">
        <v>44476</v>
      </c>
      <c r="K1719" t="s">
        <v>3300</v>
      </c>
      <c r="L1719" t="s">
        <v>3301</v>
      </c>
      <c r="N1719">
        <v>692</v>
      </c>
      <c r="O1719" t="s">
        <v>2012</v>
      </c>
      <c r="P1719">
        <v>184</v>
      </c>
      <c r="Q1719">
        <v>0</v>
      </c>
      <c r="R1719">
        <v>0</v>
      </c>
      <c r="S1719">
        <v>2467</v>
      </c>
      <c r="T1719">
        <v>2467</v>
      </c>
      <c r="U1719">
        <v>2467</v>
      </c>
      <c r="W1719" t="s">
        <v>2006</v>
      </c>
      <c r="X1719" t="s">
        <v>71</v>
      </c>
      <c r="AA1719" t="s">
        <v>33</v>
      </c>
      <c r="AC1719" t="s">
        <v>2013</v>
      </c>
      <c r="AD1719" t="s">
        <v>2014</v>
      </c>
      <c r="AE1719" t="s">
        <v>2730</v>
      </c>
    </row>
    <row r="1720" spans="1:31" x14ac:dyDescent="0.25">
      <c r="A1720" s="1">
        <v>44476</v>
      </c>
      <c r="B1720" s="2" t="s">
        <v>3879</v>
      </c>
      <c r="C1720" s="2" t="s">
        <v>34</v>
      </c>
      <c r="D1720" s="2" t="s">
        <v>23</v>
      </c>
      <c r="E1720" s="2" t="s">
        <v>80</v>
      </c>
      <c r="F1720" s="2" t="s">
        <v>71</v>
      </c>
      <c r="G1720" s="4">
        <v>44476</v>
      </c>
      <c r="H1720">
        <v>157</v>
      </c>
      <c r="I1720" t="s">
        <v>1285</v>
      </c>
      <c r="N1720">
        <v>226</v>
      </c>
      <c r="O1720" t="s">
        <v>2018</v>
      </c>
      <c r="P1720">
        <v>345</v>
      </c>
      <c r="AC1720" t="s">
        <v>2019</v>
      </c>
      <c r="AD1720">
        <v>183</v>
      </c>
    </row>
    <row r="1721" spans="1:31" x14ac:dyDescent="0.25">
      <c r="A1721" s="1">
        <v>44476</v>
      </c>
      <c r="B1721" s="2" t="s">
        <v>3879</v>
      </c>
      <c r="C1721" s="2" t="s">
        <v>34</v>
      </c>
      <c r="D1721" s="2" t="s">
        <v>23</v>
      </c>
      <c r="E1721" s="2" t="s">
        <v>80</v>
      </c>
      <c r="F1721" s="2" t="s">
        <v>71</v>
      </c>
      <c r="G1721" s="4">
        <v>44476</v>
      </c>
      <c r="H1721">
        <v>158</v>
      </c>
      <c r="I1721" t="s">
        <v>1285</v>
      </c>
      <c r="N1721">
        <v>691</v>
      </c>
      <c r="O1721" t="s">
        <v>2020</v>
      </c>
      <c r="P1721">
        <v>518</v>
      </c>
      <c r="AC1721" t="s">
        <v>2021</v>
      </c>
      <c r="AD1721" t="s">
        <v>2022</v>
      </c>
    </row>
    <row r="1722" spans="1:31" x14ac:dyDescent="0.25">
      <c r="A1722" s="1">
        <v>44476</v>
      </c>
      <c r="B1722" s="2" t="s">
        <v>3879</v>
      </c>
      <c r="C1722" s="2" t="s">
        <v>34</v>
      </c>
      <c r="D1722" s="2" t="s">
        <v>23</v>
      </c>
      <c r="E1722" s="2" t="s">
        <v>80</v>
      </c>
      <c r="F1722" s="2" t="s">
        <v>71</v>
      </c>
      <c r="G1722" s="4">
        <v>44476</v>
      </c>
      <c r="H1722">
        <v>159</v>
      </c>
      <c r="I1722" t="s">
        <v>1285</v>
      </c>
      <c r="N1722">
        <v>244</v>
      </c>
      <c r="O1722" t="s">
        <v>2023</v>
      </c>
      <c r="P1722">
        <v>920</v>
      </c>
      <c r="AC1722" t="s">
        <v>2024</v>
      </c>
    </row>
    <row r="1723" spans="1:31" x14ac:dyDescent="0.25">
      <c r="A1723" s="1">
        <v>44476</v>
      </c>
      <c r="B1723" s="2" t="s">
        <v>3879</v>
      </c>
      <c r="C1723" s="2" t="s">
        <v>34</v>
      </c>
      <c r="D1723" s="2" t="s">
        <v>23</v>
      </c>
      <c r="E1723" s="2" t="s">
        <v>80</v>
      </c>
      <c r="F1723" s="2" t="s">
        <v>71</v>
      </c>
      <c r="G1723" s="4">
        <v>44476</v>
      </c>
      <c r="H1723">
        <v>160</v>
      </c>
      <c r="I1723" t="s">
        <v>1285</v>
      </c>
      <c r="N1723">
        <v>2458</v>
      </c>
      <c r="O1723" t="s">
        <v>2152</v>
      </c>
      <c r="P1723">
        <v>500</v>
      </c>
      <c r="AC1723" t="s">
        <v>2153</v>
      </c>
    </row>
    <row r="1724" spans="1:31" x14ac:dyDescent="0.25">
      <c r="A1724" s="1">
        <v>44476</v>
      </c>
      <c r="B1724" s="2" t="s">
        <v>3879</v>
      </c>
      <c r="C1724" s="2" t="s">
        <v>34</v>
      </c>
      <c r="D1724" s="2" t="s">
        <v>37</v>
      </c>
      <c r="E1724" s="2" t="s">
        <v>80</v>
      </c>
      <c r="F1724" s="2" t="s">
        <v>71</v>
      </c>
      <c r="G1724" s="4">
        <v>44476</v>
      </c>
      <c r="H1724">
        <v>161</v>
      </c>
      <c r="I1724" t="s">
        <v>1287</v>
      </c>
      <c r="J1724" s="1">
        <v>44476</v>
      </c>
      <c r="K1724" t="s">
        <v>3302</v>
      </c>
      <c r="L1724" t="s">
        <v>2071</v>
      </c>
      <c r="M1724" t="s">
        <v>2071</v>
      </c>
      <c r="N1724">
        <v>692</v>
      </c>
      <c r="O1724" t="s">
        <v>2012</v>
      </c>
      <c r="P1724">
        <v>184</v>
      </c>
      <c r="Q1724">
        <v>0</v>
      </c>
      <c r="R1724">
        <v>0</v>
      </c>
      <c r="S1724">
        <v>2297</v>
      </c>
      <c r="T1724">
        <v>2297</v>
      </c>
      <c r="U1724">
        <v>2297</v>
      </c>
      <c r="W1724" t="s">
        <v>2006</v>
      </c>
      <c r="X1724" t="s">
        <v>71</v>
      </c>
      <c r="AA1724" t="s">
        <v>33</v>
      </c>
      <c r="AC1724" t="s">
        <v>2013</v>
      </c>
      <c r="AD1724" t="s">
        <v>2014</v>
      </c>
      <c r="AE1724" t="s">
        <v>2730</v>
      </c>
    </row>
    <row r="1725" spans="1:31" x14ac:dyDescent="0.25">
      <c r="A1725" s="1">
        <v>44476</v>
      </c>
      <c r="B1725" s="2" t="s">
        <v>3879</v>
      </c>
      <c r="C1725" s="2" t="s">
        <v>34</v>
      </c>
      <c r="D1725" s="2" t="s">
        <v>37</v>
      </c>
      <c r="E1725" s="2" t="s">
        <v>80</v>
      </c>
      <c r="F1725" s="2" t="s">
        <v>71</v>
      </c>
      <c r="G1725" s="4">
        <v>44476</v>
      </c>
      <c r="H1725">
        <v>162</v>
      </c>
      <c r="I1725" t="s">
        <v>1287</v>
      </c>
      <c r="N1725">
        <v>226</v>
      </c>
      <c r="O1725" t="s">
        <v>2018</v>
      </c>
      <c r="P1725">
        <v>345</v>
      </c>
      <c r="AC1725" t="s">
        <v>2019</v>
      </c>
      <c r="AD1725">
        <v>183</v>
      </c>
    </row>
    <row r="1726" spans="1:31" x14ac:dyDescent="0.25">
      <c r="A1726" s="1">
        <v>44476</v>
      </c>
      <c r="B1726" s="2" t="s">
        <v>3879</v>
      </c>
      <c r="C1726" s="2" t="s">
        <v>34</v>
      </c>
      <c r="D1726" s="2" t="s">
        <v>37</v>
      </c>
      <c r="E1726" s="2" t="s">
        <v>80</v>
      </c>
      <c r="F1726" s="2" t="s">
        <v>71</v>
      </c>
      <c r="G1726" s="4">
        <v>44476</v>
      </c>
      <c r="H1726">
        <v>163</v>
      </c>
      <c r="I1726" t="s">
        <v>1287</v>
      </c>
      <c r="N1726">
        <v>691</v>
      </c>
      <c r="O1726" t="s">
        <v>2020</v>
      </c>
      <c r="P1726">
        <v>518</v>
      </c>
      <c r="AC1726" t="s">
        <v>2021</v>
      </c>
      <c r="AD1726" t="s">
        <v>2022</v>
      </c>
    </row>
    <row r="1727" spans="1:31" x14ac:dyDescent="0.25">
      <c r="A1727" s="1">
        <v>44476</v>
      </c>
      <c r="B1727" s="2" t="s">
        <v>3879</v>
      </c>
      <c r="C1727" s="2" t="s">
        <v>34</v>
      </c>
      <c r="D1727" s="2" t="s">
        <v>37</v>
      </c>
      <c r="E1727" s="2" t="s">
        <v>80</v>
      </c>
      <c r="F1727" s="2" t="s">
        <v>71</v>
      </c>
      <c r="G1727" s="4">
        <v>44476</v>
      </c>
      <c r="H1727">
        <v>164</v>
      </c>
      <c r="I1727" t="s">
        <v>1287</v>
      </c>
      <c r="N1727">
        <v>2458</v>
      </c>
      <c r="O1727" t="s">
        <v>2152</v>
      </c>
      <c r="P1727">
        <v>500</v>
      </c>
      <c r="AC1727" t="s">
        <v>2153</v>
      </c>
    </row>
    <row r="1728" spans="1:31" x14ac:dyDescent="0.25">
      <c r="A1728" s="1">
        <v>44476</v>
      </c>
      <c r="B1728" s="2" t="s">
        <v>3879</v>
      </c>
      <c r="C1728" s="2" t="s">
        <v>34</v>
      </c>
      <c r="D1728" s="2" t="s">
        <v>37</v>
      </c>
      <c r="E1728" s="2" t="s">
        <v>80</v>
      </c>
      <c r="F1728" s="2" t="s">
        <v>71</v>
      </c>
      <c r="G1728" s="4">
        <v>44476</v>
      </c>
      <c r="H1728">
        <v>165</v>
      </c>
      <c r="I1728" t="s">
        <v>1287</v>
      </c>
      <c r="N1728">
        <v>2477</v>
      </c>
      <c r="O1728" t="s">
        <v>2240</v>
      </c>
      <c r="P1728">
        <v>750</v>
      </c>
      <c r="AC1728" t="s">
        <v>2241</v>
      </c>
    </row>
    <row r="1729" spans="1:31" x14ac:dyDescent="0.25">
      <c r="A1729" s="1">
        <v>44476</v>
      </c>
      <c r="B1729" s="2" t="s">
        <v>3879</v>
      </c>
      <c r="C1729" s="2" t="s">
        <v>46</v>
      </c>
      <c r="D1729" s="2" t="s">
        <v>74</v>
      </c>
      <c r="E1729" s="2" t="s">
        <v>81</v>
      </c>
      <c r="F1729" s="2" t="s">
        <v>71</v>
      </c>
      <c r="G1729" s="4">
        <v>44476</v>
      </c>
      <c r="H1729">
        <v>166</v>
      </c>
      <c r="I1729" t="s">
        <v>1289</v>
      </c>
      <c r="J1729" s="1">
        <v>44476</v>
      </c>
      <c r="K1729" t="s">
        <v>3303</v>
      </c>
      <c r="L1729" t="s">
        <v>2944</v>
      </c>
      <c r="N1729">
        <v>182</v>
      </c>
      <c r="O1729" t="s">
        <v>2189</v>
      </c>
      <c r="P1729">
        <v>360</v>
      </c>
      <c r="Q1729">
        <v>0</v>
      </c>
      <c r="R1729">
        <v>0</v>
      </c>
      <c r="S1729">
        <v>360</v>
      </c>
      <c r="T1729">
        <v>360</v>
      </c>
      <c r="U1729">
        <v>360</v>
      </c>
      <c r="W1729" t="s">
        <v>2006</v>
      </c>
      <c r="X1729" t="s">
        <v>71</v>
      </c>
      <c r="Y1729" t="s">
        <v>3304</v>
      </c>
      <c r="AA1729" t="s">
        <v>46</v>
      </c>
      <c r="AC1729" t="s">
        <v>2190</v>
      </c>
      <c r="AD1729">
        <v>163</v>
      </c>
      <c r="AE1729" t="s">
        <v>2285</v>
      </c>
    </row>
    <row r="1730" spans="1:31" x14ac:dyDescent="0.25">
      <c r="A1730" s="1">
        <v>44476</v>
      </c>
      <c r="B1730" s="2" t="s">
        <v>3879</v>
      </c>
      <c r="C1730" s="2" t="s">
        <v>34</v>
      </c>
      <c r="D1730" s="2" t="s">
        <v>37</v>
      </c>
      <c r="E1730" s="2" t="s">
        <v>80</v>
      </c>
      <c r="F1730" s="2" t="s">
        <v>71</v>
      </c>
      <c r="G1730" s="4">
        <v>44476</v>
      </c>
      <c r="H1730">
        <v>167</v>
      </c>
      <c r="I1730" t="s">
        <v>1291</v>
      </c>
      <c r="J1730" s="1">
        <v>44476</v>
      </c>
      <c r="K1730" t="s">
        <v>3305</v>
      </c>
      <c r="L1730" t="s">
        <v>2335</v>
      </c>
      <c r="M1730" t="s">
        <v>2396</v>
      </c>
      <c r="N1730">
        <v>259</v>
      </c>
      <c r="O1730" t="s">
        <v>2277</v>
      </c>
      <c r="P1730">
        <v>130</v>
      </c>
      <c r="Q1730">
        <v>0</v>
      </c>
      <c r="R1730">
        <v>0</v>
      </c>
      <c r="S1730">
        <v>7697</v>
      </c>
      <c r="T1730">
        <v>7697</v>
      </c>
      <c r="U1730">
        <v>7697</v>
      </c>
      <c r="W1730" t="s">
        <v>2006</v>
      </c>
      <c r="X1730" t="s">
        <v>71</v>
      </c>
      <c r="AA1730" t="s">
        <v>33</v>
      </c>
      <c r="AC1730" t="s">
        <v>2278</v>
      </c>
      <c r="AD1730">
        <v>210</v>
      </c>
      <c r="AE1730" t="s">
        <v>2730</v>
      </c>
    </row>
    <row r="1731" spans="1:31" x14ac:dyDescent="0.25">
      <c r="A1731" s="1">
        <v>44476</v>
      </c>
      <c r="B1731" s="2" t="s">
        <v>3879</v>
      </c>
      <c r="C1731" s="2" t="s">
        <v>34</v>
      </c>
      <c r="D1731" s="2" t="s">
        <v>37</v>
      </c>
      <c r="E1731" s="2" t="s">
        <v>80</v>
      </c>
      <c r="F1731" s="2" t="s">
        <v>71</v>
      </c>
      <c r="G1731" s="4">
        <v>44476</v>
      </c>
      <c r="H1731">
        <v>168</v>
      </c>
      <c r="I1731" t="s">
        <v>1291</v>
      </c>
      <c r="N1731">
        <v>262</v>
      </c>
      <c r="O1731" t="s">
        <v>2279</v>
      </c>
      <c r="P1731">
        <v>130</v>
      </c>
      <c r="AC1731" t="s">
        <v>2280</v>
      </c>
    </row>
    <row r="1732" spans="1:31" x14ac:dyDescent="0.25">
      <c r="A1732" s="1">
        <v>44476</v>
      </c>
      <c r="B1732" s="2" t="s">
        <v>3879</v>
      </c>
      <c r="C1732" s="2" t="s">
        <v>34</v>
      </c>
      <c r="D1732" s="2" t="s">
        <v>37</v>
      </c>
      <c r="E1732" s="2" t="s">
        <v>80</v>
      </c>
      <c r="F1732" s="2" t="s">
        <v>71</v>
      </c>
      <c r="G1732" s="4">
        <v>44476</v>
      </c>
      <c r="H1732">
        <v>169</v>
      </c>
      <c r="I1732" t="s">
        <v>1291</v>
      </c>
      <c r="N1732">
        <v>692</v>
      </c>
      <c r="O1732" t="s">
        <v>2012</v>
      </c>
      <c r="P1732">
        <v>184</v>
      </c>
      <c r="AC1732" t="s">
        <v>2013</v>
      </c>
      <c r="AD1732" t="s">
        <v>2014</v>
      </c>
    </row>
    <row r="1733" spans="1:31" x14ac:dyDescent="0.25">
      <c r="A1733" s="1">
        <v>44476</v>
      </c>
      <c r="B1733" s="2" t="s">
        <v>3879</v>
      </c>
      <c r="C1733" s="2" t="s">
        <v>34</v>
      </c>
      <c r="D1733" s="2" t="s">
        <v>37</v>
      </c>
      <c r="E1733" s="2" t="s">
        <v>80</v>
      </c>
      <c r="F1733" s="2" t="s">
        <v>71</v>
      </c>
      <c r="G1733" s="4">
        <v>44476</v>
      </c>
      <c r="H1733">
        <v>170</v>
      </c>
      <c r="I1733" t="s">
        <v>1291</v>
      </c>
      <c r="N1733">
        <v>288</v>
      </c>
      <c r="O1733" t="s">
        <v>2242</v>
      </c>
      <c r="P1733">
        <v>125</v>
      </c>
      <c r="AC1733" t="s">
        <v>2243</v>
      </c>
      <c r="AD1733">
        <v>221</v>
      </c>
    </row>
    <row r="1734" spans="1:31" x14ac:dyDescent="0.25">
      <c r="A1734" s="1">
        <v>44476</v>
      </c>
      <c r="B1734" s="2" t="s">
        <v>3879</v>
      </c>
      <c r="C1734" s="2" t="s">
        <v>34</v>
      </c>
      <c r="D1734" s="2" t="s">
        <v>37</v>
      </c>
      <c r="E1734" s="2" t="s">
        <v>80</v>
      </c>
      <c r="F1734" s="2" t="s">
        <v>71</v>
      </c>
      <c r="G1734" s="4">
        <v>44476</v>
      </c>
      <c r="H1734">
        <v>171</v>
      </c>
      <c r="I1734" t="s">
        <v>1291</v>
      </c>
      <c r="N1734">
        <v>226</v>
      </c>
      <c r="O1734" t="s">
        <v>2018</v>
      </c>
      <c r="P1734">
        <v>345</v>
      </c>
      <c r="AC1734" t="s">
        <v>2019</v>
      </c>
      <c r="AD1734">
        <v>183</v>
      </c>
    </row>
    <row r="1735" spans="1:31" x14ac:dyDescent="0.25">
      <c r="A1735" s="1">
        <v>44476</v>
      </c>
      <c r="B1735" s="2" t="s">
        <v>3879</v>
      </c>
      <c r="C1735" s="2" t="s">
        <v>34</v>
      </c>
      <c r="D1735" s="2" t="s">
        <v>37</v>
      </c>
      <c r="E1735" s="2" t="s">
        <v>80</v>
      </c>
      <c r="F1735" s="2" t="s">
        <v>71</v>
      </c>
      <c r="G1735" s="4">
        <v>44476</v>
      </c>
      <c r="H1735">
        <v>172</v>
      </c>
      <c r="I1735" t="s">
        <v>1291</v>
      </c>
      <c r="N1735">
        <v>691</v>
      </c>
      <c r="O1735" t="s">
        <v>2020</v>
      </c>
      <c r="P1735">
        <v>518</v>
      </c>
      <c r="AC1735" t="s">
        <v>2021</v>
      </c>
      <c r="AD1735" t="s">
        <v>2022</v>
      </c>
    </row>
    <row r="1736" spans="1:31" x14ac:dyDescent="0.25">
      <c r="A1736" s="1">
        <v>44476</v>
      </c>
      <c r="B1736" s="2" t="s">
        <v>3879</v>
      </c>
      <c r="C1736" s="2" t="s">
        <v>34</v>
      </c>
      <c r="D1736" s="2" t="s">
        <v>37</v>
      </c>
      <c r="E1736" s="2" t="s">
        <v>80</v>
      </c>
      <c r="F1736" s="2" t="s">
        <v>71</v>
      </c>
      <c r="G1736" s="4">
        <v>44476</v>
      </c>
      <c r="H1736">
        <v>173</v>
      </c>
      <c r="I1736" t="s">
        <v>1291</v>
      </c>
      <c r="N1736">
        <v>2477</v>
      </c>
      <c r="O1736" t="s">
        <v>2240</v>
      </c>
      <c r="P1736">
        <v>750</v>
      </c>
      <c r="AC1736" t="s">
        <v>2241</v>
      </c>
    </row>
    <row r="1737" spans="1:31" x14ac:dyDescent="0.25">
      <c r="A1737" s="1">
        <v>44476</v>
      </c>
      <c r="B1737" s="2" t="s">
        <v>3879</v>
      </c>
      <c r="C1737" s="2" t="s">
        <v>34</v>
      </c>
      <c r="D1737" s="2" t="s">
        <v>37</v>
      </c>
      <c r="E1737" s="2" t="s">
        <v>80</v>
      </c>
      <c r="F1737" s="2" t="s">
        <v>71</v>
      </c>
      <c r="G1737" s="4">
        <v>44476</v>
      </c>
      <c r="H1737">
        <v>174</v>
      </c>
      <c r="I1737" t="s">
        <v>1291</v>
      </c>
      <c r="N1737">
        <v>244</v>
      </c>
      <c r="O1737" t="s">
        <v>2023</v>
      </c>
      <c r="P1737">
        <v>920</v>
      </c>
      <c r="AC1737" t="s">
        <v>2024</v>
      </c>
    </row>
    <row r="1738" spans="1:31" x14ac:dyDescent="0.25">
      <c r="A1738" s="1">
        <v>44476</v>
      </c>
      <c r="B1738" s="2" t="s">
        <v>3879</v>
      </c>
      <c r="C1738" s="2" t="s">
        <v>34</v>
      </c>
      <c r="D1738" s="2" t="s">
        <v>37</v>
      </c>
      <c r="E1738" s="2" t="s">
        <v>80</v>
      </c>
      <c r="F1738" s="2" t="s">
        <v>71</v>
      </c>
      <c r="G1738" s="4">
        <v>44476</v>
      </c>
      <c r="H1738">
        <v>175</v>
      </c>
      <c r="I1738" t="s">
        <v>1291</v>
      </c>
      <c r="N1738">
        <v>87</v>
      </c>
      <c r="O1738" t="s">
        <v>2602</v>
      </c>
      <c r="P1738">
        <v>345</v>
      </c>
      <c r="AC1738" t="s">
        <v>2602</v>
      </c>
      <c r="AD1738">
        <v>129</v>
      </c>
    </row>
    <row r="1739" spans="1:31" x14ac:dyDescent="0.25">
      <c r="A1739" s="1">
        <v>44476</v>
      </c>
      <c r="B1739" s="2" t="s">
        <v>3879</v>
      </c>
      <c r="C1739" s="2" t="s">
        <v>34</v>
      </c>
      <c r="D1739" s="2" t="s">
        <v>37</v>
      </c>
      <c r="E1739" s="2" t="s">
        <v>80</v>
      </c>
      <c r="F1739" s="2" t="s">
        <v>71</v>
      </c>
      <c r="G1739" s="4">
        <v>44476</v>
      </c>
      <c r="H1739">
        <v>176</v>
      </c>
      <c r="I1739" t="s">
        <v>1291</v>
      </c>
      <c r="N1739">
        <v>2085</v>
      </c>
      <c r="O1739" t="s">
        <v>2741</v>
      </c>
      <c r="P1739">
        <v>750</v>
      </c>
      <c r="AC1739" t="s">
        <v>2742</v>
      </c>
      <c r="AD1739">
        <v>189</v>
      </c>
    </row>
    <row r="1740" spans="1:31" x14ac:dyDescent="0.25">
      <c r="A1740" s="1">
        <v>44476</v>
      </c>
      <c r="B1740" s="2" t="s">
        <v>3879</v>
      </c>
      <c r="C1740" s="2" t="s">
        <v>34</v>
      </c>
      <c r="D1740" s="2" t="s">
        <v>37</v>
      </c>
      <c r="E1740" s="2" t="s">
        <v>80</v>
      </c>
      <c r="F1740" s="2" t="s">
        <v>71</v>
      </c>
      <c r="G1740" s="4">
        <v>44476</v>
      </c>
      <c r="H1740">
        <v>177</v>
      </c>
      <c r="I1740" t="s">
        <v>1291</v>
      </c>
      <c r="N1740">
        <v>2452</v>
      </c>
      <c r="O1740" t="s">
        <v>2157</v>
      </c>
      <c r="P1740">
        <v>3500</v>
      </c>
      <c r="AC1740" t="s">
        <v>2158</v>
      </c>
    </row>
    <row r="1741" spans="1:31" x14ac:dyDescent="0.25">
      <c r="A1741" s="1">
        <v>44476</v>
      </c>
      <c r="B1741" s="2" t="s">
        <v>3879</v>
      </c>
      <c r="C1741" s="2" t="s">
        <v>25</v>
      </c>
      <c r="D1741" s="2" t="s">
        <v>23</v>
      </c>
      <c r="E1741" s="2" t="s">
        <v>78</v>
      </c>
      <c r="F1741" s="2" t="s">
        <v>71</v>
      </c>
      <c r="G1741" s="4">
        <v>44476</v>
      </c>
      <c r="H1741">
        <v>178</v>
      </c>
      <c r="I1741" t="s">
        <v>1294</v>
      </c>
      <c r="J1741" s="1">
        <v>44476</v>
      </c>
      <c r="K1741" t="s">
        <v>3217</v>
      </c>
      <c r="L1741" t="s">
        <v>3218</v>
      </c>
      <c r="M1741" t="s">
        <v>2086</v>
      </c>
      <c r="N1741">
        <v>226</v>
      </c>
      <c r="O1741" t="s">
        <v>2018</v>
      </c>
      <c r="P1741">
        <v>345</v>
      </c>
      <c r="Q1741">
        <v>0</v>
      </c>
      <c r="R1741">
        <v>0</v>
      </c>
      <c r="S1741">
        <v>345</v>
      </c>
      <c r="T1741">
        <v>345</v>
      </c>
      <c r="U1741">
        <v>345</v>
      </c>
      <c r="W1741" t="s">
        <v>2006</v>
      </c>
      <c r="X1741" t="s">
        <v>71</v>
      </c>
      <c r="AA1741" t="s">
        <v>24</v>
      </c>
      <c r="AC1741" t="s">
        <v>2019</v>
      </c>
      <c r="AD1741">
        <v>183</v>
      </c>
      <c r="AE1741" t="s">
        <v>2039</v>
      </c>
    </row>
    <row r="1742" spans="1:31" x14ac:dyDescent="0.25">
      <c r="A1742" s="1">
        <v>44476</v>
      </c>
      <c r="B1742" s="2" t="s">
        <v>3879</v>
      </c>
      <c r="C1742" s="2" t="s">
        <v>34</v>
      </c>
      <c r="D1742" s="2" t="s">
        <v>23</v>
      </c>
      <c r="E1742" s="2" t="s">
        <v>80</v>
      </c>
      <c r="F1742" s="2" t="s">
        <v>71</v>
      </c>
      <c r="G1742" s="4">
        <v>44476</v>
      </c>
      <c r="H1742">
        <v>179</v>
      </c>
      <c r="I1742" t="s">
        <v>1295</v>
      </c>
      <c r="J1742" s="1">
        <v>44476</v>
      </c>
      <c r="K1742" t="s">
        <v>3305</v>
      </c>
      <c r="L1742" t="s">
        <v>2335</v>
      </c>
      <c r="M1742" t="s">
        <v>2396</v>
      </c>
      <c r="N1742">
        <v>102</v>
      </c>
      <c r="O1742" t="s">
        <v>2033</v>
      </c>
      <c r="P1742">
        <v>1070</v>
      </c>
      <c r="Q1742">
        <v>0</v>
      </c>
      <c r="R1742">
        <v>0</v>
      </c>
      <c r="S1742">
        <v>1070</v>
      </c>
      <c r="T1742">
        <v>1070</v>
      </c>
      <c r="U1742">
        <v>1070</v>
      </c>
      <c r="W1742" t="s">
        <v>2006</v>
      </c>
      <c r="X1742" t="s">
        <v>71</v>
      </c>
      <c r="AA1742" t="s">
        <v>33</v>
      </c>
      <c r="AC1742" t="s">
        <v>2034</v>
      </c>
      <c r="AD1742">
        <v>136</v>
      </c>
      <c r="AE1742" t="s">
        <v>2730</v>
      </c>
    </row>
    <row r="1743" spans="1:31" x14ac:dyDescent="0.25">
      <c r="A1743" s="1">
        <v>44476</v>
      </c>
      <c r="B1743" s="2" t="s">
        <v>3880</v>
      </c>
      <c r="C1743" s="2" t="s">
        <v>34</v>
      </c>
      <c r="D1743" s="2" t="s">
        <v>23</v>
      </c>
      <c r="E1743" s="2" t="s">
        <v>80</v>
      </c>
      <c r="F1743" s="2" t="s">
        <v>71</v>
      </c>
      <c r="G1743" s="4">
        <v>44476</v>
      </c>
      <c r="H1743">
        <v>180</v>
      </c>
      <c r="I1743" t="s">
        <v>1296</v>
      </c>
      <c r="J1743" s="1">
        <v>44476</v>
      </c>
      <c r="K1743" t="s">
        <v>2902</v>
      </c>
      <c r="L1743" t="s">
        <v>2084</v>
      </c>
      <c r="N1743">
        <v>692</v>
      </c>
      <c r="O1743" t="s">
        <v>2012</v>
      </c>
      <c r="P1743">
        <v>184</v>
      </c>
      <c r="Q1743">
        <v>0</v>
      </c>
      <c r="R1743">
        <v>0</v>
      </c>
      <c r="S1743">
        <v>1547</v>
      </c>
      <c r="T1743">
        <v>1547</v>
      </c>
      <c r="U1743">
        <v>1547</v>
      </c>
      <c r="W1743" t="s">
        <v>2006</v>
      </c>
      <c r="X1743" t="s">
        <v>71</v>
      </c>
      <c r="AA1743" t="s">
        <v>33</v>
      </c>
      <c r="AC1743" t="s">
        <v>2013</v>
      </c>
      <c r="AD1743" t="s">
        <v>2014</v>
      </c>
      <c r="AE1743" t="s">
        <v>2730</v>
      </c>
    </row>
    <row r="1744" spans="1:31" x14ac:dyDescent="0.25">
      <c r="A1744" s="1">
        <v>44476</v>
      </c>
      <c r="B1744" s="2" t="s">
        <v>3880</v>
      </c>
      <c r="C1744" s="2" t="s">
        <v>34</v>
      </c>
      <c r="D1744" s="2" t="s">
        <v>23</v>
      </c>
      <c r="E1744" s="2" t="s">
        <v>80</v>
      </c>
      <c r="F1744" s="2" t="s">
        <v>71</v>
      </c>
      <c r="G1744" s="4">
        <v>44476</v>
      </c>
      <c r="H1744">
        <v>181</v>
      </c>
      <c r="I1744" t="s">
        <v>1296</v>
      </c>
      <c r="N1744">
        <v>226</v>
      </c>
      <c r="O1744" t="s">
        <v>2018</v>
      </c>
      <c r="P1744">
        <v>345</v>
      </c>
      <c r="AC1744" t="s">
        <v>2019</v>
      </c>
      <c r="AD1744">
        <v>183</v>
      </c>
    </row>
    <row r="1745" spans="1:31" x14ac:dyDescent="0.25">
      <c r="A1745" s="1">
        <v>44476</v>
      </c>
      <c r="B1745" s="2" t="s">
        <v>3880</v>
      </c>
      <c r="C1745" s="2" t="s">
        <v>34</v>
      </c>
      <c r="D1745" s="2" t="s">
        <v>23</v>
      </c>
      <c r="E1745" s="2" t="s">
        <v>80</v>
      </c>
      <c r="F1745" s="2" t="s">
        <v>71</v>
      </c>
      <c r="G1745" s="4">
        <v>44476</v>
      </c>
      <c r="H1745">
        <v>182</v>
      </c>
      <c r="I1745" t="s">
        <v>1296</v>
      </c>
      <c r="N1745">
        <v>691</v>
      </c>
      <c r="O1745" t="s">
        <v>2020</v>
      </c>
      <c r="P1745">
        <v>518</v>
      </c>
      <c r="AC1745" t="s">
        <v>2021</v>
      </c>
      <c r="AD1745" t="s">
        <v>2022</v>
      </c>
    </row>
    <row r="1746" spans="1:31" x14ac:dyDescent="0.25">
      <c r="A1746" s="1">
        <v>44476</v>
      </c>
      <c r="B1746" s="2" t="s">
        <v>3880</v>
      </c>
      <c r="C1746" s="2" t="s">
        <v>34</v>
      </c>
      <c r="D1746" s="2" t="s">
        <v>23</v>
      </c>
      <c r="E1746" s="2" t="s">
        <v>80</v>
      </c>
      <c r="F1746" s="2" t="s">
        <v>71</v>
      </c>
      <c r="G1746" s="4">
        <v>44476</v>
      </c>
      <c r="H1746">
        <v>183</v>
      </c>
      <c r="I1746" t="s">
        <v>1296</v>
      </c>
      <c r="N1746">
        <v>2458</v>
      </c>
      <c r="O1746" t="s">
        <v>2152</v>
      </c>
      <c r="P1746">
        <v>500</v>
      </c>
      <c r="AC1746" t="s">
        <v>2153</v>
      </c>
    </row>
    <row r="1747" spans="1:31" x14ac:dyDescent="0.25">
      <c r="A1747" s="1">
        <v>44476</v>
      </c>
      <c r="B1747" s="2" t="s">
        <v>3880</v>
      </c>
      <c r="C1747" s="2" t="s">
        <v>25</v>
      </c>
      <c r="D1747" s="2" t="s">
        <v>37</v>
      </c>
      <c r="E1747" s="2" t="s">
        <v>78</v>
      </c>
      <c r="F1747" s="2" t="s">
        <v>71</v>
      </c>
      <c r="G1747" s="4">
        <v>44476</v>
      </c>
      <c r="H1747">
        <v>184</v>
      </c>
      <c r="I1747" t="s">
        <v>1297</v>
      </c>
      <c r="J1747" s="1">
        <v>44476</v>
      </c>
      <c r="K1747" t="s">
        <v>2036</v>
      </c>
      <c r="L1747" t="s">
        <v>2037</v>
      </c>
      <c r="M1747" t="s">
        <v>2038</v>
      </c>
      <c r="N1747">
        <v>348</v>
      </c>
      <c r="O1747" t="s">
        <v>2774</v>
      </c>
      <c r="P1747">
        <v>400</v>
      </c>
      <c r="Q1747">
        <v>0</v>
      </c>
      <c r="R1747">
        <v>0</v>
      </c>
      <c r="S1747">
        <v>400</v>
      </c>
      <c r="T1747">
        <v>400</v>
      </c>
      <c r="U1747">
        <v>400</v>
      </c>
      <c r="W1747" t="s">
        <v>2006</v>
      </c>
      <c r="X1747" t="s">
        <v>71</v>
      </c>
      <c r="AA1747" t="s">
        <v>24</v>
      </c>
      <c r="AC1747" t="s">
        <v>2775</v>
      </c>
      <c r="AE1747" t="s">
        <v>2884</v>
      </c>
    </row>
    <row r="1748" spans="1:31" x14ac:dyDescent="0.25">
      <c r="A1748" s="1">
        <v>44476</v>
      </c>
      <c r="B1748" s="2" t="s">
        <v>3880</v>
      </c>
      <c r="C1748" s="2" t="s">
        <v>25</v>
      </c>
      <c r="D1748" s="2" t="s">
        <v>23</v>
      </c>
      <c r="E1748" s="2" t="s">
        <v>78</v>
      </c>
      <c r="F1748" s="2" t="s">
        <v>71</v>
      </c>
      <c r="G1748" s="4">
        <v>44476</v>
      </c>
      <c r="H1748">
        <v>185</v>
      </c>
      <c r="I1748" t="s">
        <v>1298</v>
      </c>
      <c r="J1748" s="1">
        <v>44476</v>
      </c>
      <c r="K1748" t="s">
        <v>2850</v>
      </c>
      <c r="L1748" t="s">
        <v>2356</v>
      </c>
      <c r="M1748" t="s">
        <v>2084</v>
      </c>
      <c r="N1748">
        <v>692</v>
      </c>
      <c r="O1748" t="s">
        <v>2012</v>
      </c>
      <c r="P1748">
        <v>184</v>
      </c>
      <c r="Q1748">
        <v>0</v>
      </c>
      <c r="R1748">
        <v>0</v>
      </c>
      <c r="S1748">
        <v>322</v>
      </c>
      <c r="T1748">
        <v>322</v>
      </c>
      <c r="U1748">
        <v>322</v>
      </c>
      <c r="W1748" t="s">
        <v>2006</v>
      </c>
      <c r="X1748" t="s">
        <v>71</v>
      </c>
      <c r="AA1748" t="s">
        <v>24</v>
      </c>
      <c r="AC1748" t="s">
        <v>2013</v>
      </c>
      <c r="AD1748" t="s">
        <v>2014</v>
      </c>
      <c r="AE1748" t="s">
        <v>2099</v>
      </c>
    </row>
    <row r="1749" spans="1:31" x14ac:dyDescent="0.25">
      <c r="A1749" s="1">
        <v>44476</v>
      </c>
      <c r="B1749" s="2" t="s">
        <v>3880</v>
      </c>
      <c r="C1749" s="2" t="s">
        <v>25</v>
      </c>
      <c r="D1749" s="2" t="s">
        <v>23</v>
      </c>
      <c r="E1749" s="2" t="s">
        <v>78</v>
      </c>
      <c r="F1749" s="2" t="s">
        <v>71</v>
      </c>
      <c r="G1749" s="4">
        <v>44476</v>
      </c>
      <c r="H1749">
        <v>186</v>
      </c>
      <c r="I1749" t="s">
        <v>1298</v>
      </c>
      <c r="N1749">
        <v>83</v>
      </c>
      <c r="O1749" t="s">
        <v>2029</v>
      </c>
      <c r="P1749">
        <v>138</v>
      </c>
      <c r="AC1749" t="s">
        <v>2030</v>
      </c>
      <c r="AD1749">
        <v>127</v>
      </c>
    </row>
    <row r="1750" spans="1:31" x14ac:dyDescent="0.25">
      <c r="A1750" s="1">
        <v>44476</v>
      </c>
      <c r="B1750" s="2" t="s">
        <v>3880</v>
      </c>
      <c r="C1750" s="2" t="s">
        <v>34</v>
      </c>
      <c r="D1750" s="2" t="s">
        <v>23</v>
      </c>
      <c r="E1750" s="2" t="s">
        <v>80</v>
      </c>
      <c r="F1750" s="2" t="s">
        <v>71</v>
      </c>
      <c r="G1750" s="4">
        <v>44476</v>
      </c>
      <c r="H1750">
        <v>187</v>
      </c>
      <c r="I1750" t="s">
        <v>1300</v>
      </c>
      <c r="J1750" s="1">
        <v>44476</v>
      </c>
      <c r="K1750" t="s">
        <v>2958</v>
      </c>
      <c r="L1750" t="s">
        <v>2071</v>
      </c>
      <c r="N1750">
        <v>102</v>
      </c>
      <c r="O1750" t="s">
        <v>2033</v>
      </c>
      <c r="P1750">
        <v>1070</v>
      </c>
      <c r="Q1750">
        <v>0</v>
      </c>
      <c r="R1750">
        <v>0</v>
      </c>
      <c r="S1750">
        <v>1070</v>
      </c>
      <c r="T1750">
        <v>1070</v>
      </c>
      <c r="U1750">
        <v>1070</v>
      </c>
      <c r="W1750" t="s">
        <v>2006</v>
      </c>
      <c r="X1750" t="s">
        <v>71</v>
      </c>
      <c r="Y1750" t="s">
        <v>2959</v>
      </c>
      <c r="AA1750" t="s">
        <v>33</v>
      </c>
      <c r="AC1750" t="s">
        <v>2034</v>
      </c>
      <c r="AD1750">
        <v>136</v>
      </c>
      <c r="AE1750" t="s">
        <v>2730</v>
      </c>
    </row>
    <row r="1751" spans="1:31" x14ac:dyDescent="0.25">
      <c r="A1751" s="1">
        <v>44476</v>
      </c>
      <c r="B1751" s="2" t="s">
        <v>3880</v>
      </c>
      <c r="C1751" s="2" t="s">
        <v>34</v>
      </c>
      <c r="D1751" s="2" t="s">
        <v>37</v>
      </c>
      <c r="E1751" s="2" t="s">
        <v>80</v>
      </c>
      <c r="F1751" s="2" t="s">
        <v>71</v>
      </c>
      <c r="G1751" s="4">
        <v>44476</v>
      </c>
      <c r="H1751">
        <v>188</v>
      </c>
      <c r="I1751" t="s">
        <v>1301</v>
      </c>
      <c r="J1751" s="1">
        <v>44476</v>
      </c>
      <c r="K1751" t="s">
        <v>2958</v>
      </c>
      <c r="L1751" t="s">
        <v>2071</v>
      </c>
      <c r="N1751">
        <v>692</v>
      </c>
      <c r="O1751" t="s">
        <v>2012</v>
      </c>
      <c r="P1751">
        <v>184</v>
      </c>
      <c r="Q1751">
        <v>0</v>
      </c>
      <c r="R1751">
        <v>0</v>
      </c>
      <c r="S1751">
        <v>7697</v>
      </c>
      <c r="T1751">
        <v>7697</v>
      </c>
      <c r="U1751">
        <v>7697</v>
      </c>
      <c r="W1751" t="s">
        <v>2006</v>
      </c>
      <c r="X1751" t="s">
        <v>71</v>
      </c>
      <c r="Y1751" t="s">
        <v>2959</v>
      </c>
      <c r="AA1751" t="s">
        <v>33</v>
      </c>
      <c r="AC1751" t="s">
        <v>2013</v>
      </c>
      <c r="AD1751" t="s">
        <v>2014</v>
      </c>
      <c r="AE1751" t="s">
        <v>2730</v>
      </c>
    </row>
    <row r="1752" spans="1:31" x14ac:dyDescent="0.25">
      <c r="A1752" s="1">
        <v>44476</v>
      </c>
      <c r="B1752" s="2" t="s">
        <v>3880</v>
      </c>
      <c r="C1752" s="2" t="s">
        <v>34</v>
      </c>
      <c r="D1752" s="2" t="s">
        <v>37</v>
      </c>
      <c r="E1752" s="2" t="s">
        <v>80</v>
      </c>
      <c r="F1752" s="2" t="s">
        <v>71</v>
      </c>
      <c r="G1752" s="4">
        <v>44476</v>
      </c>
      <c r="H1752">
        <v>189</v>
      </c>
      <c r="I1752" t="s">
        <v>1301</v>
      </c>
      <c r="N1752">
        <v>259</v>
      </c>
      <c r="O1752" t="s">
        <v>2277</v>
      </c>
      <c r="P1752">
        <v>130</v>
      </c>
      <c r="AC1752" t="s">
        <v>2278</v>
      </c>
      <c r="AD1752">
        <v>210</v>
      </c>
    </row>
    <row r="1753" spans="1:31" x14ac:dyDescent="0.25">
      <c r="A1753" s="1">
        <v>44476</v>
      </c>
      <c r="B1753" s="2" t="s">
        <v>3880</v>
      </c>
      <c r="C1753" s="2" t="s">
        <v>34</v>
      </c>
      <c r="D1753" s="2" t="s">
        <v>37</v>
      </c>
      <c r="E1753" s="2" t="s">
        <v>80</v>
      </c>
      <c r="F1753" s="2" t="s">
        <v>71</v>
      </c>
      <c r="G1753" s="4">
        <v>44476</v>
      </c>
      <c r="H1753">
        <v>190</v>
      </c>
      <c r="I1753" t="s">
        <v>1301</v>
      </c>
      <c r="N1753">
        <v>262</v>
      </c>
      <c r="O1753" t="s">
        <v>2279</v>
      </c>
      <c r="P1753">
        <v>130</v>
      </c>
      <c r="AC1753" t="s">
        <v>2280</v>
      </c>
    </row>
    <row r="1754" spans="1:31" x14ac:dyDescent="0.25">
      <c r="A1754" s="1">
        <v>44476</v>
      </c>
      <c r="B1754" s="2" t="s">
        <v>3880</v>
      </c>
      <c r="C1754" s="2" t="s">
        <v>34</v>
      </c>
      <c r="D1754" s="2" t="s">
        <v>37</v>
      </c>
      <c r="E1754" s="2" t="s">
        <v>80</v>
      </c>
      <c r="F1754" s="2" t="s">
        <v>71</v>
      </c>
      <c r="G1754" s="4">
        <v>44476</v>
      </c>
      <c r="H1754">
        <v>191</v>
      </c>
      <c r="I1754" t="s">
        <v>1301</v>
      </c>
      <c r="N1754">
        <v>288</v>
      </c>
      <c r="O1754" t="s">
        <v>2242</v>
      </c>
      <c r="P1754">
        <v>125</v>
      </c>
      <c r="AC1754" t="s">
        <v>2243</v>
      </c>
      <c r="AD1754">
        <v>221</v>
      </c>
    </row>
    <row r="1755" spans="1:31" x14ac:dyDescent="0.25">
      <c r="A1755" s="1">
        <v>44476</v>
      </c>
      <c r="B1755" s="2" t="s">
        <v>3880</v>
      </c>
      <c r="C1755" s="2" t="s">
        <v>34</v>
      </c>
      <c r="D1755" s="2" t="s">
        <v>37</v>
      </c>
      <c r="E1755" s="2" t="s">
        <v>80</v>
      </c>
      <c r="F1755" s="2" t="s">
        <v>71</v>
      </c>
      <c r="G1755" s="4">
        <v>44476</v>
      </c>
      <c r="H1755">
        <v>192</v>
      </c>
      <c r="I1755" t="s">
        <v>1301</v>
      </c>
      <c r="N1755">
        <v>226</v>
      </c>
      <c r="O1755" t="s">
        <v>2018</v>
      </c>
      <c r="P1755">
        <v>345</v>
      </c>
      <c r="AC1755" t="s">
        <v>2019</v>
      </c>
      <c r="AD1755">
        <v>183</v>
      </c>
    </row>
    <row r="1756" spans="1:31" x14ac:dyDescent="0.25">
      <c r="A1756" s="1">
        <v>44476</v>
      </c>
      <c r="B1756" s="2" t="s">
        <v>3880</v>
      </c>
      <c r="C1756" s="2" t="s">
        <v>34</v>
      </c>
      <c r="D1756" s="2" t="s">
        <v>37</v>
      </c>
      <c r="E1756" s="2" t="s">
        <v>80</v>
      </c>
      <c r="F1756" s="2" t="s">
        <v>71</v>
      </c>
      <c r="G1756" s="4">
        <v>44476</v>
      </c>
      <c r="H1756">
        <v>193</v>
      </c>
      <c r="I1756" t="s">
        <v>1301</v>
      </c>
      <c r="N1756">
        <v>691</v>
      </c>
      <c r="O1756" t="s">
        <v>2020</v>
      </c>
      <c r="P1756">
        <v>518</v>
      </c>
      <c r="AC1756" t="s">
        <v>2021</v>
      </c>
      <c r="AD1756" t="s">
        <v>2022</v>
      </c>
    </row>
    <row r="1757" spans="1:31" x14ac:dyDescent="0.25">
      <c r="A1757" s="1">
        <v>44476</v>
      </c>
      <c r="B1757" s="2" t="s">
        <v>3880</v>
      </c>
      <c r="C1757" s="2" t="s">
        <v>34</v>
      </c>
      <c r="D1757" s="2" t="s">
        <v>37</v>
      </c>
      <c r="E1757" s="2" t="s">
        <v>80</v>
      </c>
      <c r="F1757" s="2" t="s">
        <v>71</v>
      </c>
      <c r="G1757" s="4">
        <v>44476</v>
      </c>
      <c r="H1757">
        <v>194</v>
      </c>
      <c r="I1757" t="s">
        <v>1301</v>
      </c>
      <c r="N1757">
        <v>2477</v>
      </c>
      <c r="O1757" t="s">
        <v>2240</v>
      </c>
      <c r="P1757">
        <v>750</v>
      </c>
      <c r="AC1757" t="s">
        <v>2241</v>
      </c>
    </row>
    <row r="1758" spans="1:31" x14ac:dyDescent="0.25">
      <c r="A1758" s="1">
        <v>44476</v>
      </c>
      <c r="B1758" s="2" t="s">
        <v>3880</v>
      </c>
      <c r="C1758" s="2" t="s">
        <v>34</v>
      </c>
      <c r="D1758" s="2" t="s">
        <v>37</v>
      </c>
      <c r="E1758" s="2" t="s">
        <v>80</v>
      </c>
      <c r="F1758" s="2" t="s">
        <v>71</v>
      </c>
      <c r="G1758" s="4">
        <v>44476</v>
      </c>
      <c r="H1758">
        <v>195</v>
      </c>
      <c r="I1758" t="s">
        <v>1301</v>
      </c>
      <c r="N1758">
        <v>244</v>
      </c>
      <c r="O1758" t="s">
        <v>2023</v>
      </c>
      <c r="P1758">
        <v>920</v>
      </c>
      <c r="AC1758" t="s">
        <v>2024</v>
      </c>
    </row>
    <row r="1759" spans="1:31" x14ac:dyDescent="0.25">
      <c r="A1759" s="1">
        <v>44476</v>
      </c>
      <c r="B1759" s="2" t="s">
        <v>3880</v>
      </c>
      <c r="C1759" s="2" t="s">
        <v>34</v>
      </c>
      <c r="D1759" s="2" t="s">
        <v>37</v>
      </c>
      <c r="E1759" s="2" t="s">
        <v>80</v>
      </c>
      <c r="F1759" s="2" t="s">
        <v>71</v>
      </c>
      <c r="G1759" s="4">
        <v>44476</v>
      </c>
      <c r="H1759">
        <v>196</v>
      </c>
      <c r="I1759" t="s">
        <v>1301</v>
      </c>
      <c r="N1759">
        <v>87</v>
      </c>
      <c r="O1759" t="s">
        <v>2602</v>
      </c>
      <c r="P1759">
        <v>345</v>
      </c>
      <c r="AC1759" t="s">
        <v>2602</v>
      </c>
      <c r="AD1759">
        <v>129</v>
      </c>
    </row>
    <row r="1760" spans="1:31" x14ac:dyDescent="0.25">
      <c r="A1760" s="1">
        <v>44476</v>
      </c>
      <c r="B1760" s="2" t="s">
        <v>3880</v>
      </c>
      <c r="C1760" s="2" t="s">
        <v>34</v>
      </c>
      <c r="D1760" s="2" t="s">
        <v>37</v>
      </c>
      <c r="E1760" s="2" t="s">
        <v>80</v>
      </c>
      <c r="F1760" s="2" t="s">
        <v>71</v>
      </c>
      <c r="G1760" s="4">
        <v>44476</v>
      </c>
      <c r="H1760">
        <v>197</v>
      </c>
      <c r="I1760" t="s">
        <v>1301</v>
      </c>
      <c r="N1760">
        <v>2085</v>
      </c>
      <c r="O1760" t="s">
        <v>2741</v>
      </c>
      <c r="P1760">
        <v>750</v>
      </c>
      <c r="AC1760" t="s">
        <v>2742</v>
      </c>
      <c r="AD1760">
        <v>189</v>
      </c>
    </row>
    <row r="1761" spans="1:31" x14ac:dyDescent="0.25">
      <c r="A1761" s="1">
        <v>44476</v>
      </c>
      <c r="B1761" s="2" t="s">
        <v>3880</v>
      </c>
      <c r="C1761" s="2" t="s">
        <v>34</v>
      </c>
      <c r="D1761" s="2" t="s">
        <v>37</v>
      </c>
      <c r="E1761" s="2" t="s">
        <v>80</v>
      </c>
      <c r="F1761" s="2" t="s">
        <v>71</v>
      </c>
      <c r="G1761" s="4">
        <v>44476</v>
      </c>
      <c r="H1761">
        <v>198</v>
      </c>
      <c r="I1761" t="s">
        <v>1301</v>
      </c>
      <c r="N1761">
        <v>2452</v>
      </c>
      <c r="O1761" t="s">
        <v>2157</v>
      </c>
      <c r="P1761">
        <v>3500</v>
      </c>
      <c r="AC1761" t="s">
        <v>2158</v>
      </c>
    </row>
    <row r="1762" spans="1:31" x14ac:dyDescent="0.25">
      <c r="A1762" s="1">
        <v>44476</v>
      </c>
      <c r="B1762" s="2" t="s">
        <v>3880</v>
      </c>
      <c r="C1762" s="2" t="s">
        <v>34</v>
      </c>
      <c r="D1762" s="2" t="s">
        <v>23</v>
      </c>
      <c r="E1762" s="2" t="s">
        <v>80</v>
      </c>
      <c r="F1762" s="2" t="s">
        <v>71</v>
      </c>
      <c r="G1762" s="4">
        <v>44476</v>
      </c>
      <c r="H1762">
        <v>199</v>
      </c>
      <c r="I1762" t="s">
        <v>1302</v>
      </c>
      <c r="J1762" s="1">
        <v>44476</v>
      </c>
      <c r="K1762" t="s">
        <v>3306</v>
      </c>
      <c r="L1762" t="s">
        <v>3307</v>
      </c>
      <c r="N1762">
        <v>692</v>
      </c>
      <c r="O1762" t="s">
        <v>2012</v>
      </c>
      <c r="P1762">
        <v>184</v>
      </c>
      <c r="Q1762">
        <v>0</v>
      </c>
      <c r="R1762">
        <v>0</v>
      </c>
      <c r="S1762">
        <v>2297</v>
      </c>
      <c r="T1762">
        <v>2297</v>
      </c>
      <c r="U1762">
        <v>2297</v>
      </c>
      <c r="W1762" t="s">
        <v>2006</v>
      </c>
      <c r="X1762" t="s">
        <v>71</v>
      </c>
      <c r="AA1762" t="s">
        <v>33</v>
      </c>
      <c r="AC1762" t="s">
        <v>2013</v>
      </c>
      <c r="AD1762" t="s">
        <v>2014</v>
      </c>
      <c r="AE1762" t="s">
        <v>2730</v>
      </c>
    </row>
    <row r="1763" spans="1:31" x14ac:dyDescent="0.25">
      <c r="A1763" s="1">
        <v>44476</v>
      </c>
      <c r="B1763" s="2" t="s">
        <v>3880</v>
      </c>
      <c r="C1763" s="2" t="s">
        <v>34</v>
      </c>
      <c r="D1763" s="2" t="s">
        <v>23</v>
      </c>
      <c r="E1763" s="2" t="s">
        <v>80</v>
      </c>
      <c r="F1763" s="2" t="s">
        <v>71</v>
      </c>
      <c r="G1763" s="4">
        <v>44476</v>
      </c>
      <c r="H1763">
        <v>200</v>
      </c>
      <c r="I1763" t="s">
        <v>1302</v>
      </c>
      <c r="N1763">
        <v>226</v>
      </c>
      <c r="O1763" t="s">
        <v>2018</v>
      </c>
      <c r="P1763">
        <v>345</v>
      </c>
      <c r="AC1763" t="s">
        <v>2019</v>
      </c>
      <c r="AD1763">
        <v>183</v>
      </c>
    </row>
    <row r="1764" spans="1:31" x14ac:dyDescent="0.25">
      <c r="A1764" s="1">
        <v>44476</v>
      </c>
      <c r="B1764" s="2" t="s">
        <v>3880</v>
      </c>
      <c r="C1764" s="2" t="s">
        <v>34</v>
      </c>
      <c r="D1764" s="2" t="s">
        <v>23</v>
      </c>
      <c r="E1764" s="2" t="s">
        <v>80</v>
      </c>
      <c r="F1764" s="2" t="s">
        <v>71</v>
      </c>
      <c r="G1764" s="4">
        <v>44476</v>
      </c>
      <c r="H1764">
        <v>201</v>
      </c>
      <c r="I1764" t="s">
        <v>1302</v>
      </c>
      <c r="N1764">
        <v>691</v>
      </c>
      <c r="O1764" t="s">
        <v>2020</v>
      </c>
      <c r="P1764">
        <v>518</v>
      </c>
      <c r="AC1764" t="s">
        <v>2021</v>
      </c>
      <c r="AD1764" t="s">
        <v>2022</v>
      </c>
    </row>
    <row r="1765" spans="1:31" x14ac:dyDescent="0.25">
      <c r="A1765" s="1">
        <v>44476</v>
      </c>
      <c r="B1765" s="2" t="s">
        <v>3880</v>
      </c>
      <c r="C1765" s="2" t="s">
        <v>34</v>
      </c>
      <c r="D1765" s="2" t="s">
        <v>23</v>
      </c>
      <c r="E1765" s="2" t="s">
        <v>80</v>
      </c>
      <c r="F1765" s="2" t="s">
        <v>71</v>
      </c>
      <c r="G1765" s="4">
        <v>44476</v>
      </c>
      <c r="H1765">
        <v>202</v>
      </c>
      <c r="I1765" t="s">
        <v>1302</v>
      </c>
      <c r="N1765">
        <v>2477</v>
      </c>
      <c r="O1765" t="s">
        <v>2240</v>
      </c>
      <c r="P1765">
        <v>750</v>
      </c>
      <c r="AC1765" t="s">
        <v>2241</v>
      </c>
    </row>
    <row r="1766" spans="1:31" x14ac:dyDescent="0.25">
      <c r="A1766" s="1">
        <v>44476</v>
      </c>
      <c r="B1766" s="2" t="s">
        <v>3880</v>
      </c>
      <c r="C1766" s="2" t="s">
        <v>34</v>
      </c>
      <c r="D1766" s="2" t="s">
        <v>23</v>
      </c>
      <c r="E1766" s="2" t="s">
        <v>80</v>
      </c>
      <c r="F1766" s="2" t="s">
        <v>71</v>
      </c>
      <c r="G1766" s="4">
        <v>44476</v>
      </c>
      <c r="H1766">
        <v>203</v>
      </c>
      <c r="I1766" t="s">
        <v>1302</v>
      </c>
      <c r="N1766">
        <v>2458</v>
      </c>
      <c r="O1766" t="s">
        <v>2152</v>
      </c>
      <c r="P1766">
        <v>500</v>
      </c>
      <c r="AC1766" t="s">
        <v>2153</v>
      </c>
    </row>
    <row r="1767" spans="1:31" x14ac:dyDescent="0.25">
      <c r="A1767" s="1">
        <v>44476</v>
      </c>
      <c r="B1767" s="2" t="s">
        <v>3880</v>
      </c>
      <c r="C1767" s="2" t="s">
        <v>34</v>
      </c>
      <c r="D1767" s="2" t="s">
        <v>23</v>
      </c>
      <c r="E1767" s="2" t="s">
        <v>80</v>
      </c>
      <c r="F1767" s="2" t="s">
        <v>71</v>
      </c>
      <c r="G1767" s="4">
        <v>44476</v>
      </c>
      <c r="H1767">
        <v>204</v>
      </c>
      <c r="I1767" t="s">
        <v>1304</v>
      </c>
      <c r="J1767" s="1">
        <v>44476</v>
      </c>
      <c r="K1767" t="s">
        <v>2958</v>
      </c>
      <c r="L1767" t="s">
        <v>2071</v>
      </c>
      <c r="N1767">
        <v>102</v>
      </c>
      <c r="O1767" t="s">
        <v>2033</v>
      </c>
      <c r="P1767">
        <v>1070</v>
      </c>
      <c r="Q1767">
        <v>0</v>
      </c>
      <c r="R1767">
        <v>0</v>
      </c>
      <c r="S1767">
        <v>1070</v>
      </c>
      <c r="T1767">
        <v>1070</v>
      </c>
      <c r="U1767">
        <v>1070</v>
      </c>
      <c r="W1767" t="s">
        <v>2006</v>
      </c>
      <c r="X1767" t="s">
        <v>71</v>
      </c>
      <c r="Y1767" t="s">
        <v>2959</v>
      </c>
      <c r="AA1767" t="s">
        <v>33</v>
      </c>
      <c r="AC1767" t="s">
        <v>2034</v>
      </c>
      <c r="AD1767">
        <v>136</v>
      </c>
      <c r="AE1767" t="s">
        <v>2730</v>
      </c>
    </row>
    <row r="1768" spans="1:31" x14ac:dyDescent="0.25">
      <c r="A1768" s="1">
        <v>44476</v>
      </c>
      <c r="B1768" s="2" t="s">
        <v>3880</v>
      </c>
      <c r="C1768" s="2" t="s">
        <v>20</v>
      </c>
      <c r="D1768" s="2" t="s">
        <v>23</v>
      </c>
      <c r="E1768" s="2" t="s">
        <v>79</v>
      </c>
      <c r="F1768" s="2" t="s">
        <v>71</v>
      </c>
      <c r="G1768" s="4">
        <v>44476</v>
      </c>
      <c r="H1768">
        <v>205</v>
      </c>
      <c r="I1768" t="s">
        <v>1305</v>
      </c>
      <c r="J1768" s="1">
        <v>44476</v>
      </c>
      <c r="K1768" t="s">
        <v>3308</v>
      </c>
      <c r="L1768" t="s">
        <v>2219</v>
      </c>
      <c r="N1768">
        <v>692</v>
      </c>
      <c r="O1768" t="s">
        <v>2012</v>
      </c>
      <c r="P1768">
        <v>184</v>
      </c>
      <c r="Q1768">
        <v>0</v>
      </c>
      <c r="R1768">
        <v>0</v>
      </c>
      <c r="S1768">
        <v>1647</v>
      </c>
      <c r="T1768">
        <v>1647</v>
      </c>
      <c r="U1768">
        <v>1647</v>
      </c>
      <c r="W1768" t="s">
        <v>2006</v>
      </c>
      <c r="X1768" t="s">
        <v>71</v>
      </c>
      <c r="AA1768" t="s">
        <v>18</v>
      </c>
      <c r="AC1768" t="s">
        <v>2013</v>
      </c>
      <c r="AD1768" t="s">
        <v>2014</v>
      </c>
      <c r="AE1768" t="s">
        <v>2067</v>
      </c>
    </row>
    <row r="1769" spans="1:31" x14ac:dyDescent="0.25">
      <c r="A1769" s="1">
        <v>44476</v>
      </c>
      <c r="B1769" s="2" t="s">
        <v>3880</v>
      </c>
      <c r="C1769" s="2" t="s">
        <v>20</v>
      </c>
      <c r="D1769" s="2" t="s">
        <v>23</v>
      </c>
      <c r="E1769" s="2" t="s">
        <v>79</v>
      </c>
      <c r="F1769" s="2" t="s">
        <v>71</v>
      </c>
      <c r="G1769" s="4">
        <v>44476</v>
      </c>
      <c r="H1769">
        <v>206</v>
      </c>
      <c r="I1769" t="s">
        <v>1305</v>
      </c>
      <c r="N1769">
        <v>48</v>
      </c>
      <c r="O1769" t="s">
        <v>2075</v>
      </c>
      <c r="P1769">
        <v>165</v>
      </c>
      <c r="AC1769" t="s">
        <v>2076</v>
      </c>
      <c r="AD1769">
        <v>99</v>
      </c>
    </row>
    <row r="1770" spans="1:31" x14ac:dyDescent="0.25">
      <c r="A1770" s="1">
        <v>44476</v>
      </c>
      <c r="B1770" s="2" t="s">
        <v>3880</v>
      </c>
      <c r="C1770" s="2" t="s">
        <v>20</v>
      </c>
      <c r="D1770" s="2" t="s">
        <v>23</v>
      </c>
      <c r="E1770" s="2" t="s">
        <v>79</v>
      </c>
      <c r="F1770" s="2" t="s">
        <v>71</v>
      </c>
      <c r="G1770" s="4">
        <v>44476</v>
      </c>
      <c r="H1770">
        <v>207</v>
      </c>
      <c r="I1770" t="s">
        <v>1305</v>
      </c>
      <c r="N1770">
        <v>49</v>
      </c>
      <c r="O1770" t="s">
        <v>2073</v>
      </c>
      <c r="P1770">
        <v>380</v>
      </c>
      <c r="AC1770" t="s">
        <v>2074</v>
      </c>
      <c r="AD1770">
        <v>97</v>
      </c>
    </row>
    <row r="1771" spans="1:31" x14ac:dyDescent="0.25">
      <c r="A1771" s="1">
        <v>44476</v>
      </c>
      <c r="B1771" s="2" t="s">
        <v>3880</v>
      </c>
      <c r="C1771" s="2" t="s">
        <v>20</v>
      </c>
      <c r="D1771" s="2" t="s">
        <v>23</v>
      </c>
      <c r="E1771" s="2" t="s">
        <v>79</v>
      </c>
      <c r="F1771" s="2" t="s">
        <v>71</v>
      </c>
      <c r="G1771" s="4">
        <v>44476</v>
      </c>
      <c r="H1771">
        <v>208</v>
      </c>
      <c r="I1771" t="s">
        <v>1305</v>
      </c>
      <c r="N1771">
        <v>691</v>
      </c>
      <c r="O1771" t="s">
        <v>2020</v>
      </c>
      <c r="P1771">
        <v>518</v>
      </c>
      <c r="AC1771" t="s">
        <v>2021</v>
      </c>
      <c r="AD1771" t="s">
        <v>2022</v>
      </c>
    </row>
    <row r="1772" spans="1:31" x14ac:dyDescent="0.25">
      <c r="A1772" s="1">
        <v>44476</v>
      </c>
      <c r="B1772" s="2" t="s">
        <v>3880</v>
      </c>
      <c r="C1772" s="2" t="s">
        <v>20</v>
      </c>
      <c r="D1772" s="2" t="s">
        <v>23</v>
      </c>
      <c r="E1772" s="2" t="s">
        <v>79</v>
      </c>
      <c r="F1772" s="2" t="s">
        <v>71</v>
      </c>
      <c r="G1772" s="4">
        <v>44476</v>
      </c>
      <c r="H1772">
        <v>209</v>
      </c>
      <c r="I1772" t="s">
        <v>1305</v>
      </c>
      <c r="N1772">
        <v>539</v>
      </c>
      <c r="O1772" t="s">
        <v>2059</v>
      </c>
      <c r="P1772">
        <v>400</v>
      </c>
      <c r="AC1772" t="s">
        <v>2060</v>
      </c>
    </row>
    <row r="1773" spans="1:31" x14ac:dyDescent="0.25">
      <c r="A1773" s="1">
        <v>44476</v>
      </c>
      <c r="B1773" s="2" t="s">
        <v>3880</v>
      </c>
      <c r="C1773" s="2" t="s">
        <v>34</v>
      </c>
      <c r="D1773" s="2" t="s">
        <v>23</v>
      </c>
      <c r="E1773" s="2" t="s">
        <v>80</v>
      </c>
      <c r="F1773" s="2" t="s">
        <v>71</v>
      </c>
      <c r="G1773" s="4">
        <v>44476</v>
      </c>
      <c r="H1773">
        <v>210</v>
      </c>
      <c r="I1773" t="s">
        <v>1307</v>
      </c>
      <c r="J1773" s="1">
        <v>44476</v>
      </c>
      <c r="K1773" t="s">
        <v>3309</v>
      </c>
      <c r="L1773" t="s">
        <v>3310</v>
      </c>
      <c r="M1773" t="s">
        <v>2567</v>
      </c>
      <c r="N1773">
        <v>692</v>
      </c>
      <c r="O1773" t="s">
        <v>2012</v>
      </c>
      <c r="P1773">
        <v>184</v>
      </c>
      <c r="Q1773">
        <v>0</v>
      </c>
      <c r="R1773">
        <v>0</v>
      </c>
      <c r="S1773">
        <v>2297</v>
      </c>
      <c r="T1773">
        <v>2297</v>
      </c>
      <c r="U1773">
        <v>2297</v>
      </c>
      <c r="W1773" t="s">
        <v>2006</v>
      </c>
      <c r="X1773" t="s">
        <v>71</v>
      </c>
      <c r="AA1773" t="s">
        <v>33</v>
      </c>
      <c r="AC1773" t="s">
        <v>2013</v>
      </c>
      <c r="AD1773" t="s">
        <v>2014</v>
      </c>
      <c r="AE1773" t="s">
        <v>2730</v>
      </c>
    </row>
    <row r="1774" spans="1:31" x14ac:dyDescent="0.25">
      <c r="A1774" s="1">
        <v>44476</v>
      </c>
      <c r="B1774" s="2" t="s">
        <v>3880</v>
      </c>
      <c r="C1774" s="2" t="s">
        <v>34</v>
      </c>
      <c r="D1774" s="2" t="s">
        <v>23</v>
      </c>
      <c r="E1774" s="2" t="s">
        <v>80</v>
      </c>
      <c r="F1774" s="2" t="s">
        <v>71</v>
      </c>
      <c r="G1774" s="4">
        <v>44476</v>
      </c>
      <c r="H1774">
        <v>211</v>
      </c>
      <c r="I1774" t="s">
        <v>1307</v>
      </c>
      <c r="N1774">
        <v>226</v>
      </c>
      <c r="O1774" t="s">
        <v>2018</v>
      </c>
      <c r="P1774">
        <v>345</v>
      </c>
      <c r="AC1774" t="s">
        <v>2019</v>
      </c>
      <c r="AD1774">
        <v>183</v>
      </c>
    </row>
    <row r="1775" spans="1:31" x14ac:dyDescent="0.25">
      <c r="A1775" s="1">
        <v>44476</v>
      </c>
      <c r="B1775" s="2" t="s">
        <v>3880</v>
      </c>
      <c r="C1775" s="2" t="s">
        <v>34</v>
      </c>
      <c r="D1775" s="2" t="s">
        <v>23</v>
      </c>
      <c r="E1775" s="2" t="s">
        <v>80</v>
      </c>
      <c r="F1775" s="2" t="s">
        <v>71</v>
      </c>
      <c r="G1775" s="4">
        <v>44476</v>
      </c>
      <c r="H1775">
        <v>212</v>
      </c>
      <c r="I1775" t="s">
        <v>1307</v>
      </c>
      <c r="N1775">
        <v>691</v>
      </c>
      <c r="O1775" t="s">
        <v>2020</v>
      </c>
      <c r="P1775">
        <v>518</v>
      </c>
      <c r="AC1775" t="s">
        <v>2021</v>
      </c>
      <c r="AD1775" t="s">
        <v>2022</v>
      </c>
    </row>
    <row r="1776" spans="1:31" x14ac:dyDescent="0.25">
      <c r="A1776" s="1">
        <v>44476</v>
      </c>
      <c r="B1776" s="2" t="s">
        <v>3880</v>
      </c>
      <c r="C1776" s="2" t="s">
        <v>34</v>
      </c>
      <c r="D1776" s="2" t="s">
        <v>23</v>
      </c>
      <c r="E1776" s="2" t="s">
        <v>80</v>
      </c>
      <c r="F1776" s="2" t="s">
        <v>71</v>
      </c>
      <c r="G1776" s="4">
        <v>44476</v>
      </c>
      <c r="H1776">
        <v>213</v>
      </c>
      <c r="I1776" t="s">
        <v>1307</v>
      </c>
      <c r="N1776">
        <v>2458</v>
      </c>
      <c r="O1776" t="s">
        <v>2152</v>
      </c>
      <c r="P1776">
        <v>500</v>
      </c>
      <c r="AC1776" t="s">
        <v>2153</v>
      </c>
    </row>
    <row r="1777" spans="1:31" x14ac:dyDescent="0.25">
      <c r="A1777" s="1">
        <v>44476</v>
      </c>
      <c r="B1777" s="2" t="s">
        <v>3880</v>
      </c>
      <c r="C1777" s="2" t="s">
        <v>34</v>
      </c>
      <c r="D1777" s="2" t="s">
        <v>23</v>
      </c>
      <c r="E1777" s="2" t="s">
        <v>80</v>
      </c>
      <c r="F1777" s="2" t="s">
        <v>71</v>
      </c>
      <c r="G1777" s="4">
        <v>44476</v>
      </c>
      <c r="H1777">
        <v>214</v>
      </c>
      <c r="I1777" t="s">
        <v>1307</v>
      </c>
      <c r="N1777">
        <v>2477</v>
      </c>
      <c r="O1777" t="s">
        <v>2240</v>
      </c>
      <c r="P1777">
        <v>750</v>
      </c>
      <c r="AC1777" t="s">
        <v>2241</v>
      </c>
    </row>
    <row r="1778" spans="1:31" x14ac:dyDescent="0.25">
      <c r="A1778" s="1">
        <v>44476</v>
      </c>
      <c r="B1778" s="2" t="s">
        <v>3880</v>
      </c>
      <c r="C1778" s="2" t="s">
        <v>20</v>
      </c>
      <c r="D1778" s="2" t="s">
        <v>23</v>
      </c>
      <c r="E1778" s="2" t="s">
        <v>79</v>
      </c>
      <c r="F1778" s="2" t="s">
        <v>71</v>
      </c>
      <c r="G1778" s="4">
        <v>44476</v>
      </c>
      <c r="H1778">
        <v>215</v>
      </c>
      <c r="I1778" t="s">
        <v>1309</v>
      </c>
      <c r="J1778" s="1">
        <v>44476</v>
      </c>
      <c r="K1778" t="s">
        <v>3311</v>
      </c>
      <c r="L1778" t="s">
        <v>2635</v>
      </c>
      <c r="M1778" t="s">
        <v>2542</v>
      </c>
      <c r="N1778">
        <v>692</v>
      </c>
      <c r="O1778" t="s">
        <v>2012</v>
      </c>
      <c r="P1778">
        <v>184</v>
      </c>
      <c r="Q1778">
        <v>0</v>
      </c>
      <c r="R1778">
        <v>0</v>
      </c>
      <c r="S1778">
        <v>1116</v>
      </c>
      <c r="T1778">
        <v>1116</v>
      </c>
      <c r="U1778">
        <v>1116</v>
      </c>
      <c r="W1778" t="s">
        <v>2006</v>
      </c>
      <c r="X1778" t="s">
        <v>71</v>
      </c>
      <c r="AA1778" t="s">
        <v>18</v>
      </c>
      <c r="AC1778" t="s">
        <v>2013</v>
      </c>
      <c r="AD1778" t="s">
        <v>2014</v>
      </c>
      <c r="AE1778" t="s">
        <v>2067</v>
      </c>
    </row>
    <row r="1779" spans="1:31" x14ac:dyDescent="0.25">
      <c r="A1779" s="1">
        <v>44476</v>
      </c>
      <c r="B1779" s="2" t="s">
        <v>3880</v>
      </c>
      <c r="C1779" s="2" t="s">
        <v>20</v>
      </c>
      <c r="D1779" s="2" t="s">
        <v>23</v>
      </c>
      <c r="E1779" s="2" t="s">
        <v>79</v>
      </c>
      <c r="F1779" s="2" t="s">
        <v>71</v>
      </c>
      <c r="G1779" s="4">
        <v>44476</v>
      </c>
      <c r="H1779">
        <v>216</v>
      </c>
      <c r="I1779" t="s">
        <v>1309</v>
      </c>
      <c r="N1779">
        <v>100</v>
      </c>
      <c r="O1779" t="s">
        <v>2016</v>
      </c>
      <c r="P1779">
        <v>414</v>
      </c>
      <c r="AC1779" t="s">
        <v>2017</v>
      </c>
      <c r="AD1779">
        <v>100</v>
      </c>
    </row>
    <row r="1780" spans="1:31" x14ac:dyDescent="0.25">
      <c r="A1780" s="1">
        <v>44476</v>
      </c>
      <c r="B1780" s="2" t="s">
        <v>3880</v>
      </c>
      <c r="C1780" s="2" t="s">
        <v>20</v>
      </c>
      <c r="D1780" s="2" t="s">
        <v>23</v>
      </c>
      <c r="E1780" s="2" t="s">
        <v>79</v>
      </c>
      <c r="F1780" s="2" t="s">
        <v>71</v>
      </c>
      <c r="G1780" s="4">
        <v>44476</v>
      </c>
      <c r="H1780">
        <v>217</v>
      </c>
      <c r="I1780" t="s">
        <v>1309</v>
      </c>
      <c r="N1780">
        <v>691</v>
      </c>
      <c r="O1780" t="s">
        <v>2020</v>
      </c>
      <c r="P1780">
        <v>518</v>
      </c>
      <c r="AC1780" t="s">
        <v>2021</v>
      </c>
      <c r="AD1780" t="s">
        <v>2022</v>
      </c>
    </row>
    <row r="1781" spans="1:31" x14ac:dyDescent="0.25">
      <c r="A1781" s="1">
        <v>44476</v>
      </c>
      <c r="B1781" s="2" t="s">
        <v>3880</v>
      </c>
      <c r="C1781" s="2" t="s">
        <v>20</v>
      </c>
      <c r="D1781" s="2" t="s">
        <v>23</v>
      </c>
      <c r="E1781" s="2" t="s">
        <v>79</v>
      </c>
      <c r="F1781" s="2" t="s">
        <v>71</v>
      </c>
      <c r="G1781" s="4">
        <v>44476</v>
      </c>
      <c r="H1781">
        <v>218</v>
      </c>
      <c r="I1781" t="s">
        <v>1311</v>
      </c>
      <c r="J1781" s="1">
        <v>44476</v>
      </c>
      <c r="K1781" t="s">
        <v>2958</v>
      </c>
      <c r="L1781" t="s">
        <v>2071</v>
      </c>
      <c r="N1781">
        <v>49</v>
      </c>
      <c r="O1781" t="s">
        <v>2073</v>
      </c>
      <c r="P1781">
        <v>380</v>
      </c>
      <c r="Q1781">
        <v>0</v>
      </c>
      <c r="R1781">
        <v>0</v>
      </c>
      <c r="S1781">
        <v>1083</v>
      </c>
      <c r="T1781">
        <v>1083</v>
      </c>
      <c r="U1781">
        <v>1083</v>
      </c>
      <c r="W1781" t="s">
        <v>2006</v>
      </c>
      <c r="X1781" t="s">
        <v>71</v>
      </c>
      <c r="Y1781" t="s">
        <v>2959</v>
      </c>
      <c r="AA1781" t="s">
        <v>18</v>
      </c>
      <c r="AC1781" t="s">
        <v>2074</v>
      </c>
      <c r="AD1781">
        <v>97</v>
      </c>
      <c r="AE1781" t="s">
        <v>2067</v>
      </c>
    </row>
    <row r="1782" spans="1:31" x14ac:dyDescent="0.25">
      <c r="A1782" s="1">
        <v>44476</v>
      </c>
      <c r="B1782" s="2" t="s">
        <v>3880</v>
      </c>
      <c r="C1782" s="2" t="s">
        <v>20</v>
      </c>
      <c r="D1782" s="2" t="s">
        <v>23</v>
      </c>
      <c r="E1782" s="2" t="s">
        <v>79</v>
      </c>
      <c r="F1782" s="2" t="s">
        <v>71</v>
      </c>
      <c r="G1782" s="4">
        <v>44476</v>
      </c>
      <c r="H1782">
        <v>219</v>
      </c>
      <c r="I1782" t="s">
        <v>1311</v>
      </c>
      <c r="N1782">
        <v>48</v>
      </c>
      <c r="O1782" t="s">
        <v>2075</v>
      </c>
      <c r="P1782">
        <v>165</v>
      </c>
      <c r="AC1782" t="s">
        <v>2076</v>
      </c>
      <c r="AD1782">
        <v>99</v>
      </c>
    </row>
    <row r="1783" spans="1:31" x14ac:dyDescent="0.25">
      <c r="A1783" s="1">
        <v>44476</v>
      </c>
      <c r="B1783" s="2" t="s">
        <v>3880</v>
      </c>
      <c r="C1783" s="2" t="s">
        <v>20</v>
      </c>
      <c r="D1783" s="2" t="s">
        <v>23</v>
      </c>
      <c r="E1783" s="2" t="s">
        <v>79</v>
      </c>
      <c r="F1783" s="2" t="s">
        <v>71</v>
      </c>
      <c r="G1783" s="4">
        <v>44476</v>
      </c>
      <c r="H1783">
        <v>220</v>
      </c>
      <c r="I1783" t="s">
        <v>1311</v>
      </c>
      <c r="N1783">
        <v>539</v>
      </c>
      <c r="O1783" t="s">
        <v>2059</v>
      </c>
      <c r="P1783">
        <v>400</v>
      </c>
      <c r="AC1783" t="s">
        <v>2060</v>
      </c>
    </row>
    <row r="1784" spans="1:31" x14ac:dyDescent="0.25">
      <c r="A1784" s="1">
        <v>44476</v>
      </c>
      <c r="B1784" s="2" t="s">
        <v>3880</v>
      </c>
      <c r="C1784" s="2" t="s">
        <v>20</v>
      </c>
      <c r="D1784" s="2" t="s">
        <v>23</v>
      </c>
      <c r="E1784" s="2" t="s">
        <v>79</v>
      </c>
      <c r="F1784" s="2" t="s">
        <v>71</v>
      </c>
      <c r="G1784" s="4">
        <v>44476</v>
      </c>
      <c r="H1784">
        <v>221</v>
      </c>
      <c r="I1784" t="s">
        <v>1311</v>
      </c>
      <c r="N1784">
        <v>83</v>
      </c>
      <c r="O1784" t="s">
        <v>2029</v>
      </c>
      <c r="P1784">
        <v>138</v>
      </c>
      <c r="AC1784" t="s">
        <v>2030</v>
      </c>
      <c r="AD1784">
        <v>127</v>
      </c>
    </row>
    <row r="1785" spans="1:31" x14ac:dyDescent="0.25">
      <c r="A1785" s="1">
        <v>44476</v>
      </c>
      <c r="B1785" s="2" t="s">
        <v>3880</v>
      </c>
      <c r="C1785" s="2" t="s">
        <v>20</v>
      </c>
      <c r="D1785" s="2" t="s">
        <v>23</v>
      </c>
      <c r="E1785" s="2" t="s">
        <v>79</v>
      </c>
      <c r="F1785" s="2" t="s">
        <v>71</v>
      </c>
      <c r="G1785" s="4">
        <v>44476</v>
      </c>
      <c r="H1785">
        <v>222</v>
      </c>
      <c r="I1785" t="s">
        <v>1313</v>
      </c>
      <c r="J1785" s="1">
        <v>44476</v>
      </c>
      <c r="K1785" t="s">
        <v>3311</v>
      </c>
      <c r="L1785" t="s">
        <v>2635</v>
      </c>
      <c r="M1785" t="s">
        <v>2542</v>
      </c>
      <c r="N1785">
        <v>83</v>
      </c>
      <c r="O1785" t="s">
        <v>2029</v>
      </c>
      <c r="P1785">
        <v>138</v>
      </c>
      <c r="Q1785">
        <v>0</v>
      </c>
      <c r="R1785">
        <v>0</v>
      </c>
      <c r="S1785">
        <v>138</v>
      </c>
      <c r="T1785">
        <v>138</v>
      </c>
      <c r="U1785">
        <v>138</v>
      </c>
      <c r="W1785" t="s">
        <v>2006</v>
      </c>
      <c r="X1785" t="s">
        <v>71</v>
      </c>
      <c r="AA1785" t="s">
        <v>18</v>
      </c>
      <c r="AC1785" t="s">
        <v>2030</v>
      </c>
      <c r="AD1785">
        <v>127</v>
      </c>
      <c r="AE1785" t="s">
        <v>2067</v>
      </c>
    </row>
    <row r="1786" spans="1:31" x14ac:dyDescent="0.25">
      <c r="A1786" s="1">
        <v>44476</v>
      </c>
      <c r="B1786" s="2" t="s">
        <v>3880</v>
      </c>
      <c r="C1786" s="2" t="s">
        <v>46</v>
      </c>
      <c r="D1786" s="2" t="s">
        <v>74</v>
      </c>
      <c r="E1786" s="2" t="s">
        <v>81</v>
      </c>
      <c r="F1786" s="2" t="s">
        <v>71</v>
      </c>
      <c r="G1786" s="4">
        <v>44476</v>
      </c>
      <c r="H1786">
        <v>223</v>
      </c>
      <c r="I1786" t="s">
        <v>1314</v>
      </c>
      <c r="J1786" s="1">
        <v>44476</v>
      </c>
      <c r="K1786" t="s">
        <v>3312</v>
      </c>
      <c r="L1786" t="s">
        <v>2084</v>
      </c>
      <c r="N1786">
        <v>182</v>
      </c>
      <c r="O1786" t="s">
        <v>2189</v>
      </c>
      <c r="P1786">
        <v>360</v>
      </c>
      <c r="Q1786">
        <v>0</v>
      </c>
      <c r="R1786">
        <v>0</v>
      </c>
      <c r="S1786">
        <v>360</v>
      </c>
      <c r="T1786">
        <v>360</v>
      </c>
      <c r="U1786">
        <v>360</v>
      </c>
      <c r="W1786" t="s">
        <v>2006</v>
      </c>
      <c r="X1786" t="s">
        <v>71</v>
      </c>
      <c r="AA1786" t="s">
        <v>46</v>
      </c>
      <c r="AC1786" t="s">
        <v>2190</v>
      </c>
      <c r="AD1786">
        <v>163</v>
      </c>
      <c r="AE1786" t="s">
        <v>2133</v>
      </c>
    </row>
    <row r="1787" spans="1:31" x14ac:dyDescent="0.25">
      <c r="A1787" s="1">
        <v>44476</v>
      </c>
      <c r="B1787" s="2" t="s">
        <v>3880</v>
      </c>
      <c r="C1787" s="2" t="s">
        <v>46</v>
      </c>
      <c r="D1787" s="2" t="s">
        <v>74</v>
      </c>
      <c r="E1787" s="2" t="s">
        <v>81</v>
      </c>
      <c r="F1787" s="2" t="s">
        <v>71</v>
      </c>
      <c r="G1787" s="4">
        <v>44476</v>
      </c>
      <c r="H1787">
        <v>224</v>
      </c>
      <c r="I1787" t="s">
        <v>1316</v>
      </c>
      <c r="J1787" s="1">
        <v>44476</v>
      </c>
      <c r="K1787" t="s">
        <v>2943</v>
      </c>
      <c r="L1787" t="s">
        <v>2944</v>
      </c>
      <c r="N1787">
        <v>182</v>
      </c>
      <c r="O1787" t="s">
        <v>2189</v>
      </c>
      <c r="P1787">
        <v>360</v>
      </c>
      <c r="Q1787">
        <v>0</v>
      </c>
      <c r="R1787">
        <v>0</v>
      </c>
      <c r="S1787">
        <v>360</v>
      </c>
      <c r="T1787">
        <v>360</v>
      </c>
      <c r="U1787">
        <v>360</v>
      </c>
      <c r="W1787" t="s">
        <v>2006</v>
      </c>
      <c r="X1787" t="s">
        <v>71</v>
      </c>
      <c r="AA1787" t="s">
        <v>46</v>
      </c>
      <c r="AC1787" t="s">
        <v>2190</v>
      </c>
      <c r="AD1787">
        <v>163</v>
      </c>
      <c r="AE1787" t="s">
        <v>2306</v>
      </c>
    </row>
    <row r="1788" spans="1:31" x14ac:dyDescent="0.25">
      <c r="A1788" s="1">
        <v>44476</v>
      </c>
      <c r="B1788" s="2" t="s">
        <v>3880</v>
      </c>
      <c r="C1788" s="2" t="s">
        <v>46</v>
      </c>
      <c r="D1788" s="2" t="s">
        <v>74</v>
      </c>
      <c r="E1788" s="2" t="s">
        <v>81</v>
      </c>
      <c r="F1788" s="2" t="s">
        <v>71</v>
      </c>
      <c r="G1788" s="4">
        <v>44476</v>
      </c>
      <c r="H1788">
        <v>225</v>
      </c>
      <c r="I1788" t="s">
        <v>1317</v>
      </c>
      <c r="J1788" s="1">
        <v>44476</v>
      </c>
      <c r="K1788" t="s">
        <v>3313</v>
      </c>
      <c r="L1788" t="s">
        <v>3314</v>
      </c>
      <c r="N1788">
        <v>2276</v>
      </c>
      <c r="O1788" t="s">
        <v>3315</v>
      </c>
      <c r="P1788">
        <v>2700</v>
      </c>
      <c r="Q1788">
        <v>0</v>
      </c>
      <c r="R1788">
        <v>0</v>
      </c>
      <c r="S1788">
        <v>2700</v>
      </c>
      <c r="T1788">
        <v>2700</v>
      </c>
      <c r="U1788">
        <v>2700</v>
      </c>
      <c r="W1788" t="s">
        <v>2006</v>
      </c>
      <c r="X1788" t="s">
        <v>71</v>
      </c>
      <c r="Y1788" t="s">
        <v>3316</v>
      </c>
      <c r="AA1788" t="s">
        <v>46</v>
      </c>
      <c r="AC1788" t="s">
        <v>3317</v>
      </c>
      <c r="AE1788" t="s">
        <v>2133</v>
      </c>
    </row>
    <row r="1789" spans="1:31" x14ac:dyDescent="0.25">
      <c r="A1789" s="1">
        <v>44476</v>
      </c>
      <c r="B1789" s="2" t="s">
        <v>3883</v>
      </c>
      <c r="C1789" s="2" t="s">
        <v>20</v>
      </c>
      <c r="D1789" s="2" t="s">
        <v>23</v>
      </c>
      <c r="E1789" s="2" t="s">
        <v>79</v>
      </c>
      <c r="F1789" s="2" t="s">
        <v>71</v>
      </c>
      <c r="G1789" s="4">
        <v>44476</v>
      </c>
      <c r="H1789">
        <v>226</v>
      </c>
      <c r="I1789" t="s">
        <v>1319</v>
      </c>
      <c r="J1789" s="1">
        <v>44476</v>
      </c>
      <c r="K1789" t="s">
        <v>2958</v>
      </c>
      <c r="L1789" t="s">
        <v>2071</v>
      </c>
      <c r="N1789">
        <v>2062</v>
      </c>
      <c r="O1789" t="s">
        <v>2307</v>
      </c>
      <c r="P1789">
        <v>1495</v>
      </c>
      <c r="Q1789">
        <v>0</v>
      </c>
      <c r="R1789">
        <v>0</v>
      </c>
      <c r="S1789">
        <v>1495</v>
      </c>
      <c r="T1789">
        <v>1495</v>
      </c>
      <c r="U1789">
        <v>1495</v>
      </c>
      <c r="W1789" t="s">
        <v>2006</v>
      </c>
      <c r="X1789" t="s">
        <v>71</v>
      </c>
      <c r="Y1789" t="s">
        <v>2959</v>
      </c>
      <c r="AA1789" t="s">
        <v>18</v>
      </c>
      <c r="AC1789" t="s">
        <v>2308</v>
      </c>
      <c r="AD1789" t="s">
        <v>2309</v>
      </c>
      <c r="AE1789" t="s">
        <v>2067</v>
      </c>
    </row>
    <row r="1790" spans="1:31" x14ac:dyDescent="0.25">
      <c r="A1790" s="1">
        <v>44476</v>
      </c>
      <c r="B1790" s="2" t="s">
        <v>3883</v>
      </c>
      <c r="C1790" s="2" t="s">
        <v>25</v>
      </c>
      <c r="D1790" s="2" t="s">
        <v>23</v>
      </c>
      <c r="E1790" s="2" t="s">
        <v>78</v>
      </c>
      <c r="F1790" s="2" t="s">
        <v>71</v>
      </c>
      <c r="G1790" s="4">
        <v>44476</v>
      </c>
      <c r="H1790">
        <v>227</v>
      </c>
      <c r="I1790" t="s">
        <v>1320</v>
      </c>
      <c r="J1790" s="1">
        <v>44476</v>
      </c>
      <c r="K1790" t="s">
        <v>3296</v>
      </c>
      <c r="L1790" t="s">
        <v>2577</v>
      </c>
      <c r="M1790" t="s">
        <v>3297</v>
      </c>
      <c r="N1790">
        <v>48</v>
      </c>
      <c r="O1790" t="s">
        <v>2075</v>
      </c>
      <c r="P1790">
        <v>165</v>
      </c>
      <c r="Q1790">
        <v>0</v>
      </c>
      <c r="R1790">
        <v>0</v>
      </c>
      <c r="S1790">
        <v>945</v>
      </c>
      <c r="T1790">
        <v>945</v>
      </c>
      <c r="U1790">
        <v>945</v>
      </c>
      <c r="W1790" t="s">
        <v>2006</v>
      </c>
      <c r="X1790" t="s">
        <v>71</v>
      </c>
      <c r="AA1790" t="s">
        <v>24</v>
      </c>
      <c r="AC1790" t="s">
        <v>2076</v>
      </c>
      <c r="AD1790">
        <v>99</v>
      </c>
      <c r="AE1790" t="s">
        <v>2099</v>
      </c>
    </row>
    <row r="1791" spans="1:31" x14ac:dyDescent="0.25">
      <c r="A1791" s="1">
        <v>44476</v>
      </c>
      <c r="B1791" s="2" t="s">
        <v>3883</v>
      </c>
      <c r="C1791" s="2" t="s">
        <v>25</v>
      </c>
      <c r="D1791" s="2" t="s">
        <v>23</v>
      </c>
      <c r="E1791" s="2" t="s">
        <v>78</v>
      </c>
      <c r="F1791" s="2" t="s">
        <v>71</v>
      </c>
      <c r="G1791" s="4">
        <v>44476</v>
      </c>
      <c r="H1791">
        <v>228</v>
      </c>
      <c r="I1791" t="s">
        <v>1320</v>
      </c>
      <c r="N1791">
        <v>49</v>
      </c>
      <c r="O1791" t="s">
        <v>2073</v>
      </c>
      <c r="P1791">
        <v>380</v>
      </c>
      <c r="AC1791" t="s">
        <v>2074</v>
      </c>
      <c r="AD1791">
        <v>97</v>
      </c>
    </row>
    <row r="1792" spans="1:31" x14ac:dyDescent="0.25">
      <c r="A1792" s="1">
        <v>44476</v>
      </c>
      <c r="B1792" s="2" t="s">
        <v>3883</v>
      </c>
      <c r="C1792" s="2" t="s">
        <v>25</v>
      </c>
      <c r="D1792" s="2" t="s">
        <v>23</v>
      </c>
      <c r="E1792" s="2" t="s">
        <v>78</v>
      </c>
      <c r="F1792" s="2" t="s">
        <v>71</v>
      </c>
      <c r="G1792" s="4">
        <v>44476</v>
      </c>
      <c r="H1792">
        <v>229</v>
      </c>
      <c r="I1792" t="s">
        <v>1320</v>
      </c>
      <c r="N1792">
        <v>539</v>
      </c>
      <c r="O1792" t="s">
        <v>2059</v>
      </c>
      <c r="P1792">
        <v>400</v>
      </c>
      <c r="AC1792" t="s">
        <v>2060</v>
      </c>
    </row>
    <row r="1793" spans="1:31" x14ac:dyDescent="0.25">
      <c r="A1793" s="1">
        <v>44476</v>
      </c>
      <c r="B1793" s="2" t="s">
        <v>3883</v>
      </c>
      <c r="C1793" s="2" t="s">
        <v>25</v>
      </c>
      <c r="D1793" s="2" t="s">
        <v>23</v>
      </c>
      <c r="E1793" s="2" t="s">
        <v>78</v>
      </c>
      <c r="F1793" s="2" t="s">
        <v>71</v>
      </c>
      <c r="G1793" s="4">
        <v>44476</v>
      </c>
      <c r="H1793">
        <v>230</v>
      </c>
      <c r="I1793" t="s">
        <v>1321</v>
      </c>
      <c r="J1793" s="1">
        <v>44476</v>
      </c>
      <c r="K1793" t="s">
        <v>2915</v>
      </c>
      <c r="L1793" t="s">
        <v>2618</v>
      </c>
      <c r="M1793" t="s">
        <v>2065</v>
      </c>
      <c r="N1793">
        <v>102</v>
      </c>
      <c r="O1793" t="s">
        <v>2033</v>
      </c>
      <c r="P1793">
        <v>1070</v>
      </c>
      <c r="Q1793">
        <v>0</v>
      </c>
      <c r="R1793">
        <v>0</v>
      </c>
      <c r="S1793">
        <v>1070</v>
      </c>
      <c r="T1793">
        <v>1070</v>
      </c>
      <c r="U1793">
        <v>1070</v>
      </c>
      <c r="W1793" t="s">
        <v>2006</v>
      </c>
      <c r="X1793" t="s">
        <v>71</v>
      </c>
      <c r="AA1793" t="s">
        <v>24</v>
      </c>
      <c r="AC1793" t="s">
        <v>2034</v>
      </c>
      <c r="AD1793">
        <v>136</v>
      </c>
      <c r="AE1793" t="s">
        <v>3068</v>
      </c>
    </row>
    <row r="1794" spans="1:31" x14ac:dyDescent="0.25">
      <c r="A1794" s="1">
        <v>44476</v>
      </c>
      <c r="B1794" s="2" t="s">
        <v>3883</v>
      </c>
      <c r="C1794" s="2" t="s">
        <v>20</v>
      </c>
      <c r="D1794" s="2" t="s">
        <v>23</v>
      </c>
      <c r="E1794" s="2" t="s">
        <v>79</v>
      </c>
      <c r="F1794" s="2" t="s">
        <v>71</v>
      </c>
      <c r="G1794" s="4">
        <v>44476</v>
      </c>
      <c r="H1794">
        <v>231</v>
      </c>
      <c r="I1794" t="s">
        <v>1322</v>
      </c>
      <c r="J1794" s="1">
        <v>44476</v>
      </c>
      <c r="K1794" t="s">
        <v>3311</v>
      </c>
      <c r="L1794" t="s">
        <v>2635</v>
      </c>
      <c r="M1794" t="s">
        <v>2542</v>
      </c>
      <c r="N1794">
        <v>2477</v>
      </c>
      <c r="O1794" t="s">
        <v>2240</v>
      </c>
      <c r="P1794">
        <v>750</v>
      </c>
      <c r="Q1794">
        <v>0</v>
      </c>
      <c r="R1794">
        <v>0</v>
      </c>
      <c r="S1794">
        <v>750</v>
      </c>
      <c r="T1794">
        <v>750</v>
      </c>
      <c r="U1794">
        <v>750</v>
      </c>
      <c r="W1794" t="s">
        <v>2006</v>
      </c>
      <c r="X1794" t="s">
        <v>71</v>
      </c>
      <c r="AA1794" t="s">
        <v>18</v>
      </c>
      <c r="AC1794" t="s">
        <v>2241</v>
      </c>
      <c r="AE1794" t="s">
        <v>3318</v>
      </c>
    </row>
    <row r="1795" spans="1:31" x14ac:dyDescent="0.25">
      <c r="A1795" s="1">
        <v>44476</v>
      </c>
      <c r="B1795" s="2" t="s">
        <v>3883</v>
      </c>
      <c r="C1795" s="2" t="s">
        <v>25</v>
      </c>
      <c r="D1795" s="2" t="s">
        <v>23</v>
      </c>
      <c r="E1795" s="2" t="s">
        <v>78</v>
      </c>
      <c r="F1795" s="2" t="s">
        <v>71</v>
      </c>
      <c r="G1795" s="4">
        <v>44476</v>
      </c>
      <c r="H1795">
        <v>232</v>
      </c>
      <c r="I1795" t="s">
        <v>1323</v>
      </c>
      <c r="J1795" s="1">
        <v>44476</v>
      </c>
      <c r="K1795" t="s">
        <v>3169</v>
      </c>
      <c r="L1795" t="s">
        <v>3170</v>
      </c>
      <c r="N1795">
        <v>44</v>
      </c>
      <c r="O1795" t="s">
        <v>3319</v>
      </c>
      <c r="P1795">
        <v>165</v>
      </c>
      <c r="Q1795">
        <v>0</v>
      </c>
      <c r="R1795">
        <v>0</v>
      </c>
      <c r="S1795">
        <v>165</v>
      </c>
      <c r="T1795">
        <v>165</v>
      </c>
      <c r="U1795">
        <v>165</v>
      </c>
      <c r="W1795" t="s">
        <v>2006</v>
      </c>
      <c r="X1795" t="s">
        <v>71</v>
      </c>
      <c r="AA1795" t="s">
        <v>24</v>
      </c>
      <c r="AC1795" t="s">
        <v>3320</v>
      </c>
      <c r="AD1795">
        <v>95</v>
      </c>
      <c r="AE1795" t="s">
        <v>2045</v>
      </c>
    </row>
    <row r="1796" spans="1:31" x14ac:dyDescent="0.25">
      <c r="A1796" s="1">
        <v>44477</v>
      </c>
      <c r="B1796" s="2" t="s">
        <v>3883</v>
      </c>
      <c r="C1796" s="2" t="s">
        <v>25</v>
      </c>
      <c r="D1796" s="2" t="s">
        <v>23</v>
      </c>
      <c r="E1796" s="2" t="s">
        <v>78</v>
      </c>
      <c r="F1796" s="2" t="s">
        <v>71</v>
      </c>
      <c r="G1796" s="4">
        <v>44476</v>
      </c>
      <c r="H1796">
        <v>1</v>
      </c>
      <c r="I1796" t="s">
        <v>1324</v>
      </c>
      <c r="J1796" s="1">
        <v>44477</v>
      </c>
      <c r="K1796" t="s">
        <v>3296</v>
      </c>
      <c r="L1796" t="s">
        <v>2577</v>
      </c>
      <c r="M1796" t="s">
        <v>3297</v>
      </c>
      <c r="N1796">
        <v>49</v>
      </c>
      <c r="O1796" t="s">
        <v>2073</v>
      </c>
      <c r="P1796">
        <v>380</v>
      </c>
      <c r="Q1796">
        <v>0</v>
      </c>
      <c r="R1796">
        <v>0</v>
      </c>
      <c r="S1796">
        <v>945</v>
      </c>
      <c r="T1796">
        <v>945</v>
      </c>
      <c r="U1796">
        <v>945</v>
      </c>
      <c r="W1796" t="s">
        <v>2006</v>
      </c>
      <c r="X1796" t="s">
        <v>71</v>
      </c>
      <c r="AA1796" t="s">
        <v>24</v>
      </c>
      <c r="AC1796" t="s">
        <v>2074</v>
      </c>
      <c r="AD1796">
        <v>97</v>
      </c>
      <c r="AE1796" t="s">
        <v>2067</v>
      </c>
    </row>
    <row r="1797" spans="1:31" x14ac:dyDescent="0.25">
      <c r="A1797" s="1">
        <v>44477</v>
      </c>
      <c r="B1797" s="2" t="s">
        <v>3883</v>
      </c>
      <c r="C1797" s="2" t="s">
        <v>25</v>
      </c>
      <c r="D1797" s="2" t="s">
        <v>23</v>
      </c>
      <c r="E1797" s="2" t="s">
        <v>78</v>
      </c>
      <c r="F1797" s="2" t="s">
        <v>71</v>
      </c>
      <c r="G1797" s="4">
        <v>44476</v>
      </c>
      <c r="H1797">
        <v>2</v>
      </c>
      <c r="I1797" t="s">
        <v>1324</v>
      </c>
      <c r="N1797">
        <v>48</v>
      </c>
      <c r="O1797" t="s">
        <v>2075</v>
      </c>
      <c r="P1797">
        <v>165</v>
      </c>
      <c r="AC1797" t="s">
        <v>2076</v>
      </c>
      <c r="AD1797">
        <v>99</v>
      </c>
    </row>
    <row r="1798" spans="1:31" x14ac:dyDescent="0.25">
      <c r="A1798" s="1">
        <v>44477</v>
      </c>
      <c r="B1798" s="2" t="s">
        <v>3883</v>
      </c>
      <c r="C1798" s="2" t="s">
        <v>25</v>
      </c>
      <c r="D1798" s="2" t="s">
        <v>23</v>
      </c>
      <c r="E1798" s="2" t="s">
        <v>78</v>
      </c>
      <c r="F1798" s="2" t="s">
        <v>71</v>
      </c>
      <c r="G1798" s="4">
        <v>44476</v>
      </c>
      <c r="H1798">
        <v>3</v>
      </c>
      <c r="I1798" t="s">
        <v>1324</v>
      </c>
      <c r="N1798">
        <v>539</v>
      </c>
      <c r="O1798" t="s">
        <v>2059</v>
      </c>
      <c r="P1798">
        <v>400</v>
      </c>
      <c r="AC1798" t="s">
        <v>2060</v>
      </c>
    </row>
    <row r="1799" spans="1:31" x14ac:dyDescent="0.25">
      <c r="A1799" s="1">
        <v>44477</v>
      </c>
      <c r="B1799" s="2" t="s">
        <v>3879</v>
      </c>
      <c r="C1799" s="2" t="s">
        <v>25</v>
      </c>
      <c r="D1799" s="2" t="s">
        <v>23</v>
      </c>
      <c r="E1799" s="2" t="s">
        <v>78</v>
      </c>
      <c r="F1799" s="2" t="s">
        <v>71</v>
      </c>
      <c r="G1799" s="4">
        <v>44477</v>
      </c>
      <c r="H1799">
        <v>4</v>
      </c>
      <c r="I1799" t="s">
        <v>1325</v>
      </c>
      <c r="J1799" s="1">
        <v>44477</v>
      </c>
      <c r="K1799" t="s">
        <v>2070</v>
      </c>
      <c r="L1799" t="s">
        <v>2071</v>
      </c>
      <c r="M1799" t="s">
        <v>2072</v>
      </c>
      <c r="N1799">
        <v>692</v>
      </c>
      <c r="O1799" t="s">
        <v>2012</v>
      </c>
      <c r="P1799">
        <v>184</v>
      </c>
      <c r="Q1799">
        <v>0</v>
      </c>
      <c r="R1799">
        <v>0</v>
      </c>
      <c r="S1799">
        <v>702</v>
      </c>
      <c r="T1799">
        <v>702</v>
      </c>
      <c r="U1799">
        <v>702</v>
      </c>
      <c r="W1799" t="s">
        <v>2006</v>
      </c>
      <c r="X1799" t="s">
        <v>71</v>
      </c>
      <c r="AA1799" t="s">
        <v>24</v>
      </c>
      <c r="AC1799" t="s">
        <v>2013</v>
      </c>
      <c r="AD1799" t="s">
        <v>2014</v>
      </c>
      <c r="AE1799" t="s">
        <v>2099</v>
      </c>
    </row>
    <row r="1800" spans="1:31" x14ac:dyDescent="0.25">
      <c r="A1800" s="1">
        <v>44477</v>
      </c>
      <c r="B1800" s="2" t="s">
        <v>3879</v>
      </c>
      <c r="C1800" s="2" t="s">
        <v>25</v>
      </c>
      <c r="D1800" s="2" t="s">
        <v>23</v>
      </c>
      <c r="E1800" s="2" t="s">
        <v>78</v>
      </c>
      <c r="F1800" s="2" t="s">
        <v>71</v>
      </c>
      <c r="G1800" s="4">
        <v>44477</v>
      </c>
      <c r="H1800">
        <v>5</v>
      </c>
      <c r="I1800" t="s">
        <v>1325</v>
      </c>
      <c r="N1800">
        <v>691</v>
      </c>
      <c r="O1800" t="s">
        <v>2020</v>
      </c>
      <c r="P1800">
        <v>518</v>
      </c>
      <c r="AC1800" t="s">
        <v>2021</v>
      </c>
      <c r="AD1800" t="s">
        <v>2022</v>
      </c>
    </row>
    <row r="1801" spans="1:31" x14ac:dyDescent="0.25">
      <c r="A1801" s="1">
        <v>44477</v>
      </c>
      <c r="B1801" s="2" t="s">
        <v>3879</v>
      </c>
      <c r="C1801" s="2" t="s">
        <v>25</v>
      </c>
      <c r="D1801" s="2" t="s">
        <v>23</v>
      </c>
      <c r="E1801" s="2" t="s">
        <v>78</v>
      </c>
      <c r="F1801" s="2" t="s">
        <v>71</v>
      </c>
      <c r="G1801" s="4">
        <v>44477</v>
      </c>
      <c r="H1801">
        <v>6</v>
      </c>
      <c r="I1801" t="s">
        <v>1326</v>
      </c>
      <c r="J1801" s="1">
        <v>44477</v>
      </c>
      <c r="K1801" t="s">
        <v>3219</v>
      </c>
      <c r="L1801" t="s">
        <v>2155</v>
      </c>
      <c r="N1801">
        <v>692</v>
      </c>
      <c r="O1801" t="s">
        <v>2012</v>
      </c>
      <c r="P1801">
        <v>184</v>
      </c>
      <c r="Q1801">
        <v>0</v>
      </c>
      <c r="R1801">
        <v>0</v>
      </c>
      <c r="S1801">
        <v>873</v>
      </c>
      <c r="T1801">
        <v>873</v>
      </c>
      <c r="U1801">
        <v>873</v>
      </c>
      <c r="W1801" t="s">
        <v>2006</v>
      </c>
      <c r="X1801" t="s">
        <v>71</v>
      </c>
      <c r="AA1801" t="s">
        <v>24</v>
      </c>
      <c r="AC1801" t="s">
        <v>2013</v>
      </c>
      <c r="AD1801" t="s">
        <v>2014</v>
      </c>
      <c r="AE1801" t="s">
        <v>2063</v>
      </c>
    </row>
    <row r="1802" spans="1:31" x14ac:dyDescent="0.25">
      <c r="A1802" s="1">
        <v>44477</v>
      </c>
      <c r="B1802" s="2" t="s">
        <v>3879</v>
      </c>
      <c r="C1802" s="2" t="s">
        <v>25</v>
      </c>
      <c r="D1802" s="2" t="s">
        <v>23</v>
      </c>
      <c r="E1802" s="2" t="s">
        <v>78</v>
      </c>
      <c r="F1802" s="2" t="s">
        <v>71</v>
      </c>
      <c r="G1802" s="4">
        <v>44477</v>
      </c>
      <c r="H1802">
        <v>7</v>
      </c>
      <c r="I1802" t="s">
        <v>1326</v>
      </c>
      <c r="N1802">
        <v>104</v>
      </c>
      <c r="O1802" t="s">
        <v>2057</v>
      </c>
      <c r="P1802">
        <v>171</v>
      </c>
      <c r="AC1802" t="s">
        <v>2058</v>
      </c>
      <c r="AD1802">
        <v>157</v>
      </c>
    </row>
    <row r="1803" spans="1:31" x14ac:dyDescent="0.25">
      <c r="A1803" s="1">
        <v>44477</v>
      </c>
      <c r="B1803" s="2" t="s">
        <v>3879</v>
      </c>
      <c r="C1803" s="2" t="s">
        <v>25</v>
      </c>
      <c r="D1803" s="2" t="s">
        <v>23</v>
      </c>
      <c r="E1803" s="2" t="s">
        <v>78</v>
      </c>
      <c r="F1803" s="2" t="s">
        <v>71</v>
      </c>
      <c r="G1803" s="4">
        <v>44477</v>
      </c>
      <c r="H1803">
        <v>8</v>
      </c>
      <c r="I1803" t="s">
        <v>1326</v>
      </c>
      <c r="N1803">
        <v>691</v>
      </c>
      <c r="O1803" t="s">
        <v>2020</v>
      </c>
      <c r="P1803">
        <v>518</v>
      </c>
      <c r="AC1803" t="s">
        <v>2021</v>
      </c>
      <c r="AD1803" t="s">
        <v>2022</v>
      </c>
    </row>
    <row r="1804" spans="1:31" x14ac:dyDescent="0.25">
      <c r="A1804" s="1">
        <v>44477</v>
      </c>
      <c r="B1804" s="2" t="s">
        <v>3879</v>
      </c>
      <c r="C1804" s="2" t="s">
        <v>25</v>
      </c>
      <c r="D1804" s="2" t="s">
        <v>23</v>
      </c>
      <c r="E1804" s="2" t="s">
        <v>78</v>
      </c>
      <c r="F1804" s="2" t="s">
        <v>71</v>
      </c>
      <c r="G1804" s="4">
        <v>44477</v>
      </c>
      <c r="H1804">
        <v>9</v>
      </c>
      <c r="I1804" t="s">
        <v>1327</v>
      </c>
      <c r="J1804" s="1">
        <v>44477</v>
      </c>
      <c r="K1804" t="s">
        <v>2736</v>
      </c>
      <c r="L1804" t="s">
        <v>2737</v>
      </c>
      <c r="M1804" t="s">
        <v>2738</v>
      </c>
      <c r="N1804">
        <v>692</v>
      </c>
      <c r="O1804" t="s">
        <v>2012</v>
      </c>
      <c r="P1804">
        <v>184</v>
      </c>
      <c r="Q1804">
        <v>0</v>
      </c>
      <c r="R1804">
        <v>0</v>
      </c>
      <c r="S1804">
        <v>529</v>
      </c>
      <c r="T1804">
        <v>529</v>
      </c>
      <c r="U1804">
        <v>529</v>
      </c>
      <c r="W1804" t="s">
        <v>2006</v>
      </c>
      <c r="X1804" t="s">
        <v>71</v>
      </c>
      <c r="AA1804" t="s">
        <v>24</v>
      </c>
      <c r="AC1804" t="s">
        <v>2013</v>
      </c>
      <c r="AD1804" t="s">
        <v>2014</v>
      </c>
      <c r="AE1804" t="s">
        <v>2063</v>
      </c>
    </row>
    <row r="1805" spans="1:31" x14ac:dyDescent="0.25">
      <c r="A1805" s="1">
        <v>44477</v>
      </c>
      <c r="B1805" s="2" t="s">
        <v>3879</v>
      </c>
      <c r="C1805" s="2" t="s">
        <v>25</v>
      </c>
      <c r="D1805" s="2" t="s">
        <v>23</v>
      </c>
      <c r="E1805" s="2" t="s">
        <v>78</v>
      </c>
      <c r="F1805" s="2" t="s">
        <v>71</v>
      </c>
      <c r="G1805" s="4">
        <v>44477</v>
      </c>
      <c r="H1805">
        <v>10</v>
      </c>
      <c r="I1805" t="s">
        <v>1327</v>
      </c>
      <c r="N1805">
        <v>226</v>
      </c>
      <c r="O1805" t="s">
        <v>2018</v>
      </c>
      <c r="P1805">
        <v>345</v>
      </c>
      <c r="AC1805" t="s">
        <v>2019</v>
      </c>
      <c r="AD1805">
        <v>183</v>
      </c>
    </row>
    <row r="1806" spans="1:31" x14ac:dyDescent="0.25">
      <c r="A1806" s="1">
        <v>44477</v>
      </c>
      <c r="B1806" s="2" t="s">
        <v>3879</v>
      </c>
      <c r="C1806" s="2" t="s">
        <v>25</v>
      </c>
      <c r="D1806" s="2" t="s">
        <v>23</v>
      </c>
      <c r="E1806" s="2" t="s">
        <v>78</v>
      </c>
      <c r="F1806" s="2" t="s">
        <v>71</v>
      </c>
      <c r="G1806" s="4">
        <v>44477</v>
      </c>
      <c r="H1806">
        <v>11</v>
      </c>
      <c r="I1806" t="s">
        <v>1328</v>
      </c>
      <c r="J1806" s="1">
        <v>44477</v>
      </c>
      <c r="K1806" t="s">
        <v>2036</v>
      </c>
      <c r="L1806" t="s">
        <v>2037</v>
      </c>
      <c r="M1806" t="s">
        <v>2038</v>
      </c>
      <c r="N1806">
        <v>102</v>
      </c>
      <c r="O1806" t="s">
        <v>2033</v>
      </c>
      <c r="P1806">
        <v>1070</v>
      </c>
      <c r="Q1806">
        <v>0</v>
      </c>
      <c r="R1806">
        <v>0</v>
      </c>
      <c r="S1806">
        <v>1070</v>
      </c>
      <c r="T1806">
        <v>1070</v>
      </c>
      <c r="U1806">
        <v>1070</v>
      </c>
      <c r="W1806" t="s">
        <v>2006</v>
      </c>
      <c r="X1806" t="s">
        <v>71</v>
      </c>
      <c r="AA1806" t="s">
        <v>24</v>
      </c>
      <c r="AC1806" t="s">
        <v>2034</v>
      </c>
      <c r="AD1806">
        <v>136</v>
      </c>
      <c r="AE1806" t="s">
        <v>2063</v>
      </c>
    </row>
    <row r="1807" spans="1:31" x14ac:dyDescent="0.25">
      <c r="A1807" s="1">
        <v>44477</v>
      </c>
      <c r="B1807" s="2" t="s">
        <v>3879</v>
      </c>
      <c r="C1807" s="2" t="s">
        <v>25</v>
      </c>
      <c r="D1807" s="2" t="s">
        <v>37</v>
      </c>
      <c r="E1807" s="2" t="s">
        <v>78</v>
      </c>
      <c r="F1807" s="2" t="s">
        <v>71</v>
      </c>
      <c r="G1807" s="4">
        <v>44477</v>
      </c>
      <c r="H1807">
        <v>12</v>
      </c>
      <c r="I1807" t="s">
        <v>1329</v>
      </c>
      <c r="J1807" s="1">
        <v>44477</v>
      </c>
      <c r="K1807" t="s">
        <v>2036</v>
      </c>
      <c r="L1807" t="s">
        <v>2037</v>
      </c>
      <c r="M1807" t="s">
        <v>2038</v>
      </c>
      <c r="N1807">
        <v>692</v>
      </c>
      <c r="O1807" t="s">
        <v>2012</v>
      </c>
      <c r="P1807">
        <v>184</v>
      </c>
      <c r="Q1807">
        <v>0</v>
      </c>
      <c r="R1807">
        <v>0</v>
      </c>
      <c r="S1807">
        <v>873</v>
      </c>
      <c r="T1807">
        <v>873</v>
      </c>
      <c r="U1807">
        <v>873</v>
      </c>
      <c r="W1807" t="s">
        <v>2006</v>
      </c>
      <c r="X1807" t="s">
        <v>71</v>
      </c>
      <c r="AA1807" t="s">
        <v>24</v>
      </c>
      <c r="AC1807" t="s">
        <v>2013</v>
      </c>
      <c r="AD1807" t="s">
        <v>2014</v>
      </c>
      <c r="AE1807" t="s">
        <v>2063</v>
      </c>
    </row>
    <row r="1808" spans="1:31" x14ac:dyDescent="0.25">
      <c r="A1808" s="1">
        <v>44477</v>
      </c>
      <c r="B1808" s="2" t="s">
        <v>3879</v>
      </c>
      <c r="C1808" s="2" t="s">
        <v>25</v>
      </c>
      <c r="D1808" s="2" t="s">
        <v>37</v>
      </c>
      <c r="E1808" s="2" t="s">
        <v>78</v>
      </c>
      <c r="F1808" s="2" t="s">
        <v>71</v>
      </c>
      <c r="G1808" s="4">
        <v>44477</v>
      </c>
      <c r="H1808">
        <v>13</v>
      </c>
      <c r="I1808" t="s">
        <v>1329</v>
      </c>
      <c r="N1808">
        <v>104</v>
      </c>
      <c r="O1808" t="s">
        <v>2057</v>
      </c>
      <c r="P1808">
        <v>171</v>
      </c>
      <c r="AC1808" t="s">
        <v>2058</v>
      </c>
      <c r="AD1808">
        <v>157</v>
      </c>
    </row>
    <row r="1809" spans="1:31" x14ac:dyDescent="0.25">
      <c r="A1809" s="1">
        <v>44477</v>
      </c>
      <c r="B1809" s="2" t="s">
        <v>3879</v>
      </c>
      <c r="C1809" s="2" t="s">
        <v>25</v>
      </c>
      <c r="D1809" s="2" t="s">
        <v>37</v>
      </c>
      <c r="E1809" s="2" t="s">
        <v>78</v>
      </c>
      <c r="F1809" s="2" t="s">
        <v>71</v>
      </c>
      <c r="G1809" s="4">
        <v>44477</v>
      </c>
      <c r="H1809">
        <v>14</v>
      </c>
      <c r="I1809" t="s">
        <v>1329</v>
      </c>
      <c r="N1809">
        <v>691</v>
      </c>
      <c r="O1809" t="s">
        <v>2020</v>
      </c>
      <c r="P1809">
        <v>518</v>
      </c>
      <c r="AC1809" t="s">
        <v>2021</v>
      </c>
      <c r="AD1809" t="s">
        <v>2022</v>
      </c>
    </row>
    <row r="1810" spans="1:31" x14ac:dyDescent="0.25">
      <c r="A1810" s="1">
        <v>44477</v>
      </c>
      <c r="B1810" s="2" t="s">
        <v>3879</v>
      </c>
      <c r="C1810" s="2" t="s">
        <v>25</v>
      </c>
      <c r="D1810" s="2" t="s">
        <v>23</v>
      </c>
      <c r="E1810" s="2" t="s">
        <v>78</v>
      </c>
      <c r="F1810" s="2" t="s">
        <v>71</v>
      </c>
      <c r="G1810" s="4">
        <v>44477</v>
      </c>
      <c r="H1810">
        <v>15</v>
      </c>
      <c r="I1810" t="s">
        <v>1330</v>
      </c>
      <c r="J1810" s="1">
        <v>44477</v>
      </c>
      <c r="K1810" t="s">
        <v>2080</v>
      </c>
      <c r="L1810" t="s">
        <v>2081</v>
      </c>
      <c r="M1810" t="s">
        <v>2082</v>
      </c>
      <c r="N1810">
        <v>102</v>
      </c>
      <c r="O1810" t="s">
        <v>2033</v>
      </c>
      <c r="P1810">
        <v>1070</v>
      </c>
      <c r="Q1810">
        <v>0</v>
      </c>
      <c r="R1810">
        <v>0</v>
      </c>
      <c r="S1810">
        <v>1070</v>
      </c>
      <c r="T1810">
        <v>1070</v>
      </c>
      <c r="U1810">
        <v>1070</v>
      </c>
      <c r="W1810" t="s">
        <v>2006</v>
      </c>
      <c r="X1810" t="s">
        <v>71</v>
      </c>
      <c r="AA1810" t="s">
        <v>24</v>
      </c>
      <c r="AC1810" t="s">
        <v>2034</v>
      </c>
      <c r="AD1810">
        <v>136</v>
      </c>
      <c r="AE1810" t="s">
        <v>2079</v>
      </c>
    </row>
    <row r="1811" spans="1:31" x14ac:dyDescent="0.25">
      <c r="A1811" s="1">
        <v>44477</v>
      </c>
      <c r="B1811" s="2" t="s">
        <v>3879</v>
      </c>
      <c r="C1811" s="2" t="s">
        <v>25</v>
      </c>
      <c r="D1811" s="2" t="s">
        <v>37</v>
      </c>
      <c r="E1811" s="2" t="s">
        <v>78</v>
      </c>
      <c r="F1811" s="2" t="s">
        <v>71</v>
      </c>
      <c r="G1811" s="4">
        <v>44477</v>
      </c>
      <c r="H1811">
        <v>16</v>
      </c>
      <c r="I1811" t="s">
        <v>1331</v>
      </c>
      <c r="J1811" s="1">
        <v>44477</v>
      </c>
      <c r="K1811" t="s">
        <v>2080</v>
      </c>
      <c r="L1811" t="s">
        <v>2081</v>
      </c>
      <c r="M1811" t="s">
        <v>2082</v>
      </c>
      <c r="N1811">
        <v>692</v>
      </c>
      <c r="O1811" t="s">
        <v>2012</v>
      </c>
      <c r="P1811">
        <v>184</v>
      </c>
      <c r="Q1811">
        <v>0</v>
      </c>
      <c r="R1811">
        <v>0</v>
      </c>
      <c r="S1811">
        <v>873</v>
      </c>
      <c r="T1811">
        <v>873</v>
      </c>
      <c r="U1811">
        <v>873</v>
      </c>
      <c r="W1811" t="s">
        <v>2006</v>
      </c>
      <c r="X1811" t="s">
        <v>71</v>
      </c>
      <c r="AA1811" t="s">
        <v>24</v>
      </c>
      <c r="AC1811" t="s">
        <v>2013</v>
      </c>
      <c r="AD1811" t="s">
        <v>2014</v>
      </c>
      <c r="AE1811" t="s">
        <v>2079</v>
      </c>
    </row>
    <row r="1812" spans="1:31" x14ac:dyDescent="0.25">
      <c r="A1812" s="1">
        <v>44477</v>
      </c>
      <c r="B1812" s="2" t="s">
        <v>3879</v>
      </c>
      <c r="C1812" s="2" t="s">
        <v>25</v>
      </c>
      <c r="D1812" s="2" t="s">
        <v>37</v>
      </c>
      <c r="E1812" s="2" t="s">
        <v>78</v>
      </c>
      <c r="F1812" s="2" t="s">
        <v>71</v>
      </c>
      <c r="G1812" s="4">
        <v>44477</v>
      </c>
      <c r="H1812">
        <v>17</v>
      </c>
      <c r="I1812" t="s">
        <v>1331</v>
      </c>
      <c r="N1812">
        <v>104</v>
      </c>
      <c r="O1812" t="s">
        <v>2057</v>
      </c>
      <c r="P1812">
        <v>171</v>
      </c>
      <c r="AC1812" t="s">
        <v>2058</v>
      </c>
      <c r="AD1812">
        <v>157</v>
      </c>
    </row>
    <row r="1813" spans="1:31" x14ac:dyDescent="0.25">
      <c r="A1813" s="1">
        <v>44477</v>
      </c>
      <c r="B1813" s="2" t="s">
        <v>3879</v>
      </c>
      <c r="C1813" s="2" t="s">
        <v>25</v>
      </c>
      <c r="D1813" s="2" t="s">
        <v>37</v>
      </c>
      <c r="E1813" s="2" t="s">
        <v>78</v>
      </c>
      <c r="F1813" s="2" t="s">
        <v>71</v>
      </c>
      <c r="G1813" s="4">
        <v>44477</v>
      </c>
      <c r="H1813">
        <v>18</v>
      </c>
      <c r="I1813" t="s">
        <v>1331</v>
      </c>
      <c r="N1813">
        <v>691</v>
      </c>
      <c r="O1813" t="s">
        <v>2020</v>
      </c>
      <c r="P1813">
        <v>518</v>
      </c>
      <c r="AC1813" t="s">
        <v>2021</v>
      </c>
      <c r="AD1813" t="s">
        <v>2022</v>
      </c>
    </row>
    <row r="1814" spans="1:31" x14ac:dyDescent="0.25">
      <c r="A1814" s="1">
        <v>44477</v>
      </c>
      <c r="B1814" s="2" t="s">
        <v>3879</v>
      </c>
      <c r="C1814" s="2" t="s">
        <v>25</v>
      </c>
      <c r="D1814" s="2" t="s">
        <v>74</v>
      </c>
      <c r="E1814" s="2" t="s">
        <v>78</v>
      </c>
      <c r="F1814" s="2" t="s">
        <v>71</v>
      </c>
      <c r="G1814" s="4">
        <v>44477</v>
      </c>
      <c r="H1814">
        <v>19</v>
      </c>
      <c r="I1814" t="s">
        <v>1332</v>
      </c>
      <c r="J1814" s="1">
        <v>44477</v>
      </c>
      <c r="K1814" t="s">
        <v>2958</v>
      </c>
      <c r="L1814" t="s">
        <v>2071</v>
      </c>
      <c r="N1814">
        <v>151</v>
      </c>
      <c r="O1814" t="s">
        <v>3321</v>
      </c>
      <c r="P1814">
        <v>400</v>
      </c>
      <c r="Q1814">
        <v>0</v>
      </c>
      <c r="R1814">
        <v>0</v>
      </c>
      <c r="S1814">
        <v>400</v>
      </c>
      <c r="T1814">
        <v>400</v>
      </c>
      <c r="U1814">
        <v>400</v>
      </c>
      <c r="W1814" t="s">
        <v>2006</v>
      </c>
      <c r="X1814" t="s">
        <v>71</v>
      </c>
      <c r="Y1814" t="s">
        <v>2959</v>
      </c>
      <c r="AA1814" t="s">
        <v>24</v>
      </c>
      <c r="AC1814" t="s">
        <v>3322</v>
      </c>
      <c r="AD1814" t="s">
        <v>3323</v>
      </c>
      <c r="AE1814" t="s">
        <v>2028</v>
      </c>
    </row>
    <row r="1815" spans="1:31" x14ac:dyDescent="0.25">
      <c r="A1815" s="1">
        <v>44477</v>
      </c>
      <c r="B1815" s="2" t="s">
        <v>3879</v>
      </c>
      <c r="C1815" s="2" t="s">
        <v>25</v>
      </c>
      <c r="D1815" s="2" t="s">
        <v>23</v>
      </c>
      <c r="E1815" s="2" t="s">
        <v>78</v>
      </c>
      <c r="F1815" s="2" t="s">
        <v>71</v>
      </c>
      <c r="G1815" s="4">
        <v>44477</v>
      </c>
      <c r="H1815">
        <v>20</v>
      </c>
      <c r="I1815" t="s">
        <v>1333</v>
      </c>
      <c r="J1815" s="1">
        <v>44477</v>
      </c>
      <c r="K1815" t="s">
        <v>2736</v>
      </c>
      <c r="L1815" t="s">
        <v>2737</v>
      </c>
      <c r="M1815" t="s">
        <v>2738</v>
      </c>
      <c r="N1815">
        <v>83</v>
      </c>
      <c r="O1815" t="s">
        <v>2029</v>
      </c>
      <c r="P1815">
        <v>138</v>
      </c>
      <c r="Q1815">
        <v>0</v>
      </c>
      <c r="R1815">
        <v>0</v>
      </c>
      <c r="S1815">
        <v>138</v>
      </c>
      <c r="T1815">
        <v>138</v>
      </c>
      <c r="U1815">
        <v>138</v>
      </c>
      <c r="W1815" t="s">
        <v>2006</v>
      </c>
      <c r="X1815" t="s">
        <v>71</v>
      </c>
      <c r="AA1815" t="s">
        <v>24</v>
      </c>
      <c r="AC1815" t="s">
        <v>2030</v>
      </c>
      <c r="AD1815">
        <v>127</v>
      </c>
      <c r="AE1815" t="s">
        <v>2063</v>
      </c>
    </row>
    <row r="1816" spans="1:31" x14ac:dyDescent="0.25">
      <c r="A1816" s="1">
        <v>44477</v>
      </c>
      <c r="B1816" s="2" t="s">
        <v>3879</v>
      </c>
      <c r="C1816" s="2" t="s">
        <v>46</v>
      </c>
      <c r="D1816" s="2" t="s">
        <v>37</v>
      </c>
      <c r="E1816" s="2" t="s">
        <v>81</v>
      </c>
      <c r="F1816" s="2" t="s">
        <v>71</v>
      </c>
      <c r="G1816" s="4">
        <v>44477</v>
      </c>
      <c r="H1816">
        <v>21</v>
      </c>
      <c r="I1816" t="s">
        <v>1334</v>
      </c>
      <c r="J1816" s="1">
        <v>44477</v>
      </c>
      <c r="K1816" t="s">
        <v>3324</v>
      </c>
      <c r="L1816" t="s">
        <v>2408</v>
      </c>
      <c r="N1816">
        <v>692</v>
      </c>
      <c r="O1816" t="s">
        <v>2012</v>
      </c>
      <c r="P1816">
        <v>184</v>
      </c>
      <c r="Q1816">
        <v>0</v>
      </c>
      <c r="R1816">
        <v>0</v>
      </c>
      <c r="S1816">
        <v>1830</v>
      </c>
      <c r="T1816">
        <v>1830</v>
      </c>
      <c r="U1816">
        <v>1830</v>
      </c>
      <c r="W1816" t="s">
        <v>2006</v>
      </c>
      <c r="X1816" t="s">
        <v>71</v>
      </c>
      <c r="Y1816" t="s">
        <v>3325</v>
      </c>
      <c r="AA1816" t="s">
        <v>46</v>
      </c>
      <c r="AC1816" t="s">
        <v>2013</v>
      </c>
      <c r="AD1816" t="s">
        <v>2014</v>
      </c>
      <c r="AE1816" t="s">
        <v>2045</v>
      </c>
    </row>
    <row r="1817" spans="1:31" x14ac:dyDescent="0.25">
      <c r="A1817" s="1">
        <v>44477</v>
      </c>
      <c r="B1817" s="2" t="s">
        <v>3879</v>
      </c>
      <c r="C1817" s="2" t="s">
        <v>46</v>
      </c>
      <c r="D1817" s="2" t="s">
        <v>37</v>
      </c>
      <c r="E1817" s="2" t="s">
        <v>81</v>
      </c>
      <c r="F1817" s="2" t="s">
        <v>71</v>
      </c>
      <c r="G1817" s="4">
        <v>44477</v>
      </c>
      <c r="H1817">
        <v>22</v>
      </c>
      <c r="I1817" t="s">
        <v>1334</v>
      </c>
      <c r="N1817">
        <v>10</v>
      </c>
      <c r="O1817" t="s">
        <v>2291</v>
      </c>
      <c r="P1817">
        <v>100</v>
      </c>
      <c r="AC1817" t="s">
        <v>2292</v>
      </c>
      <c r="AD1817">
        <v>134</v>
      </c>
    </row>
    <row r="1818" spans="1:31" x14ac:dyDescent="0.25">
      <c r="A1818" s="1">
        <v>44477</v>
      </c>
      <c r="B1818" s="2" t="s">
        <v>3879</v>
      </c>
      <c r="C1818" s="2" t="s">
        <v>46</v>
      </c>
      <c r="D1818" s="2" t="s">
        <v>37</v>
      </c>
      <c r="E1818" s="2" t="s">
        <v>81</v>
      </c>
      <c r="F1818" s="2" t="s">
        <v>71</v>
      </c>
      <c r="G1818" s="4">
        <v>44477</v>
      </c>
      <c r="H1818">
        <v>23</v>
      </c>
      <c r="I1818" t="s">
        <v>1334</v>
      </c>
      <c r="N1818">
        <v>1</v>
      </c>
      <c r="O1818" t="s">
        <v>2468</v>
      </c>
      <c r="P1818">
        <v>110</v>
      </c>
      <c r="AC1818" t="s">
        <v>2469</v>
      </c>
      <c r="AD1818">
        <v>194</v>
      </c>
    </row>
    <row r="1819" spans="1:31" x14ac:dyDescent="0.25">
      <c r="A1819" s="1">
        <v>44477</v>
      </c>
      <c r="B1819" s="2" t="s">
        <v>3879</v>
      </c>
      <c r="C1819" s="2" t="s">
        <v>46</v>
      </c>
      <c r="D1819" s="2" t="s">
        <v>37</v>
      </c>
      <c r="E1819" s="2" t="s">
        <v>81</v>
      </c>
      <c r="F1819" s="2" t="s">
        <v>71</v>
      </c>
      <c r="G1819" s="4">
        <v>44477</v>
      </c>
      <c r="H1819">
        <v>24</v>
      </c>
      <c r="I1819" t="s">
        <v>1334</v>
      </c>
      <c r="N1819">
        <v>691</v>
      </c>
      <c r="O1819" t="s">
        <v>2020</v>
      </c>
      <c r="P1819">
        <v>518</v>
      </c>
      <c r="AC1819" t="s">
        <v>2021</v>
      </c>
      <c r="AD1819" t="s">
        <v>2022</v>
      </c>
    </row>
    <row r="1820" spans="1:31" x14ac:dyDescent="0.25">
      <c r="A1820" s="1">
        <v>44477</v>
      </c>
      <c r="B1820" s="2" t="s">
        <v>3879</v>
      </c>
      <c r="C1820" s="2" t="s">
        <v>46</v>
      </c>
      <c r="D1820" s="2" t="s">
        <v>37</v>
      </c>
      <c r="E1820" s="2" t="s">
        <v>81</v>
      </c>
      <c r="F1820" s="2" t="s">
        <v>71</v>
      </c>
      <c r="G1820" s="4">
        <v>44477</v>
      </c>
      <c r="H1820">
        <v>25</v>
      </c>
      <c r="I1820" t="s">
        <v>1334</v>
      </c>
      <c r="N1820">
        <v>1295</v>
      </c>
      <c r="O1820" t="s">
        <v>3326</v>
      </c>
      <c r="P1820">
        <v>700</v>
      </c>
      <c r="AC1820" t="s">
        <v>3327</v>
      </c>
      <c r="AD1820">
        <v>167</v>
      </c>
    </row>
    <row r="1821" spans="1:31" x14ac:dyDescent="0.25">
      <c r="A1821" s="1">
        <v>44477</v>
      </c>
      <c r="B1821" s="2" t="s">
        <v>3879</v>
      </c>
      <c r="C1821" s="2" t="s">
        <v>46</v>
      </c>
      <c r="D1821" s="2" t="s">
        <v>37</v>
      </c>
      <c r="E1821" s="2" t="s">
        <v>81</v>
      </c>
      <c r="F1821" s="2" t="s">
        <v>71</v>
      </c>
      <c r="G1821" s="4">
        <v>44477</v>
      </c>
      <c r="H1821">
        <v>26</v>
      </c>
      <c r="I1821" t="s">
        <v>1334</v>
      </c>
      <c r="N1821">
        <v>739</v>
      </c>
      <c r="O1821" t="s">
        <v>2969</v>
      </c>
      <c r="P1821">
        <v>80</v>
      </c>
      <c r="AC1821" t="s">
        <v>2970</v>
      </c>
      <c r="AD1821">
        <v>198</v>
      </c>
    </row>
    <row r="1822" spans="1:31" x14ac:dyDescent="0.25">
      <c r="A1822" s="1">
        <v>44477</v>
      </c>
      <c r="B1822" s="2" t="s">
        <v>3879</v>
      </c>
      <c r="C1822" s="2" t="s">
        <v>46</v>
      </c>
      <c r="D1822" s="2" t="s">
        <v>37</v>
      </c>
      <c r="E1822" s="2" t="s">
        <v>81</v>
      </c>
      <c r="F1822" s="2" t="s">
        <v>71</v>
      </c>
      <c r="G1822" s="4">
        <v>44477</v>
      </c>
      <c r="H1822">
        <v>27</v>
      </c>
      <c r="I1822" t="s">
        <v>1334</v>
      </c>
      <c r="N1822">
        <v>83</v>
      </c>
      <c r="O1822" t="s">
        <v>2029</v>
      </c>
      <c r="P1822">
        <v>138</v>
      </c>
      <c r="AC1822" t="s">
        <v>2030</v>
      </c>
      <c r="AD1822">
        <v>127</v>
      </c>
    </row>
    <row r="1823" spans="1:31" x14ac:dyDescent="0.25">
      <c r="A1823" s="1">
        <v>44477</v>
      </c>
      <c r="B1823" s="2" t="s">
        <v>3879</v>
      </c>
      <c r="C1823" s="2" t="s">
        <v>48</v>
      </c>
      <c r="D1823" s="2" t="s">
        <v>23</v>
      </c>
      <c r="E1823" s="2" t="s">
        <v>81</v>
      </c>
      <c r="F1823" s="2" t="s">
        <v>71</v>
      </c>
      <c r="G1823" s="4">
        <v>44477</v>
      </c>
      <c r="H1823">
        <v>28</v>
      </c>
      <c r="I1823" t="s">
        <v>1336</v>
      </c>
      <c r="J1823" s="1">
        <v>44477</v>
      </c>
      <c r="K1823" t="s">
        <v>3328</v>
      </c>
      <c r="L1823" t="s">
        <v>2065</v>
      </c>
      <c r="M1823" t="s">
        <v>2930</v>
      </c>
      <c r="N1823">
        <v>138</v>
      </c>
      <c r="O1823" t="s">
        <v>2385</v>
      </c>
      <c r="P1823">
        <v>250</v>
      </c>
      <c r="Q1823">
        <v>0</v>
      </c>
      <c r="R1823">
        <v>0</v>
      </c>
      <c r="S1823">
        <v>550</v>
      </c>
      <c r="T1823">
        <v>550</v>
      </c>
      <c r="U1823">
        <v>550</v>
      </c>
      <c r="W1823" t="s">
        <v>2006</v>
      </c>
      <c r="X1823" t="s">
        <v>71</v>
      </c>
      <c r="AA1823" t="s">
        <v>48</v>
      </c>
      <c r="AC1823" t="s">
        <v>2386</v>
      </c>
      <c r="AD1823">
        <v>146</v>
      </c>
      <c r="AE1823" t="s">
        <v>2159</v>
      </c>
    </row>
    <row r="1824" spans="1:31" x14ac:dyDescent="0.25">
      <c r="A1824" s="1">
        <v>44477</v>
      </c>
      <c r="B1824" s="2" t="s">
        <v>3879</v>
      </c>
      <c r="C1824" s="2" t="s">
        <v>48</v>
      </c>
      <c r="D1824" s="2" t="s">
        <v>23</v>
      </c>
      <c r="E1824" s="2" t="s">
        <v>81</v>
      </c>
      <c r="F1824" s="2" t="s">
        <v>71</v>
      </c>
      <c r="G1824" s="4">
        <v>44477</v>
      </c>
      <c r="H1824">
        <v>29</v>
      </c>
      <c r="I1824" t="s">
        <v>1336</v>
      </c>
      <c r="N1824">
        <v>1371</v>
      </c>
      <c r="O1824" t="s">
        <v>2122</v>
      </c>
      <c r="P1824">
        <v>300</v>
      </c>
      <c r="AC1824" t="s">
        <v>2123</v>
      </c>
      <c r="AD1824">
        <v>205</v>
      </c>
    </row>
    <row r="1825" spans="1:31" x14ac:dyDescent="0.25">
      <c r="A1825" s="1">
        <v>44477</v>
      </c>
      <c r="B1825" s="2" t="s">
        <v>3879</v>
      </c>
      <c r="C1825" s="2" t="s">
        <v>46</v>
      </c>
      <c r="D1825" s="2" t="s">
        <v>23</v>
      </c>
      <c r="E1825" s="2" t="s">
        <v>81</v>
      </c>
      <c r="F1825" s="2" t="s">
        <v>71</v>
      </c>
      <c r="G1825" s="4">
        <v>44477</v>
      </c>
      <c r="H1825">
        <v>30</v>
      </c>
      <c r="I1825" t="s">
        <v>1338</v>
      </c>
      <c r="J1825" s="1">
        <v>44477</v>
      </c>
      <c r="K1825" t="s">
        <v>3329</v>
      </c>
      <c r="L1825" t="s">
        <v>2365</v>
      </c>
      <c r="M1825" t="s">
        <v>2150</v>
      </c>
      <c r="N1825">
        <v>692</v>
      </c>
      <c r="O1825" t="s">
        <v>2012</v>
      </c>
      <c r="P1825">
        <v>184</v>
      </c>
      <c r="Q1825">
        <v>0</v>
      </c>
      <c r="R1825">
        <v>0</v>
      </c>
      <c r="S1825">
        <v>857</v>
      </c>
      <c r="T1825">
        <v>857</v>
      </c>
      <c r="U1825">
        <v>857</v>
      </c>
      <c r="W1825" t="s">
        <v>2006</v>
      </c>
      <c r="X1825" t="s">
        <v>71</v>
      </c>
      <c r="Y1825" t="s">
        <v>3330</v>
      </c>
      <c r="AA1825" t="s">
        <v>46</v>
      </c>
      <c r="AC1825" t="s">
        <v>2013</v>
      </c>
      <c r="AD1825" t="s">
        <v>2014</v>
      </c>
      <c r="AE1825" t="s">
        <v>2461</v>
      </c>
    </row>
    <row r="1826" spans="1:31" x14ac:dyDescent="0.25">
      <c r="A1826" s="1">
        <v>44477</v>
      </c>
      <c r="B1826" s="2" t="s">
        <v>3879</v>
      </c>
      <c r="C1826" s="2" t="s">
        <v>46</v>
      </c>
      <c r="D1826" s="2" t="s">
        <v>23</v>
      </c>
      <c r="E1826" s="2" t="s">
        <v>81</v>
      </c>
      <c r="F1826" s="2" t="s">
        <v>71</v>
      </c>
      <c r="G1826" s="4">
        <v>44477</v>
      </c>
      <c r="H1826">
        <v>31</v>
      </c>
      <c r="I1826" t="s">
        <v>1338</v>
      </c>
      <c r="N1826">
        <v>1533</v>
      </c>
      <c r="O1826" t="s">
        <v>2119</v>
      </c>
      <c r="P1826">
        <v>535</v>
      </c>
      <c r="AC1826" t="s">
        <v>2120</v>
      </c>
      <c r="AD1826" t="s">
        <v>2121</v>
      </c>
    </row>
    <row r="1827" spans="1:31" x14ac:dyDescent="0.25">
      <c r="A1827" s="1">
        <v>44477</v>
      </c>
      <c r="B1827" s="2" t="s">
        <v>3879</v>
      </c>
      <c r="C1827" s="2" t="s">
        <v>46</v>
      </c>
      <c r="D1827" s="2" t="s">
        <v>23</v>
      </c>
      <c r="E1827" s="2" t="s">
        <v>81</v>
      </c>
      <c r="F1827" s="2" t="s">
        <v>71</v>
      </c>
      <c r="G1827" s="4">
        <v>44477</v>
      </c>
      <c r="H1827">
        <v>32</v>
      </c>
      <c r="I1827" t="s">
        <v>1338</v>
      </c>
      <c r="N1827">
        <v>83</v>
      </c>
      <c r="O1827" t="s">
        <v>2029</v>
      </c>
      <c r="P1827">
        <v>138</v>
      </c>
      <c r="AC1827" t="s">
        <v>2030</v>
      </c>
      <c r="AD1827">
        <v>127</v>
      </c>
    </row>
    <row r="1828" spans="1:31" x14ac:dyDescent="0.25">
      <c r="A1828" s="1">
        <v>44477</v>
      </c>
      <c r="B1828" s="2" t="s">
        <v>3879</v>
      </c>
      <c r="C1828" s="2" t="s">
        <v>25</v>
      </c>
      <c r="D1828" s="2" t="s">
        <v>23</v>
      </c>
      <c r="E1828" s="2" t="s">
        <v>78</v>
      </c>
      <c r="F1828" s="2" t="s">
        <v>71</v>
      </c>
      <c r="G1828" s="4">
        <v>44477</v>
      </c>
      <c r="H1828">
        <v>33</v>
      </c>
      <c r="I1828" t="s">
        <v>1340</v>
      </c>
      <c r="J1828" s="1">
        <v>44477</v>
      </c>
      <c r="K1828" t="s">
        <v>2085</v>
      </c>
      <c r="L1828" t="s">
        <v>2086</v>
      </c>
      <c r="M1828" t="s">
        <v>2087</v>
      </c>
      <c r="N1828">
        <v>102</v>
      </c>
      <c r="O1828" t="s">
        <v>2033</v>
      </c>
      <c r="P1828">
        <v>1070</v>
      </c>
      <c r="Q1828">
        <v>0</v>
      </c>
      <c r="R1828">
        <v>0</v>
      </c>
      <c r="S1828">
        <v>1070</v>
      </c>
      <c r="T1828">
        <v>1070</v>
      </c>
      <c r="U1828">
        <v>1070</v>
      </c>
      <c r="W1828" t="s">
        <v>2006</v>
      </c>
      <c r="X1828" t="s">
        <v>71</v>
      </c>
      <c r="AA1828" t="s">
        <v>24</v>
      </c>
      <c r="AC1828" t="s">
        <v>2034</v>
      </c>
      <c r="AD1828">
        <v>136</v>
      </c>
      <c r="AE1828" t="s">
        <v>2079</v>
      </c>
    </row>
    <row r="1829" spans="1:31" x14ac:dyDescent="0.25">
      <c r="A1829" s="1">
        <v>44477</v>
      </c>
      <c r="B1829" s="2" t="s">
        <v>3879</v>
      </c>
      <c r="C1829" s="2" t="s">
        <v>25</v>
      </c>
      <c r="D1829" s="2" t="s">
        <v>23</v>
      </c>
      <c r="E1829" s="2" t="s">
        <v>78</v>
      </c>
      <c r="F1829" s="2" t="s">
        <v>71</v>
      </c>
      <c r="G1829" s="4">
        <v>44477</v>
      </c>
      <c r="H1829">
        <v>34</v>
      </c>
      <c r="I1829" t="s">
        <v>1341</v>
      </c>
      <c r="J1829" s="1">
        <v>44477</v>
      </c>
      <c r="K1829" t="s">
        <v>2085</v>
      </c>
      <c r="L1829" t="s">
        <v>2086</v>
      </c>
      <c r="M1829" t="s">
        <v>2087</v>
      </c>
      <c r="N1829">
        <v>692</v>
      </c>
      <c r="O1829" t="s">
        <v>2012</v>
      </c>
      <c r="P1829">
        <v>184</v>
      </c>
      <c r="Q1829">
        <v>0</v>
      </c>
      <c r="R1829">
        <v>0</v>
      </c>
      <c r="S1829">
        <v>873</v>
      </c>
      <c r="T1829">
        <v>873</v>
      </c>
      <c r="U1829">
        <v>873</v>
      </c>
      <c r="W1829" t="s">
        <v>2006</v>
      </c>
      <c r="X1829" t="s">
        <v>71</v>
      </c>
      <c r="AA1829" t="s">
        <v>24</v>
      </c>
      <c r="AC1829" t="s">
        <v>2013</v>
      </c>
      <c r="AD1829" t="s">
        <v>2014</v>
      </c>
      <c r="AE1829" t="s">
        <v>2079</v>
      </c>
    </row>
    <row r="1830" spans="1:31" x14ac:dyDescent="0.25">
      <c r="A1830" s="1">
        <v>44477</v>
      </c>
      <c r="B1830" s="2" t="s">
        <v>3879</v>
      </c>
      <c r="C1830" s="2" t="s">
        <v>25</v>
      </c>
      <c r="D1830" s="2" t="s">
        <v>23</v>
      </c>
      <c r="E1830" s="2" t="s">
        <v>78</v>
      </c>
      <c r="F1830" s="2" t="s">
        <v>71</v>
      </c>
      <c r="G1830" s="4">
        <v>44477</v>
      </c>
      <c r="H1830">
        <v>35</v>
      </c>
      <c r="I1830" t="s">
        <v>1341</v>
      </c>
      <c r="N1830">
        <v>104</v>
      </c>
      <c r="O1830" t="s">
        <v>2057</v>
      </c>
      <c r="P1830">
        <v>171</v>
      </c>
      <c r="AC1830" t="s">
        <v>2058</v>
      </c>
      <c r="AD1830">
        <v>157</v>
      </c>
    </row>
    <row r="1831" spans="1:31" x14ac:dyDescent="0.25">
      <c r="A1831" s="1">
        <v>44477</v>
      </c>
      <c r="B1831" s="2" t="s">
        <v>3879</v>
      </c>
      <c r="C1831" s="2" t="s">
        <v>25</v>
      </c>
      <c r="D1831" s="2" t="s">
        <v>23</v>
      </c>
      <c r="E1831" s="2" t="s">
        <v>78</v>
      </c>
      <c r="F1831" s="2" t="s">
        <v>71</v>
      </c>
      <c r="G1831" s="4">
        <v>44477</v>
      </c>
      <c r="H1831">
        <v>36</v>
      </c>
      <c r="I1831" t="s">
        <v>1341</v>
      </c>
      <c r="N1831">
        <v>691</v>
      </c>
      <c r="O1831" t="s">
        <v>2020</v>
      </c>
      <c r="P1831">
        <v>518</v>
      </c>
      <c r="AC1831" t="s">
        <v>2021</v>
      </c>
      <c r="AD1831" t="s">
        <v>2022</v>
      </c>
    </row>
    <row r="1832" spans="1:31" x14ac:dyDescent="0.25">
      <c r="A1832" s="1">
        <v>44477</v>
      </c>
      <c r="B1832" s="2" t="s">
        <v>3879</v>
      </c>
      <c r="C1832" s="2" t="s">
        <v>25</v>
      </c>
      <c r="D1832" s="2" t="s">
        <v>23</v>
      </c>
      <c r="E1832" s="2" t="s">
        <v>78</v>
      </c>
      <c r="F1832" s="2" t="s">
        <v>71</v>
      </c>
      <c r="G1832" s="4">
        <v>44477</v>
      </c>
      <c r="H1832">
        <v>37</v>
      </c>
      <c r="I1832" t="s">
        <v>1342</v>
      </c>
      <c r="J1832" s="1">
        <v>44477</v>
      </c>
      <c r="K1832" t="s">
        <v>2915</v>
      </c>
      <c r="L1832" t="s">
        <v>2618</v>
      </c>
      <c r="M1832" t="s">
        <v>2065</v>
      </c>
      <c r="N1832">
        <v>102</v>
      </c>
      <c r="O1832" t="s">
        <v>2033</v>
      </c>
      <c r="P1832">
        <v>1070</v>
      </c>
      <c r="Q1832">
        <v>0</v>
      </c>
      <c r="R1832">
        <v>0</v>
      </c>
      <c r="S1832">
        <v>1070</v>
      </c>
      <c r="T1832">
        <v>1070</v>
      </c>
      <c r="U1832">
        <v>1070</v>
      </c>
      <c r="W1832" t="s">
        <v>2006</v>
      </c>
      <c r="X1832" t="s">
        <v>71</v>
      </c>
      <c r="AA1832" t="s">
        <v>24</v>
      </c>
      <c r="AC1832" t="s">
        <v>2034</v>
      </c>
      <c r="AD1832">
        <v>136</v>
      </c>
      <c r="AE1832" t="s">
        <v>2079</v>
      </c>
    </row>
    <row r="1833" spans="1:31" x14ac:dyDescent="0.25">
      <c r="A1833" s="1">
        <v>44477</v>
      </c>
      <c r="B1833" s="2" t="s">
        <v>3879</v>
      </c>
      <c r="C1833" s="2" t="s">
        <v>46</v>
      </c>
      <c r="D1833" s="2" t="s">
        <v>23</v>
      </c>
      <c r="E1833" s="2" t="s">
        <v>81</v>
      </c>
      <c r="F1833" s="2" t="s">
        <v>71</v>
      </c>
      <c r="G1833" s="4">
        <v>44477</v>
      </c>
      <c r="H1833">
        <v>38</v>
      </c>
      <c r="I1833" t="s">
        <v>1343</v>
      </c>
      <c r="J1833" s="1">
        <v>44477</v>
      </c>
      <c r="K1833" t="s">
        <v>3331</v>
      </c>
      <c r="L1833" t="s">
        <v>2923</v>
      </c>
      <c r="N1833">
        <v>1297</v>
      </c>
      <c r="O1833" t="s">
        <v>2112</v>
      </c>
      <c r="P1833">
        <v>265</v>
      </c>
      <c r="Q1833">
        <v>0</v>
      </c>
      <c r="R1833">
        <v>0</v>
      </c>
      <c r="S1833">
        <v>723</v>
      </c>
      <c r="T1833">
        <v>723</v>
      </c>
      <c r="U1833">
        <v>723</v>
      </c>
      <c r="W1833" t="s">
        <v>2006</v>
      </c>
      <c r="X1833" t="s">
        <v>71</v>
      </c>
      <c r="Y1833" t="s">
        <v>3332</v>
      </c>
      <c r="AA1833" t="s">
        <v>46</v>
      </c>
      <c r="AC1833" t="s">
        <v>2113</v>
      </c>
      <c r="AD1833" t="s">
        <v>2114</v>
      </c>
      <c r="AE1833" t="s">
        <v>2111</v>
      </c>
    </row>
    <row r="1834" spans="1:31" x14ac:dyDescent="0.25">
      <c r="A1834" s="1">
        <v>44477</v>
      </c>
      <c r="B1834" s="2" t="s">
        <v>3879</v>
      </c>
      <c r="C1834" s="2" t="s">
        <v>46</v>
      </c>
      <c r="D1834" s="2" t="s">
        <v>23</v>
      </c>
      <c r="E1834" s="2" t="s">
        <v>81</v>
      </c>
      <c r="F1834" s="2" t="s">
        <v>71</v>
      </c>
      <c r="G1834" s="4">
        <v>44477</v>
      </c>
      <c r="H1834">
        <v>39</v>
      </c>
      <c r="I1834" t="s">
        <v>1343</v>
      </c>
      <c r="N1834">
        <v>1659</v>
      </c>
      <c r="O1834" t="s">
        <v>2500</v>
      </c>
      <c r="P1834">
        <v>320</v>
      </c>
      <c r="AC1834" t="s">
        <v>2501</v>
      </c>
    </row>
    <row r="1835" spans="1:31" x14ac:dyDescent="0.25">
      <c r="A1835" s="1">
        <v>44477</v>
      </c>
      <c r="B1835" s="2" t="s">
        <v>3879</v>
      </c>
      <c r="C1835" s="2" t="s">
        <v>46</v>
      </c>
      <c r="D1835" s="2" t="s">
        <v>23</v>
      </c>
      <c r="E1835" s="2" t="s">
        <v>81</v>
      </c>
      <c r="F1835" s="2" t="s">
        <v>71</v>
      </c>
      <c r="G1835" s="4">
        <v>44477</v>
      </c>
      <c r="H1835">
        <v>40</v>
      </c>
      <c r="I1835" t="s">
        <v>1343</v>
      </c>
      <c r="N1835">
        <v>83</v>
      </c>
      <c r="O1835" t="s">
        <v>2029</v>
      </c>
      <c r="P1835">
        <v>138</v>
      </c>
      <c r="AC1835" t="s">
        <v>2030</v>
      </c>
      <c r="AD1835">
        <v>127</v>
      </c>
    </row>
    <row r="1836" spans="1:31" x14ac:dyDescent="0.25">
      <c r="A1836" s="1">
        <v>44477</v>
      </c>
      <c r="B1836" s="2" t="s">
        <v>3879</v>
      </c>
      <c r="C1836" s="2" t="s">
        <v>25</v>
      </c>
      <c r="D1836" s="2" t="s">
        <v>23</v>
      </c>
      <c r="E1836" s="2" t="s">
        <v>78</v>
      </c>
      <c r="F1836" s="2" t="s">
        <v>71</v>
      </c>
      <c r="G1836" s="4">
        <v>44477</v>
      </c>
      <c r="H1836">
        <v>41</v>
      </c>
      <c r="I1836" t="s">
        <v>1345</v>
      </c>
      <c r="J1836" s="1">
        <v>44477</v>
      </c>
      <c r="K1836" t="s">
        <v>2915</v>
      </c>
      <c r="L1836" t="s">
        <v>2618</v>
      </c>
      <c r="M1836" t="s">
        <v>2065</v>
      </c>
      <c r="N1836">
        <v>692</v>
      </c>
      <c r="O1836" t="s">
        <v>2012</v>
      </c>
      <c r="P1836">
        <v>184</v>
      </c>
      <c r="Q1836">
        <v>0</v>
      </c>
      <c r="R1836">
        <v>0</v>
      </c>
      <c r="S1836">
        <v>873</v>
      </c>
      <c r="T1836">
        <v>873</v>
      </c>
      <c r="U1836">
        <v>873</v>
      </c>
      <c r="W1836" t="s">
        <v>2006</v>
      </c>
      <c r="X1836" t="s">
        <v>71</v>
      </c>
      <c r="AA1836" t="s">
        <v>24</v>
      </c>
      <c r="AC1836" t="s">
        <v>2013</v>
      </c>
      <c r="AD1836" t="s">
        <v>2014</v>
      </c>
      <c r="AE1836" t="s">
        <v>2079</v>
      </c>
    </row>
    <row r="1837" spans="1:31" x14ac:dyDescent="0.25">
      <c r="A1837" s="1">
        <v>44477</v>
      </c>
      <c r="B1837" s="2" t="s">
        <v>3879</v>
      </c>
      <c r="C1837" s="2" t="s">
        <v>25</v>
      </c>
      <c r="D1837" s="2" t="s">
        <v>23</v>
      </c>
      <c r="E1837" s="2" t="s">
        <v>78</v>
      </c>
      <c r="F1837" s="2" t="s">
        <v>71</v>
      </c>
      <c r="G1837" s="4">
        <v>44477</v>
      </c>
      <c r="H1837">
        <v>42</v>
      </c>
      <c r="I1837" t="s">
        <v>1345</v>
      </c>
      <c r="N1837">
        <v>104</v>
      </c>
      <c r="O1837" t="s">
        <v>2057</v>
      </c>
      <c r="P1837">
        <v>171</v>
      </c>
      <c r="AC1837" t="s">
        <v>2058</v>
      </c>
      <c r="AD1837">
        <v>157</v>
      </c>
    </row>
    <row r="1838" spans="1:31" x14ac:dyDescent="0.25">
      <c r="A1838" s="1">
        <v>44477</v>
      </c>
      <c r="B1838" s="2" t="s">
        <v>3879</v>
      </c>
      <c r="C1838" s="2" t="s">
        <v>25</v>
      </c>
      <c r="D1838" s="2" t="s">
        <v>23</v>
      </c>
      <c r="E1838" s="2" t="s">
        <v>78</v>
      </c>
      <c r="F1838" s="2" t="s">
        <v>71</v>
      </c>
      <c r="G1838" s="4">
        <v>44477</v>
      </c>
      <c r="H1838">
        <v>43</v>
      </c>
      <c r="I1838" t="s">
        <v>1345</v>
      </c>
      <c r="N1838">
        <v>691</v>
      </c>
      <c r="O1838" t="s">
        <v>2020</v>
      </c>
      <c r="P1838">
        <v>518</v>
      </c>
      <c r="AC1838" t="s">
        <v>2021</v>
      </c>
      <c r="AD1838" t="s">
        <v>2022</v>
      </c>
    </row>
    <row r="1839" spans="1:31" x14ac:dyDescent="0.25">
      <c r="A1839" s="1">
        <v>44477</v>
      </c>
      <c r="B1839" s="2" t="s">
        <v>3879</v>
      </c>
      <c r="C1839" s="2" t="s">
        <v>25</v>
      </c>
      <c r="D1839" s="2" t="s">
        <v>23</v>
      </c>
      <c r="E1839" s="2" t="s">
        <v>78</v>
      </c>
      <c r="F1839" s="2" t="s">
        <v>71</v>
      </c>
      <c r="G1839" s="4">
        <v>44477</v>
      </c>
      <c r="H1839">
        <v>44</v>
      </c>
      <c r="I1839" t="s">
        <v>1346</v>
      </c>
      <c r="J1839" s="1">
        <v>44477</v>
      </c>
      <c r="K1839" t="s">
        <v>2916</v>
      </c>
      <c r="L1839" t="s">
        <v>2917</v>
      </c>
      <c r="N1839">
        <v>692</v>
      </c>
      <c r="O1839" t="s">
        <v>2012</v>
      </c>
      <c r="P1839">
        <v>184</v>
      </c>
      <c r="Q1839">
        <v>0</v>
      </c>
      <c r="R1839">
        <v>0</v>
      </c>
      <c r="S1839">
        <v>873</v>
      </c>
      <c r="T1839">
        <v>873</v>
      </c>
      <c r="U1839">
        <v>873</v>
      </c>
      <c r="W1839" t="s">
        <v>2006</v>
      </c>
      <c r="X1839" t="s">
        <v>71</v>
      </c>
      <c r="AA1839" t="s">
        <v>24</v>
      </c>
      <c r="AC1839" t="s">
        <v>2013</v>
      </c>
      <c r="AD1839" t="s">
        <v>2014</v>
      </c>
      <c r="AE1839" t="s">
        <v>2079</v>
      </c>
    </row>
    <row r="1840" spans="1:31" x14ac:dyDescent="0.25">
      <c r="A1840" s="1">
        <v>44477</v>
      </c>
      <c r="B1840" s="2" t="s">
        <v>3879</v>
      </c>
      <c r="C1840" s="2" t="s">
        <v>25</v>
      </c>
      <c r="D1840" s="2" t="s">
        <v>23</v>
      </c>
      <c r="E1840" s="2" t="s">
        <v>78</v>
      </c>
      <c r="F1840" s="2" t="s">
        <v>71</v>
      </c>
      <c r="G1840" s="4">
        <v>44477</v>
      </c>
      <c r="H1840">
        <v>45</v>
      </c>
      <c r="I1840" t="s">
        <v>1346</v>
      </c>
      <c r="N1840">
        <v>104</v>
      </c>
      <c r="O1840" t="s">
        <v>2057</v>
      </c>
      <c r="P1840">
        <v>171</v>
      </c>
      <c r="AC1840" t="s">
        <v>2058</v>
      </c>
      <c r="AD1840">
        <v>157</v>
      </c>
    </row>
    <row r="1841" spans="1:31" x14ac:dyDescent="0.25">
      <c r="A1841" s="1">
        <v>44477</v>
      </c>
      <c r="B1841" s="2" t="s">
        <v>3879</v>
      </c>
      <c r="C1841" s="2" t="s">
        <v>25</v>
      </c>
      <c r="D1841" s="2" t="s">
        <v>23</v>
      </c>
      <c r="E1841" s="2" t="s">
        <v>78</v>
      </c>
      <c r="F1841" s="2" t="s">
        <v>71</v>
      </c>
      <c r="G1841" s="4">
        <v>44477</v>
      </c>
      <c r="H1841">
        <v>46</v>
      </c>
      <c r="I1841" t="s">
        <v>1346</v>
      </c>
      <c r="N1841">
        <v>691</v>
      </c>
      <c r="O1841" t="s">
        <v>2020</v>
      </c>
      <c r="P1841">
        <v>518</v>
      </c>
      <c r="AC1841" t="s">
        <v>2021</v>
      </c>
      <c r="AD1841" t="s">
        <v>2022</v>
      </c>
    </row>
    <row r="1842" spans="1:31" x14ac:dyDescent="0.25">
      <c r="A1842" s="1">
        <v>44477</v>
      </c>
      <c r="B1842" s="2" t="s">
        <v>3879</v>
      </c>
      <c r="C1842" s="2" t="s">
        <v>25</v>
      </c>
      <c r="D1842" s="2" t="s">
        <v>23</v>
      </c>
      <c r="E1842" s="2" t="s">
        <v>78</v>
      </c>
      <c r="F1842" s="2" t="s">
        <v>71</v>
      </c>
      <c r="G1842" s="4">
        <v>44477</v>
      </c>
      <c r="H1842">
        <v>47</v>
      </c>
      <c r="I1842" t="s">
        <v>1347</v>
      </c>
      <c r="J1842" s="1">
        <v>44477</v>
      </c>
      <c r="K1842" t="s">
        <v>2903</v>
      </c>
      <c r="L1842" t="s">
        <v>2647</v>
      </c>
      <c r="M1842" t="s">
        <v>2904</v>
      </c>
      <c r="N1842">
        <v>692</v>
      </c>
      <c r="O1842" t="s">
        <v>2012</v>
      </c>
      <c r="P1842">
        <v>184</v>
      </c>
      <c r="Q1842">
        <v>0</v>
      </c>
      <c r="R1842">
        <v>0</v>
      </c>
      <c r="S1842">
        <v>873</v>
      </c>
      <c r="T1842">
        <v>873</v>
      </c>
      <c r="U1842">
        <v>873</v>
      </c>
      <c r="W1842" t="s">
        <v>2006</v>
      </c>
      <c r="X1842" t="s">
        <v>71</v>
      </c>
      <c r="AA1842" t="s">
        <v>24</v>
      </c>
      <c r="AC1842" t="s">
        <v>2013</v>
      </c>
      <c r="AD1842" t="s">
        <v>2014</v>
      </c>
      <c r="AE1842" t="s">
        <v>2079</v>
      </c>
    </row>
    <row r="1843" spans="1:31" x14ac:dyDescent="0.25">
      <c r="A1843" s="1">
        <v>44477</v>
      </c>
      <c r="B1843" s="2" t="s">
        <v>3879</v>
      </c>
      <c r="C1843" s="2" t="s">
        <v>25</v>
      </c>
      <c r="D1843" s="2" t="s">
        <v>23</v>
      </c>
      <c r="E1843" s="2" t="s">
        <v>78</v>
      </c>
      <c r="F1843" s="2" t="s">
        <v>71</v>
      </c>
      <c r="G1843" s="4">
        <v>44477</v>
      </c>
      <c r="H1843">
        <v>48</v>
      </c>
      <c r="I1843" t="s">
        <v>1347</v>
      </c>
      <c r="N1843">
        <v>104</v>
      </c>
      <c r="O1843" t="s">
        <v>2057</v>
      </c>
      <c r="P1843">
        <v>171</v>
      </c>
      <c r="AC1843" t="s">
        <v>2058</v>
      </c>
      <c r="AD1843">
        <v>157</v>
      </c>
    </row>
    <row r="1844" spans="1:31" x14ac:dyDescent="0.25">
      <c r="A1844" s="1">
        <v>44477</v>
      </c>
      <c r="B1844" s="2" t="s">
        <v>3879</v>
      </c>
      <c r="C1844" s="2" t="s">
        <v>25</v>
      </c>
      <c r="D1844" s="2" t="s">
        <v>23</v>
      </c>
      <c r="E1844" s="2" t="s">
        <v>78</v>
      </c>
      <c r="F1844" s="2" t="s">
        <v>71</v>
      </c>
      <c r="G1844" s="4">
        <v>44477</v>
      </c>
      <c r="H1844">
        <v>49</v>
      </c>
      <c r="I1844" t="s">
        <v>1347</v>
      </c>
      <c r="N1844">
        <v>691</v>
      </c>
      <c r="O1844" t="s">
        <v>2020</v>
      </c>
      <c r="P1844">
        <v>518</v>
      </c>
      <c r="AC1844" t="s">
        <v>2021</v>
      </c>
      <c r="AD1844" t="s">
        <v>2022</v>
      </c>
    </row>
    <row r="1845" spans="1:31" x14ac:dyDescent="0.25">
      <c r="A1845" s="1">
        <v>44477</v>
      </c>
      <c r="B1845" s="2" t="s">
        <v>3879</v>
      </c>
      <c r="C1845" s="2" t="s">
        <v>46</v>
      </c>
      <c r="D1845" s="2" t="s">
        <v>23</v>
      </c>
      <c r="E1845" s="2" t="s">
        <v>81</v>
      </c>
      <c r="F1845" s="2" t="s">
        <v>71</v>
      </c>
      <c r="G1845" s="4">
        <v>44477</v>
      </c>
      <c r="H1845">
        <v>50</v>
      </c>
      <c r="I1845" t="s">
        <v>1348</v>
      </c>
      <c r="J1845" s="1">
        <v>44477</v>
      </c>
      <c r="K1845" t="s">
        <v>3333</v>
      </c>
      <c r="L1845" t="s">
        <v>3334</v>
      </c>
      <c r="N1845">
        <v>692</v>
      </c>
      <c r="O1845" t="s">
        <v>2012</v>
      </c>
      <c r="P1845">
        <v>184</v>
      </c>
      <c r="Q1845">
        <v>0</v>
      </c>
      <c r="R1845">
        <v>0</v>
      </c>
      <c r="S1845">
        <v>2431</v>
      </c>
      <c r="T1845">
        <v>2431</v>
      </c>
      <c r="U1845">
        <v>2431</v>
      </c>
      <c r="W1845" t="s">
        <v>2006</v>
      </c>
      <c r="X1845" t="s">
        <v>71</v>
      </c>
      <c r="Y1845" t="s">
        <v>3335</v>
      </c>
      <c r="AA1845" t="s">
        <v>46</v>
      </c>
      <c r="AC1845" t="s">
        <v>2013</v>
      </c>
      <c r="AD1845" t="s">
        <v>2014</v>
      </c>
      <c r="AE1845" t="s">
        <v>2118</v>
      </c>
    </row>
    <row r="1846" spans="1:31" x14ac:dyDescent="0.25">
      <c r="A1846" s="1">
        <v>44477</v>
      </c>
      <c r="B1846" s="2" t="s">
        <v>3879</v>
      </c>
      <c r="C1846" s="2" t="s">
        <v>46</v>
      </c>
      <c r="D1846" s="2" t="s">
        <v>23</v>
      </c>
      <c r="E1846" s="2" t="s">
        <v>81</v>
      </c>
      <c r="F1846" s="2" t="s">
        <v>71</v>
      </c>
      <c r="G1846" s="4">
        <v>44477</v>
      </c>
      <c r="H1846">
        <v>51</v>
      </c>
      <c r="I1846" t="s">
        <v>1348</v>
      </c>
      <c r="N1846">
        <v>121</v>
      </c>
      <c r="O1846" t="s">
        <v>2100</v>
      </c>
      <c r="P1846">
        <v>374</v>
      </c>
      <c r="AC1846" t="s">
        <v>2101</v>
      </c>
      <c r="AD1846">
        <v>137</v>
      </c>
    </row>
    <row r="1847" spans="1:31" x14ac:dyDescent="0.25">
      <c r="A1847" s="1">
        <v>44477</v>
      </c>
      <c r="B1847" s="2" t="s">
        <v>3879</v>
      </c>
      <c r="C1847" s="2" t="s">
        <v>46</v>
      </c>
      <c r="D1847" s="2" t="s">
        <v>23</v>
      </c>
      <c r="E1847" s="2" t="s">
        <v>81</v>
      </c>
      <c r="F1847" s="2" t="s">
        <v>71</v>
      </c>
      <c r="G1847" s="4">
        <v>44477</v>
      </c>
      <c r="H1847">
        <v>52</v>
      </c>
      <c r="I1847" t="s">
        <v>1348</v>
      </c>
      <c r="N1847">
        <v>207</v>
      </c>
      <c r="O1847" t="s">
        <v>2975</v>
      </c>
      <c r="P1847">
        <v>600</v>
      </c>
      <c r="AC1847" t="s">
        <v>2976</v>
      </c>
      <c r="AD1847">
        <v>174</v>
      </c>
    </row>
    <row r="1848" spans="1:31" x14ac:dyDescent="0.25">
      <c r="A1848" s="1">
        <v>44477</v>
      </c>
      <c r="B1848" s="2" t="s">
        <v>3879</v>
      </c>
      <c r="C1848" s="2" t="s">
        <v>46</v>
      </c>
      <c r="D1848" s="2" t="s">
        <v>23</v>
      </c>
      <c r="E1848" s="2" t="s">
        <v>81</v>
      </c>
      <c r="F1848" s="2" t="s">
        <v>71</v>
      </c>
      <c r="G1848" s="4">
        <v>44477</v>
      </c>
      <c r="H1848">
        <v>53</v>
      </c>
      <c r="I1848" t="s">
        <v>1348</v>
      </c>
      <c r="N1848">
        <v>1533</v>
      </c>
      <c r="O1848" t="s">
        <v>2119</v>
      </c>
      <c r="P1848">
        <v>535</v>
      </c>
      <c r="AC1848" t="s">
        <v>2120</v>
      </c>
      <c r="AD1848" t="s">
        <v>2121</v>
      </c>
    </row>
    <row r="1849" spans="1:31" x14ac:dyDescent="0.25">
      <c r="A1849" s="1">
        <v>44477</v>
      </c>
      <c r="B1849" s="2" t="s">
        <v>3879</v>
      </c>
      <c r="C1849" s="2" t="s">
        <v>46</v>
      </c>
      <c r="D1849" s="2" t="s">
        <v>23</v>
      </c>
      <c r="E1849" s="2" t="s">
        <v>81</v>
      </c>
      <c r="F1849" s="2" t="s">
        <v>71</v>
      </c>
      <c r="G1849" s="4">
        <v>44477</v>
      </c>
      <c r="H1849">
        <v>54</v>
      </c>
      <c r="I1849" t="s">
        <v>1348</v>
      </c>
      <c r="N1849">
        <v>314</v>
      </c>
      <c r="O1849" t="s">
        <v>2523</v>
      </c>
      <c r="P1849">
        <v>300</v>
      </c>
      <c r="AC1849" t="s">
        <v>2524</v>
      </c>
      <c r="AD1849">
        <v>203</v>
      </c>
    </row>
    <row r="1850" spans="1:31" x14ac:dyDescent="0.25">
      <c r="A1850" s="1">
        <v>44477</v>
      </c>
      <c r="B1850" s="2" t="s">
        <v>3879</v>
      </c>
      <c r="C1850" s="2" t="s">
        <v>46</v>
      </c>
      <c r="D1850" s="2" t="s">
        <v>23</v>
      </c>
      <c r="E1850" s="2" t="s">
        <v>81</v>
      </c>
      <c r="F1850" s="2" t="s">
        <v>71</v>
      </c>
      <c r="G1850" s="4">
        <v>44477</v>
      </c>
      <c r="H1850">
        <v>55</v>
      </c>
      <c r="I1850" t="s">
        <v>1348</v>
      </c>
      <c r="N1850">
        <v>1371</v>
      </c>
      <c r="O1850" t="s">
        <v>2122</v>
      </c>
      <c r="P1850">
        <v>300</v>
      </c>
      <c r="AC1850" t="s">
        <v>2123</v>
      </c>
      <c r="AD1850">
        <v>205</v>
      </c>
    </row>
    <row r="1851" spans="1:31" x14ac:dyDescent="0.25">
      <c r="A1851" s="1">
        <v>44477</v>
      </c>
      <c r="B1851" s="2" t="s">
        <v>3879</v>
      </c>
      <c r="C1851" s="2" t="s">
        <v>46</v>
      </c>
      <c r="D1851" s="2" t="s">
        <v>23</v>
      </c>
      <c r="E1851" s="2" t="s">
        <v>81</v>
      </c>
      <c r="F1851" s="2" t="s">
        <v>71</v>
      </c>
      <c r="G1851" s="4">
        <v>44477</v>
      </c>
      <c r="H1851">
        <v>56</v>
      </c>
      <c r="I1851" t="s">
        <v>1348</v>
      </c>
      <c r="N1851">
        <v>83</v>
      </c>
      <c r="O1851" t="s">
        <v>2029</v>
      </c>
      <c r="P1851">
        <v>138</v>
      </c>
      <c r="AC1851" t="s">
        <v>2030</v>
      </c>
      <c r="AD1851">
        <v>127</v>
      </c>
    </row>
    <row r="1852" spans="1:31" x14ac:dyDescent="0.25">
      <c r="A1852" s="1">
        <v>44477</v>
      </c>
      <c r="B1852" s="2" t="s">
        <v>3879</v>
      </c>
      <c r="C1852" s="2" t="s">
        <v>46</v>
      </c>
      <c r="D1852" s="2" t="s">
        <v>23</v>
      </c>
      <c r="E1852" s="2" t="s">
        <v>81</v>
      </c>
      <c r="F1852" s="2" t="s">
        <v>71</v>
      </c>
      <c r="G1852" s="4">
        <v>44477</v>
      </c>
      <c r="H1852">
        <v>57</v>
      </c>
      <c r="I1852" t="s">
        <v>1350</v>
      </c>
      <c r="J1852" s="1">
        <v>44477</v>
      </c>
      <c r="K1852" t="s">
        <v>3336</v>
      </c>
      <c r="L1852" t="s">
        <v>3337</v>
      </c>
      <c r="M1852" t="s">
        <v>3338</v>
      </c>
      <c r="N1852">
        <v>692</v>
      </c>
      <c r="O1852" t="s">
        <v>2012</v>
      </c>
      <c r="P1852">
        <v>184</v>
      </c>
      <c r="Q1852">
        <v>0</v>
      </c>
      <c r="R1852">
        <v>0</v>
      </c>
      <c r="S1852">
        <v>1715</v>
      </c>
      <c r="T1852">
        <v>1715</v>
      </c>
      <c r="U1852">
        <v>1715</v>
      </c>
      <c r="W1852" t="s">
        <v>2006</v>
      </c>
      <c r="X1852" t="s">
        <v>71</v>
      </c>
      <c r="AA1852" t="s">
        <v>46</v>
      </c>
      <c r="AC1852" t="s">
        <v>2013</v>
      </c>
      <c r="AD1852" t="s">
        <v>2014</v>
      </c>
      <c r="AE1852" t="s">
        <v>2223</v>
      </c>
    </row>
    <row r="1853" spans="1:31" x14ac:dyDescent="0.25">
      <c r="A1853" s="1">
        <v>44477</v>
      </c>
      <c r="B1853" s="2" t="s">
        <v>3879</v>
      </c>
      <c r="C1853" s="2" t="s">
        <v>46</v>
      </c>
      <c r="D1853" s="2" t="s">
        <v>23</v>
      </c>
      <c r="E1853" s="2" t="s">
        <v>81</v>
      </c>
      <c r="F1853" s="2" t="s">
        <v>71</v>
      </c>
      <c r="G1853" s="4">
        <v>44477</v>
      </c>
      <c r="H1853">
        <v>58</v>
      </c>
      <c r="I1853" t="s">
        <v>1350</v>
      </c>
      <c r="N1853">
        <v>1297</v>
      </c>
      <c r="O1853" t="s">
        <v>2112</v>
      </c>
      <c r="P1853">
        <v>265</v>
      </c>
      <c r="AC1853" t="s">
        <v>2113</v>
      </c>
      <c r="AD1853" t="s">
        <v>2114</v>
      </c>
    </row>
    <row r="1854" spans="1:31" x14ac:dyDescent="0.25">
      <c r="A1854" s="1">
        <v>44477</v>
      </c>
      <c r="B1854" s="2" t="s">
        <v>3879</v>
      </c>
      <c r="C1854" s="2" t="s">
        <v>46</v>
      </c>
      <c r="D1854" s="2" t="s">
        <v>23</v>
      </c>
      <c r="E1854" s="2" t="s">
        <v>81</v>
      </c>
      <c r="F1854" s="2" t="s">
        <v>71</v>
      </c>
      <c r="G1854" s="4">
        <v>44477</v>
      </c>
      <c r="H1854">
        <v>59</v>
      </c>
      <c r="I1854" t="s">
        <v>1350</v>
      </c>
      <c r="N1854">
        <v>691</v>
      </c>
      <c r="O1854" t="s">
        <v>2020</v>
      </c>
      <c r="P1854">
        <v>518</v>
      </c>
      <c r="AC1854" t="s">
        <v>2021</v>
      </c>
      <c r="AD1854" t="s">
        <v>2022</v>
      </c>
    </row>
    <row r="1855" spans="1:31" x14ac:dyDescent="0.25">
      <c r="A1855" s="1">
        <v>44477</v>
      </c>
      <c r="B1855" s="2" t="s">
        <v>3879</v>
      </c>
      <c r="C1855" s="2" t="s">
        <v>46</v>
      </c>
      <c r="D1855" s="2" t="s">
        <v>23</v>
      </c>
      <c r="E1855" s="2" t="s">
        <v>81</v>
      </c>
      <c r="F1855" s="2" t="s">
        <v>71</v>
      </c>
      <c r="G1855" s="4">
        <v>44477</v>
      </c>
      <c r="H1855">
        <v>60</v>
      </c>
      <c r="I1855" t="s">
        <v>1350</v>
      </c>
      <c r="N1855">
        <v>1580</v>
      </c>
      <c r="O1855" t="s">
        <v>2092</v>
      </c>
      <c r="P1855">
        <v>610</v>
      </c>
      <c r="AC1855" t="s">
        <v>2093</v>
      </c>
      <c r="AD1855" t="s">
        <v>2094</v>
      </c>
    </row>
    <row r="1856" spans="1:31" x14ac:dyDescent="0.25">
      <c r="A1856" s="1">
        <v>44477</v>
      </c>
      <c r="B1856" s="2" t="s">
        <v>3879</v>
      </c>
      <c r="C1856" s="2" t="s">
        <v>46</v>
      </c>
      <c r="D1856" s="2" t="s">
        <v>23</v>
      </c>
      <c r="E1856" s="2" t="s">
        <v>81</v>
      </c>
      <c r="F1856" s="2" t="s">
        <v>71</v>
      </c>
      <c r="G1856" s="4">
        <v>44477</v>
      </c>
      <c r="H1856">
        <v>61</v>
      </c>
      <c r="I1856" t="s">
        <v>1350</v>
      </c>
      <c r="N1856">
        <v>83</v>
      </c>
      <c r="O1856" t="s">
        <v>2029</v>
      </c>
      <c r="P1856">
        <v>138</v>
      </c>
      <c r="AC1856" t="s">
        <v>2030</v>
      </c>
      <c r="AD1856">
        <v>127</v>
      </c>
    </row>
    <row r="1857" spans="1:31" x14ac:dyDescent="0.25">
      <c r="A1857" s="1">
        <v>44477</v>
      </c>
      <c r="B1857" s="2" t="s">
        <v>3879</v>
      </c>
      <c r="C1857" s="2" t="s">
        <v>48</v>
      </c>
      <c r="D1857" s="2" t="s">
        <v>23</v>
      </c>
      <c r="E1857" s="2" t="s">
        <v>81</v>
      </c>
      <c r="F1857" s="2" t="s">
        <v>71</v>
      </c>
      <c r="G1857" s="4">
        <v>44477</v>
      </c>
      <c r="H1857">
        <v>62</v>
      </c>
      <c r="I1857" t="s">
        <v>1352</v>
      </c>
      <c r="J1857" s="1">
        <v>44477</v>
      </c>
      <c r="K1857" t="s">
        <v>3339</v>
      </c>
      <c r="L1857" t="s">
        <v>2150</v>
      </c>
      <c r="M1857" t="s">
        <v>2930</v>
      </c>
      <c r="N1857">
        <v>692</v>
      </c>
      <c r="O1857" t="s">
        <v>2012</v>
      </c>
      <c r="P1857">
        <v>184</v>
      </c>
      <c r="Q1857">
        <v>0</v>
      </c>
      <c r="R1857">
        <v>0</v>
      </c>
      <c r="S1857">
        <v>1214</v>
      </c>
      <c r="T1857">
        <v>1214</v>
      </c>
      <c r="U1857">
        <v>1214</v>
      </c>
      <c r="W1857" t="s">
        <v>2006</v>
      </c>
      <c r="X1857" t="s">
        <v>71</v>
      </c>
      <c r="AA1857" t="s">
        <v>48</v>
      </c>
      <c r="AC1857" t="s">
        <v>2013</v>
      </c>
      <c r="AD1857" t="s">
        <v>2014</v>
      </c>
      <c r="AE1857" t="s">
        <v>3340</v>
      </c>
    </row>
    <row r="1858" spans="1:31" x14ac:dyDescent="0.25">
      <c r="A1858" s="1">
        <v>44477</v>
      </c>
      <c r="B1858" s="2" t="s">
        <v>3879</v>
      </c>
      <c r="C1858" s="2" t="s">
        <v>48</v>
      </c>
      <c r="D1858" s="2" t="s">
        <v>23</v>
      </c>
      <c r="E1858" s="2" t="s">
        <v>81</v>
      </c>
      <c r="F1858" s="2" t="s">
        <v>71</v>
      </c>
      <c r="G1858" s="4">
        <v>44477</v>
      </c>
      <c r="H1858">
        <v>63</v>
      </c>
      <c r="I1858" t="s">
        <v>1352</v>
      </c>
      <c r="N1858">
        <v>1533</v>
      </c>
      <c r="O1858" t="s">
        <v>2119</v>
      </c>
      <c r="P1858">
        <v>535</v>
      </c>
      <c r="AC1858" t="s">
        <v>2120</v>
      </c>
      <c r="AD1858" t="s">
        <v>2121</v>
      </c>
    </row>
    <row r="1859" spans="1:31" x14ac:dyDescent="0.25">
      <c r="A1859" s="1">
        <v>44477</v>
      </c>
      <c r="B1859" s="2" t="s">
        <v>3879</v>
      </c>
      <c r="C1859" s="2" t="s">
        <v>48</v>
      </c>
      <c r="D1859" s="2" t="s">
        <v>23</v>
      </c>
      <c r="E1859" s="2" t="s">
        <v>81</v>
      </c>
      <c r="F1859" s="2" t="s">
        <v>71</v>
      </c>
      <c r="G1859" s="4">
        <v>44477</v>
      </c>
      <c r="H1859">
        <v>64</v>
      </c>
      <c r="I1859" t="s">
        <v>1352</v>
      </c>
      <c r="N1859">
        <v>612</v>
      </c>
      <c r="O1859" t="s">
        <v>2102</v>
      </c>
      <c r="P1859">
        <v>495</v>
      </c>
      <c r="AC1859" t="s">
        <v>2103</v>
      </c>
      <c r="AD1859">
        <v>58</v>
      </c>
    </row>
    <row r="1860" spans="1:31" x14ac:dyDescent="0.25">
      <c r="A1860" s="1">
        <v>44477</v>
      </c>
      <c r="B1860" s="2" t="s">
        <v>3879</v>
      </c>
      <c r="C1860" s="2" t="s">
        <v>25</v>
      </c>
      <c r="D1860" s="2" t="s">
        <v>23</v>
      </c>
      <c r="E1860" s="2" t="s">
        <v>78</v>
      </c>
      <c r="F1860" s="2" t="s">
        <v>71</v>
      </c>
      <c r="G1860" s="4">
        <v>44477</v>
      </c>
      <c r="H1860">
        <v>65</v>
      </c>
      <c r="I1860" t="s">
        <v>1354</v>
      </c>
      <c r="J1860" s="1">
        <v>44477</v>
      </c>
      <c r="K1860" t="s">
        <v>3311</v>
      </c>
      <c r="L1860" t="s">
        <v>2635</v>
      </c>
      <c r="M1860" t="s">
        <v>2542</v>
      </c>
      <c r="N1860">
        <v>692</v>
      </c>
      <c r="O1860" t="s">
        <v>2012</v>
      </c>
      <c r="P1860">
        <v>184</v>
      </c>
      <c r="Q1860">
        <v>0</v>
      </c>
      <c r="R1860">
        <v>0</v>
      </c>
      <c r="S1860">
        <v>184</v>
      </c>
      <c r="T1860">
        <v>184</v>
      </c>
      <c r="U1860">
        <v>184</v>
      </c>
      <c r="W1860" t="s">
        <v>2006</v>
      </c>
      <c r="X1860" t="s">
        <v>71</v>
      </c>
      <c r="AA1860" t="s">
        <v>24</v>
      </c>
      <c r="AC1860" t="s">
        <v>2013</v>
      </c>
      <c r="AD1860" t="s">
        <v>2014</v>
      </c>
      <c r="AE1860" t="s">
        <v>2798</v>
      </c>
    </row>
    <row r="1861" spans="1:31" x14ac:dyDescent="0.25">
      <c r="A1861" s="1">
        <v>44477</v>
      </c>
      <c r="B1861" s="2" t="s">
        <v>3879</v>
      </c>
      <c r="C1861" s="2" t="s">
        <v>21</v>
      </c>
      <c r="D1861" s="2" t="s">
        <v>23</v>
      </c>
      <c r="E1861" s="2" t="s">
        <v>81</v>
      </c>
      <c r="F1861" s="2" t="s">
        <v>71</v>
      </c>
      <c r="G1861" s="4">
        <v>44477</v>
      </c>
      <c r="H1861">
        <v>66</v>
      </c>
      <c r="I1861" t="s">
        <v>1355</v>
      </c>
      <c r="J1861" s="1">
        <v>44477</v>
      </c>
      <c r="K1861" t="s">
        <v>3341</v>
      </c>
      <c r="L1861" t="s">
        <v>3342</v>
      </c>
      <c r="M1861" t="s">
        <v>3343</v>
      </c>
      <c r="N1861">
        <v>1533</v>
      </c>
      <c r="O1861" t="s">
        <v>2119</v>
      </c>
      <c r="P1861">
        <v>480</v>
      </c>
      <c r="Q1861">
        <v>0</v>
      </c>
      <c r="R1861">
        <v>0</v>
      </c>
      <c r="S1861">
        <v>480</v>
      </c>
      <c r="T1861">
        <v>480</v>
      </c>
      <c r="U1861">
        <v>480</v>
      </c>
      <c r="W1861" t="s">
        <v>2006</v>
      </c>
      <c r="X1861" t="s">
        <v>71</v>
      </c>
      <c r="AA1861" t="s">
        <v>61</v>
      </c>
      <c r="AC1861" t="s">
        <v>2120</v>
      </c>
      <c r="AD1861" t="s">
        <v>2121</v>
      </c>
      <c r="AE1861" t="s">
        <v>2461</v>
      </c>
    </row>
    <row r="1862" spans="1:31" x14ac:dyDescent="0.25">
      <c r="A1862" s="1">
        <v>44477</v>
      </c>
      <c r="B1862" s="2" t="s">
        <v>3879</v>
      </c>
      <c r="C1862" s="2" t="s">
        <v>48</v>
      </c>
      <c r="D1862" s="2" t="s">
        <v>23</v>
      </c>
      <c r="E1862" s="2" t="s">
        <v>81</v>
      </c>
      <c r="F1862" s="2" t="s">
        <v>71</v>
      </c>
      <c r="G1862" s="4">
        <v>44477</v>
      </c>
      <c r="H1862">
        <v>67</v>
      </c>
      <c r="I1862" t="s">
        <v>1357</v>
      </c>
      <c r="J1862" s="1">
        <v>44477</v>
      </c>
      <c r="K1862" t="s">
        <v>3344</v>
      </c>
      <c r="L1862" t="s">
        <v>3345</v>
      </c>
      <c r="M1862" t="s">
        <v>2089</v>
      </c>
      <c r="N1862">
        <v>2477</v>
      </c>
      <c r="O1862" t="s">
        <v>2240</v>
      </c>
      <c r="P1862">
        <v>750</v>
      </c>
      <c r="Q1862">
        <v>0</v>
      </c>
      <c r="R1862">
        <v>0</v>
      </c>
      <c r="S1862">
        <v>750</v>
      </c>
      <c r="T1862">
        <v>750</v>
      </c>
      <c r="U1862">
        <v>750</v>
      </c>
      <c r="W1862" t="s">
        <v>2006</v>
      </c>
      <c r="X1862" t="s">
        <v>71</v>
      </c>
      <c r="AA1862" t="s">
        <v>48</v>
      </c>
      <c r="AC1862" t="s">
        <v>2241</v>
      </c>
      <c r="AE1862" t="s">
        <v>2159</v>
      </c>
    </row>
    <row r="1863" spans="1:31" x14ac:dyDescent="0.25">
      <c r="A1863" s="1">
        <v>44477</v>
      </c>
      <c r="B1863" s="2" t="s">
        <v>3879</v>
      </c>
      <c r="C1863" s="2" t="s">
        <v>73</v>
      </c>
      <c r="D1863" s="2" t="s">
        <v>23</v>
      </c>
      <c r="E1863" s="2" t="s">
        <v>77</v>
      </c>
      <c r="F1863" s="2" t="s">
        <v>71</v>
      </c>
      <c r="G1863" s="4">
        <v>44477</v>
      </c>
      <c r="H1863">
        <v>68</v>
      </c>
      <c r="I1863" t="s">
        <v>1359</v>
      </c>
      <c r="J1863" s="1">
        <v>44477</v>
      </c>
      <c r="K1863" t="s">
        <v>2903</v>
      </c>
      <c r="L1863" t="s">
        <v>2647</v>
      </c>
      <c r="M1863" t="s">
        <v>2904</v>
      </c>
      <c r="N1863">
        <v>102</v>
      </c>
      <c r="O1863" t="s">
        <v>2033</v>
      </c>
      <c r="P1863">
        <v>1070</v>
      </c>
      <c r="Q1863">
        <v>0</v>
      </c>
      <c r="R1863">
        <v>0</v>
      </c>
      <c r="S1863">
        <v>1070</v>
      </c>
      <c r="T1863">
        <v>1070</v>
      </c>
      <c r="U1863">
        <v>1070</v>
      </c>
      <c r="W1863" t="s">
        <v>2006</v>
      </c>
      <c r="X1863" t="s">
        <v>71</v>
      </c>
      <c r="AA1863" t="s">
        <v>24</v>
      </c>
      <c r="AC1863" t="s">
        <v>2034</v>
      </c>
      <c r="AD1863">
        <v>136</v>
      </c>
      <c r="AE1863" t="s">
        <v>2039</v>
      </c>
    </row>
    <row r="1864" spans="1:31" x14ac:dyDescent="0.25">
      <c r="A1864" s="1">
        <v>44477</v>
      </c>
      <c r="B1864" s="2" t="s">
        <v>3879</v>
      </c>
      <c r="C1864" s="2" t="s">
        <v>48</v>
      </c>
      <c r="D1864" s="2" t="s">
        <v>23</v>
      </c>
      <c r="E1864" s="2" t="s">
        <v>81</v>
      </c>
      <c r="F1864" s="2" t="s">
        <v>71</v>
      </c>
      <c r="G1864" s="4">
        <v>44477</v>
      </c>
      <c r="H1864">
        <v>69</v>
      </c>
      <c r="I1864" t="s">
        <v>1360</v>
      </c>
      <c r="J1864" s="1">
        <v>44477</v>
      </c>
      <c r="K1864" t="s">
        <v>3346</v>
      </c>
      <c r="L1864" t="s">
        <v>2993</v>
      </c>
      <c r="M1864" t="s">
        <v>3347</v>
      </c>
      <c r="N1864">
        <v>2477</v>
      </c>
      <c r="O1864" t="s">
        <v>2240</v>
      </c>
      <c r="P1864">
        <v>750</v>
      </c>
      <c r="Q1864">
        <v>0</v>
      </c>
      <c r="R1864">
        <v>0</v>
      </c>
      <c r="S1864">
        <v>750</v>
      </c>
      <c r="T1864">
        <v>750</v>
      </c>
      <c r="U1864">
        <v>750</v>
      </c>
      <c r="W1864" t="s">
        <v>2006</v>
      </c>
      <c r="X1864" t="s">
        <v>71</v>
      </c>
      <c r="AA1864" t="s">
        <v>48</v>
      </c>
      <c r="AC1864" t="s">
        <v>2241</v>
      </c>
      <c r="AE1864" t="s">
        <v>2159</v>
      </c>
    </row>
    <row r="1865" spans="1:31" x14ac:dyDescent="0.25">
      <c r="A1865" s="1">
        <v>44477</v>
      </c>
      <c r="B1865" s="2" t="s">
        <v>3879</v>
      </c>
      <c r="C1865" s="2" t="s">
        <v>73</v>
      </c>
      <c r="D1865" s="2" t="s">
        <v>37</v>
      </c>
      <c r="E1865" s="2" t="s">
        <v>77</v>
      </c>
      <c r="F1865" s="2" t="s">
        <v>71</v>
      </c>
      <c r="G1865" s="4">
        <v>44477</v>
      </c>
      <c r="H1865">
        <v>70</v>
      </c>
      <c r="I1865" t="s">
        <v>1362</v>
      </c>
      <c r="J1865" s="1">
        <v>44477</v>
      </c>
      <c r="K1865" t="s">
        <v>3217</v>
      </c>
      <c r="L1865" t="s">
        <v>3218</v>
      </c>
      <c r="M1865" t="s">
        <v>2086</v>
      </c>
      <c r="N1865">
        <v>102</v>
      </c>
      <c r="O1865" t="s">
        <v>2033</v>
      </c>
      <c r="P1865">
        <v>1070</v>
      </c>
      <c r="Q1865">
        <v>0</v>
      </c>
      <c r="R1865">
        <v>0</v>
      </c>
      <c r="S1865">
        <v>1070</v>
      </c>
      <c r="T1865">
        <v>1070</v>
      </c>
      <c r="U1865">
        <v>1070</v>
      </c>
      <c r="W1865" t="s">
        <v>2006</v>
      </c>
      <c r="X1865" t="s">
        <v>71</v>
      </c>
      <c r="AA1865" t="s">
        <v>24</v>
      </c>
      <c r="AC1865" t="s">
        <v>2034</v>
      </c>
      <c r="AD1865">
        <v>136</v>
      </c>
      <c r="AE1865" t="s">
        <v>2333</v>
      </c>
    </row>
    <row r="1866" spans="1:31" x14ac:dyDescent="0.25">
      <c r="A1866" s="1">
        <v>44477</v>
      </c>
      <c r="B1866" s="2" t="s">
        <v>3879</v>
      </c>
      <c r="C1866" s="2" t="s">
        <v>25</v>
      </c>
      <c r="D1866" s="2" t="s">
        <v>23</v>
      </c>
      <c r="E1866" s="2" t="s">
        <v>78</v>
      </c>
      <c r="F1866" s="2" t="s">
        <v>71</v>
      </c>
      <c r="G1866" s="4">
        <v>44477</v>
      </c>
      <c r="H1866">
        <v>71</v>
      </c>
      <c r="I1866" t="s">
        <v>1363</v>
      </c>
      <c r="J1866" s="1">
        <v>44477</v>
      </c>
      <c r="K1866" t="s">
        <v>3217</v>
      </c>
      <c r="L1866" t="s">
        <v>3218</v>
      </c>
      <c r="M1866" t="s">
        <v>2086</v>
      </c>
      <c r="N1866">
        <v>692</v>
      </c>
      <c r="O1866" t="s">
        <v>2012</v>
      </c>
      <c r="P1866">
        <v>184</v>
      </c>
      <c r="Q1866">
        <v>0</v>
      </c>
      <c r="R1866">
        <v>0</v>
      </c>
      <c r="S1866">
        <v>1218</v>
      </c>
      <c r="T1866">
        <v>1218</v>
      </c>
      <c r="U1866">
        <v>1218</v>
      </c>
      <c r="W1866" t="s">
        <v>2006</v>
      </c>
      <c r="X1866" t="s">
        <v>71</v>
      </c>
      <c r="AA1866" t="s">
        <v>24</v>
      </c>
      <c r="AC1866" t="s">
        <v>2013</v>
      </c>
      <c r="AD1866" t="s">
        <v>2014</v>
      </c>
      <c r="AE1866" t="s">
        <v>2333</v>
      </c>
    </row>
    <row r="1867" spans="1:31" x14ac:dyDescent="0.25">
      <c r="A1867" s="1">
        <v>44477</v>
      </c>
      <c r="B1867" s="2" t="s">
        <v>3879</v>
      </c>
      <c r="C1867" s="2" t="s">
        <v>25</v>
      </c>
      <c r="D1867" s="2" t="s">
        <v>23</v>
      </c>
      <c r="E1867" s="2" t="s">
        <v>78</v>
      </c>
      <c r="F1867" s="2" t="s">
        <v>71</v>
      </c>
      <c r="G1867" s="4">
        <v>44477</v>
      </c>
      <c r="H1867">
        <v>72</v>
      </c>
      <c r="I1867" t="s">
        <v>1363</v>
      </c>
      <c r="N1867">
        <v>104</v>
      </c>
      <c r="O1867" t="s">
        <v>2057</v>
      </c>
      <c r="P1867">
        <v>171</v>
      </c>
      <c r="AC1867" t="s">
        <v>2058</v>
      </c>
      <c r="AD1867">
        <v>157</v>
      </c>
    </row>
    <row r="1868" spans="1:31" x14ac:dyDescent="0.25">
      <c r="A1868" s="1">
        <v>44477</v>
      </c>
      <c r="B1868" s="2" t="s">
        <v>3879</v>
      </c>
      <c r="C1868" s="2" t="s">
        <v>25</v>
      </c>
      <c r="D1868" s="2" t="s">
        <v>23</v>
      </c>
      <c r="E1868" s="2" t="s">
        <v>78</v>
      </c>
      <c r="F1868" s="2" t="s">
        <v>71</v>
      </c>
      <c r="G1868" s="4">
        <v>44477</v>
      </c>
      <c r="H1868">
        <v>73</v>
      </c>
      <c r="I1868" t="s">
        <v>1363</v>
      </c>
      <c r="N1868">
        <v>226</v>
      </c>
      <c r="O1868" t="s">
        <v>2018</v>
      </c>
      <c r="P1868">
        <v>345</v>
      </c>
      <c r="AC1868" t="s">
        <v>2019</v>
      </c>
      <c r="AD1868">
        <v>183</v>
      </c>
    </row>
    <row r="1869" spans="1:31" x14ac:dyDescent="0.25">
      <c r="A1869" s="1">
        <v>44477</v>
      </c>
      <c r="B1869" s="2" t="s">
        <v>3879</v>
      </c>
      <c r="C1869" s="2" t="s">
        <v>25</v>
      </c>
      <c r="D1869" s="2" t="s">
        <v>23</v>
      </c>
      <c r="E1869" s="2" t="s">
        <v>78</v>
      </c>
      <c r="F1869" s="2" t="s">
        <v>71</v>
      </c>
      <c r="G1869" s="4">
        <v>44477</v>
      </c>
      <c r="H1869">
        <v>74</v>
      </c>
      <c r="I1869" t="s">
        <v>1363</v>
      </c>
      <c r="N1869">
        <v>691</v>
      </c>
      <c r="O1869" t="s">
        <v>2020</v>
      </c>
      <c r="P1869">
        <v>518</v>
      </c>
      <c r="AC1869" t="s">
        <v>2021</v>
      </c>
      <c r="AD1869" t="s">
        <v>2022</v>
      </c>
    </row>
    <row r="1870" spans="1:31" x14ac:dyDescent="0.25">
      <c r="A1870" s="1">
        <v>44477</v>
      </c>
      <c r="B1870" s="2" t="s">
        <v>3879</v>
      </c>
      <c r="C1870" s="2" t="s">
        <v>73</v>
      </c>
      <c r="D1870" s="2" t="s">
        <v>23</v>
      </c>
      <c r="E1870" s="2" t="s">
        <v>77</v>
      </c>
      <c r="F1870" s="2" t="s">
        <v>71</v>
      </c>
      <c r="G1870" s="4">
        <v>44477</v>
      </c>
      <c r="H1870">
        <v>75</v>
      </c>
      <c r="I1870" t="s">
        <v>1364</v>
      </c>
      <c r="J1870" s="1">
        <v>44477</v>
      </c>
      <c r="K1870" t="s">
        <v>3305</v>
      </c>
      <c r="L1870" t="s">
        <v>2335</v>
      </c>
      <c r="M1870" t="s">
        <v>2396</v>
      </c>
      <c r="N1870">
        <v>102</v>
      </c>
      <c r="O1870" t="s">
        <v>2033</v>
      </c>
      <c r="P1870">
        <v>1070</v>
      </c>
      <c r="Q1870">
        <v>0</v>
      </c>
      <c r="R1870">
        <v>0</v>
      </c>
      <c r="S1870">
        <v>1070</v>
      </c>
      <c r="T1870">
        <v>1070</v>
      </c>
      <c r="U1870">
        <v>1070</v>
      </c>
      <c r="W1870" t="s">
        <v>2006</v>
      </c>
      <c r="X1870" t="s">
        <v>71</v>
      </c>
      <c r="AA1870" t="s">
        <v>24</v>
      </c>
      <c r="AC1870" t="s">
        <v>2034</v>
      </c>
      <c r="AD1870">
        <v>136</v>
      </c>
      <c r="AE1870" t="s">
        <v>2039</v>
      </c>
    </row>
    <row r="1871" spans="1:31" x14ac:dyDescent="0.25">
      <c r="A1871" s="1">
        <v>44477</v>
      </c>
      <c r="B1871" s="2" t="s">
        <v>3879</v>
      </c>
      <c r="C1871" s="2" t="s">
        <v>25</v>
      </c>
      <c r="D1871" s="2" t="s">
        <v>23</v>
      </c>
      <c r="E1871" s="2" t="s">
        <v>78</v>
      </c>
      <c r="F1871" s="2" t="s">
        <v>71</v>
      </c>
      <c r="G1871" s="4">
        <v>44477</v>
      </c>
      <c r="H1871">
        <v>76</v>
      </c>
      <c r="I1871" t="s">
        <v>1365</v>
      </c>
      <c r="J1871" s="1">
        <v>44477</v>
      </c>
      <c r="K1871" t="s">
        <v>3305</v>
      </c>
      <c r="L1871" t="s">
        <v>2335</v>
      </c>
      <c r="M1871" t="s">
        <v>2396</v>
      </c>
      <c r="N1871">
        <v>692</v>
      </c>
      <c r="O1871" t="s">
        <v>2012</v>
      </c>
      <c r="P1871">
        <v>184</v>
      </c>
      <c r="Q1871">
        <v>0</v>
      </c>
      <c r="R1871">
        <v>0</v>
      </c>
      <c r="S1871">
        <v>1218</v>
      </c>
      <c r="T1871">
        <v>1218</v>
      </c>
      <c r="U1871">
        <v>1218</v>
      </c>
      <c r="W1871" t="s">
        <v>2006</v>
      </c>
      <c r="X1871" t="s">
        <v>71</v>
      </c>
      <c r="AA1871" t="s">
        <v>24</v>
      </c>
      <c r="AC1871" t="s">
        <v>2013</v>
      </c>
      <c r="AD1871" t="s">
        <v>2014</v>
      </c>
      <c r="AE1871" t="s">
        <v>2039</v>
      </c>
    </row>
    <row r="1872" spans="1:31" x14ac:dyDescent="0.25">
      <c r="A1872" s="1">
        <v>44477</v>
      </c>
      <c r="B1872" s="2" t="s">
        <v>3879</v>
      </c>
      <c r="C1872" s="2" t="s">
        <v>25</v>
      </c>
      <c r="D1872" s="2" t="s">
        <v>23</v>
      </c>
      <c r="E1872" s="2" t="s">
        <v>78</v>
      </c>
      <c r="F1872" s="2" t="s">
        <v>71</v>
      </c>
      <c r="G1872" s="4">
        <v>44477</v>
      </c>
      <c r="H1872">
        <v>77</v>
      </c>
      <c r="I1872" t="s">
        <v>1365</v>
      </c>
      <c r="N1872">
        <v>104</v>
      </c>
      <c r="O1872" t="s">
        <v>2057</v>
      </c>
      <c r="P1872">
        <v>171</v>
      </c>
      <c r="AC1872" t="s">
        <v>2058</v>
      </c>
      <c r="AD1872">
        <v>157</v>
      </c>
    </row>
    <row r="1873" spans="1:31" x14ac:dyDescent="0.25">
      <c r="A1873" s="1">
        <v>44477</v>
      </c>
      <c r="B1873" s="2" t="s">
        <v>3879</v>
      </c>
      <c r="C1873" s="2" t="s">
        <v>25</v>
      </c>
      <c r="D1873" s="2" t="s">
        <v>23</v>
      </c>
      <c r="E1873" s="2" t="s">
        <v>78</v>
      </c>
      <c r="F1873" s="2" t="s">
        <v>71</v>
      </c>
      <c r="G1873" s="4">
        <v>44477</v>
      </c>
      <c r="H1873">
        <v>78</v>
      </c>
      <c r="I1873" t="s">
        <v>1365</v>
      </c>
      <c r="N1873">
        <v>226</v>
      </c>
      <c r="O1873" t="s">
        <v>2018</v>
      </c>
      <c r="P1873">
        <v>345</v>
      </c>
      <c r="AC1873" t="s">
        <v>2019</v>
      </c>
      <c r="AD1873">
        <v>183</v>
      </c>
    </row>
    <row r="1874" spans="1:31" x14ac:dyDescent="0.25">
      <c r="A1874" s="1">
        <v>44477</v>
      </c>
      <c r="B1874" s="2" t="s">
        <v>3879</v>
      </c>
      <c r="C1874" s="2" t="s">
        <v>25</v>
      </c>
      <c r="D1874" s="2" t="s">
        <v>23</v>
      </c>
      <c r="E1874" s="2" t="s">
        <v>78</v>
      </c>
      <c r="F1874" s="2" t="s">
        <v>71</v>
      </c>
      <c r="G1874" s="4">
        <v>44477</v>
      </c>
      <c r="H1874">
        <v>79</v>
      </c>
      <c r="I1874" t="s">
        <v>1365</v>
      </c>
      <c r="N1874">
        <v>691</v>
      </c>
      <c r="O1874" t="s">
        <v>2020</v>
      </c>
      <c r="P1874">
        <v>518</v>
      </c>
      <c r="AC1874" t="s">
        <v>2021</v>
      </c>
      <c r="AD1874" t="s">
        <v>2022</v>
      </c>
    </row>
    <row r="1875" spans="1:31" x14ac:dyDescent="0.25">
      <c r="A1875" s="1">
        <v>44477</v>
      </c>
      <c r="B1875" s="2" t="s">
        <v>3879</v>
      </c>
      <c r="C1875" s="2" t="s">
        <v>46</v>
      </c>
      <c r="D1875" s="2" t="s">
        <v>23</v>
      </c>
      <c r="E1875" s="2" t="s">
        <v>81</v>
      </c>
      <c r="F1875" s="2" t="s">
        <v>71</v>
      </c>
      <c r="G1875" s="4">
        <v>44477</v>
      </c>
      <c r="H1875">
        <v>80</v>
      </c>
      <c r="I1875" t="s">
        <v>1366</v>
      </c>
      <c r="J1875" s="1">
        <v>44477</v>
      </c>
      <c r="K1875" t="s">
        <v>3348</v>
      </c>
      <c r="L1875" t="s">
        <v>2589</v>
      </c>
      <c r="M1875" t="s">
        <v>3349</v>
      </c>
      <c r="N1875">
        <v>692</v>
      </c>
      <c r="O1875" t="s">
        <v>2012</v>
      </c>
      <c r="P1875">
        <v>184</v>
      </c>
      <c r="Q1875">
        <v>0</v>
      </c>
      <c r="R1875">
        <v>0</v>
      </c>
      <c r="S1875">
        <v>1231</v>
      </c>
      <c r="T1875">
        <v>1231</v>
      </c>
      <c r="U1875">
        <v>1231</v>
      </c>
      <c r="W1875" t="s">
        <v>2006</v>
      </c>
      <c r="X1875" t="s">
        <v>71</v>
      </c>
      <c r="Y1875" t="s">
        <v>3350</v>
      </c>
      <c r="AA1875" t="s">
        <v>46</v>
      </c>
      <c r="AC1875" t="s">
        <v>2013</v>
      </c>
      <c r="AD1875" t="s">
        <v>2014</v>
      </c>
      <c r="AE1875" t="s">
        <v>2680</v>
      </c>
    </row>
    <row r="1876" spans="1:31" x14ac:dyDescent="0.25">
      <c r="A1876" s="1">
        <v>44477</v>
      </c>
      <c r="B1876" s="2" t="s">
        <v>3879</v>
      </c>
      <c r="C1876" s="2" t="s">
        <v>46</v>
      </c>
      <c r="D1876" s="2" t="s">
        <v>23</v>
      </c>
      <c r="E1876" s="2" t="s">
        <v>81</v>
      </c>
      <c r="F1876" s="2" t="s">
        <v>71</v>
      </c>
      <c r="G1876" s="4">
        <v>44477</v>
      </c>
      <c r="H1876">
        <v>81</v>
      </c>
      <c r="I1876" t="s">
        <v>1366</v>
      </c>
      <c r="N1876">
        <v>121</v>
      </c>
      <c r="O1876" t="s">
        <v>2100</v>
      </c>
      <c r="P1876">
        <v>374</v>
      </c>
      <c r="AC1876" t="s">
        <v>2101</v>
      </c>
      <c r="AD1876">
        <v>137</v>
      </c>
    </row>
    <row r="1877" spans="1:31" x14ac:dyDescent="0.25">
      <c r="A1877" s="1">
        <v>44477</v>
      </c>
      <c r="B1877" s="2" t="s">
        <v>3879</v>
      </c>
      <c r="C1877" s="2" t="s">
        <v>46</v>
      </c>
      <c r="D1877" s="2" t="s">
        <v>23</v>
      </c>
      <c r="E1877" s="2" t="s">
        <v>81</v>
      </c>
      <c r="F1877" s="2" t="s">
        <v>71</v>
      </c>
      <c r="G1877" s="4">
        <v>44477</v>
      </c>
      <c r="H1877">
        <v>82</v>
      </c>
      <c r="I1877" t="s">
        <v>1366</v>
      </c>
      <c r="N1877">
        <v>1533</v>
      </c>
      <c r="O1877" t="s">
        <v>2119</v>
      </c>
      <c r="P1877">
        <v>535</v>
      </c>
      <c r="AC1877" t="s">
        <v>2120</v>
      </c>
      <c r="AD1877" t="s">
        <v>2121</v>
      </c>
    </row>
    <row r="1878" spans="1:31" x14ac:dyDescent="0.25">
      <c r="A1878" s="1">
        <v>44477</v>
      </c>
      <c r="B1878" s="2" t="s">
        <v>3879</v>
      </c>
      <c r="C1878" s="2" t="s">
        <v>46</v>
      </c>
      <c r="D1878" s="2" t="s">
        <v>23</v>
      </c>
      <c r="E1878" s="2" t="s">
        <v>81</v>
      </c>
      <c r="F1878" s="2" t="s">
        <v>71</v>
      </c>
      <c r="G1878" s="4">
        <v>44477</v>
      </c>
      <c r="H1878">
        <v>83</v>
      </c>
      <c r="I1878" t="s">
        <v>1366</v>
      </c>
      <c r="N1878">
        <v>83</v>
      </c>
      <c r="O1878" t="s">
        <v>2029</v>
      </c>
      <c r="P1878">
        <v>138</v>
      </c>
      <c r="AC1878" t="s">
        <v>2030</v>
      </c>
      <c r="AD1878">
        <v>127</v>
      </c>
    </row>
    <row r="1879" spans="1:31" x14ac:dyDescent="0.25">
      <c r="A1879" s="1">
        <v>44477</v>
      </c>
      <c r="B1879" s="2" t="s">
        <v>3879</v>
      </c>
      <c r="C1879" s="2" t="s">
        <v>46</v>
      </c>
      <c r="D1879" s="2" t="s">
        <v>23</v>
      </c>
      <c r="E1879" s="2" t="s">
        <v>81</v>
      </c>
      <c r="F1879" s="2" t="s">
        <v>71</v>
      </c>
      <c r="G1879" s="4">
        <v>44477</v>
      </c>
      <c r="H1879">
        <v>84</v>
      </c>
      <c r="I1879" t="s">
        <v>1368</v>
      </c>
      <c r="J1879" s="1">
        <v>44477</v>
      </c>
      <c r="K1879" t="s">
        <v>3351</v>
      </c>
      <c r="L1879" t="s">
        <v>3352</v>
      </c>
      <c r="N1879">
        <v>1533</v>
      </c>
      <c r="O1879" t="s">
        <v>2119</v>
      </c>
      <c r="P1879">
        <v>535</v>
      </c>
      <c r="Q1879">
        <v>0</v>
      </c>
      <c r="R1879">
        <v>0</v>
      </c>
      <c r="S1879">
        <v>1047</v>
      </c>
      <c r="T1879">
        <v>1047</v>
      </c>
      <c r="U1879">
        <v>1047</v>
      </c>
      <c r="W1879" t="s">
        <v>2006</v>
      </c>
      <c r="X1879" t="s">
        <v>71</v>
      </c>
      <c r="Y1879" t="s">
        <v>3353</v>
      </c>
      <c r="AA1879" t="s">
        <v>46</v>
      </c>
      <c r="AC1879" t="s">
        <v>2120</v>
      </c>
      <c r="AD1879" t="s">
        <v>2121</v>
      </c>
      <c r="AE1879" t="s">
        <v>2795</v>
      </c>
    </row>
    <row r="1880" spans="1:31" x14ac:dyDescent="0.25">
      <c r="A1880" s="1">
        <v>44477</v>
      </c>
      <c r="B1880" s="2" t="s">
        <v>3879</v>
      </c>
      <c r="C1880" s="2" t="s">
        <v>46</v>
      </c>
      <c r="D1880" s="2" t="s">
        <v>23</v>
      </c>
      <c r="E1880" s="2" t="s">
        <v>81</v>
      </c>
      <c r="F1880" s="2" t="s">
        <v>71</v>
      </c>
      <c r="G1880" s="4">
        <v>44477</v>
      </c>
      <c r="H1880">
        <v>85</v>
      </c>
      <c r="I1880" t="s">
        <v>1368</v>
      </c>
      <c r="N1880">
        <v>121</v>
      </c>
      <c r="O1880" t="s">
        <v>2100</v>
      </c>
      <c r="P1880">
        <v>374</v>
      </c>
      <c r="AC1880" t="s">
        <v>2101</v>
      </c>
      <c r="AD1880">
        <v>137</v>
      </c>
    </row>
    <row r="1881" spans="1:31" x14ac:dyDescent="0.25">
      <c r="A1881" s="1">
        <v>44477</v>
      </c>
      <c r="B1881" s="2" t="s">
        <v>3879</v>
      </c>
      <c r="C1881" s="2" t="s">
        <v>46</v>
      </c>
      <c r="D1881" s="2" t="s">
        <v>23</v>
      </c>
      <c r="E1881" s="2" t="s">
        <v>81</v>
      </c>
      <c r="F1881" s="2" t="s">
        <v>71</v>
      </c>
      <c r="G1881" s="4">
        <v>44477</v>
      </c>
      <c r="H1881">
        <v>86</v>
      </c>
      <c r="I1881" t="s">
        <v>1368</v>
      </c>
      <c r="N1881">
        <v>83</v>
      </c>
      <c r="O1881" t="s">
        <v>2029</v>
      </c>
      <c r="P1881">
        <v>138</v>
      </c>
      <c r="AC1881" t="s">
        <v>2030</v>
      </c>
      <c r="AD1881">
        <v>127</v>
      </c>
    </row>
    <row r="1882" spans="1:31" x14ac:dyDescent="0.25">
      <c r="A1882" s="1">
        <v>44477</v>
      </c>
      <c r="B1882" s="2" t="s">
        <v>3879</v>
      </c>
      <c r="C1882" s="2" t="s">
        <v>46</v>
      </c>
      <c r="D1882" s="2" t="s">
        <v>23</v>
      </c>
      <c r="E1882" s="2" t="s">
        <v>81</v>
      </c>
      <c r="F1882" s="2" t="s">
        <v>71</v>
      </c>
      <c r="G1882" s="4">
        <v>44477</v>
      </c>
      <c r="H1882">
        <v>87</v>
      </c>
      <c r="I1882" t="s">
        <v>1370</v>
      </c>
      <c r="J1882" s="1">
        <v>44477</v>
      </c>
      <c r="K1882" t="s">
        <v>3354</v>
      </c>
      <c r="L1882" t="s">
        <v>3355</v>
      </c>
      <c r="N1882">
        <v>692</v>
      </c>
      <c r="O1882" t="s">
        <v>2012</v>
      </c>
      <c r="P1882">
        <v>184</v>
      </c>
      <c r="Q1882">
        <v>0</v>
      </c>
      <c r="R1882">
        <v>0</v>
      </c>
      <c r="S1882">
        <v>1415</v>
      </c>
      <c r="T1882">
        <v>1415</v>
      </c>
      <c r="U1882">
        <v>1415</v>
      </c>
      <c r="W1882" t="s">
        <v>2006</v>
      </c>
      <c r="X1882" t="s">
        <v>71</v>
      </c>
      <c r="Y1882" t="s">
        <v>3356</v>
      </c>
      <c r="Z1882">
        <v>5</v>
      </c>
      <c r="AA1882" t="s">
        <v>46</v>
      </c>
      <c r="AC1882" t="s">
        <v>2013</v>
      </c>
      <c r="AD1882" t="s">
        <v>2014</v>
      </c>
      <c r="AE1882" t="s">
        <v>3357</v>
      </c>
    </row>
    <row r="1883" spans="1:31" x14ac:dyDescent="0.25">
      <c r="A1883" s="1">
        <v>44477</v>
      </c>
      <c r="B1883" s="2" t="s">
        <v>3879</v>
      </c>
      <c r="C1883" s="2" t="s">
        <v>46</v>
      </c>
      <c r="D1883" s="2" t="s">
        <v>23</v>
      </c>
      <c r="E1883" s="2" t="s">
        <v>81</v>
      </c>
      <c r="F1883" s="2" t="s">
        <v>71</v>
      </c>
      <c r="G1883" s="4">
        <v>44477</v>
      </c>
      <c r="H1883">
        <v>88</v>
      </c>
      <c r="I1883" t="s">
        <v>1370</v>
      </c>
      <c r="N1883">
        <v>119</v>
      </c>
      <c r="O1883" t="s">
        <v>2145</v>
      </c>
      <c r="P1883">
        <v>161</v>
      </c>
      <c r="AC1883" t="s">
        <v>2146</v>
      </c>
      <c r="AD1883">
        <v>213</v>
      </c>
    </row>
    <row r="1884" spans="1:31" x14ac:dyDescent="0.25">
      <c r="A1884" s="1">
        <v>44477</v>
      </c>
      <c r="B1884" s="2" t="s">
        <v>3879</v>
      </c>
      <c r="C1884" s="2" t="s">
        <v>46</v>
      </c>
      <c r="D1884" s="2" t="s">
        <v>23</v>
      </c>
      <c r="E1884" s="2" t="s">
        <v>81</v>
      </c>
      <c r="F1884" s="2" t="s">
        <v>71</v>
      </c>
      <c r="G1884" s="4">
        <v>44477</v>
      </c>
      <c r="H1884">
        <v>89</v>
      </c>
      <c r="I1884" t="s">
        <v>1370</v>
      </c>
      <c r="N1884">
        <v>100</v>
      </c>
      <c r="O1884" t="s">
        <v>2016</v>
      </c>
      <c r="P1884">
        <v>414</v>
      </c>
      <c r="AC1884" t="s">
        <v>2017</v>
      </c>
      <c r="AD1884">
        <v>100</v>
      </c>
    </row>
    <row r="1885" spans="1:31" x14ac:dyDescent="0.25">
      <c r="A1885" s="1">
        <v>44477</v>
      </c>
      <c r="B1885" s="2" t="s">
        <v>3879</v>
      </c>
      <c r="C1885" s="2" t="s">
        <v>46</v>
      </c>
      <c r="D1885" s="2" t="s">
        <v>23</v>
      </c>
      <c r="E1885" s="2" t="s">
        <v>81</v>
      </c>
      <c r="F1885" s="2" t="s">
        <v>71</v>
      </c>
      <c r="G1885" s="4">
        <v>44477</v>
      </c>
      <c r="H1885">
        <v>90</v>
      </c>
      <c r="I1885" t="s">
        <v>1370</v>
      </c>
      <c r="N1885">
        <v>691</v>
      </c>
      <c r="O1885" t="s">
        <v>2020</v>
      </c>
      <c r="P1885">
        <v>518</v>
      </c>
      <c r="AC1885" t="s">
        <v>2021</v>
      </c>
      <c r="AD1885" t="s">
        <v>2022</v>
      </c>
    </row>
    <row r="1886" spans="1:31" x14ac:dyDescent="0.25">
      <c r="A1886" s="1">
        <v>44477</v>
      </c>
      <c r="B1886" s="2" t="s">
        <v>3879</v>
      </c>
      <c r="C1886" s="2" t="s">
        <v>46</v>
      </c>
      <c r="D1886" s="2" t="s">
        <v>23</v>
      </c>
      <c r="E1886" s="2" t="s">
        <v>81</v>
      </c>
      <c r="F1886" s="2" t="s">
        <v>71</v>
      </c>
      <c r="G1886" s="4">
        <v>44477</v>
      </c>
      <c r="H1886">
        <v>91</v>
      </c>
      <c r="I1886" t="s">
        <v>1370</v>
      </c>
      <c r="N1886">
        <v>83</v>
      </c>
      <c r="O1886" t="s">
        <v>2029</v>
      </c>
      <c r="P1886">
        <v>138</v>
      </c>
      <c r="AC1886" t="s">
        <v>2030</v>
      </c>
      <c r="AD1886">
        <v>127</v>
      </c>
    </row>
    <row r="1887" spans="1:31" x14ac:dyDescent="0.25">
      <c r="A1887" s="1">
        <v>44477</v>
      </c>
      <c r="B1887" s="2" t="s">
        <v>3879</v>
      </c>
      <c r="C1887" s="2" t="s">
        <v>46</v>
      </c>
      <c r="D1887" s="2" t="s">
        <v>23</v>
      </c>
      <c r="E1887" s="2" t="s">
        <v>81</v>
      </c>
      <c r="F1887" s="2" t="s">
        <v>71</v>
      </c>
      <c r="G1887" s="4">
        <v>44477</v>
      </c>
      <c r="H1887">
        <v>92</v>
      </c>
      <c r="I1887" t="s">
        <v>1372</v>
      </c>
      <c r="J1887" s="1">
        <v>44477</v>
      </c>
      <c r="K1887" t="s">
        <v>3358</v>
      </c>
      <c r="L1887" t="s">
        <v>3359</v>
      </c>
      <c r="M1887" t="s">
        <v>3360</v>
      </c>
      <c r="N1887">
        <v>2119</v>
      </c>
      <c r="O1887" t="s">
        <v>3149</v>
      </c>
      <c r="P1887">
        <v>500</v>
      </c>
      <c r="Q1887">
        <v>0</v>
      </c>
      <c r="R1887">
        <v>0</v>
      </c>
      <c r="S1887">
        <v>500</v>
      </c>
      <c r="T1887">
        <v>500</v>
      </c>
      <c r="U1887">
        <v>500</v>
      </c>
      <c r="W1887" t="s">
        <v>2006</v>
      </c>
      <c r="X1887" t="s">
        <v>71</v>
      </c>
      <c r="Y1887" t="s">
        <v>3361</v>
      </c>
      <c r="AA1887" t="s">
        <v>46</v>
      </c>
      <c r="AC1887" t="s">
        <v>3149</v>
      </c>
      <c r="AE1887" t="s">
        <v>2795</v>
      </c>
    </row>
    <row r="1888" spans="1:31" x14ac:dyDescent="0.25">
      <c r="A1888" s="1">
        <v>44477</v>
      </c>
      <c r="B1888" s="2" t="s">
        <v>3879</v>
      </c>
      <c r="C1888" s="2" t="s">
        <v>46</v>
      </c>
      <c r="D1888" s="2" t="s">
        <v>23</v>
      </c>
      <c r="E1888" s="2" t="s">
        <v>81</v>
      </c>
      <c r="F1888" s="2" t="s">
        <v>71</v>
      </c>
      <c r="G1888" s="4">
        <v>44477</v>
      </c>
      <c r="H1888">
        <v>93</v>
      </c>
      <c r="I1888" t="s">
        <v>1374</v>
      </c>
      <c r="J1888" s="1">
        <v>44477</v>
      </c>
      <c r="K1888" t="s">
        <v>3362</v>
      </c>
      <c r="L1888" t="s">
        <v>2542</v>
      </c>
      <c r="N1888">
        <v>692</v>
      </c>
      <c r="O1888" t="s">
        <v>2012</v>
      </c>
      <c r="P1888">
        <v>184</v>
      </c>
      <c r="Q1888">
        <v>0</v>
      </c>
      <c r="R1888">
        <v>0</v>
      </c>
      <c r="S1888">
        <v>2089</v>
      </c>
      <c r="T1888">
        <v>2089</v>
      </c>
      <c r="U1888">
        <v>2089</v>
      </c>
      <c r="W1888" t="s">
        <v>2006</v>
      </c>
      <c r="X1888" t="s">
        <v>71</v>
      </c>
      <c r="Y1888" t="s">
        <v>3363</v>
      </c>
      <c r="Z1888">
        <v>20</v>
      </c>
      <c r="AA1888" t="s">
        <v>46</v>
      </c>
      <c r="AC1888" t="s">
        <v>2013</v>
      </c>
      <c r="AD1888" t="s">
        <v>2014</v>
      </c>
      <c r="AE1888" t="s">
        <v>2223</v>
      </c>
    </row>
    <row r="1889" spans="1:31" x14ac:dyDescent="0.25">
      <c r="A1889" s="1">
        <v>44477</v>
      </c>
      <c r="B1889" s="2" t="s">
        <v>3879</v>
      </c>
      <c r="C1889" s="2" t="s">
        <v>46</v>
      </c>
      <c r="D1889" s="2" t="s">
        <v>23</v>
      </c>
      <c r="E1889" s="2" t="s">
        <v>81</v>
      </c>
      <c r="F1889" s="2" t="s">
        <v>71</v>
      </c>
      <c r="G1889" s="4">
        <v>44477</v>
      </c>
      <c r="H1889">
        <v>94</v>
      </c>
      <c r="I1889" t="s">
        <v>1374</v>
      </c>
      <c r="N1889">
        <v>121</v>
      </c>
      <c r="O1889" t="s">
        <v>2100</v>
      </c>
      <c r="P1889">
        <v>374</v>
      </c>
      <c r="AC1889" t="s">
        <v>2101</v>
      </c>
      <c r="AD1889">
        <v>137</v>
      </c>
    </row>
    <row r="1890" spans="1:31" x14ac:dyDescent="0.25">
      <c r="A1890" s="1">
        <v>44477</v>
      </c>
      <c r="B1890" s="2" t="s">
        <v>3879</v>
      </c>
      <c r="C1890" s="2" t="s">
        <v>46</v>
      </c>
      <c r="D1890" s="2" t="s">
        <v>23</v>
      </c>
      <c r="E1890" s="2" t="s">
        <v>81</v>
      </c>
      <c r="F1890" s="2" t="s">
        <v>71</v>
      </c>
      <c r="G1890" s="4">
        <v>44477</v>
      </c>
      <c r="H1890">
        <v>95</v>
      </c>
      <c r="I1890" t="s">
        <v>1374</v>
      </c>
      <c r="N1890">
        <v>1297</v>
      </c>
      <c r="O1890" t="s">
        <v>2112</v>
      </c>
      <c r="P1890">
        <v>265</v>
      </c>
      <c r="AC1890" t="s">
        <v>2113</v>
      </c>
      <c r="AD1890" t="s">
        <v>2114</v>
      </c>
    </row>
    <row r="1891" spans="1:31" x14ac:dyDescent="0.25">
      <c r="A1891" s="1">
        <v>44477</v>
      </c>
      <c r="B1891" s="2" t="s">
        <v>3879</v>
      </c>
      <c r="C1891" s="2" t="s">
        <v>46</v>
      </c>
      <c r="D1891" s="2" t="s">
        <v>23</v>
      </c>
      <c r="E1891" s="2" t="s">
        <v>81</v>
      </c>
      <c r="F1891" s="2" t="s">
        <v>71</v>
      </c>
      <c r="G1891" s="4">
        <v>44477</v>
      </c>
      <c r="H1891">
        <v>96</v>
      </c>
      <c r="I1891" t="s">
        <v>1374</v>
      </c>
      <c r="N1891">
        <v>691</v>
      </c>
      <c r="O1891" t="s">
        <v>2020</v>
      </c>
      <c r="P1891">
        <v>518</v>
      </c>
      <c r="AC1891" t="s">
        <v>2021</v>
      </c>
      <c r="AD1891" t="s">
        <v>2022</v>
      </c>
    </row>
    <row r="1892" spans="1:31" x14ac:dyDescent="0.25">
      <c r="A1892" s="1">
        <v>44477</v>
      </c>
      <c r="B1892" s="2" t="s">
        <v>3879</v>
      </c>
      <c r="C1892" s="2" t="s">
        <v>46</v>
      </c>
      <c r="D1892" s="2" t="s">
        <v>23</v>
      </c>
      <c r="E1892" s="2" t="s">
        <v>81</v>
      </c>
      <c r="F1892" s="2" t="s">
        <v>71</v>
      </c>
      <c r="G1892" s="4">
        <v>44477</v>
      </c>
      <c r="H1892">
        <v>97</v>
      </c>
      <c r="I1892" t="s">
        <v>1374</v>
      </c>
      <c r="N1892">
        <v>1580</v>
      </c>
      <c r="O1892" t="s">
        <v>2092</v>
      </c>
      <c r="P1892">
        <v>610</v>
      </c>
      <c r="AC1892" t="s">
        <v>2093</v>
      </c>
      <c r="AD1892" t="s">
        <v>2094</v>
      </c>
    </row>
    <row r="1893" spans="1:31" x14ac:dyDescent="0.25">
      <c r="A1893" s="1">
        <v>44477</v>
      </c>
      <c r="B1893" s="2" t="s">
        <v>3879</v>
      </c>
      <c r="C1893" s="2" t="s">
        <v>46</v>
      </c>
      <c r="D1893" s="2" t="s">
        <v>23</v>
      </c>
      <c r="E1893" s="2" t="s">
        <v>81</v>
      </c>
      <c r="F1893" s="2" t="s">
        <v>71</v>
      </c>
      <c r="G1893" s="4">
        <v>44477</v>
      </c>
      <c r="H1893">
        <v>98</v>
      </c>
      <c r="I1893" t="s">
        <v>1374</v>
      </c>
      <c r="N1893">
        <v>83</v>
      </c>
      <c r="O1893" t="s">
        <v>2029</v>
      </c>
      <c r="P1893">
        <v>138</v>
      </c>
      <c r="AC1893" t="s">
        <v>2030</v>
      </c>
      <c r="AD1893">
        <v>127</v>
      </c>
    </row>
    <row r="1894" spans="1:31" x14ac:dyDescent="0.25">
      <c r="A1894" s="1">
        <v>44477</v>
      </c>
      <c r="B1894" s="2" t="s">
        <v>3879</v>
      </c>
      <c r="C1894" s="2" t="s">
        <v>46</v>
      </c>
      <c r="D1894" s="2" t="s">
        <v>23</v>
      </c>
      <c r="E1894" s="2" t="s">
        <v>81</v>
      </c>
      <c r="F1894" s="2" t="s">
        <v>71</v>
      </c>
      <c r="G1894" s="4">
        <v>44477</v>
      </c>
      <c r="H1894">
        <v>99</v>
      </c>
      <c r="I1894" t="s">
        <v>1376</v>
      </c>
      <c r="J1894" s="1">
        <v>44477</v>
      </c>
      <c r="K1894" t="s">
        <v>3364</v>
      </c>
      <c r="L1894" t="s">
        <v>3365</v>
      </c>
      <c r="N1894">
        <v>692</v>
      </c>
      <c r="O1894" t="s">
        <v>2012</v>
      </c>
      <c r="P1894">
        <v>184</v>
      </c>
      <c r="Q1894">
        <v>0</v>
      </c>
      <c r="R1894">
        <v>0</v>
      </c>
      <c r="S1894">
        <v>1185</v>
      </c>
      <c r="T1894">
        <v>1185</v>
      </c>
      <c r="U1894">
        <v>1185</v>
      </c>
      <c r="W1894" t="s">
        <v>2006</v>
      </c>
      <c r="X1894" t="s">
        <v>71</v>
      </c>
      <c r="Y1894" t="s">
        <v>3366</v>
      </c>
      <c r="Z1894">
        <v>0</v>
      </c>
      <c r="AA1894" t="s">
        <v>46</v>
      </c>
      <c r="AC1894" t="s">
        <v>2013</v>
      </c>
      <c r="AD1894" t="s">
        <v>2014</v>
      </c>
      <c r="AE1894" t="s">
        <v>2688</v>
      </c>
    </row>
    <row r="1895" spans="1:31" x14ac:dyDescent="0.25">
      <c r="A1895" s="1">
        <v>44477</v>
      </c>
      <c r="B1895" s="2" t="s">
        <v>3879</v>
      </c>
      <c r="C1895" s="2" t="s">
        <v>46</v>
      </c>
      <c r="D1895" s="2" t="s">
        <v>23</v>
      </c>
      <c r="E1895" s="2" t="s">
        <v>81</v>
      </c>
      <c r="F1895" s="2" t="s">
        <v>71</v>
      </c>
      <c r="G1895" s="4">
        <v>44477</v>
      </c>
      <c r="H1895">
        <v>100</v>
      </c>
      <c r="I1895" t="s">
        <v>1376</v>
      </c>
      <c r="N1895">
        <v>226</v>
      </c>
      <c r="O1895" t="s">
        <v>2018</v>
      </c>
      <c r="P1895">
        <v>345</v>
      </c>
      <c r="AC1895" t="s">
        <v>2019</v>
      </c>
      <c r="AD1895">
        <v>183</v>
      </c>
    </row>
    <row r="1896" spans="1:31" x14ac:dyDescent="0.25">
      <c r="A1896" s="1">
        <v>44477</v>
      </c>
      <c r="B1896" s="2" t="s">
        <v>3879</v>
      </c>
      <c r="C1896" s="2" t="s">
        <v>46</v>
      </c>
      <c r="D1896" s="2" t="s">
        <v>23</v>
      </c>
      <c r="E1896" s="2" t="s">
        <v>81</v>
      </c>
      <c r="F1896" s="2" t="s">
        <v>71</v>
      </c>
      <c r="G1896" s="4">
        <v>44477</v>
      </c>
      <c r="H1896">
        <v>101</v>
      </c>
      <c r="I1896" t="s">
        <v>1376</v>
      </c>
      <c r="N1896">
        <v>691</v>
      </c>
      <c r="O1896" t="s">
        <v>2020</v>
      </c>
      <c r="P1896">
        <v>518</v>
      </c>
      <c r="AC1896" t="s">
        <v>2021</v>
      </c>
      <c r="AD1896" t="s">
        <v>2022</v>
      </c>
    </row>
    <row r="1897" spans="1:31" x14ac:dyDescent="0.25">
      <c r="A1897" s="1">
        <v>44477</v>
      </c>
      <c r="B1897" s="2" t="s">
        <v>3879</v>
      </c>
      <c r="C1897" s="2" t="s">
        <v>46</v>
      </c>
      <c r="D1897" s="2" t="s">
        <v>23</v>
      </c>
      <c r="E1897" s="2" t="s">
        <v>81</v>
      </c>
      <c r="F1897" s="2" t="s">
        <v>71</v>
      </c>
      <c r="G1897" s="4">
        <v>44477</v>
      </c>
      <c r="H1897">
        <v>102</v>
      </c>
      <c r="I1897" t="s">
        <v>1376</v>
      </c>
      <c r="N1897">
        <v>83</v>
      </c>
      <c r="O1897" t="s">
        <v>2029</v>
      </c>
      <c r="P1897">
        <v>138</v>
      </c>
      <c r="AC1897" t="s">
        <v>2030</v>
      </c>
      <c r="AD1897">
        <v>127</v>
      </c>
    </row>
    <row r="1898" spans="1:31" x14ac:dyDescent="0.25">
      <c r="A1898" s="1">
        <v>44477</v>
      </c>
      <c r="B1898" s="2" t="s">
        <v>3879</v>
      </c>
      <c r="C1898" s="2" t="s">
        <v>46</v>
      </c>
      <c r="D1898" s="2" t="s">
        <v>23</v>
      </c>
      <c r="E1898" s="2" t="s">
        <v>81</v>
      </c>
      <c r="F1898" s="2" t="s">
        <v>71</v>
      </c>
      <c r="G1898" s="4">
        <v>44477</v>
      </c>
      <c r="H1898">
        <v>103</v>
      </c>
      <c r="I1898" t="s">
        <v>1378</v>
      </c>
      <c r="J1898" s="1">
        <v>44477</v>
      </c>
      <c r="K1898" t="s">
        <v>3367</v>
      </c>
      <c r="L1898" t="s">
        <v>3368</v>
      </c>
      <c r="M1898" t="s">
        <v>2150</v>
      </c>
      <c r="N1898">
        <v>121</v>
      </c>
      <c r="O1898" t="s">
        <v>2100</v>
      </c>
      <c r="P1898">
        <v>374</v>
      </c>
      <c r="Q1898">
        <v>0</v>
      </c>
      <c r="R1898">
        <v>0</v>
      </c>
      <c r="S1898">
        <v>3729</v>
      </c>
      <c r="T1898">
        <v>3729</v>
      </c>
      <c r="U1898">
        <v>3729</v>
      </c>
      <c r="W1898" t="s">
        <v>2006</v>
      </c>
      <c r="X1898" t="s">
        <v>71</v>
      </c>
      <c r="Y1898" t="s">
        <v>3369</v>
      </c>
      <c r="Z1898">
        <v>0</v>
      </c>
      <c r="AA1898" t="s">
        <v>46</v>
      </c>
      <c r="AC1898" t="s">
        <v>2101</v>
      </c>
      <c r="AD1898">
        <v>137</v>
      </c>
      <c r="AE1898" t="s">
        <v>2285</v>
      </c>
    </row>
    <row r="1899" spans="1:31" x14ac:dyDescent="0.25">
      <c r="A1899" s="1">
        <v>44477</v>
      </c>
      <c r="B1899" s="2" t="s">
        <v>3879</v>
      </c>
      <c r="C1899" s="2" t="s">
        <v>46</v>
      </c>
      <c r="D1899" s="2" t="s">
        <v>23</v>
      </c>
      <c r="E1899" s="2" t="s">
        <v>81</v>
      </c>
      <c r="F1899" s="2" t="s">
        <v>71</v>
      </c>
      <c r="G1899" s="4">
        <v>44477</v>
      </c>
      <c r="H1899">
        <v>104</v>
      </c>
      <c r="I1899" t="s">
        <v>1378</v>
      </c>
      <c r="N1899">
        <v>1794</v>
      </c>
      <c r="O1899" t="s">
        <v>2558</v>
      </c>
      <c r="P1899">
        <v>1500</v>
      </c>
      <c r="AC1899" t="s">
        <v>2560</v>
      </c>
      <c r="AD1899">
        <v>171</v>
      </c>
    </row>
    <row r="1900" spans="1:31" x14ac:dyDescent="0.25">
      <c r="A1900" s="1">
        <v>44477</v>
      </c>
      <c r="B1900" s="2" t="s">
        <v>3879</v>
      </c>
      <c r="C1900" s="2" t="s">
        <v>46</v>
      </c>
      <c r="D1900" s="2" t="s">
        <v>23</v>
      </c>
      <c r="E1900" s="2" t="s">
        <v>81</v>
      </c>
      <c r="F1900" s="2" t="s">
        <v>71</v>
      </c>
      <c r="G1900" s="4">
        <v>44477</v>
      </c>
      <c r="H1900">
        <v>105</v>
      </c>
      <c r="I1900" t="s">
        <v>1378</v>
      </c>
      <c r="N1900">
        <v>1539</v>
      </c>
      <c r="O1900" t="s">
        <v>2829</v>
      </c>
      <c r="P1900">
        <v>352</v>
      </c>
      <c r="AC1900" t="s">
        <v>2830</v>
      </c>
      <c r="AD1900">
        <v>114</v>
      </c>
    </row>
    <row r="1901" spans="1:31" x14ac:dyDescent="0.25">
      <c r="A1901" s="1">
        <v>44477</v>
      </c>
      <c r="B1901" s="2" t="s">
        <v>3879</v>
      </c>
      <c r="C1901" s="2" t="s">
        <v>46</v>
      </c>
      <c r="D1901" s="2" t="s">
        <v>23</v>
      </c>
      <c r="E1901" s="2" t="s">
        <v>81</v>
      </c>
      <c r="F1901" s="2" t="s">
        <v>71</v>
      </c>
      <c r="G1901" s="4">
        <v>44477</v>
      </c>
      <c r="H1901">
        <v>106</v>
      </c>
      <c r="I1901" t="s">
        <v>1378</v>
      </c>
      <c r="N1901">
        <v>1580</v>
      </c>
      <c r="O1901" t="s">
        <v>2092</v>
      </c>
      <c r="P1901">
        <v>610</v>
      </c>
      <c r="AC1901" t="s">
        <v>2093</v>
      </c>
      <c r="AD1901" t="s">
        <v>2094</v>
      </c>
    </row>
    <row r="1902" spans="1:31" x14ac:dyDescent="0.25">
      <c r="A1902" s="1">
        <v>44477</v>
      </c>
      <c r="B1902" s="2" t="s">
        <v>3879</v>
      </c>
      <c r="C1902" s="2" t="s">
        <v>46</v>
      </c>
      <c r="D1902" s="2" t="s">
        <v>23</v>
      </c>
      <c r="E1902" s="2" t="s">
        <v>81</v>
      </c>
      <c r="F1902" s="2" t="s">
        <v>71</v>
      </c>
      <c r="G1902" s="4">
        <v>44477</v>
      </c>
      <c r="H1902">
        <v>107</v>
      </c>
      <c r="I1902" t="s">
        <v>1378</v>
      </c>
      <c r="N1902">
        <v>163</v>
      </c>
      <c r="O1902" t="s">
        <v>2538</v>
      </c>
      <c r="P1902">
        <v>415</v>
      </c>
      <c r="AC1902" t="s">
        <v>2539</v>
      </c>
    </row>
    <row r="1903" spans="1:31" x14ac:dyDescent="0.25">
      <c r="A1903" s="1">
        <v>44477</v>
      </c>
      <c r="B1903" s="2" t="s">
        <v>3879</v>
      </c>
      <c r="C1903" s="2" t="s">
        <v>46</v>
      </c>
      <c r="D1903" s="2" t="s">
        <v>23</v>
      </c>
      <c r="E1903" s="2" t="s">
        <v>81</v>
      </c>
      <c r="F1903" s="2" t="s">
        <v>71</v>
      </c>
      <c r="G1903" s="4">
        <v>44477</v>
      </c>
      <c r="H1903">
        <v>108</v>
      </c>
      <c r="I1903" t="s">
        <v>1378</v>
      </c>
      <c r="N1903">
        <v>257</v>
      </c>
      <c r="O1903" t="s">
        <v>2536</v>
      </c>
      <c r="P1903">
        <v>340</v>
      </c>
      <c r="AC1903" t="s">
        <v>2537</v>
      </c>
      <c r="AD1903">
        <v>208</v>
      </c>
    </row>
    <row r="1904" spans="1:31" x14ac:dyDescent="0.25">
      <c r="A1904" s="1">
        <v>44477</v>
      </c>
      <c r="B1904" s="2" t="s">
        <v>3879</v>
      </c>
      <c r="C1904" s="2" t="s">
        <v>46</v>
      </c>
      <c r="D1904" s="2" t="s">
        <v>23</v>
      </c>
      <c r="E1904" s="2" t="s">
        <v>81</v>
      </c>
      <c r="F1904" s="2" t="s">
        <v>71</v>
      </c>
      <c r="G1904" s="4">
        <v>44477</v>
      </c>
      <c r="H1904">
        <v>109</v>
      </c>
      <c r="I1904" t="s">
        <v>1378</v>
      </c>
      <c r="N1904">
        <v>83</v>
      </c>
      <c r="O1904" t="s">
        <v>2029</v>
      </c>
      <c r="P1904">
        <v>138</v>
      </c>
      <c r="AC1904" t="s">
        <v>2030</v>
      </c>
      <c r="AD1904">
        <v>127</v>
      </c>
    </row>
    <row r="1905" spans="1:31" x14ac:dyDescent="0.25">
      <c r="A1905" s="1">
        <v>44477</v>
      </c>
      <c r="B1905" s="2" t="s">
        <v>3879</v>
      </c>
      <c r="C1905" s="2" t="s">
        <v>25</v>
      </c>
      <c r="D1905" s="2" t="s">
        <v>23</v>
      </c>
      <c r="E1905" s="2" t="s">
        <v>78</v>
      </c>
      <c r="F1905" s="2" t="s">
        <v>71</v>
      </c>
      <c r="G1905" s="4">
        <v>44477</v>
      </c>
      <c r="H1905">
        <v>110</v>
      </c>
      <c r="I1905" t="s">
        <v>1381</v>
      </c>
      <c r="J1905" s="1">
        <v>44477</v>
      </c>
      <c r="K1905" t="s">
        <v>2958</v>
      </c>
      <c r="L1905" t="s">
        <v>2071</v>
      </c>
      <c r="N1905">
        <v>121</v>
      </c>
      <c r="O1905" t="s">
        <v>2100</v>
      </c>
      <c r="P1905">
        <v>374</v>
      </c>
      <c r="Q1905">
        <v>0</v>
      </c>
      <c r="R1905">
        <v>0</v>
      </c>
      <c r="S1905">
        <v>984</v>
      </c>
      <c r="T1905">
        <v>984</v>
      </c>
      <c r="U1905">
        <v>984</v>
      </c>
      <c r="W1905" t="s">
        <v>2006</v>
      </c>
      <c r="X1905" t="s">
        <v>71</v>
      </c>
      <c r="Y1905" t="s">
        <v>2959</v>
      </c>
      <c r="AA1905" t="s">
        <v>24</v>
      </c>
      <c r="AC1905" t="s">
        <v>2101</v>
      </c>
      <c r="AD1905">
        <v>137</v>
      </c>
      <c r="AE1905" t="s">
        <v>2063</v>
      </c>
    </row>
    <row r="1906" spans="1:31" x14ac:dyDescent="0.25">
      <c r="A1906" s="1">
        <v>44477</v>
      </c>
      <c r="B1906" s="2" t="s">
        <v>3879</v>
      </c>
      <c r="C1906" s="2" t="s">
        <v>25</v>
      </c>
      <c r="D1906" s="2" t="s">
        <v>23</v>
      </c>
      <c r="E1906" s="2" t="s">
        <v>78</v>
      </c>
      <c r="F1906" s="2" t="s">
        <v>71</v>
      </c>
      <c r="G1906" s="4">
        <v>44477</v>
      </c>
      <c r="H1906">
        <v>111</v>
      </c>
      <c r="I1906" t="s">
        <v>1381</v>
      </c>
      <c r="N1906">
        <v>1580</v>
      </c>
      <c r="O1906" t="s">
        <v>2092</v>
      </c>
      <c r="P1906">
        <v>610</v>
      </c>
      <c r="AC1906" t="s">
        <v>2093</v>
      </c>
      <c r="AD1906" t="s">
        <v>2094</v>
      </c>
    </row>
    <row r="1907" spans="1:31" x14ac:dyDescent="0.25">
      <c r="A1907" s="1">
        <v>44477</v>
      </c>
      <c r="B1907" s="2" t="s">
        <v>3879</v>
      </c>
      <c r="C1907" s="2" t="s">
        <v>56</v>
      </c>
      <c r="D1907" s="2" t="s">
        <v>23</v>
      </c>
      <c r="E1907" s="2" t="s">
        <v>81</v>
      </c>
      <c r="F1907" s="2" t="s">
        <v>71</v>
      </c>
      <c r="G1907" s="4">
        <v>44477</v>
      </c>
      <c r="H1907">
        <v>112</v>
      </c>
      <c r="I1907" t="s">
        <v>1382</v>
      </c>
      <c r="J1907" s="1">
        <v>44477</v>
      </c>
      <c r="K1907" t="s">
        <v>3370</v>
      </c>
      <c r="L1907" t="s">
        <v>3371</v>
      </c>
      <c r="M1907" t="s">
        <v>3372</v>
      </c>
      <c r="N1907">
        <v>692</v>
      </c>
      <c r="O1907" t="s">
        <v>2012</v>
      </c>
      <c r="P1907">
        <v>52.09</v>
      </c>
      <c r="Q1907">
        <v>0</v>
      </c>
      <c r="R1907">
        <v>0</v>
      </c>
      <c r="S1907">
        <v>847.66</v>
      </c>
      <c r="T1907">
        <v>847.66</v>
      </c>
      <c r="U1907">
        <v>847.66</v>
      </c>
      <c r="W1907" t="s">
        <v>2006</v>
      </c>
      <c r="X1907" t="s">
        <v>71</v>
      </c>
      <c r="AA1907" t="s">
        <v>56</v>
      </c>
      <c r="AC1907" t="s">
        <v>2013</v>
      </c>
      <c r="AD1907" t="s">
        <v>2014</v>
      </c>
      <c r="AE1907" t="s">
        <v>2373</v>
      </c>
    </row>
    <row r="1908" spans="1:31" x14ac:dyDescent="0.25">
      <c r="A1908" s="1">
        <v>44477</v>
      </c>
      <c r="B1908" s="2" t="s">
        <v>3879</v>
      </c>
      <c r="C1908" s="2" t="s">
        <v>56</v>
      </c>
      <c r="D1908" s="2" t="s">
        <v>23</v>
      </c>
      <c r="E1908" s="2" t="s">
        <v>81</v>
      </c>
      <c r="F1908" s="2" t="s">
        <v>71</v>
      </c>
      <c r="G1908" s="4">
        <v>44477</v>
      </c>
      <c r="H1908">
        <v>113</v>
      </c>
      <c r="I1908" t="s">
        <v>1382</v>
      </c>
      <c r="N1908">
        <v>288</v>
      </c>
      <c r="O1908" t="s">
        <v>2242</v>
      </c>
      <c r="P1908">
        <v>31</v>
      </c>
      <c r="AC1908" t="s">
        <v>2243</v>
      </c>
      <c r="AD1908">
        <v>221</v>
      </c>
    </row>
    <row r="1909" spans="1:31" x14ac:dyDescent="0.25">
      <c r="A1909" s="1">
        <v>44477</v>
      </c>
      <c r="B1909" s="2" t="s">
        <v>3879</v>
      </c>
      <c r="C1909" s="2" t="s">
        <v>56</v>
      </c>
      <c r="D1909" s="2" t="s">
        <v>23</v>
      </c>
      <c r="E1909" s="2" t="s">
        <v>81</v>
      </c>
      <c r="F1909" s="2" t="s">
        <v>71</v>
      </c>
      <c r="G1909" s="4">
        <v>44477</v>
      </c>
      <c r="H1909">
        <v>114</v>
      </c>
      <c r="I1909" t="s">
        <v>1382</v>
      </c>
      <c r="N1909">
        <v>1533</v>
      </c>
      <c r="O1909" t="s">
        <v>2119</v>
      </c>
      <c r="P1909">
        <v>764.57</v>
      </c>
      <c r="AC1909" t="s">
        <v>2120</v>
      </c>
      <c r="AD1909" t="s">
        <v>2121</v>
      </c>
    </row>
    <row r="1910" spans="1:31" x14ac:dyDescent="0.25">
      <c r="A1910" s="1">
        <v>44477</v>
      </c>
      <c r="B1910" s="2" t="s">
        <v>3879</v>
      </c>
      <c r="C1910" s="2" t="s">
        <v>52</v>
      </c>
      <c r="D1910" s="2" t="s">
        <v>23</v>
      </c>
      <c r="E1910" s="2" t="s">
        <v>81</v>
      </c>
      <c r="F1910" s="2" t="s">
        <v>71</v>
      </c>
      <c r="G1910" s="4">
        <v>44477</v>
      </c>
      <c r="H1910">
        <v>115</v>
      </c>
      <c r="I1910" t="s">
        <v>1384</v>
      </c>
      <c r="J1910" s="1">
        <v>44477</v>
      </c>
      <c r="K1910" t="s">
        <v>3373</v>
      </c>
      <c r="L1910" t="s">
        <v>2338</v>
      </c>
      <c r="M1910" t="s">
        <v>3374</v>
      </c>
      <c r="N1910">
        <v>2477</v>
      </c>
      <c r="O1910" t="s">
        <v>2240</v>
      </c>
      <c r="P1910">
        <v>750</v>
      </c>
      <c r="Q1910">
        <v>0</v>
      </c>
      <c r="R1910">
        <v>0</v>
      </c>
      <c r="S1910">
        <v>750</v>
      </c>
      <c r="T1910">
        <v>750</v>
      </c>
      <c r="U1910">
        <v>750</v>
      </c>
      <c r="W1910" t="s">
        <v>2006</v>
      </c>
      <c r="X1910" t="s">
        <v>71</v>
      </c>
      <c r="AA1910" t="s">
        <v>50</v>
      </c>
      <c r="AC1910" t="s">
        <v>2241</v>
      </c>
      <c r="AE1910" t="s">
        <v>2159</v>
      </c>
    </row>
    <row r="1911" spans="1:31" x14ac:dyDescent="0.25">
      <c r="A1911" s="1">
        <v>44477</v>
      </c>
      <c r="B1911" s="2" t="s">
        <v>3879</v>
      </c>
      <c r="C1911" s="2" t="s">
        <v>52</v>
      </c>
      <c r="D1911" s="2" t="s">
        <v>74</v>
      </c>
      <c r="E1911" s="2" t="s">
        <v>81</v>
      </c>
      <c r="F1911" s="2" t="s">
        <v>71</v>
      </c>
      <c r="G1911" s="4">
        <v>44477</v>
      </c>
      <c r="H1911">
        <v>116</v>
      </c>
      <c r="I1911" t="s">
        <v>1386</v>
      </c>
      <c r="J1911" s="1">
        <v>44477</v>
      </c>
      <c r="K1911" t="s">
        <v>3373</v>
      </c>
      <c r="L1911" t="s">
        <v>2338</v>
      </c>
      <c r="M1911" t="s">
        <v>3374</v>
      </c>
      <c r="N1911">
        <v>2452</v>
      </c>
      <c r="O1911" t="s">
        <v>2157</v>
      </c>
      <c r="P1911">
        <v>3500</v>
      </c>
      <c r="Q1911">
        <v>0</v>
      </c>
      <c r="R1911">
        <v>0</v>
      </c>
      <c r="S1911">
        <v>3500</v>
      </c>
      <c r="T1911">
        <v>3500</v>
      </c>
      <c r="U1911">
        <v>3500</v>
      </c>
      <c r="W1911" t="s">
        <v>2006</v>
      </c>
      <c r="X1911" t="s">
        <v>71</v>
      </c>
      <c r="AA1911" t="s">
        <v>50</v>
      </c>
      <c r="AC1911" t="s">
        <v>2158</v>
      </c>
      <c r="AE1911" t="s">
        <v>2159</v>
      </c>
    </row>
    <row r="1912" spans="1:31" x14ac:dyDescent="0.25">
      <c r="A1912" s="1">
        <v>44477</v>
      </c>
      <c r="B1912" s="2" t="s">
        <v>3879</v>
      </c>
      <c r="C1912" s="2" t="s">
        <v>25</v>
      </c>
      <c r="D1912" s="2" t="s">
        <v>37</v>
      </c>
      <c r="E1912" s="2" t="s">
        <v>78</v>
      </c>
      <c r="F1912" s="2" t="s">
        <v>71</v>
      </c>
      <c r="G1912" s="4">
        <v>44477</v>
      </c>
      <c r="H1912">
        <v>117</v>
      </c>
      <c r="I1912" t="s">
        <v>1387</v>
      </c>
      <c r="J1912" s="1">
        <v>44477</v>
      </c>
      <c r="K1912" t="s">
        <v>2070</v>
      </c>
      <c r="L1912" t="s">
        <v>2071</v>
      </c>
      <c r="M1912" t="s">
        <v>2072</v>
      </c>
      <c r="N1912">
        <v>368</v>
      </c>
      <c r="O1912" t="s">
        <v>2254</v>
      </c>
      <c r="P1912">
        <v>450</v>
      </c>
      <c r="Q1912">
        <v>0</v>
      </c>
      <c r="R1912">
        <v>0</v>
      </c>
      <c r="S1912">
        <v>450</v>
      </c>
      <c r="T1912">
        <v>450</v>
      </c>
      <c r="U1912">
        <v>450</v>
      </c>
      <c r="W1912" t="s">
        <v>2006</v>
      </c>
      <c r="X1912" t="s">
        <v>71</v>
      </c>
      <c r="AA1912" t="s">
        <v>24</v>
      </c>
      <c r="AC1912" t="s">
        <v>2255</v>
      </c>
      <c r="AE1912" t="s">
        <v>2380</v>
      </c>
    </row>
    <row r="1913" spans="1:31" x14ac:dyDescent="0.25">
      <c r="A1913" s="1">
        <v>44477</v>
      </c>
      <c r="B1913" s="2" t="s">
        <v>3879</v>
      </c>
      <c r="C1913" s="2" t="s">
        <v>25</v>
      </c>
      <c r="D1913" s="2" t="s">
        <v>37</v>
      </c>
      <c r="E1913" s="2" t="s">
        <v>78</v>
      </c>
      <c r="F1913" s="2" t="s">
        <v>71</v>
      </c>
      <c r="G1913" s="4">
        <v>44477</v>
      </c>
      <c r="H1913">
        <v>118</v>
      </c>
      <c r="I1913" t="s">
        <v>1388</v>
      </c>
      <c r="J1913" s="1">
        <v>44477</v>
      </c>
      <c r="K1913" t="s">
        <v>3217</v>
      </c>
      <c r="L1913" t="s">
        <v>3218</v>
      </c>
      <c r="M1913" t="s">
        <v>2086</v>
      </c>
      <c r="N1913">
        <v>348</v>
      </c>
      <c r="O1913" t="s">
        <v>2774</v>
      </c>
      <c r="P1913">
        <v>400</v>
      </c>
      <c r="Q1913">
        <v>0</v>
      </c>
      <c r="R1913">
        <v>0</v>
      </c>
      <c r="S1913">
        <v>400</v>
      </c>
      <c r="T1913">
        <v>400</v>
      </c>
      <c r="U1913">
        <v>400</v>
      </c>
      <c r="W1913" t="s">
        <v>2006</v>
      </c>
      <c r="X1913" t="s">
        <v>71</v>
      </c>
      <c r="AA1913" t="s">
        <v>24</v>
      </c>
      <c r="AC1913" t="s">
        <v>2775</v>
      </c>
      <c r="AE1913" t="s">
        <v>2035</v>
      </c>
    </row>
    <row r="1914" spans="1:31" x14ac:dyDescent="0.25">
      <c r="A1914" s="1">
        <v>44477</v>
      </c>
      <c r="B1914" s="2" t="s">
        <v>3879</v>
      </c>
      <c r="C1914" s="2" t="s">
        <v>48</v>
      </c>
      <c r="D1914" s="2" t="s">
        <v>37</v>
      </c>
      <c r="E1914" s="2" t="s">
        <v>81</v>
      </c>
      <c r="F1914" s="2" t="s">
        <v>71</v>
      </c>
      <c r="G1914" s="4">
        <v>44477</v>
      </c>
      <c r="H1914">
        <v>119</v>
      </c>
      <c r="I1914" t="s">
        <v>1389</v>
      </c>
      <c r="J1914" s="1">
        <v>44477</v>
      </c>
      <c r="K1914" t="s">
        <v>3375</v>
      </c>
      <c r="L1914" t="s">
        <v>2314</v>
      </c>
      <c r="M1914" t="s">
        <v>2471</v>
      </c>
      <c r="N1914">
        <v>10</v>
      </c>
      <c r="O1914" t="s">
        <v>2291</v>
      </c>
      <c r="P1914">
        <v>100</v>
      </c>
      <c r="Q1914">
        <v>0</v>
      </c>
      <c r="R1914">
        <v>0</v>
      </c>
      <c r="S1914">
        <v>100</v>
      </c>
      <c r="T1914">
        <v>100</v>
      </c>
      <c r="U1914">
        <v>100</v>
      </c>
      <c r="W1914" t="s">
        <v>2006</v>
      </c>
      <c r="X1914" t="s">
        <v>71</v>
      </c>
      <c r="AA1914" t="s">
        <v>48</v>
      </c>
      <c r="AC1914" t="s">
        <v>2292</v>
      </c>
      <c r="AD1914">
        <v>134</v>
      </c>
      <c r="AE1914" t="s">
        <v>3376</v>
      </c>
    </row>
    <row r="1915" spans="1:31" x14ac:dyDescent="0.25">
      <c r="A1915" s="1">
        <v>44477</v>
      </c>
      <c r="B1915" s="2" t="s">
        <v>3879</v>
      </c>
      <c r="C1915" s="2" t="s">
        <v>21</v>
      </c>
      <c r="D1915" s="2" t="s">
        <v>23</v>
      </c>
      <c r="E1915" s="2" t="s">
        <v>81</v>
      </c>
      <c r="F1915" s="2" t="s">
        <v>71</v>
      </c>
      <c r="G1915" s="4">
        <v>44477</v>
      </c>
      <c r="H1915">
        <v>120</v>
      </c>
      <c r="I1915" t="s">
        <v>1391</v>
      </c>
      <c r="J1915" s="1">
        <v>44477</v>
      </c>
      <c r="K1915" t="s">
        <v>3375</v>
      </c>
      <c r="L1915" t="s">
        <v>2314</v>
      </c>
      <c r="M1915" t="s">
        <v>2471</v>
      </c>
      <c r="N1915">
        <v>692</v>
      </c>
      <c r="O1915" t="s">
        <v>2012</v>
      </c>
      <c r="P1915">
        <v>165</v>
      </c>
      <c r="Q1915">
        <v>0</v>
      </c>
      <c r="R1915">
        <v>0</v>
      </c>
      <c r="S1915">
        <v>645</v>
      </c>
      <c r="T1915">
        <v>645</v>
      </c>
      <c r="U1915">
        <v>645</v>
      </c>
      <c r="W1915" t="s">
        <v>2006</v>
      </c>
      <c r="X1915" t="s">
        <v>71</v>
      </c>
      <c r="AA1915" t="s">
        <v>61</v>
      </c>
      <c r="AC1915" t="s">
        <v>2013</v>
      </c>
      <c r="AD1915" t="s">
        <v>2014</v>
      </c>
      <c r="AE1915" t="s">
        <v>3376</v>
      </c>
    </row>
    <row r="1916" spans="1:31" x14ac:dyDescent="0.25">
      <c r="A1916" s="1">
        <v>44477</v>
      </c>
      <c r="B1916" s="2" t="s">
        <v>3879</v>
      </c>
      <c r="C1916" s="2" t="s">
        <v>21</v>
      </c>
      <c r="D1916" s="2" t="s">
        <v>23</v>
      </c>
      <c r="E1916" s="2" t="s">
        <v>81</v>
      </c>
      <c r="F1916" s="2" t="s">
        <v>71</v>
      </c>
      <c r="G1916" s="4">
        <v>44477</v>
      </c>
      <c r="H1916">
        <v>121</v>
      </c>
      <c r="I1916" t="s">
        <v>1391</v>
      </c>
      <c r="N1916">
        <v>1533</v>
      </c>
      <c r="O1916" t="s">
        <v>2119</v>
      </c>
      <c r="P1916">
        <v>480</v>
      </c>
      <c r="AC1916" t="s">
        <v>2120</v>
      </c>
      <c r="AD1916" t="s">
        <v>2121</v>
      </c>
    </row>
    <row r="1917" spans="1:31" x14ac:dyDescent="0.25">
      <c r="A1917" s="1">
        <v>44477</v>
      </c>
      <c r="B1917" s="2" t="s">
        <v>3879</v>
      </c>
      <c r="C1917" s="2" t="s">
        <v>46</v>
      </c>
      <c r="D1917" s="2" t="s">
        <v>23</v>
      </c>
      <c r="E1917" s="2" t="s">
        <v>81</v>
      </c>
      <c r="F1917" s="2" t="s">
        <v>71</v>
      </c>
      <c r="G1917" s="4">
        <v>44477</v>
      </c>
      <c r="H1917">
        <v>122</v>
      </c>
      <c r="I1917" t="s">
        <v>1392</v>
      </c>
      <c r="J1917" s="1">
        <v>44477</v>
      </c>
      <c r="K1917" t="s">
        <v>3377</v>
      </c>
      <c r="L1917" t="s">
        <v>3378</v>
      </c>
      <c r="M1917" t="s">
        <v>3379</v>
      </c>
      <c r="N1917">
        <v>692</v>
      </c>
      <c r="O1917" t="s">
        <v>2012</v>
      </c>
      <c r="P1917">
        <v>184</v>
      </c>
      <c r="Q1917">
        <v>0</v>
      </c>
      <c r="R1917">
        <v>0</v>
      </c>
      <c r="S1917">
        <v>1811</v>
      </c>
      <c r="T1917">
        <v>1811</v>
      </c>
      <c r="U1917">
        <v>1811</v>
      </c>
      <c r="W1917" t="s">
        <v>2006</v>
      </c>
      <c r="X1917" t="s">
        <v>71</v>
      </c>
      <c r="AA1917" t="s">
        <v>46</v>
      </c>
      <c r="AC1917" t="s">
        <v>2013</v>
      </c>
      <c r="AD1917" t="s">
        <v>2014</v>
      </c>
      <c r="AE1917" t="s">
        <v>2217</v>
      </c>
    </row>
    <row r="1918" spans="1:31" x14ac:dyDescent="0.25">
      <c r="A1918" s="1">
        <v>44477</v>
      </c>
      <c r="B1918" s="2" t="s">
        <v>3879</v>
      </c>
      <c r="C1918" s="2" t="s">
        <v>46</v>
      </c>
      <c r="D1918" s="2" t="s">
        <v>23</v>
      </c>
      <c r="E1918" s="2" t="s">
        <v>81</v>
      </c>
      <c r="F1918" s="2" t="s">
        <v>71</v>
      </c>
      <c r="G1918" s="4">
        <v>44477</v>
      </c>
      <c r="H1918">
        <v>123</v>
      </c>
      <c r="I1918" t="s">
        <v>1392</v>
      </c>
      <c r="N1918">
        <v>119</v>
      </c>
      <c r="O1918" t="s">
        <v>2145</v>
      </c>
      <c r="P1918">
        <v>161</v>
      </c>
      <c r="AC1918" t="s">
        <v>2146</v>
      </c>
      <c r="AD1918">
        <v>213</v>
      </c>
    </row>
    <row r="1919" spans="1:31" x14ac:dyDescent="0.25">
      <c r="A1919" s="1">
        <v>44477</v>
      </c>
      <c r="B1919" s="2" t="s">
        <v>3879</v>
      </c>
      <c r="C1919" s="2" t="s">
        <v>46</v>
      </c>
      <c r="D1919" s="2" t="s">
        <v>23</v>
      </c>
      <c r="E1919" s="2" t="s">
        <v>81</v>
      </c>
      <c r="F1919" s="2" t="s">
        <v>71</v>
      </c>
      <c r="G1919" s="4">
        <v>44477</v>
      </c>
      <c r="H1919">
        <v>124</v>
      </c>
      <c r="I1919" t="s">
        <v>1392</v>
      </c>
      <c r="N1919">
        <v>1297</v>
      </c>
      <c r="O1919" t="s">
        <v>2112</v>
      </c>
      <c r="P1919">
        <v>265</v>
      </c>
      <c r="AC1919" t="s">
        <v>2113</v>
      </c>
      <c r="AD1919" t="s">
        <v>2114</v>
      </c>
    </row>
    <row r="1920" spans="1:31" x14ac:dyDescent="0.25">
      <c r="A1920" s="1">
        <v>44477</v>
      </c>
      <c r="B1920" s="2" t="s">
        <v>3879</v>
      </c>
      <c r="C1920" s="2" t="s">
        <v>46</v>
      </c>
      <c r="D1920" s="2" t="s">
        <v>23</v>
      </c>
      <c r="E1920" s="2" t="s">
        <v>81</v>
      </c>
      <c r="F1920" s="2" t="s">
        <v>71</v>
      </c>
      <c r="G1920" s="4">
        <v>44477</v>
      </c>
      <c r="H1920">
        <v>125</v>
      </c>
      <c r="I1920" t="s">
        <v>1392</v>
      </c>
      <c r="N1920">
        <v>691</v>
      </c>
      <c r="O1920" t="s">
        <v>2020</v>
      </c>
      <c r="P1920">
        <v>518</v>
      </c>
      <c r="AC1920" t="s">
        <v>2021</v>
      </c>
      <c r="AD1920" t="s">
        <v>2022</v>
      </c>
    </row>
    <row r="1921" spans="1:31" x14ac:dyDescent="0.25">
      <c r="A1921" s="1">
        <v>44477</v>
      </c>
      <c r="B1921" s="2" t="s">
        <v>3879</v>
      </c>
      <c r="C1921" s="2" t="s">
        <v>46</v>
      </c>
      <c r="D1921" s="2" t="s">
        <v>23</v>
      </c>
      <c r="E1921" s="2" t="s">
        <v>81</v>
      </c>
      <c r="F1921" s="2" t="s">
        <v>71</v>
      </c>
      <c r="G1921" s="4">
        <v>44477</v>
      </c>
      <c r="H1921">
        <v>126</v>
      </c>
      <c r="I1921" t="s">
        <v>1392</v>
      </c>
      <c r="N1921">
        <v>226</v>
      </c>
      <c r="O1921" t="s">
        <v>2018</v>
      </c>
      <c r="P1921">
        <v>345</v>
      </c>
      <c r="AC1921" t="s">
        <v>2019</v>
      </c>
      <c r="AD1921">
        <v>183</v>
      </c>
    </row>
    <row r="1922" spans="1:31" x14ac:dyDescent="0.25">
      <c r="A1922" s="1">
        <v>44477</v>
      </c>
      <c r="B1922" s="2" t="s">
        <v>3879</v>
      </c>
      <c r="C1922" s="2" t="s">
        <v>46</v>
      </c>
      <c r="D1922" s="2" t="s">
        <v>23</v>
      </c>
      <c r="E1922" s="2" t="s">
        <v>81</v>
      </c>
      <c r="F1922" s="2" t="s">
        <v>71</v>
      </c>
      <c r="G1922" s="4">
        <v>44477</v>
      </c>
      <c r="H1922">
        <v>127</v>
      </c>
      <c r="I1922" t="s">
        <v>1392</v>
      </c>
      <c r="N1922">
        <v>83</v>
      </c>
      <c r="O1922" t="s">
        <v>2029</v>
      </c>
      <c r="P1922">
        <v>138</v>
      </c>
      <c r="AC1922" t="s">
        <v>2030</v>
      </c>
      <c r="AD1922">
        <v>127</v>
      </c>
    </row>
    <row r="1923" spans="1:31" x14ac:dyDescent="0.25">
      <c r="A1923" s="1">
        <v>44477</v>
      </c>
      <c r="B1923" s="2" t="s">
        <v>3879</v>
      </c>
      <c r="C1923" s="2" t="s">
        <v>46</v>
      </c>
      <c r="D1923" s="2" t="s">
        <v>23</v>
      </c>
      <c r="E1923" s="2" t="s">
        <v>81</v>
      </c>
      <c r="F1923" s="2" t="s">
        <v>71</v>
      </c>
      <c r="G1923" s="4">
        <v>44477</v>
      </c>
      <c r="H1923">
        <v>128</v>
      </c>
      <c r="I1923" t="s">
        <v>1392</v>
      </c>
      <c r="N1923">
        <v>1356</v>
      </c>
      <c r="O1923" t="s">
        <v>2251</v>
      </c>
      <c r="P1923">
        <v>200</v>
      </c>
      <c r="AC1923" t="s">
        <v>2252</v>
      </c>
      <c r="AD1923">
        <v>92</v>
      </c>
    </row>
    <row r="1924" spans="1:31" x14ac:dyDescent="0.25">
      <c r="A1924" s="1">
        <v>44477</v>
      </c>
      <c r="B1924" s="2" t="s">
        <v>3879</v>
      </c>
      <c r="C1924" s="2" t="s">
        <v>46</v>
      </c>
      <c r="D1924" s="2" t="s">
        <v>23</v>
      </c>
      <c r="E1924" s="2" t="s">
        <v>81</v>
      </c>
      <c r="F1924" s="2" t="s">
        <v>71</v>
      </c>
      <c r="G1924" s="4">
        <v>44477</v>
      </c>
      <c r="H1924">
        <v>129</v>
      </c>
      <c r="I1924" t="s">
        <v>1394</v>
      </c>
      <c r="J1924" s="1">
        <v>44477</v>
      </c>
      <c r="K1924" t="s">
        <v>3380</v>
      </c>
      <c r="L1924" t="s">
        <v>2577</v>
      </c>
      <c r="N1924">
        <v>692</v>
      </c>
      <c r="O1924" t="s">
        <v>2012</v>
      </c>
      <c r="P1924">
        <v>184</v>
      </c>
      <c r="Q1924">
        <v>0</v>
      </c>
      <c r="R1924">
        <v>0</v>
      </c>
      <c r="S1924">
        <v>1467</v>
      </c>
      <c r="T1924">
        <v>1467</v>
      </c>
      <c r="U1924">
        <v>1467</v>
      </c>
      <c r="W1924" t="s">
        <v>2006</v>
      </c>
      <c r="X1924" t="s">
        <v>71</v>
      </c>
      <c r="Y1924" t="s">
        <v>3381</v>
      </c>
      <c r="AA1924" t="s">
        <v>46</v>
      </c>
      <c r="AC1924" t="s">
        <v>2013</v>
      </c>
      <c r="AD1924" t="s">
        <v>2014</v>
      </c>
      <c r="AE1924" t="s">
        <v>2111</v>
      </c>
    </row>
    <row r="1925" spans="1:31" x14ac:dyDescent="0.25">
      <c r="A1925" s="1">
        <v>44477</v>
      </c>
      <c r="B1925" s="2" t="s">
        <v>3879</v>
      </c>
      <c r="C1925" s="2" t="s">
        <v>46</v>
      </c>
      <c r="D1925" s="2" t="s">
        <v>23</v>
      </c>
      <c r="E1925" s="2" t="s">
        <v>81</v>
      </c>
      <c r="F1925" s="2" t="s">
        <v>71</v>
      </c>
      <c r="G1925" s="4">
        <v>44477</v>
      </c>
      <c r="H1925">
        <v>130</v>
      </c>
      <c r="I1925" t="s">
        <v>1394</v>
      </c>
      <c r="N1925">
        <v>1533</v>
      </c>
      <c r="O1925" t="s">
        <v>2119</v>
      </c>
      <c r="P1925">
        <v>535</v>
      </c>
      <c r="AC1925" t="s">
        <v>2120</v>
      </c>
      <c r="AD1925" t="s">
        <v>2121</v>
      </c>
    </row>
    <row r="1926" spans="1:31" x14ac:dyDescent="0.25">
      <c r="A1926" s="1">
        <v>44477</v>
      </c>
      <c r="B1926" s="2" t="s">
        <v>3879</v>
      </c>
      <c r="C1926" s="2" t="s">
        <v>46</v>
      </c>
      <c r="D1926" s="2" t="s">
        <v>23</v>
      </c>
      <c r="E1926" s="2" t="s">
        <v>81</v>
      </c>
      <c r="F1926" s="2" t="s">
        <v>71</v>
      </c>
      <c r="G1926" s="4">
        <v>44477</v>
      </c>
      <c r="H1926">
        <v>131</v>
      </c>
      <c r="I1926" t="s">
        <v>1394</v>
      </c>
      <c r="N1926">
        <v>1580</v>
      </c>
      <c r="O1926" t="s">
        <v>2092</v>
      </c>
      <c r="P1926">
        <v>610</v>
      </c>
      <c r="AC1926" t="s">
        <v>2093</v>
      </c>
      <c r="AD1926" t="s">
        <v>2094</v>
      </c>
    </row>
    <row r="1927" spans="1:31" x14ac:dyDescent="0.25">
      <c r="A1927" s="1">
        <v>44477</v>
      </c>
      <c r="B1927" s="2" t="s">
        <v>3879</v>
      </c>
      <c r="C1927" s="2" t="s">
        <v>46</v>
      </c>
      <c r="D1927" s="2" t="s">
        <v>23</v>
      </c>
      <c r="E1927" s="2" t="s">
        <v>81</v>
      </c>
      <c r="F1927" s="2" t="s">
        <v>71</v>
      </c>
      <c r="G1927" s="4">
        <v>44477</v>
      </c>
      <c r="H1927">
        <v>132</v>
      </c>
      <c r="I1927" t="s">
        <v>1394</v>
      </c>
      <c r="N1927">
        <v>83</v>
      </c>
      <c r="O1927" t="s">
        <v>2029</v>
      </c>
      <c r="P1927">
        <v>138</v>
      </c>
      <c r="AC1927" t="s">
        <v>2030</v>
      </c>
      <c r="AD1927">
        <v>127</v>
      </c>
    </row>
    <row r="1928" spans="1:31" x14ac:dyDescent="0.25">
      <c r="A1928" s="1">
        <v>44477</v>
      </c>
      <c r="B1928" s="2" t="s">
        <v>3879</v>
      </c>
      <c r="C1928" s="2" t="s">
        <v>46</v>
      </c>
      <c r="D1928" s="2" t="s">
        <v>23</v>
      </c>
      <c r="E1928" s="2" t="s">
        <v>81</v>
      </c>
      <c r="F1928" s="2" t="s">
        <v>71</v>
      </c>
      <c r="G1928" s="4">
        <v>44477</v>
      </c>
      <c r="H1928">
        <v>133</v>
      </c>
      <c r="I1928" t="s">
        <v>1396</v>
      </c>
      <c r="J1928" s="1">
        <v>44477</v>
      </c>
      <c r="K1928" t="s">
        <v>3382</v>
      </c>
      <c r="L1928" t="s">
        <v>2003</v>
      </c>
      <c r="N1928">
        <v>692</v>
      </c>
      <c r="O1928" t="s">
        <v>2012</v>
      </c>
      <c r="P1928">
        <v>184</v>
      </c>
      <c r="Q1928">
        <v>0</v>
      </c>
      <c r="R1928">
        <v>0</v>
      </c>
      <c r="S1928">
        <v>184</v>
      </c>
      <c r="T1928">
        <v>184</v>
      </c>
      <c r="U1928">
        <v>184</v>
      </c>
      <c r="W1928" t="s">
        <v>2006</v>
      </c>
      <c r="X1928" t="s">
        <v>71</v>
      </c>
      <c r="Y1928" t="s">
        <v>3383</v>
      </c>
      <c r="AA1928" t="s">
        <v>46</v>
      </c>
      <c r="AC1928" t="s">
        <v>2013</v>
      </c>
      <c r="AD1928" t="s">
        <v>2014</v>
      </c>
      <c r="AE1928" t="s">
        <v>2201</v>
      </c>
    </row>
    <row r="1929" spans="1:31" x14ac:dyDescent="0.25">
      <c r="A1929" s="1">
        <v>44477</v>
      </c>
      <c r="B1929" s="2" t="s">
        <v>3879</v>
      </c>
      <c r="C1929" s="2" t="s">
        <v>46</v>
      </c>
      <c r="D1929" s="2" t="s">
        <v>23</v>
      </c>
      <c r="E1929" s="2" t="s">
        <v>81</v>
      </c>
      <c r="F1929" s="2" t="s">
        <v>71</v>
      </c>
      <c r="G1929" s="4">
        <v>44477</v>
      </c>
      <c r="H1929">
        <v>134</v>
      </c>
      <c r="I1929" t="s">
        <v>1398</v>
      </c>
      <c r="J1929" s="1">
        <v>44477</v>
      </c>
      <c r="K1929" t="s">
        <v>3384</v>
      </c>
      <c r="L1929" t="s">
        <v>2335</v>
      </c>
      <c r="N1929">
        <v>692</v>
      </c>
      <c r="O1929" t="s">
        <v>2012</v>
      </c>
      <c r="P1929">
        <v>184</v>
      </c>
      <c r="Q1929">
        <v>0</v>
      </c>
      <c r="R1929">
        <v>0</v>
      </c>
      <c r="S1929">
        <v>2045</v>
      </c>
      <c r="T1929">
        <v>2045</v>
      </c>
      <c r="U1929">
        <v>2045</v>
      </c>
      <c r="W1929" t="s">
        <v>2006</v>
      </c>
      <c r="X1929" t="s">
        <v>71</v>
      </c>
      <c r="AA1929" t="s">
        <v>46</v>
      </c>
      <c r="AC1929" t="s">
        <v>2013</v>
      </c>
      <c r="AD1929" t="s">
        <v>2014</v>
      </c>
      <c r="AE1929" t="s">
        <v>2688</v>
      </c>
    </row>
    <row r="1930" spans="1:31" x14ac:dyDescent="0.25">
      <c r="A1930" s="1">
        <v>44477</v>
      </c>
      <c r="B1930" s="2" t="s">
        <v>3879</v>
      </c>
      <c r="C1930" s="2" t="s">
        <v>46</v>
      </c>
      <c r="D1930" s="2" t="s">
        <v>23</v>
      </c>
      <c r="E1930" s="2" t="s">
        <v>81</v>
      </c>
      <c r="F1930" s="2" t="s">
        <v>71</v>
      </c>
      <c r="G1930" s="4">
        <v>44477</v>
      </c>
      <c r="H1930">
        <v>135</v>
      </c>
      <c r="I1930" t="s">
        <v>1398</v>
      </c>
      <c r="N1930">
        <v>226</v>
      </c>
      <c r="O1930" t="s">
        <v>2018</v>
      </c>
      <c r="P1930">
        <v>345</v>
      </c>
      <c r="AC1930" t="s">
        <v>2019</v>
      </c>
      <c r="AD1930">
        <v>183</v>
      </c>
    </row>
    <row r="1931" spans="1:31" x14ac:dyDescent="0.25">
      <c r="A1931" s="1">
        <v>44477</v>
      </c>
      <c r="B1931" s="2" t="s">
        <v>3879</v>
      </c>
      <c r="C1931" s="2" t="s">
        <v>46</v>
      </c>
      <c r="D1931" s="2" t="s">
        <v>23</v>
      </c>
      <c r="E1931" s="2" t="s">
        <v>81</v>
      </c>
      <c r="F1931" s="2" t="s">
        <v>71</v>
      </c>
      <c r="G1931" s="4">
        <v>44477</v>
      </c>
      <c r="H1931">
        <v>136</v>
      </c>
      <c r="I1931" t="s">
        <v>1398</v>
      </c>
      <c r="N1931">
        <v>691</v>
      </c>
      <c r="O1931" t="s">
        <v>2020</v>
      </c>
      <c r="P1931">
        <v>518</v>
      </c>
      <c r="AC1931" t="s">
        <v>2021</v>
      </c>
      <c r="AD1931" t="s">
        <v>2022</v>
      </c>
    </row>
    <row r="1932" spans="1:31" x14ac:dyDescent="0.25">
      <c r="A1932" s="1">
        <v>44477</v>
      </c>
      <c r="B1932" s="2" t="s">
        <v>3879</v>
      </c>
      <c r="C1932" s="2" t="s">
        <v>46</v>
      </c>
      <c r="D1932" s="2" t="s">
        <v>23</v>
      </c>
      <c r="E1932" s="2" t="s">
        <v>81</v>
      </c>
      <c r="F1932" s="2" t="s">
        <v>71</v>
      </c>
      <c r="G1932" s="4">
        <v>44477</v>
      </c>
      <c r="H1932">
        <v>137</v>
      </c>
      <c r="I1932" t="s">
        <v>1398</v>
      </c>
      <c r="N1932">
        <v>2174</v>
      </c>
      <c r="O1932" t="s">
        <v>2824</v>
      </c>
      <c r="P1932">
        <v>860</v>
      </c>
      <c r="AC1932" t="s">
        <v>2825</v>
      </c>
      <c r="AD1932" t="s">
        <v>2826</v>
      </c>
    </row>
    <row r="1933" spans="1:31" x14ac:dyDescent="0.25">
      <c r="A1933" s="1">
        <v>44477</v>
      </c>
      <c r="B1933" s="2" t="s">
        <v>3879</v>
      </c>
      <c r="C1933" s="2" t="s">
        <v>46</v>
      </c>
      <c r="D1933" s="2" t="s">
        <v>23</v>
      </c>
      <c r="E1933" s="2" t="s">
        <v>81</v>
      </c>
      <c r="F1933" s="2" t="s">
        <v>71</v>
      </c>
      <c r="G1933" s="4">
        <v>44477</v>
      </c>
      <c r="H1933">
        <v>138</v>
      </c>
      <c r="I1933" t="s">
        <v>1398</v>
      </c>
      <c r="N1933">
        <v>83</v>
      </c>
      <c r="O1933" t="s">
        <v>2029</v>
      </c>
      <c r="P1933">
        <v>138</v>
      </c>
      <c r="AC1933" t="s">
        <v>2030</v>
      </c>
      <c r="AD1933">
        <v>127</v>
      </c>
    </row>
    <row r="1934" spans="1:31" x14ac:dyDescent="0.25">
      <c r="A1934" s="1">
        <v>44477</v>
      </c>
      <c r="B1934" s="2" t="s">
        <v>3879</v>
      </c>
      <c r="C1934" s="2" t="s">
        <v>46</v>
      </c>
      <c r="D1934" s="2" t="s">
        <v>23</v>
      </c>
      <c r="E1934" s="2" t="s">
        <v>81</v>
      </c>
      <c r="F1934" s="2" t="s">
        <v>71</v>
      </c>
      <c r="G1934" s="4">
        <v>44477</v>
      </c>
      <c r="H1934">
        <v>139</v>
      </c>
      <c r="I1934" t="s">
        <v>1400</v>
      </c>
      <c r="J1934" s="1">
        <v>44477</v>
      </c>
      <c r="K1934" t="s">
        <v>3385</v>
      </c>
      <c r="L1934" t="s">
        <v>2072</v>
      </c>
      <c r="N1934">
        <v>1533</v>
      </c>
      <c r="O1934" t="s">
        <v>2119</v>
      </c>
      <c r="P1934">
        <v>535</v>
      </c>
      <c r="Q1934">
        <v>0</v>
      </c>
      <c r="R1934">
        <v>0</v>
      </c>
      <c r="S1934">
        <v>535</v>
      </c>
      <c r="T1934">
        <v>535</v>
      </c>
      <c r="U1934">
        <v>535</v>
      </c>
      <c r="W1934" t="s">
        <v>2006</v>
      </c>
      <c r="X1934" t="s">
        <v>71</v>
      </c>
      <c r="Y1934" t="s">
        <v>3386</v>
      </c>
      <c r="AA1934" t="s">
        <v>46</v>
      </c>
      <c r="AC1934" t="s">
        <v>2120</v>
      </c>
      <c r="AD1934" t="s">
        <v>2121</v>
      </c>
      <c r="AE1934" t="s">
        <v>2197</v>
      </c>
    </row>
    <row r="1935" spans="1:31" x14ac:dyDescent="0.25">
      <c r="A1935" s="1">
        <v>44477</v>
      </c>
      <c r="B1935" s="2" t="s">
        <v>3879</v>
      </c>
      <c r="C1935" s="2" t="s">
        <v>46</v>
      </c>
      <c r="D1935" s="2" t="s">
        <v>23</v>
      </c>
      <c r="E1935" s="2" t="s">
        <v>81</v>
      </c>
      <c r="F1935" s="2" t="s">
        <v>71</v>
      </c>
      <c r="G1935" s="4">
        <v>44477</v>
      </c>
      <c r="H1935">
        <v>140</v>
      </c>
      <c r="I1935" t="s">
        <v>1402</v>
      </c>
      <c r="J1935" s="1">
        <v>44477</v>
      </c>
      <c r="K1935" t="s">
        <v>3387</v>
      </c>
      <c r="L1935" t="s">
        <v>2151</v>
      </c>
      <c r="M1935" t="s">
        <v>3388</v>
      </c>
      <c r="N1935">
        <v>121</v>
      </c>
      <c r="O1935" t="s">
        <v>2100</v>
      </c>
      <c r="P1935">
        <v>374</v>
      </c>
      <c r="Q1935">
        <v>0</v>
      </c>
      <c r="R1935">
        <v>0</v>
      </c>
      <c r="S1935">
        <v>1542</v>
      </c>
      <c r="T1935">
        <v>1542</v>
      </c>
      <c r="U1935">
        <v>1542</v>
      </c>
      <c r="W1935" t="s">
        <v>2006</v>
      </c>
      <c r="X1935" t="s">
        <v>71</v>
      </c>
      <c r="Y1935" t="s">
        <v>3389</v>
      </c>
      <c r="AA1935" t="s">
        <v>46</v>
      </c>
      <c r="AC1935" t="s">
        <v>2101</v>
      </c>
      <c r="AD1935">
        <v>137</v>
      </c>
      <c r="AE1935" t="s">
        <v>2226</v>
      </c>
    </row>
    <row r="1936" spans="1:31" x14ac:dyDescent="0.25">
      <c r="A1936" s="1">
        <v>44477</v>
      </c>
      <c r="B1936" s="2" t="s">
        <v>3879</v>
      </c>
      <c r="C1936" s="2" t="s">
        <v>46</v>
      </c>
      <c r="D1936" s="2" t="s">
        <v>23</v>
      </c>
      <c r="E1936" s="2" t="s">
        <v>81</v>
      </c>
      <c r="F1936" s="2" t="s">
        <v>71</v>
      </c>
      <c r="G1936" s="4">
        <v>44477</v>
      </c>
      <c r="H1936">
        <v>141</v>
      </c>
      <c r="I1936" t="s">
        <v>1402</v>
      </c>
      <c r="N1936">
        <v>1533</v>
      </c>
      <c r="O1936" t="s">
        <v>2119</v>
      </c>
      <c r="P1936">
        <v>535</v>
      </c>
      <c r="AC1936" t="s">
        <v>2120</v>
      </c>
      <c r="AD1936" t="s">
        <v>2121</v>
      </c>
    </row>
    <row r="1937" spans="1:31" x14ac:dyDescent="0.25">
      <c r="A1937" s="1">
        <v>44477</v>
      </c>
      <c r="B1937" s="2" t="s">
        <v>3879</v>
      </c>
      <c r="C1937" s="2" t="s">
        <v>46</v>
      </c>
      <c r="D1937" s="2" t="s">
        <v>23</v>
      </c>
      <c r="E1937" s="2" t="s">
        <v>81</v>
      </c>
      <c r="F1937" s="2" t="s">
        <v>71</v>
      </c>
      <c r="G1937" s="4">
        <v>44477</v>
      </c>
      <c r="H1937">
        <v>142</v>
      </c>
      <c r="I1937" t="s">
        <v>1402</v>
      </c>
      <c r="N1937">
        <v>612</v>
      </c>
      <c r="O1937" t="s">
        <v>2102</v>
      </c>
      <c r="P1937">
        <v>495</v>
      </c>
      <c r="AC1937" t="s">
        <v>2103</v>
      </c>
      <c r="AD1937">
        <v>58</v>
      </c>
    </row>
    <row r="1938" spans="1:31" x14ac:dyDescent="0.25">
      <c r="A1938" s="1">
        <v>44477</v>
      </c>
      <c r="B1938" s="2" t="s">
        <v>3879</v>
      </c>
      <c r="C1938" s="2" t="s">
        <v>46</v>
      </c>
      <c r="D1938" s="2" t="s">
        <v>23</v>
      </c>
      <c r="E1938" s="2" t="s">
        <v>81</v>
      </c>
      <c r="F1938" s="2" t="s">
        <v>71</v>
      </c>
      <c r="G1938" s="4">
        <v>44477</v>
      </c>
      <c r="H1938">
        <v>143</v>
      </c>
      <c r="I1938" t="s">
        <v>1402</v>
      </c>
      <c r="N1938">
        <v>83</v>
      </c>
      <c r="O1938" t="s">
        <v>2029</v>
      </c>
      <c r="P1938">
        <v>138</v>
      </c>
      <c r="AC1938" t="s">
        <v>2030</v>
      </c>
      <c r="AD1938">
        <v>127</v>
      </c>
    </row>
    <row r="1939" spans="1:31" x14ac:dyDescent="0.25">
      <c r="A1939" s="1">
        <v>44477</v>
      </c>
      <c r="B1939" s="2" t="s">
        <v>3879</v>
      </c>
      <c r="C1939" s="2" t="s">
        <v>73</v>
      </c>
      <c r="D1939" s="2" t="s">
        <v>23</v>
      </c>
      <c r="E1939" s="2" t="s">
        <v>77</v>
      </c>
      <c r="F1939" s="2" t="s">
        <v>71</v>
      </c>
      <c r="G1939" s="4">
        <v>44477</v>
      </c>
      <c r="H1939">
        <v>144</v>
      </c>
      <c r="I1939" t="s">
        <v>1404</v>
      </c>
      <c r="J1939" s="1">
        <v>44477</v>
      </c>
      <c r="K1939" t="s">
        <v>3390</v>
      </c>
      <c r="L1939" t="s">
        <v>2037</v>
      </c>
      <c r="N1939">
        <v>102</v>
      </c>
      <c r="O1939" t="s">
        <v>2033</v>
      </c>
      <c r="P1939">
        <v>1070</v>
      </c>
      <c r="Q1939">
        <v>0</v>
      </c>
      <c r="R1939">
        <v>0</v>
      </c>
      <c r="S1939">
        <v>1070</v>
      </c>
      <c r="T1939">
        <v>1070</v>
      </c>
      <c r="U1939">
        <v>1070</v>
      </c>
      <c r="W1939" t="s">
        <v>2006</v>
      </c>
      <c r="X1939" t="s">
        <v>71</v>
      </c>
      <c r="AA1939" t="s">
        <v>33</v>
      </c>
      <c r="AC1939" t="s">
        <v>2034</v>
      </c>
      <c r="AD1939">
        <v>136</v>
      </c>
      <c r="AE1939" t="s">
        <v>2028</v>
      </c>
    </row>
    <row r="1940" spans="1:31" x14ac:dyDescent="0.25">
      <c r="A1940" s="1">
        <v>44477</v>
      </c>
      <c r="B1940" s="2" t="s">
        <v>3879</v>
      </c>
      <c r="C1940" s="2" t="s">
        <v>34</v>
      </c>
      <c r="D1940" s="2" t="s">
        <v>23</v>
      </c>
      <c r="E1940" s="2" t="s">
        <v>80</v>
      </c>
      <c r="F1940" s="2" t="s">
        <v>71</v>
      </c>
      <c r="G1940" s="4">
        <v>44477</v>
      </c>
      <c r="H1940">
        <v>145</v>
      </c>
      <c r="I1940" t="s">
        <v>1406</v>
      </c>
      <c r="J1940" s="1">
        <v>44477</v>
      </c>
      <c r="K1940" t="s">
        <v>3390</v>
      </c>
      <c r="L1940" t="s">
        <v>2037</v>
      </c>
      <c r="N1940">
        <v>692</v>
      </c>
      <c r="O1940" t="s">
        <v>2012</v>
      </c>
      <c r="P1940">
        <v>184</v>
      </c>
      <c r="Q1940">
        <v>0</v>
      </c>
      <c r="R1940">
        <v>0</v>
      </c>
      <c r="S1940">
        <v>8151</v>
      </c>
      <c r="T1940">
        <v>8151</v>
      </c>
      <c r="U1940">
        <v>8151</v>
      </c>
      <c r="W1940" t="s">
        <v>2006</v>
      </c>
      <c r="X1940" t="s">
        <v>71</v>
      </c>
      <c r="AA1940" t="s">
        <v>33</v>
      </c>
      <c r="AC1940" t="s">
        <v>2013</v>
      </c>
      <c r="AD1940" t="s">
        <v>2014</v>
      </c>
      <c r="AE1940" t="s">
        <v>2028</v>
      </c>
    </row>
    <row r="1941" spans="1:31" x14ac:dyDescent="0.25">
      <c r="A1941" s="1">
        <v>44477</v>
      </c>
      <c r="B1941" s="2" t="s">
        <v>3879</v>
      </c>
      <c r="C1941" s="2" t="s">
        <v>34</v>
      </c>
      <c r="D1941" s="2" t="s">
        <v>23</v>
      </c>
      <c r="E1941" s="2" t="s">
        <v>80</v>
      </c>
      <c r="F1941" s="2" t="s">
        <v>71</v>
      </c>
      <c r="G1941" s="4">
        <v>44477</v>
      </c>
      <c r="H1941">
        <v>146</v>
      </c>
      <c r="I1941" t="s">
        <v>1406</v>
      </c>
      <c r="N1941">
        <v>288</v>
      </c>
      <c r="O1941" t="s">
        <v>2242</v>
      </c>
      <c r="P1941">
        <v>125</v>
      </c>
      <c r="AC1941" t="s">
        <v>2243</v>
      </c>
      <c r="AD1941">
        <v>221</v>
      </c>
    </row>
    <row r="1942" spans="1:31" x14ac:dyDescent="0.25">
      <c r="A1942" s="1">
        <v>44477</v>
      </c>
      <c r="B1942" s="2" t="s">
        <v>3879</v>
      </c>
      <c r="C1942" s="2" t="s">
        <v>34</v>
      </c>
      <c r="D1942" s="2" t="s">
        <v>23</v>
      </c>
      <c r="E1942" s="2" t="s">
        <v>80</v>
      </c>
      <c r="F1942" s="2" t="s">
        <v>71</v>
      </c>
      <c r="G1942" s="4">
        <v>44477</v>
      </c>
      <c r="H1942">
        <v>147</v>
      </c>
      <c r="I1942" t="s">
        <v>1406</v>
      </c>
      <c r="N1942">
        <v>100</v>
      </c>
      <c r="O1942" t="s">
        <v>2016</v>
      </c>
      <c r="P1942">
        <v>414</v>
      </c>
      <c r="AC1942" t="s">
        <v>2017</v>
      </c>
      <c r="AD1942">
        <v>100</v>
      </c>
    </row>
    <row r="1943" spans="1:31" x14ac:dyDescent="0.25">
      <c r="A1943" s="1">
        <v>44477</v>
      </c>
      <c r="B1943" s="2" t="s">
        <v>3879</v>
      </c>
      <c r="C1943" s="2" t="s">
        <v>34</v>
      </c>
      <c r="D1943" s="2" t="s">
        <v>23</v>
      </c>
      <c r="E1943" s="2" t="s">
        <v>80</v>
      </c>
      <c r="F1943" s="2" t="s">
        <v>71</v>
      </c>
      <c r="G1943" s="4">
        <v>44477</v>
      </c>
      <c r="H1943">
        <v>148</v>
      </c>
      <c r="I1943" t="s">
        <v>1406</v>
      </c>
      <c r="N1943">
        <v>226</v>
      </c>
      <c r="O1943" t="s">
        <v>2018</v>
      </c>
      <c r="P1943">
        <v>345</v>
      </c>
      <c r="AC1943" t="s">
        <v>2019</v>
      </c>
      <c r="AD1943">
        <v>183</v>
      </c>
    </row>
    <row r="1944" spans="1:31" x14ac:dyDescent="0.25">
      <c r="A1944" s="1">
        <v>44477</v>
      </c>
      <c r="B1944" s="2" t="s">
        <v>3879</v>
      </c>
      <c r="C1944" s="2" t="s">
        <v>34</v>
      </c>
      <c r="D1944" s="2" t="s">
        <v>23</v>
      </c>
      <c r="E1944" s="2" t="s">
        <v>80</v>
      </c>
      <c r="F1944" s="2" t="s">
        <v>71</v>
      </c>
      <c r="G1944" s="4">
        <v>44477</v>
      </c>
      <c r="H1944">
        <v>149</v>
      </c>
      <c r="I1944" t="s">
        <v>1406</v>
      </c>
      <c r="N1944">
        <v>691</v>
      </c>
      <c r="O1944" t="s">
        <v>2020</v>
      </c>
      <c r="P1944">
        <v>518</v>
      </c>
      <c r="AC1944" t="s">
        <v>2021</v>
      </c>
      <c r="AD1944" t="s">
        <v>2022</v>
      </c>
    </row>
    <row r="1945" spans="1:31" x14ac:dyDescent="0.25">
      <c r="A1945" s="1">
        <v>44477</v>
      </c>
      <c r="B1945" s="2" t="s">
        <v>3879</v>
      </c>
      <c r="C1945" s="2" t="s">
        <v>34</v>
      </c>
      <c r="D1945" s="2" t="s">
        <v>23</v>
      </c>
      <c r="E1945" s="2" t="s">
        <v>80</v>
      </c>
      <c r="F1945" s="2" t="s">
        <v>71</v>
      </c>
      <c r="G1945" s="4">
        <v>44477</v>
      </c>
      <c r="H1945">
        <v>150</v>
      </c>
      <c r="I1945" t="s">
        <v>1406</v>
      </c>
      <c r="N1945">
        <v>2477</v>
      </c>
      <c r="O1945" t="s">
        <v>2240</v>
      </c>
      <c r="P1945">
        <v>750</v>
      </c>
      <c r="AC1945" t="s">
        <v>2241</v>
      </c>
    </row>
    <row r="1946" spans="1:31" x14ac:dyDescent="0.25">
      <c r="A1946" s="1">
        <v>44477</v>
      </c>
      <c r="B1946" s="2" t="s">
        <v>3879</v>
      </c>
      <c r="C1946" s="2" t="s">
        <v>34</v>
      </c>
      <c r="D1946" s="2" t="s">
        <v>23</v>
      </c>
      <c r="E1946" s="2" t="s">
        <v>80</v>
      </c>
      <c r="F1946" s="2" t="s">
        <v>71</v>
      </c>
      <c r="G1946" s="4">
        <v>44477</v>
      </c>
      <c r="H1946">
        <v>151</v>
      </c>
      <c r="I1946" t="s">
        <v>1406</v>
      </c>
      <c r="N1946">
        <v>2083</v>
      </c>
      <c r="O1946" t="s">
        <v>3391</v>
      </c>
      <c r="P1946">
        <v>550</v>
      </c>
      <c r="AC1946" t="s">
        <v>3392</v>
      </c>
    </row>
    <row r="1947" spans="1:31" x14ac:dyDescent="0.25">
      <c r="A1947" s="1">
        <v>44477</v>
      </c>
      <c r="B1947" s="2" t="s">
        <v>3879</v>
      </c>
      <c r="C1947" s="2" t="s">
        <v>34</v>
      </c>
      <c r="D1947" s="2" t="s">
        <v>23</v>
      </c>
      <c r="E1947" s="2" t="s">
        <v>80</v>
      </c>
      <c r="F1947" s="2" t="s">
        <v>71</v>
      </c>
      <c r="G1947" s="4">
        <v>44477</v>
      </c>
      <c r="H1947">
        <v>152</v>
      </c>
      <c r="I1947" t="s">
        <v>1406</v>
      </c>
      <c r="N1947">
        <v>2084</v>
      </c>
      <c r="O1947" t="s">
        <v>3393</v>
      </c>
      <c r="P1947">
        <v>500</v>
      </c>
    </row>
    <row r="1948" spans="1:31" x14ac:dyDescent="0.25">
      <c r="A1948" s="1">
        <v>44477</v>
      </c>
      <c r="B1948" s="2" t="s">
        <v>3879</v>
      </c>
      <c r="C1948" s="2" t="s">
        <v>34</v>
      </c>
      <c r="D1948" s="2" t="s">
        <v>23</v>
      </c>
      <c r="E1948" s="2" t="s">
        <v>80</v>
      </c>
      <c r="F1948" s="2" t="s">
        <v>71</v>
      </c>
      <c r="G1948" s="4">
        <v>44477</v>
      </c>
      <c r="H1948">
        <v>153</v>
      </c>
      <c r="I1948" t="s">
        <v>1406</v>
      </c>
      <c r="N1948">
        <v>244</v>
      </c>
      <c r="O1948" t="s">
        <v>2023</v>
      </c>
      <c r="P1948">
        <v>920</v>
      </c>
      <c r="AC1948" t="s">
        <v>2024</v>
      </c>
    </row>
    <row r="1949" spans="1:31" x14ac:dyDescent="0.25">
      <c r="A1949" s="1">
        <v>44477</v>
      </c>
      <c r="B1949" s="2" t="s">
        <v>3879</v>
      </c>
      <c r="C1949" s="2" t="s">
        <v>34</v>
      </c>
      <c r="D1949" s="2" t="s">
        <v>23</v>
      </c>
      <c r="E1949" s="2" t="s">
        <v>80</v>
      </c>
      <c r="F1949" s="2" t="s">
        <v>71</v>
      </c>
      <c r="G1949" s="4">
        <v>44477</v>
      </c>
      <c r="H1949">
        <v>154</v>
      </c>
      <c r="I1949" t="s">
        <v>1406</v>
      </c>
      <c r="N1949">
        <v>87</v>
      </c>
      <c r="O1949" t="s">
        <v>2602</v>
      </c>
      <c r="P1949">
        <v>345</v>
      </c>
      <c r="AC1949" t="s">
        <v>2602</v>
      </c>
      <c r="AD1949">
        <v>129</v>
      </c>
    </row>
    <row r="1950" spans="1:31" x14ac:dyDescent="0.25">
      <c r="A1950" s="1">
        <v>44477</v>
      </c>
      <c r="B1950" s="2" t="s">
        <v>3879</v>
      </c>
      <c r="C1950" s="2" t="s">
        <v>34</v>
      </c>
      <c r="D1950" s="2" t="s">
        <v>23</v>
      </c>
      <c r="E1950" s="2" t="s">
        <v>80</v>
      </c>
      <c r="F1950" s="2" t="s">
        <v>71</v>
      </c>
      <c r="G1950" s="4">
        <v>44477</v>
      </c>
      <c r="H1950">
        <v>155</v>
      </c>
      <c r="I1950" t="s">
        <v>1406</v>
      </c>
      <c r="N1950">
        <v>2452</v>
      </c>
      <c r="O1950" t="s">
        <v>2157</v>
      </c>
      <c r="P1950">
        <v>3500</v>
      </c>
      <c r="AC1950" t="s">
        <v>2158</v>
      </c>
    </row>
    <row r="1951" spans="1:31" x14ac:dyDescent="0.25">
      <c r="A1951" s="1">
        <v>44477</v>
      </c>
      <c r="B1951" s="2" t="s">
        <v>3879</v>
      </c>
      <c r="C1951" s="2" t="s">
        <v>46</v>
      </c>
      <c r="D1951" s="2" t="s">
        <v>37</v>
      </c>
      <c r="E1951" s="2" t="s">
        <v>81</v>
      </c>
      <c r="F1951" s="2" t="s">
        <v>71</v>
      </c>
      <c r="G1951" s="4">
        <v>44477</v>
      </c>
      <c r="H1951">
        <v>156</v>
      </c>
      <c r="I1951" t="s">
        <v>1408</v>
      </c>
      <c r="J1951" s="1">
        <v>44477</v>
      </c>
      <c r="K1951" t="s">
        <v>3394</v>
      </c>
      <c r="L1951" t="s">
        <v>2066</v>
      </c>
      <c r="N1951">
        <v>367</v>
      </c>
      <c r="O1951" t="s">
        <v>2341</v>
      </c>
      <c r="P1951">
        <v>450</v>
      </c>
      <c r="Q1951">
        <v>0</v>
      </c>
      <c r="R1951">
        <v>0</v>
      </c>
      <c r="S1951">
        <v>588</v>
      </c>
      <c r="T1951">
        <v>588</v>
      </c>
      <c r="U1951">
        <v>588</v>
      </c>
      <c r="W1951" t="s">
        <v>2006</v>
      </c>
      <c r="X1951" t="s">
        <v>71</v>
      </c>
      <c r="Y1951" t="s">
        <v>3395</v>
      </c>
      <c r="AA1951" t="s">
        <v>46</v>
      </c>
      <c r="AC1951" t="s">
        <v>2342</v>
      </c>
      <c r="AD1951">
        <v>110</v>
      </c>
      <c r="AE1951" t="s">
        <v>2680</v>
      </c>
    </row>
    <row r="1952" spans="1:31" x14ac:dyDescent="0.25">
      <c r="A1952" s="1">
        <v>44477</v>
      </c>
      <c r="B1952" s="2" t="s">
        <v>3879</v>
      </c>
      <c r="C1952" s="2" t="s">
        <v>46</v>
      </c>
      <c r="D1952" s="2" t="s">
        <v>37</v>
      </c>
      <c r="E1952" s="2" t="s">
        <v>81</v>
      </c>
      <c r="F1952" s="2" t="s">
        <v>71</v>
      </c>
      <c r="G1952" s="4">
        <v>44477</v>
      </c>
      <c r="H1952">
        <v>157</v>
      </c>
      <c r="I1952" t="s">
        <v>1408</v>
      </c>
      <c r="N1952">
        <v>83</v>
      </c>
      <c r="O1952" t="s">
        <v>2029</v>
      </c>
      <c r="P1952">
        <v>138</v>
      </c>
      <c r="AC1952" t="s">
        <v>2030</v>
      </c>
      <c r="AD1952">
        <v>127</v>
      </c>
    </row>
    <row r="1953" spans="1:31" x14ac:dyDescent="0.25">
      <c r="A1953" s="1">
        <v>44477</v>
      </c>
      <c r="B1953" s="2" t="s">
        <v>3879</v>
      </c>
      <c r="C1953" s="2" t="s">
        <v>46</v>
      </c>
      <c r="D1953" s="2" t="s">
        <v>23</v>
      </c>
      <c r="E1953" s="2" t="s">
        <v>81</v>
      </c>
      <c r="F1953" s="2" t="s">
        <v>71</v>
      </c>
      <c r="G1953" s="4">
        <v>44477</v>
      </c>
      <c r="H1953">
        <v>158</v>
      </c>
      <c r="I1953" t="s">
        <v>1410</v>
      </c>
      <c r="J1953" s="1">
        <v>44477</v>
      </c>
      <c r="K1953" t="s">
        <v>3396</v>
      </c>
      <c r="L1953" t="s">
        <v>3397</v>
      </c>
      <c r="N1953">
        <v>692</v>
      </c>
      <c r="O1953" t="s">
        <v>2012</v>
      </c>
      <c r="P1953">
        <v>184</v>
      </c>
      <c r="Q1953">
        <v>0</v>
      </c>
      <c r="R1953">
        <v>0</v>
      </c>
      <c r="S1953">
        <v>840</v>
      </c>
      <c r="T1953">
        <v>840</v>
      </c>
      <c r="U1953">
        <v>840</v>
      </c>
      <c r="W1953" t="s">
        <v>2006</v>
      </c>
      <c r="X1953" t="s">
        <v>71</v>
      </c>
      <c r="Y1953" t="s">
        <v>3398</v>
      </c>
      <c r="AA1953" t="s">
        <v>46</v>
      </c>
      <c r="AC1953" t="s">
        <v>2013</v>
      </c>
      <c r="AD1953" t="s">
        <v>2014</v>
      </c>
      <c r="AE1953" t="s">
        <v>2300</v>
      </c>
    </row>
    <row r="1954" spans="1:31" x14ac:dyDescent="0.25">
      <c r="A1954" s="1">
        <v>44477</v>
      </c>
      <c r="B1954" s="2" t="s">
        <v>3879</v>
      </c>
      <c r="C1954" s="2" t="s">
        <v>46</v>
      </c>
      <c r="D1954" s="2" t="s">
        <v>23</v>
      </c>
      <c r="E1954" s="2" t="s">
        <v>81</v>
      </c>
      <c r="F1954" s="2" t="s">
        <v>71</v>
      </c>
      <c r="G1954" s="4">
        <v>44477</v>
      </c>
      <c r="H1954">
        <v>159</v>
      </c>
      <c r="I1954" t="s">
        <v>1410</v>
      </c>
      <c r="N1954">
        <v>691</v>
      </c>
      <c r="O1954" t="s">
        <v>2020</v>
      </c>
      <c r="P1954">
        <v>518</v>
      </c>
      <c r="AC1954" t="s">
        <v>2021</v>
      </c>
      <c r="AD1954" t="s">
        <v>2022</v>
      </c>
    </row>
    <row r="1955" spans="1:31" x14ac:dyDescent="0.25">
      <c r="A1955" s="1">
        <v>44477</v>
      </c>
      <c r="B1955" s="2" t="s">
        <v>3879</v>
      </c>
      <c r="C1955" s="2" t="s">
        <v>46</v>
      </c>
      <c r="D1955" s="2" t="s">
        <v>23</v>
      </c>
      <c r="E1955" s="2" t="s">
        <v>81</v>
      </c>
      <c r="F1955" s="2" t="s">
        <v>71</v>
      </c>
      <c r="G1955" s="4">
        <v>44477</v>
      </c>
      <c r="H1955">
        <v>160</v>
      </c>
      <c r="I1955" t="s">
        <v>1410</v>
      </c>
      <c r="N1955">
        <v>83</v>
      </c>
      <c r="O1955" t="s">
        <v>2029</v>
      </c>
      <c r="P1955">
        <v>138</v>
      </c>
      <c r="AC1955" t="s">
        <v>2030</v>
      </c>
      <c r="AD1955">
        <v>127</v>
      </c>
    </row>
    <row r="1956" spans="1:31" x14ac:dyDescent="0.25">
      <c r="A1956" s="1">
        <v>44477</v>
      </c>
      <c r="B1956" s="2" t="s">
        <v>3879</v>
      </c>
      <c r="C1956" s="2" t="s">
        <v>46</v>
      </c>
      <c r="D1956" s="2" t="s">
        <v>23</v>
      </c>
      <c r="E1956" s="2" t="s">
        <v>81</v>
      </c>
      <c r="F1956" s="2" t="s">
        <v>71</v>
      </c>
      <c r="G1956" s="4">
        <v>44477</v>
      </c>
      <c r="H1956">
        <v>161</v>
      </c>
      <c r="I1956" t="s">
        <v>1412</v>
      </c>
      <c r="J1956" s="1">
        <v>44477</v>
      </c>
      <c r="K1956" t="s">
        <v>3399</v>
      </c>
      <c r="L1956" t="s">
        <v>2232</v>
      </c>
      <c r="N1956">
        <v>692</v>
      </c>
      <c r="O1956" t="s">
        <v>2012</v>
      </c>
      <c r="P1956">
        <v>184</v>
      </c>
      <c r="Q1956">
        <v>0</v>
      </c>
      <c r="R1956">
        <v>0</v>
      </c>
      <c r="S1956">
        <v>840</v>
      </c>
      <c r="T1956">
        <v>840</v>
      </c>
      <c r="U1956">
        <v>840</v>
      </c>
      <c r="W1956" t="s">
        <v>2006</v>
      </c>
      <c r="X1956" t="s">
        <v>71</v>
      </c>
      <c r="Y1956" t="s">
        <v>3400</v>
      </c>
      <c r="AA1956" t="s">
        <v>46</v>
      </c>
      <c r="AC1956" t="s">
        <v>2013</v>
      </c>
      <c r="AD1956" t="s">
        <v>2014</v>
      </c>
      <c r="AE1956" t="s">
        <v>2191</v>
      </c>
    </row>
    <row r="1957" spans="1:31" x14ac:dyDescent="0.25">
      <c r="A1957" s="1">
        <v>44477</v>
      </c>
      <c r="B1957" s="2" t="s">
        <v>3879</v>
      </c>
      <c r="C1957" s="2" t="s">
        <v>46</v>
      </c>
      <c r="D1957" s="2" t="s">
        <v>23</v>
      </c>
      <c r="E1957" s="2" t="s">
        <v>81</v>
      </c>
      <c r="F1957" s="2" t="s">
        <v>71</v>
      </c>
      <c r="G1957" s="4">
        <v>44477</v>
      </c>
      <c r="H1957">
        <v>162</v>
      </c>
      <c r="I1957" t="s">
        <v>1412</v>
      </c>
      <c r="N1957">
        <v>691</v>
      </c>
      <c r="O1957" t="s">
        <v>2020</v>
      </c>
      <c r="P1957">
        <v>518</v>
      </c>
      <c r="AC1957" t="s">
        <v>2021</v>
      </c>
      <c r="AD1957" t="s">
        <v>2022</v>
      </c>
    </row>
    <row r="1958" spans="1:31" x14ac:dyDescent="0.25">
      <c r="A1958" s="1">
        <v>44477</v>
      </c>
      <c r="B1958" s="2" t="s">
        <v>3879</v>
      </c>
      <c r="C1958" s="2" t="s">
        <v>46</v>
      </c>
      <c r="D1958" s="2" t="s">
        <v>23</v>
      </c>
      <c r="E1958" s="2" t="s">
        <v>81</v>
      </c>
      <c r="F1958" s="2" t="s">
        <v>71</v>
      </c>
      <c r="G1958" s="4">
        <v>44477</v>
      </c>
      <c r="H1958">
        <v>163</v>
      </c>
      <c r="I1958" t="s">
        <v>1412</v>
      </c>
      <c r="N1958">
        <v>83</v>
      </c>
      <c r="O1958" t="s">
        <v>2029</v>
      </c>
      <c r="P1958">
        <v>138</v>
      </c>
      <c r="AC1958" t="s">
        <v>2030</v>
      </c>
      <c r="AD1958">
        <v>127</v>
      </c>
    </row>
    <row r="1959" spans="1:31" x14ac:dyDescent="0.25">
      <c r="A1959" s="1">
        <v>44477</v>
      </c>
      <c r="B1959" s="2" t="s">
        <v>3879</v>
      </c>
      <c r="C1959" s="2" t="s">
        <v>56</v>
      </c>
      <c r="D1959" s="2" t="s">
        <v>23</v>
      </c>
      <c r="E1959" s="2" t="s">
        <v>81</v>
      </c>
      <c r="F1959" s="2" t="s">
        <v>71</v>
      </c>
      <c r="G1959" s="4">
        <v>44477</v>
      </c>
      <c r="H1959">
        <v>164</v>
      </c>
      <c r="I1959" t="s">
        <v>1414</v>
      </c>
      <c r="J1959" s="1">
        <v>44477</v>
      </c>
      <c r="K1959" t="s">
        <v>3401</v>
      </c>
      <c r="L1959" t="s">
        <v>2466</v>
      </c>
      <c r="M1959" t="s">
        <v>2401</v>
      </c>
      <c r="N1959">
        <v>692</v>
      </c>
      <c r="O1959" t="s">
        <v>2012</v>
      </c>
      <c r="P1959">
        <v>52.09</v>
      </c>
      <c r="Q1959">
        <v>0</v>
      </c>
      <c r="R1959">
        <v>0</v>
      </c>
      <c r="S1959">
        <v>345.21</v>
      </c>
      <c r="T1959">
        <v>345.21</v>
      </c>
      <c r="U1959">
        <v>345.21</v>
      </c>
      <c r="W1959" t="s">
        <v>2006</v>
      </c>
      <c r="X1959" t="s">
        <v>71</v>
      </c>
      <c r="AA1959" t="s">
        <v>56</v>
      </c>
      <c r="AC1959" t="s">
        <v>2013</v>
      </c>
      <c r="AD1959" t="s">
        <v>2014</v>
      </c>
      <c r="AE1959" t="s">
        <v>3402</v>
      </c>
    </row>
    <row r="1960" spans="1:31" x14ac:dyDescent="0.25">
      <c r="A1960" s="1">
        <v>44477</v>
      </c>
      <c r="B1960" s="2" t="s">
        <v>3879</v>
      </c>
      <c r="C1960" s="2" t="s">
        <v>56</v>
      </c>
      <c r="D1960" s="2" t="s">
        <v>23</v>
      </c>
      <c r="E1960" s="2" t="s">
        <v>81</v>
      </c>
      <c r="F1960" s="2" t="s">
        <v>71</v>
      </c>
      <c r="G1960" s="4">
        <v>44477</v>
      </c>
      <c r="H1960">
        <v>165</v>
      </c>
      <c r="I1960" t="s">
        <v>1414</v>
      </c>
      <c r="N1960">
        <v>691</v>
      </c>
      <c r="O1960" t="s">
        <v>2020</v>
      </c>
      <c r="P1960">
        <v>185.12</v>
      </c>
      <c r="AC1960" t="s">
        <v>2021</v>
      </c>
      <c r="AD1960" t="s">
        <v>2022</v>
      </c>
    </row>
    <row r="1961" spans="1:31" x14ac:dyDescent="0.25">
      <c r="A1961" s="1">
        <v>44477</v>
      </c>
      <c r="B1961" s="2" t="s">
        <v>3879</v>
      </c>
      <c r="C1961" s="2" t="s">
        <v>56</v>
      </c>
      <c r="D1961" s="2" t="s">
        <v>23</v>
      </c>
      <c r="E1961" s="2" t="s">
        <v>81</v>
      </c>
      <c r="F1961" s="2" t="s">
        <v>71</v>
      </c>
      <c r="G1961" s="4">
        <v>44477</v>
      </c>
      <c r="H1961">
        <v>166</v>
      </c>
      <c r="I1961" t="s">
        <v>1414</v>
      </c>
      <c r="N1961">
        <v>226</v>
      </c>
      <c r="O1961" t="s">
        <v>2018</v>
      </c>
      <c r="P1961">
        <v>108</v>
      </c>
      <c r="AC1961" t="s">
        <v>2019</v>
      </c>
      <c r="AD1961">
        <v>183</v>
      </c>
    </row>
    <row r="1962" spans="1:31" x14ac:dyDescent="0.25">
      <c r="A1962" s="1">
        <v>44477</v>
      </c>
      <c r="B1962" s="2" t="s">
        <v>3879</v>
      </c>
      <c r="C1962" s="2" t="s">
        <v>56</v>
      </c>
      <c r="D1962" s="2" t="s">
        <v>23</v>
      </c>
      <c r="E1962" s="2" t="s">
        <v>81</v>
      </c>
      <c r="F1962" s="2" t="s">
        <v>71</v>
      </c>
      <c r="G1962" s="4">
        <v>44477</v>
      </c>
      <c r="H1962">
        <v>167</v>
      </c>
      <c r="I1962" t="s">
        <v>1414</v>
      </c>
      <c r="N1962">
        <v>244</v>
      </c>
      <c r="O1962" t="s">
        <v>2023</v>
      </c>
      <c r="P1962">
        <v>0</v>
      </c>
      <c r="AC1962" t="s">
        <v>2024</v>
      </c>
    </row>
    <row r="1963" spans="1:31" x14ac:dyDescent="0.25">
      <c r="A1963" s="1">
        <v>44477</v>
      </c>
      <c r="B1963" s="2" t="s">
        <v>3879</v>
      </c>
      <c r="C1963" s="2" t="s">
        <v>56</v>
      </c>
      <c r="D1963" s="2" t="s">
        <v>23</v>
      </c>
      <c r="E1963" s="2" t="s">
        <v>81</v>
      </c>
      <c r="F1963" s="2" t="s">
        <v>71</v>
      </c>
      <c r="G1963" s="4">
        <v>44477</v>
      </c>
      <c r="H1963">
        <v>168</v>
      </c>
      <c r="I1963" t="s">
        <v>1414</v>
      </c>
      <c r="N1963">
        <v>87</v>
      </c>
      <c r="O1963" t="s">
        <v>2602</v>
      </c>
      <c r="P1963">
        <v>0</v>
      </c>
      <c r="AC1963" t="s">
        <v>2602</v>
      </c>
      <c r="AD1963">
        <v>129</v>
      </c>
    </row>
    <row r="1964" spans="1:31" x14ac:dyDescent="0.25">
      <c r="A1964" s="1">
        <v>44477</v>
      </c>
      <c r="B1964" s="2" t="s">
        <v>3879</v>
      </c>
      <c r="C1964" s="2" t="s">
        <v>46</v>
      </c>
      <c r="D1964" s="2" t="s">
        <v>23</v>
      </c>
      <c r="E1964" s="2" t="s">
        <v>81</v>
      </c>
      <c r="F1964" s="2" t="s">
        <v>71</v>
      </c>
      <c r="G1964" s="4">
        <v>44477</v>
      </c>
      <c r="H1964">
        <v>169</v>
      </c>
      <c r="I1964" t="s">
        <v>1416</v>
      </c>
      <c r="J1964" s="1">
        <v>44477</v>
      </c>
      <c r="K1964" t="s">
        <v>3403</v>
      </c>
      <c r="L1964" t="s">
        <v>3404</v>
      </c>
      <c r="M1964" t="s">
        <v>3201</v>
      </c>
      <c r="N1964">
        <v>692</v>
      </c>
      <c r="O1964" t="s">
        <v>2012</v>
      </c>
      <c r="P1964">
        <v>184</v>
      </c>
      <c r="Q1964">
        <v>0</v>
      </c>
      <c r="R1964">
        <v>0</v>
      </c>
      <c r="S1964">
        <v>827</v>
      </c>
      <c r="T1964">
        <v>827</v>
      </c>
      <c r="U1964">
        <v>827</v>
      </c>
      <c r="W1964" t="s">
        <v>2006</v>
      </c>
      <c r="X1964" t="s">
        <v>71</v>
      </c>
      <c r="Y1964" t="s">
        <v>3405</v>
      </c>
      <c r="Z1964">
        <v>0</v>
      </c>
      <c r="AA1964" t="s">
        <v>46</v>
      </c>
      <c r="AC1964" t="s">
        <v>2013</v>
      </c>
      <c r="AD1964" t="s">
        <v>2014</v>
      </c>
      <c r="AE1964" t="s">
        <v>3263</v>
      </c>
    </row>
    <row r="1965" spans="1:31" x14ac:dyDescent="0.25">
      <c r="A1965" s="1">
        <v>44477</v>
      </c>
      <c r="B1965" s="2" t="s">
        <v>3879</v>
      </c>
      <c r="C1965" s="2" t="s">
        <v>46</v>
      </c>
      <c r="D1965" s="2" t="s">
        <v>23</v>
      </c>
      <c r="E1965" s="2" t="s">
        <v>81</v>
      </c>
      <c r="F1965" s="2" t="s">
        <v>71</v>
      </c>
      <c r="G1965" s="4">
        <v>44477</v>
      </c>
      <c r="H1965">
        <v>170</v>
      </c>
      <c r="I1965" t="s">
        <v>1416</v>
      </c>
      <c r="N1965">
        <v>288</v>
      </c>
      <c r="O1965" t="s">
        <v>2242</v>
      </c>
      <c r="P1965">
        <v>125</v>
      </c>
      <c r="AC1965" t="s">
        <v>2243</v>
      </c>
      <c r="AD1965">
        <v>221</v>
      </c>
    </row>
    <row r="1966" spans="1:31" x14ac:dyDescent="0.25">
      <c r="A1966" s="1">
        <v>44477</v>
      </c>
      <c r="B1966" s="2" t="s">
        <v>3879</v>
      </c>
      <c r="C1966" s="2" t="s">
        <v>46</v>
      </c>
      <c r="D1966" s="2" t="s">
        <v>23</v>
      </c>
      <c r="E1966" s="2" t="s">
        <v>81</v>
      </c>
      <c r="F1966" s="2" t="s">
        <v>71</v>
      </c>
      <c r="G1966" s="4">
        <v>44477</v>
      </c>
      <c r="H1966">
        <v>171</v>
      </c>
      <c r="I1966" t="s">
        <v>1416</v>
      </c>
      <c r="N1966">
        <v>691</v>
      </c>
      <c r="O1966" t="s">
        <v>2020</v>
      </c>
      <c r="P1966">
        <v>518</v>
      </c>
      <c r="AC1966" t="s">
        <v>2021</v>
      </c>
      <c r="AD1966" t="s">
        <v>2022</v>
      </c>
    </row>
    <row r="1967" spans="1:31" x14ac:dyDescent="0.25">
      <c r="A1967" s="1">
        <v>44477</v>
      </c>
      <c r="B1967" s="2" t="s">
        <v>3879</v>
      </c>
      <c r="C1967" s="2" t="s">
        <v>73</v>
      </c>
      <c r="D1967" s="2" t="s">
        <v>37</v>
      </c>
      <c r="E1967" s="2" t="s">
        <v>77</v>
      </c>
      <c r="F1967" s="2" t="s">
        <v>71</v>
      </c>
      <c r="G1967" s="4">
        <v>44477</v>
      </c>
      <c r="H1967">
        <v>172</v>
      </c>
      <c r="I1967" t="s">
        <v>1419</v>
      </c>
      <c r="J1967" s="1">
        <v>44477</v>
      </c>
      <c r="K1967" t="s">
        <v>2061</v>
      </c>
      <c r="L1967" t="s">
        <v>2062</v>
      </c>
      <c r="N1967">
        <v>102</v>
      </c>
      <c r="O1967" t="s">
        <v>2033</v>
      </c>
      <c r="P1967">
        <v>1070</v>
      </c>
      <c r="Q1967">
        <v>0</v>
      </c>
      <c r="R1967">
        <v>0</v>
      </c>
      <c r="S1967">
        <v>1070</v>
      </c>
      <c r="T1967">
        <v>1070</v>
      </c>
      <c r="U1967">
        <v>1070</v>
      </c>
      <c r="W1967" t="s">
        <v>2006</v>
      </c>
      <c r="X1967" t="s">
        <v>71</v>
      </c>
      <c r="AA1967" t="s">
        <v>24</v>
      </c>
      <c r="AC1967" t="s">
        <v>2034</v>
      </c>
      <c r="AD1967">
        <v>136</v>
      </c>
      <c r="AE1967" t="s">
        <v>2035</v>
      </c>
    </row>
    <row r="1968" spans="1:31" x14ac:dyDescent="0.25">
      <c r="A1968" s="1">
        <v>44477</v>
      </c>
      <c r="B1968" s="2" t="s">
        <v>3879</v>
      </c>
      <c r="C1968" s="2" t="s">
        <v>46</v>
      </c>
      <c r="D1968" s="2" t="s">
        <v>23</v>
      </c>
      <c r="E1968" s="2" t="s">
        <v>81</v>
      </c>
      <c r="F1968" s="2" t="s">
        <v>71</v>
      </c>
      <c r="G1968" s="4">
        <v>44477</v>
      </c>
      <c r="H1968">
        <v>173</v>
      </c>
      <c r="I1968" t="s">
        <v>1421</v>
      </c>
      <c r="J1968" s="1">
        <v>44477</v>
      </c>
      <c r="K1968" t="s">
        <v>3406</v>
      </c>
      <c r="L1968" t="s">
        <v>2396</v>
      </c>
      <c r="M1968" t="s">
        <v>2930</v>
      </c>
      <c r="N1968">
        <v>692</v>
      </c>
      <c r="O1968" t="s">
        <v>2012</v>
      </c>
      <c r="P1968">
        <v>184</v>
      </c>
      <c r="Q1968">
        <v>0</v>
      </c>
      <c r="R1968">
        <v>0</v>
      </c>
      <c r="S1968">
        <v>184</v>
      </c>
      <c r="T1968">
        <v>184</v>
      </c>
      <c r="U1968">
        <v>184</v>
      </c>
      <c r="W1968" t="s">
        <v>2006</v>
      </c>
      <c r="X1968" t="s">
        <v>71</v>
      </c>
      <c r="Y1968" t="s">
        <v>3407</v>
      </c>
      <c r="AA1968" t="s">
        <v>46</v>
      </c>
      <c r="AC1968" t="s">
        <v>2013</v>
      </c>
      <c r="AD1968" t="s">
        <v>2014</v>
      </c>
      <c r="AE1968" t="s">
        <v>2528</v>
      </c>
    </row>
    <row r="1969" spans="1:31" x14ac:dyDescent="0.25">
      <c r="A1969" s="1">
        <v>44477</v>
      </c>
      <c r="B1969" s="2" t="s">
        <v>3879</v>
      </c>
      <c r="C1969" s="2" t="s">
        <v>46</v>
      </c>
      <c r="D1969" s="2" t="s">
        <v>74</v>
      </c>
      <c r="E1969" s="2" t="s">
        <v>81</v>
      </c>
      <c r="F1969" s="2" t="s">
        <v>71</v>
      </c>
      <c r="G1969" s="4">
        <v>44477</v>
      </c>
      <c r="H1969">
        <v>174</v>
      </c>
      <c r="I1969" t="s">
        <v>1423</v>
      </c>
      <c r="J1969" s="1">
        <v>44477</v>
      </c>
      <c r="K1969" t="s">
        <v>3408</v>
      </c>
      <c r="L1969" t="s">
        <v>2957</v>
      </c>
      <c r="M1969" t="s">
        <v>2906</v>
      </c>
      <c r="N1969">
        <v>1562</v>
      </c>
      <c r="O1969" t="s">
        <v>3098</v>
      </c>
      <c r="P1969">
        <v>1750</v>
      </c>
      <c r="Q1969">
        <v>0</v>
      </c>
      <c r="R1969">
        <v>0</v>
      </c>
      <c r="S1969">
        <v>1750</v>
      </c>
      <c r="T1969">
        <v>1750</v>
      </c>
      <c r="U1969">
        <v>1750</v>
      </c>
      <c r="W1969" t="s">
        <v>2006</v>
      </c>
      <c r="X1969" t="s">
        <v>71</v>
      </c>
      <c r="Y1969" t="s">
        <v>3409</v>
      </c>
      <c r="AA1969" t="s">
        <v>46</v>
      </c>
      <c r="AC1969" t="s">
        <v>3099</v>
      </c>
      <c r="AD1969">
        <v>207</v>
      </c>
      <c r="AE1969" t="s">
        <v>2875</v>
      </c>
    </row>
    <row r="1970" spans="1:31" x14ac:dyDescent="0.25">
      <c r="A1970" s="1">
        <v>44477</v>
      </c>
      <c r="B1970" s="2" t="s">
        <v>3879</v>
      </c>
      <c r="C1970" s="2" t="s">
        <v>25</v>
      </c>
      <c r="D1970" s="2" t="s">
        <v>23</v>
      </c>
      <c r="E1970" s="2" t="s">
        <v>78</v>
      </c>
      <c r="F1970" s="2" t="s">
        <v>71</v>
      </c>
      <c r="G1970" s="4">
        <v>44477</v>
      </c>
      <c r="H1970">
        <v>175</v>
      </c>
      <c r="I1970" t="s">
        <v>1425</v>
      </c>
      <c r="J1970" s="1">
        <v>44477</v>
      </c>
      <c r="K1970" t="s">
        <v>3296</v>
      </c>
      <c r="L1970" t="s">
        <v>2577</v>
      </c>
      <c r="M1970" t="s">
        <v>3297</v>
      </c>
      <c r="N1970">
        <v>49</v>
      </c>
      <c r="O1970" t="s">
        <v>2073</v>
      </c>
      <c r="P1970">
        <v>380</v>
      </c>
      <c r="Q1970">
        <v>0</v>
      </c>
      <c r="R1970">
        <v>0</v>
      </c>
      <c r="S1970">
        <v>945</v>
      </c>
      <c r="T1970">
        <v>945</v>
      </c>
      <c r="U1970">
        <v>945</v>
      </c>
      <c r="W1970" t="s">
        <v>2006</v>
      </c>
      <c r="X1970" t="s">
        <v>71</v>
      </c>
      <c r="AA1970" t="s">
        <v>24</v>
      </c>
      <c r="AC1970" t="s">
        <v>2074</v>
      </c>
      <c r="AD1970">
        <v>97</v>
      </c>
      <c r="AE1970" t="s">
        <v>2063</v>
      </c>
    </row>
    <row r="1971" spans="1:31" x14ac:dyDescent="0.25">
      <c r="A1971" s="1">
        <v>44477</v>
      </c>
      <c r="B1971" s="2" t="s">
        <v>3879</v>
      </c>
      <c r="C1971" s="2" t="s">
        <v>25</v>
      </c>
      <c r="D1971" s="2" t="s">
        <v>23</v>
      </c>
      <c r="E1971" s="2" t="s">
        <v>78</v>
      </c>
      <c r="F1971" s="2" t="s">
        <v>71</v>
      </c>
      <c r="G1971" s="4">
        <v>44477</v>
      </c>
      <c r="H1971">
        <v>176</v>
      </c>
      <c r="I1971" t="s">
        <v>1425</v>
      </c>
      <c r="N1971">
        <v>48</v>
      </c>
      <c r="O1971" t="s">
        <v>2075</v>
      </c>
      <c r="P1971">
        <v>165</v>
      </c>
      <c r="AC1971" t="s">
        <v>2076</v>
      </c>
      <c r="AD1971">
        <v>99</v>
      </c>
    </row>
    <row r="1972" spans="1:31" x14ac:dyDescent="0.25">
      <c r="A1972" s="1">
        <v>44477</v>
      </c>
      <c r="B1972" s="2" t="s">
        <v>3879</v>
      </c>
      <c r="C1972" s="2" t="s">
        <v>25</v>
      </c>
      <c r="D1972" s="2" t="s">
        <v>23</v>
      </c>
      <c r="E1972" s="2" t="s">
        <v>78</v>
      </c>
      <c r="F1972" s="2" t="s">
        <v>71</v>
      </c>
      <c r="G1972" s="4">
        <v>44477</v>
      </c>
      <c r="H1972">
        <v>177</v>
      </c>
      <c r="I1972" t="s">
        <v>1425</v>
      </c>
      <c r="N1972">
        <v>539</v>
      </c>
      <c r="O1972" t="s">
        <v>2059</v>
      </c>
      <c r="P1972">
        <v>400</v>
      </c>
      <c r="AC1972" t="s">
        <v>2060</v>
      </c>
    </row>
    <row r="1973" spans="1:31" x14ac:dyDescent="0.25">
      <c r="A1973" s="1">
        <v>44477</v>
      </c>
      <c r="B1973" s="2" t="s">
        <v>3879</v>
      </c>
      <c r="C1973" s="2" t="s">
        <v>20</v>
      </c>
      <c r="D1973" s="2" t="s">
        <v>37</v>
      </c>
      <c r="E1973" s="2" t="s">
        <v>79</v>
      </c>
      <c r="F1973" s="2" t="s">
        <v>71</v>
      </c>
      <c r="G1973" s="4">
        <v>44477</v>
      </c>
      <c r="H1973">
        <v>178</v>
      </c>
      <c r="I1973" t="s">
        <v>1426</v>
      </c>
      <c r="J1973" s="1">
        <v>44477</v>
      </c>
      <c r="K1973" t="s">
        <v>3410</v>
      </c>
      <c r="L1973" t="s">
        <v>3411</v>
      </c>
      <c r="N1973">
        <v>692</v>
      </c>
      <c r="O1973" t="s">
        <v>2012</v>
      </c>
      <c r="P1973">
        <v>184</v>
      </c>
      <c r="Q1973">
        <v>0</v>
      </c>
      <c r="R1973">
        <v>0</v>
      </c>
      <c r="S1973">
        <v>1116</v>
      </c>
      <c r="T1973">
        <v>1116</v>
      </c>
      <c r="U1973">
        <v>1116</v>
      </c>
      <c r="W1973" t="s">
        <v>2006</v>
      </c>
      <c r="X1973" t="s">
        <v>71</v>
      </c>
      <c r="AA1973" t="s">
        <v>18</v>
      </c>
      <c r="AC1973" t="s">
        <v>2013</v>
      </c>
      <c r="AD1973" t="s">
        <v>2014</v>
      </c>
      <c r="AE1973" t="s">
        <v>2258</v>
      </c>
    </row>
    <row r="1974" spans="1:31" x14ac:dyDescent="0.25">
      <c r="A1974" s="1">
        <v>44477</v>
      </c>
      <c r="B1974" s="2" t="s">
        <v>3879</v>
      </c>
      <c r="C1974" s="2" t="s">
        <v>20</v>
      </c>
      <c r="D1974" s="2" t="s">
        <v>37</v>
      </c>
      <c r="E1974" s="2" t="s">
        <v>79</v>
      </c>
      <c r="F1974" s="2" t="s">
        <v>71</v>
      </c>
      <c r="G1974" s="4">
        <v>44477</v>
      </c>
      <c r="H1974">
        <v>179</v>
      </c>
      <c r="I1974" t="s">
        <v>1426</v>
      </c>
      <c r="N1974">
        <v>100</v>
      </c>
      <c r="O1974" t="s">
        <v>2016</v>
      </c>
      <c r="P1974">
        <v>414</v>
      </c>
      <c r="AC1974" t="s">
        <v>2017</v>
      </c>
      <c r="AD1974">
        <v>100</v>
      </c>
    </row>
    <row r="1975" spans="1:31" x14ac:dyDescent="0.25">
      <c r="A1975" s="1">
        <v>44477</v>
      </c>
      <c r="B1975" s="2" t="s">
        <v>3879</v>
      </c>
      <c r="C1975" s="2" t="s">
        <v>20</v>
      </c>
      <c r="D1975" s="2" t="s">
        <v>37</v>
      </c>
      <c r="E1975" s="2" t="s">
        <v>79</v>
      </c>
      <c r="F1975" s="2" t="s">
        <v>71</v>
      </c>
      <c r="G1975" s="4">
        <v>44477</v>
      </c>
      <c r="H1975">
        <v>180</v>
      </c>
      <c r="I1975" t="s">
        <v>1426</v>
      </c>
      <c r="N1975">
        <v>691</v>
      </c>
      <c r="O1975" t="s">
        <v>2020</v>
      </c>
      <c r="P1975">
        <v>518</v>
      </c>
      <c r="AC1975" t="s">
        <v>2021</v>
      </c>
      <c r="AD1975" t="s">
        <v>2022</v>
      </c>
    </row>
    <row r="1976" spans="1:31" x14ac:dyDescent="0.25">
      <c r="A1976" s="1">
        <v>44477</v>
      </c>
      <c r="B1976" s="2" t="s">
        <v>3880</v>
      </c>
      <c r="C1976" s="2" t="s">
        <v>25</v>
      </c>
      <c r="D1976" s="2" t="s">
        <v>37</v>
      </c>
      <c r="E1976" s="2" t="s">
        <v>78</v>
      </c>
      <c r="F1976" s="2" t="s">
        <v>71</v>
      </c>
      <c r="G1976" s="4">
        <v>44477</v>
      </c>
      <c r="H1976">
        <v>181</v>
      </c>
      <c r="I1976" t="s">
        <v>1428</v>
      </c>
      <c r="J1976" s="1">
        <v>44477</v>
      </c>
      <c r="K1976" t="s">
        <v>2036</v>
      </c>
      <c r="L1976" t="s">
        <v>2037</v>
      </c>
      <c r="M1976" t="s">
        <v>2038</v>
      </c>
      <c r="N1976">
        <v>358</v>
      </c>
      <c r="O1976" t="s">
        <v>2882</v>
      </c>
      <c r="P1976">
        <v>400</v>
      </c>
      <c r="Q1976">
        <v>0</v>
      </c>
      <c r="R1976">
        <v>0</v>
      </c>
      <c r="S1976">
        <v>400</v>
      </c>
      <c r="T1976">
        <v>400</v>
      </c>
      <c r="U1976">
        <v>400</v>
      </c>
      <c r="W1976" t="s">
        <v>2006</v>
      </c>
      <c r="X1976" t="s">
        <v>71</v>
      </c>
      <c r="AA1976" t="s">
        <v>24</v>
      </c>
      <c r="AC1976" t="s">
        <v>2883</v>
      </c>
      <c r="AD1976">
        <v>358</v>
      </c>
      <c r="AE1976" t="s">
        <v>2884</v>
      </c>
    </row>
    <row r="1977" spans="1:31" x14ac:dyDescent="0.25">
      <c r="A1977" s="1">
        <v>44477</v>
      </c>
      <c r="B1977" s="2" t="s">
        <v>3880</v>
      </c>
      <c r="C1977" s="2" t="s">
        <v>46</v>
      </c>
      <c r="D1977" s="2" t="s">
        <v>23</v>
      </c>
      <c r="E1977" s="2" t="s">
        <v>81</v>
      </c>
      <c r="F1977" s="2" t="s">
        <v>71</v>
      </c>
      <c r="G1977" s="4">
        <v>44477</v>
      </c>
      <c r="H1977">
        <v>182</v>
      </c>
      <c r="I1977" t="s">
        <v>1429</v>
      </c>
      <c r="J1977" s="1">
        <v>44477</v>
      </c>
      <c r="K1977" t="s">
        <v>3412</v>
      </c>
      <c r="L1977" t="s">
        <v>3413</v>
      </c>
      <c r="N1977">
        <v>692</v>
      </c>
      <c r="O1977" t="s">
        <v>2012</v>
      </c>
      <c r="P1977">
        <v>184</v>
      </c>
      <c r="Q1977">
        <v>0</v>
      </c>
      <c r="R1977">
        <v>0</v>
      </c>
      <c r="S1977">
        <v>2441</v>
      </c>
      <c r="T1977">
        <v>2441</v>
      </c>
      <c r="U1977">
        <v>2441</v>
      </c>
      <c r="W1977" t="s">
        <v>2006</v>
      </c>
      <c r="X1977" t="s">
        <v>71</v>
      </c>
      <c r="Y1977" t="s">
        <v>3414</v>
      </c>
      <c r="AA1977" t="s">
        <v>46</v>
      </c>
      <c r="AC1977" t="s">
        <v>2013</v>
      </c>
      <c r="AD1977" t="s">
        <v>2014</v>
      </c>
      <c r="AE1977" t="s">
        <v>2194</v>
      </c>
    </row>
    <row r="1978" spans="1:31" x14ac:dyDescent="0.25">
      <c r="A1978" s="1">
        <v>44477</v>
      </c>
      <c r="B1978" s="2" t="s">
        <v>3880</v>
      </c>
      <c r="C1978" s="2" t="s">
        <v>46</v>
      </c>
      <c r="D1978" s="2" t="s">
        <v>23</v>
      </c>
      <c r="E1978" s="2" t="s">
        <v>81</v>
      </c>
      <c r="F1978" s="2" t="s">
        <v>71</v>
      </c>
      <c r="G1978" s="4">
        <v>44477</v>
      </c>
      <c r="H1978">
        <v>183</v>
      </c>
      <c r="I1978" t="s">
        <v>1429</v>
      </c>
      <c r="N1978">
        <v>121</v>
      </c>
      <c r="O1978" t="s">
        <v>2100</v>
      </c>
      <c r="P1978">
        <v>374</v>
      </c>
      <c r="AC1978" t="s">
        <v>2101</v>
      </c>
      <c r="AD1978">
        <v>137</v>
      </c>
    </row>
    <row r="1979" spans="1:31" x14ac:dyDescent="0.25">
      <c r="A1979" s="1">
        <v>44477</v>
      </c>
      <c r="B1979" s="2" t="s">
        <v>3880</v>
      </c>
      <c r="C1979" s="2" t="s">
        <v>46</v>
      </c>
      <c r="D1979" s="2" t="s">
        <v>23</v>
      </c>
      <c r="E1979" s="2" t="s">
        <v>81</v>
      </c>
      <c r="F1979" s="2" t="s">
        <v>71</v>
      </c>
      <c r="G1979" s="4">
        <v>44477</v>
      </c>
      <c r="H1979">
        <v>184</v>
      </c>
      <c r="I1979" t="s">
        <v>1429</v>
      </c>
      <c r="N1979">
        <v>1533</v>
      </c>
      <c r="O1979" t="s">
        <v>2119</v>
      </c>
      <c r="P1979">
        <v>535</v>
      </c>
      <c r="AC1979" t="s">
        <v>2120</v>
      </c>
      <c r="AD1979" t="s">
        <v>2121</v>
      </c>
    </row>
    <row r="1980" spans="1:31" x14ac:dyDescent="0.25">
      <c r="A1980" s="1">
        <v>44477</v>
      </c>
      <c r="B1980" s="2" t="s">
        <v>3880</v>
      </c>
      <c r="C1980" s="2" t="s">
        <v>46</v>
      </c>
      <c r="D1980" s="2" t="s">
        <v>23</v>
      </c>
      <c r="E1980" s="2" t="s">
        <v>81</v>
      </c>
      <c r="F1980" s="2" t="s">
        <v>71</v>
      </c>
      <c r="G1980" s="4">
        <v>44477</v>
      </c>
      <c r="H1980">
        <v>185</v>
      </c>
      <c r="I1980" t="s">
        <v>1429</v>
      </c>
      <c r="N1980">
        <v>1580</v>
      </c>
      <c r="O1980" t="s">
        <v>2092</v>
      </c>
      <c r="P1980">
        <v>610</v>
      </c>
      <c r="AC1980" t="s">
        <v>2093</v>
      </c>
      <c r="AD1980" t="s">
        <v>2094</v>
      </c>
    </row>
    <row r="1981" spans="1:31" x14ac:dyDescent="0.25">
      <c r="A1981" s="1">
        <v>44477</v>
      </c>
      <c r="B1981" s="2" t="s">
        <v>3880</v>
      </c>
      <c r="C1981" s="2" t="s">
        <v>46</v>
      </c>
      <c r="D1981" s="2" t="s">
        <v>23</v>
      </c>
      <c r="E1981" s="2" t="s">
        <v>81</v>
      </c>
      <c r="F1981" s="2" t="s">
        <v>71</v>
      </c>
      <c r="G1981" s="4">
        <v>44477</v>
      </c>
      <c r="H1981">
        <v>186</v>
      </c>
      <c r="I1981" t="s">
        <v>1429</v>
      </c>
      <c r="N1981">
        <v>314</v>
      </c>
      <c r="O1981" t="s">
        <v>2523</v>
      </c>
      <c r="P1981">
        <v>300</v>
      </c>
      <c r="AC1981" t="s">
        <v>2524</v>
      </c>
      <c r="AD1981">
        <v>203</v>
      </c>
    </row>
    <row r="1982" spans="1:31" x14ac:dyDescent="0.25">
      <c r="A1982" s="1">
        <v>44477</v>
      </c>
      <c r="B1982" s="2" t="s">
        <v>3880</v>
      </c>
      <c r="C1982" s="2" t="s">
        <v>46</v>
      </c>
      <c r="D1982" s="2" t="s">
        <v>23</v>
      </c>
      <c r="E1982" s="2" t="s">
        <v>81</v>
      </c>
      <c r="F1982" s="2" t="s">
        <v>71</v>
      </c>
      <c r="G1982" s="4">
        <v>44477</v>
      </c>
      <c r="H1982">
        <v>187</v>
      </c>
      <c r="I1982" t="s">
        <v>1429</v>
      </c>
      <c r="N1982">
        <v>1371</v>
      </c>
      <c r="O1982" t="s">
        <v>2122</v>
      </c>
      <c r="P1982">
        <v>300</v>
      </c>
      <c r="AC1982" t="s">
        <v>2123</v>
      </c>
      <c r="AD1982">
        <v>205</v>
      </c>
    </row>
    <row r="1983" spans="1:31" x14ac:dyDescent="0.25">
      <c r="A1983" s="1">
        <v>44477</v>
      </c>
      <c r="B1983" s="2" t="s">
        <v>3880</v>
      </c>
      <c r="C1983" s="2" t="s">
        <v>46</v>
      </c>
      <c r="D1983" s="2" t="s">
        <v>23</v>
      </c>
      <c r="E1983" s="2" t="s">
        <v>81</v>
      </c>
      <c r="F1983" s="2" t="s">
        <v>71</v>
      </c>
      <c r="G1983" s="4">
        <v>44477</v>
      </c>
      <c r="H1983">
        <v>188</v>
      </c>
      <c r="I1983" t="s">
        <v>1429</v>
      </c>
      <c r="N1983">
        <v>83</v>
      </c>
      <c r="O1983" t="s">
        <v>2029</v>
      </c>
      <c r="P1983">
        <v>138</v>
      </c>
      <c r="AC1983" t="s">
        <v>2030</v>
      </c>
      <c r="AD1983">
        <v>127</v>
      </c>
    </row>
    <row r="1984" spans="1:31" x14ac:dyDescent="0.25">
      <c r="A1984" s="1">
        <v>44477</v>
      </c>
      <c r="B1984" s="2" t="s">
        <v>3880</v>
      </c>
      <c r="C1984" s="2" t="s">
        <v>34</v>
      </c>
      <c r="D1984" s="2" t="s">
        <v>23</v>
      </c>
      <c r="E1984" s="2" t="s">
        <v>80</v>
      </c>
      <c r="F1984" s="2" t="s">
        <v>71</v>
      </c>
      <c r="G1984" s="4">
        <v>44477</v>
      </c>
      <c r="H1984">
        <v>189</v>
      </c>
      <c r="I1984" t="s">
        <v>1431</v>
      </c>
      <c r="J1984" s="1">
        <v>44477</v>
      </c>
      <c r="K1984" t="s">
        <v>3415</v>
      </c>
      <c r="L1984" t="s">
        <v>2066</v>
      </c>
      <c r="M1984" t="s">
        <v>2930</v>
      </c>
      <c r="N1984">
        <v>692</v>
      </c>
      <c r="O1984" t="s">
        <v>2012</v>
      </c>
      <c r="P1984">
        <v>184</v>
      </c>
      <c r="Q1984">
        <v>0</v>
      </c>
      <c r="R1984">
        <v>0</v>
      </c>
      <c r="S1984">
        <v>2297</v>
      </c>
      <c r="T1984">
        <v>2297</v>
      </c>
      <c r="U1984">
        <v>2297</v>
      </c>
      <c r="W1984" t="s">
        <v>2006</v>
      </c>
      <c r="X1984" t="s">
        <v>71</v>
      </c>
      <c r="AA1984" t="s">
        <v>33</v>
      </c>
      <c r="AC1984" t="s">
        <v>2013</v>
      </c>
      <c r="AD1984" t="s">
        <v>2014</v>
      </c>
      <c r="AE1984" t="s">
        <v>2730</v>
      </c>
    </row>
    <row r="1985" spans="1:31" x14ac:dyDescent="0.25">
      <c r="A1985" s="1">
        <v>44477</v>
      </c>
      <c r="B1985" s="2" t="s">
        <v>3880</v>
      </c>
      <c r="C1985" s="2" t="s">
        <v>34</v>
      </c>
      <c r="D1985" s="2" t="s">
        <v>23</v>
      </c>
      <c r="E1985" s="2" t="s">
        <v>80</v>
      </c>
      <c r="F1985" s="2" t="s">
        <v>71</v>
      </c>
      <c r="G1985" s="4">
        <v>44477</v>
      </c>
      <c r="H1985">
        <v>190</v>
      </c>
      <c r="I1985" t="s">
        <v>1431</v>
      </c>
      <c r="N1985">
        <v>691</v>
      </c>
      <c r="O1985" t="s">
        <v>2020</v>
      </c>
      <c r="P1985">
        <v>518</v>
      </c>
      <c r="AC1985" t="s">
        <v>2021</v>
      </c>
      <c r="AD1985" t="s">
        <v>2022</v>
      </c>
    </row>
    <row r="1986" spans="1:31" x14ac:dyDescent="0.25">
      <c r="A1986" s="1">
        <v>44477</v>
      </c>
      <c r="B1986" s="2" t="s">
        <v>3880</v>
      </c>
      <c r="C1986" s="2" t="s">
        <v>34</v>
      </c>
      <c r="D1986" s="2" t="s">
        <v>23</v>
      </c>
      <c r="E1986" s="2" t="s">
        <v>80</v>
      </c>
      <c r="F1986" s="2" t="s">
        <v>71</v>
      </c>
      <c r="G1986" s="4">
        <v>44477</v>
      </c>
      <c r="H1986">
        <v>191</v>
      </c>
      <c r="I1986" t="s">
        <v>1431</v>
      </c>
      <c r="N1986">
        <v>226</v>
      </c>
      <c r="O1986" t="s">
        <v>2018</v>
      </c>
      <c r="P1986">
        <v>345</v>
      </c>
      <c r="AC1986" t="s">
        <v>2019</v>
      </c>
      <c r="AD1986">
        <v>183</v>
      </c>
    </row>
    <row r="1987" spans="1:31" x14ac:dyDescent="0.25">
      <c r="A1987" s="1">
        <v>44477</v>
      </c>
      <c r="B1987" s="2" t="s">
        <v>3880</v>
      </c>
      <c r="C1987" s="2" t="s">
        <v>34</v>
      </c>
      <c r="D1987" s="2" t="s">
        <v>23</v>
      </c>
      <c r="E1987" s="2" t="s">
        <v>80</v>
      </c>
      <c r="F1987" s="2" t="s">
        <v>71</v>
      </c>
      <c r="G1987" s="4">
        <v>44477</v>
      </c>
      <c r="H1987">
        <v>192</v>
      </c>
      <c r="I1987" t="s">
        <v>1431</v>
      </c>
      <c r="N1987">
        <v>2458</v>
      </c>
      <c r="O1987" t="s">
        <v>2152</v>
      </c>
      <c r="P1987">
        <v>500</v>
      </c>
      <c r="AC1987" t="s">
        <v>2153</v>
      </c>
    </row>
    <row r="1988" spans="1:31" x14ac:dyDescent="0.25">
      <c r="A1988" s="1">
        <v>44477</v>
      </c>
      <c r="B1988" s="2" t="s">
        <v>3880</v>
      </c>
      <c r="C1988" s="2" t="s">
        <v>34</v>
      </c>
      <c r="D1988" s="2" t="s">
        <v>23</v>
      </c>
      <c r="E1988" s="2" t="s">
        <v>80</v>
      </c>
      <c r="F1988" s="2" t="s">
        <v>71</v>
      </c>
      <c r="G1988" s="4">
        <v>44477</v>
      </c>
      <c r="H1988">
        <v>193</v>
      </c>
      <c r="I1988" t="s">
        <v>1431</v>
      </c>
      <c r="N1988">
        <v>2477</v>
      </c>
      <c r="O1988" t="s">
        <v>2240</v>
      </c>
      <c r="P1988">
        <v>750</v>
      </c>
      <c r="AC1988" t="s">
        <v>2241</v>
      </c>
    </row>
    <row r="1989" spans="1:31" x14ac:dyDescent="0.25">
      <c r="A1989" s="1">
        <v>44477</v>
      </c>
      <c r="B1989" s="2" t="s">
        <v>3880</v>
      </c>
      <c r="C1989" s="2" t="s">
        <v>35</v>
      </c>
      <c r="D1989" s="2" t="s">
        <v>74</v>
      </c>
      <c r="E1989" s="2" t="s">
        <v>35</v>
      </c>
      <c r="F1989" s="2" t="s">
        <v>71</v>
      </c>
      <c r="G1989" s="4">
        <v>44477</v>
      </c>
      <c r="H1989">
        <v>194</v>
      </c>
      <c r="I1989" t="s">
        <v>1433</v>
      </c>
      <c r="J1989" s="1">
        <v>44477</v>
      </c>
      <c r="K1989" t="s">
        <v>2636</v>
      </c>
      <c r="L1989" t="s">
        <v>2637</v>
      </c>
      <c r="M1989" t="s">
        <v>2638</v>
      </c>
      <c r="N1989">
        <v>374</v>
      </c>
      <c r="O1989" t="s">
        <v>3416</v>
      </c>
      <c r="P1989">
        <v>700</v>
      </c>
      <c r="Q1989">
        <v>0</v>
      </c>
      <c r="R1989">
        <v>0</v>
      </c>
      <c r="S1989">
        <v>700</v>
      </c>
      <c r="T1989">
        <v>700</v>
      </c>
      <c r="U1989">
        <v>700</v>
      </c>
      <c r="W1989" t="s">
        <v>2006</v>
      </c>
      <c r="X1989" t="s">
        <v>71</v>
      </c>
      <c r="AA1989" t="s">
        <v>38</v>
      </c>
      <c r="AC1989" t="s">
        <v>3417</v>
      </c>
      <c r="AE1989" t="s">
        <v>2641</v>
      </c>
    </row>
    <row r="1990" spans="1:31" x14ac:dyDescent="0.25">
      <c r="A1990" s="1">
        <v>44477</v>
      </c>
      <c r="B1990" s="2" t="s">
        <v>3880</v>
      </c>
      <c r="C1990" s="2" t="s">
        <v>35</v>
      </c>
      <c r="D1990" s="2" t="s">
        <v>82</v>
      </c>
      <c r="E1990" s="2" t="s">
        <v>35</v>
      </c>
      <c r="F1990" s="2" t="s">
        <v>71</v>
      </c>
      <c r="G1990" s="4">
        <v>44477</v>
      </c>
      <c r="H1990">
        <v>195</v>
      </c>
      <c r="I1990" t="s">
        <v>1434</v>
      </c>
      <c r="J1990" s="1">
        <v>44477</v>
      </c>
      <c r="K1990" t="s">
        <v>2636</v>
      </c>
      <c r="L1990" t="s">
        <v>2637</v>
      </c>
      <c r="M1990" t="s">
        <v>2638</v>
      </c>
      <c r="N1990">
        <v>549</v>
      </c>
      <c r="O1990" t="s">
        <v>2639</v>
      </c>
      <c r="P1990">
        <v>380</v>
      </c>
      <c r="Q1990">
        <v>0</v>
      </c>
      <c r="R1990">
        <v>0</v>
      </c>
      <c r="S1990">
        <v>380</v>
      </c>
      <c r="T1990">
        <v>380</v>
      </c>
      <c r="U1990">
        <v>380</v>
      </c>
      <c r="W1990" t="s">
        <v>2006</v>
      </c>
      <c r="X1990" t="s">
        <v>71</v>
      </c>
      <c r="AA1990" t="s">
        <v>38</v>
      </c>
      <c r="AC1990" t="s">
        <v>2640</v>
      </c>
      <c r="AE1990" t="s">
        <v>2641</v>
      </c>
    </row>
    <row r="1991" spans="1:31" x14ac:dyDescent="0.25">
      <c r="A1991" s="1">
        <v>44477</v>
      </c>
      <c r="B1991" s="2" t="s">
        <v>3880</v>
      </c>
      <c r="C1991" s="2" t="s">
        <v>25</v>
      </c>
      <c r="D1991" s="2" t="s">
        <v>23</v>
      </c>
      <c r="E1991" s="2" t="s">
        <v>78</v>
      </c>
      <c r="F1991" s="2" t="s">
        <v>71</v>
      </c>
      <c r="G1991" s="4">
        <v>44477</v>
      </c>
      <c r="H1991">
        <v>196</v>
      </c>
      <c r="I1991" t="s">
        <v>1436</v>
      </c>
      <c r="J1991" s="1">
        <v>44477</v>
      </c>
      <c r="K1991" t="s">
        <v>2061</v>
      </c>
      <c r="L1991" t="s">
        <v>2062</v>
      </c>
      <c r="N1991">
        <v>102</v>
      </c>
      <c r="O1991" t="s">
        <v>2033</v>
      </c>
      <c r="P1991">
        <v>1070</v>
      </c>
      <c r="Q1991">
        <v>0</v>
      </c>
      <c r="R1991">
        <v>0</v>
      </c>
      <c r="S1991">
        <v>1070</v>
      </c>
      <c r="T1991">
        <v>1070</v>
      </c>
      <c r="U1991">
        <v>1070</v>
      </c>
      <c r="W1991" t="s">
        <v>2006</v>
      </c>
      <c r="X1991" t="s">
        <v>71</v>
      </c>
      <c r="AA1991" t="s">
        <v>24</v>
      </c>
      <c r="AC1991" t="s">
        <v>2034</v>
      </c>
      <c r="AD1991">
        <v>136</v>
      </c>
      <c r="AE1991" t="s">
        <v>2035</v>
      </c>
    </row>
    <row r="1992" spans="1:31" x14ac:dyDescent="0.25">
      <c r="A1992" s="1">
        <v>44477</v>
      </c>
      <c r="B1992" s="2" t="s">
        <v>3880</v>
      </c>
      <c r="C1992" s="2" t="s">
        <v>35</v>
      </c>
      <c r="D1992" s="2" t="s">
        <v>82</v>
      </c>
      <c r="E1992" s="2" t="s">
        <v>35</v>
      </c>
      <c r="F1992" s="2" t="s">
        <v>71</v>
      </c>
      <c r="G1992" s="4">
        <v>44477</v>
      </c>
      <c r="H1992">
        <v>197</v>
      </c>
      <c r="I1992" t="s">
        <v>1437</v>
      </c>
      <c r="J1992" s="1">
        <v>44477</v>
      </c>
      <c r="K1992" t="s">
        <v>2636</v>
      </c>
      <c r="L1992" t="s">
        <v>2637</v>
      </c>
      <c r="M1992" t="s">
        <v>2638</v>
      </c>
      <c r="N1992">
        <v>549</v>
      </c>
      <c r="O1992" t="s">
        <v>2639</v>
      </c>
      <c r="P1992">
        <v>380</v>
      </c>
      <c r="Q1992">
        <v>0</v>
      </c>
      <c r="R1992">
        <v>0</v>
      </c>
      <c r="S1992">
        <v>380</v>
      </c>
      <c r="T1992">
        <v>380</v>
      </c>
      <c r="U1992">
        <v>380</v>
      </c>
      <c r="W1992" t="s">
        <v>2006</v>
      </c>
      <c r="X1992" t="s">
        <v>71</v>
      </c>
      <c r="AA1992" t="s">
        <v>38</v>
      </c>
      <c r="AC1992" t="s">
        <v>2640</v>
      </c>
      <c r="AE1992" t="s">
        <v>2641</v>
      </c>
    </row>
    <row r="1993" spans="1:31" x14ac:dyDescent="0.25">
      <c r="A1993" s="1">
        <v>44477</v>
      </c>
      <c r="B1993" s="2" t="s">
        <v>3880</v>
      </c>
      <c r="C1993" s="2" t="s">
        <v>25</v>
      </c>
      <c r="D1993" s="2" t="s">
        <v>23</v>
      </c>
      <c r="E1993" s="2" t="s">
        <v>78</v>
      </c>
      <c r="F1993" s="2" t="s">
        <v>71</v>
      </c>
      <c r="G1993" s="4">
        <v>44477</v>
      </c>
      <c r="H1993">
        <v>198</v>
      </c>
      <c r="I1993" t="s">
        <v>1439</v>
      </c>
      <c r="J1993" s="1">
        <v>44477</v>
      </c>
      <c r="K1993" t="s">
        <v>3169</v>
      </c>
      <c r="L1993" t="s">
        <v>3170</v>
      </c>
      <c r="N1993">
        <v>71</v>
      </c>
      <c r="O1993" t="s">
        <v>3418</v>
      </c>
      <c r="P1993">
        <v>110</v>
      </c>
      <c r="Q1993">
        <v>0</v>
      </c>
      <c r="R1993">
        <v>0</v>
      </c>
      <c r="S1993">
        <v>110</v>
      </c>
      <c r="T1993">
        <v>110</v>
      </c>
      <c r="U1993">
        <v>110</v>
      </c>
      <c r="W1993" t="s">
        <v>2006</v>
      </c>
      <c r="X1993" t="s">
        <v>71</v>
      </c>
      <c r="AA1993" t="s">
        <v>24</v>
      </c>
      <c r="AC1993" t="s">
        <v>3419</v>
      </c>
      <c r="AD1993">
        <v>94</v>
      </c>
      <c r="AE1993" t="s">
        <v>2045</v>
      </c>
    </row>
    <row r="1994" spans="1:31" x14ac:dyDescent="0.25">
      <c r="A1994" s="1">
        <v>44477</v>
      </c>
      <c r="B1994" s="2" t="s">
        <v>3880</v>
      </c>
      <c r="C1994" s="2" t="s">
        <v>25</v>
      </c>
      <c r="D1994" s="2" t="s">
        <v>74</v>
      </c>
      <c r="E1994" s="2" t="s">
        <v>78</v>
      </c>
      <c r="F1994" s="2" t="s">
        <v>71</v>
      </c>
      <c r="G1994" s="4">
        <v>44477</v>
      </c>
      <c r="H1994">
        <v>199</v>
      </c>
      <c r="I1994" t="s">
        <v>1440</v>
      </c>
      <c r="J1994" s="1">
        <v>44477</v>
      </c>
      <c r="K1994" t="s">
        <v>3420</v>
      </c>
      <c r="L1994" t="s">
        <v>3027</v>
      </c>
      <c r="N1994">
        <v>2135</v>
      </c>
      <c r="O1994" t="s">
        <v>3191</v>
      </c>
      <c r="P1994">
        <v>2200</v>
      </c>
      <c r="Q1994">
        <v>0</v>
      </c>
      <c r="R1994">
        <v>0</v>
      </c>
      <c r="S1994">
        <v>2200</v>
      </c>
      <c r="T1994">
        <v>2200</v>
      </c>
      <c r="U1994">
        <v>2200</v>
      </c>
      <c r="W1994" t="s">
        <v>2006</v>
      </c>
      <c r="X1994" t="s">
        <v>71</v>
      </c>
      <c r="AA1994" t="s">
        <v>24</v>
      </c>
      <c r="AC1994" t="s">
        <v>3192</v>
      </c>
      <c r="AD1994">
        <v>69</v>
      </c>
      <c r="AE1994" t="s">
        <v>2217</v>
      </c>
    </row>
    <row r="1995" spans="1:31" x14ac:dyDescent="0.25">
      <c r="A1995" s="1">
        <v>44477</v>
      </c>
      <c r="B1995" s="2" t="s">
        <v>3880</v>
      </c>
      <c r="C1995" s="2" t="s">
        <v>46</v>
      </c>
      <c r="D1995" s="2" t="s">
        <v>74</v>
      </c>
      <c r="E1995" s="2" t="s">
        <v>81</v>
      </c>
      <c r="F1995" s="2" t="s">
        <v>71</v>
      </c>
      <c r="G1995" s="4">
        <v>44477</v>
      </c>
      <c r="H1995">
        <v>200</v>
      </c>
      <c r="I1995" t="s">
        <v>1442</v>
      </c>
      <c r="J1995" s="1">
        <v>44477</v>
      </c>
      <c r="K1995" t="s">
        <v>3421</v>
      </c>
      <c r="L1995" t="s">
        <v>3422</v>
      </c>
      <c r="N1995">
        <v>182</v>
      </c>
      <c r="O1995" t="s">
        <v>2189</v>
      </c>
      <c r="P1995">
        <v>360</v>
      </c>
      <c r="Q1995">
        <v>0</v>
      </c>
      <c r="R1995">
        <v>0</v>
      </c>
      <c r="S1995">
        <v>360</v>
      </c>
      <c r="T1995">
        <v>360</v>
      </c>
      <c r="U1995">
        <v>360</v>
      </c>
      <c r="W1995" t="s">
        <v>2006</v>
      </c>
      <c r="X1995" t="s">
        <v>71</v>
      </c>
      <c r="AA1995" t="s">
        <v>46</v>
      </c>
      <c r="AC1995" t="s">
        <v>2190</v>
      </c>
      <c r="AD1995">
        <v>163</v>
      </c>
      <c r="AE1995" t="s">
        <v>2306</v>
      </c>
    </row>
    <row r="1996" spans="1:31" x14ac:dyDescent="0.25">
      <c r="A1996" s="1">
        <v>44477</v>
      </c>
      <c r="B1996" s="2" t="s">
        <v>3883</v>
      </c>
      <c r="C1996" s="2" t="s">
        <v>25</v>
      </c>
      <c r="D1996" s="2" t="s">
        <v>23</v>
      </c>
      <c r="E1996" s="2" t="s">
        <v>78</v>
      </c>
      <c r="F1996" s="2" t="s">
        <v>71</v>
      </c>
      <c r="G1996" s="4">
        <v>44477</v>
      </c>
      <c r="H1996">
        <v>201</v>
      </c>
      <c r="I1996" t="s">
        <v>1444</v>
      </c>
      <c r="J1996" s="1">
        <v>44477</v>
      </c>
      <c r="K1996" t="s">
        <v>3296</v>
      </c>
      <c r="L1996" t="s">
        <v>2577</v>
      </c>
      <c r="M1996" t="s">
        <v>3297</v>
      </c>
      <c r="N1996">
        <v>48</v>
      </c>
      <c r="O1996" t="s">
        <v>2075</v>
      </c>
      <c r="P1996">
        <v>165</v>
      </c>
      <c r="Q1996">
        <v>0</v>
      </c>
      <c r="R1996">
        <v>0</v>
      </c>
      <c r="S1996">
        <v>945</v>
      </c>
      <c r="T1996">
        <v>945</v>
      </c>
      <c r="U1996">
        <v>945</v>
      </c>
      <c r="W1996" t="s">
        <v>2006</v>
      </c>
      <c r="X1996" t="s">
        <v>71</v>
      </c>
      <c r="AA1996" t="s">
        <v>24</v>
      </c>
      <c r="AC1996" t="s">
        <v>2076</v>
      </c>
      <c r="AD1996">
        <v>99</v>
      </c>
      <c r="AE1996" t="s">
        <v>2063</v>
      </c>
    </row>
    <row r="1997" spans="1:31" x14ac:dyDescent="0.25">
      <c r="A1997" s="1">
        <v>44477</v>
      </c>
      <c r="B1997" s="2" t="s">
        <v>3883</v>
      </c>
      <c r="C1997" s="2" t="s">
        <v>25</v>
      </c>
      <c r="D1997" s="2" t="s">
        <v>23</v>
      </c>
      <c r="E1997" s="2" t="s">
        <v>78</v>
      </c>
      <c r="F1997" s="2" t="s">
        <v>71</v>
      </c>
      <c r="G1997" s="4">
        <v>44477</v>
      </c>
      <c r="H1997">
        <v>202</v>
      </c>
      <c r="I1997" t="s">
        <v>1444</v>
      </c>
      <c r="N1997">
        <v>49</v>
      </c>
      <c r="O1997" t="s">
        <v>2073</v>
      </c>
      <c r="P1997">
        <v>380</v>
      </c>
      <c r="AC1997" t="s">
        <v>2074</v>
      </c>
      <c r="AD1997">
        <v>97</v>
      </c>
    </row>
    <row r="1998" spans="1:31" x14ac:dyDescent="0.25">
      <c r="A1998" s="1">
        <v>44477</v>
      </c>
      <c r="B1998" s="2" t="s">
        <v>3883</v>
      </c>
      <c r="C1998" s="2" t="s">
        <v>25</v>
      </c>
      <c r="D1998" s="2" t="s">
        <v>23</v>
      </c>
      <c r="E1998" s="2" t="s">
        <v>78</v>
      </c>
      <c r="F1998" s="2" t="s">
        <v>71</v>
      </c>
      <c r="G1998" s="4">
        <v>44477</v>
      </c>
      <c r="H1998">
        <v>203</v>
      </c>
      <c r="I1998" t="s">
        <v>1444</v>
      </c>
      <c r="N1998">
        <v>539</v>
      </c>
      <c r="O1998" t="s">
        <v>2059</v>
      </c>
      <c r="P1998">
        <v>400</v>
      </c>
      <c r="AC1998" t="s">
        <v>2060</v>
      </c>
    </row>
    <row r="1999" spans="1:31" x14ac:dyDescent="0.25">
      <c r="A1999" s="1">
        <v>44477</v>
      </c>
      <c r="B1999" s="2" t="s">
        <v>3883</v>
      </c>
      <c r="C1999" s="2" t="s">
        <v>25</v>
      </c>
      <c r="D1999" s="2" t="s">
        <v>37</v>
      </c>
      <c r="E1999" s="2" t="s">
        <v>78</v>
      </c>
      <c r="F1999" s="2" t="s">
        <v>71</v>
      </c>
      <c r="G1999" s="4">
        <v>44477</v>
      </c>
      <c r="H1999">
        <v>204</v>
      </c>
      <c r="I1999" t="s">
        <v>1445</v>
      </c>
      <c r="J1999" s="1">
        <v>44477</v>
      </c>
      <c r="K1999" t="s">
        <v>3305</v>
      </c>
      <c r="L1999" t="s">
        <v>2335</v>
      </c>
      <c r="M1999" t="s">
        <v>2396</v>
      </c>
      <c r="N1999">
        <v>348</v>
      </c>
      <c r="O1999" t="s">
        <v>2774</v>
      </c>
      <c r="P1999">
        <v>400</v>
      </c>
      <c r="Q1999">
        <v>0</v>
      </c>
      <c r="R1999">
        <v>0</v>
      </c>
      <c r="S1999">
        <v>400</v>
      </c>
      <c r="T1999">
        <v>400</v>
      </c>
      <c r="U1999">
        <v>400</v>
      </c>
      <c r="W1999" t="s">
        <v>2006</v>
      </c>
      <c r="X1999" t="s">
        <v>71</v>
      </c>
      <c r="AA1999" t="s">
        <v>24</v>
      </c>
      <c r="AC1999" t="s">
        <v>2775</v>
      </c>
      <c r="AE1999" t="s">
        <v>2035</v>
      </c>
    </row>
    <row r="2000" spans="1:31" x14ac:dyDescent="0.25">
      <c r="A2000" s="1">
        <v>44477</v>
      </c>
      <c r="B2000" s="2" t="s">
        <v>3883</v>
      </c>
      <c r="C2000" s="2" t="s">
        <v>73</v>
      </c>
      <c r="D2000" s="2" t="s">
        <v>23</v>
      </c>
      <c r="E2000" s="2" t="s">
        <v>77</v>
      </c>
      <c r="F2000" s="2" t="s">
        <v>71</v>
      </c>
      <c r="G2000" s="4">
        <v>44477</v>
      </c>
      <c r="H2000">
        <v>205</v>
      </c>
      <c r="I2000" t="s">
        <v>1446</v>
      </c>
      <c r="J2000" s="1">
        <v>44477</v>
      </c>
      <c r="K2000" t="s">
        <v>3423</v>
      </c>
      <c r="L2000" t="s">
        <v>3424</v>
      </c>
      <c r="M2000" t="s">
        <v>3425</v>
      </c>
      <c r="N2000">
        <v>102</v>
      </c>
      <c r="O2000" t="s">
        <v>2033</v>
      </c>
      <c r="P2000">
        <v>1070</v>
      </c>
      <c r="Q2000">
        <v>0</v>
      </c>
      <c r="R2000">
        <v>0</v>
      </c>
      <c r="S2000">
        <v>1070</v>
      </c>
      <c r="T2000">
        <v>1070</v>
      </c>
      <c r="U2000">
        <v>1070</v>
      </c>
      <c r="W2000" t="s">
        <v>2006</v>
      </c>
      <c r="X2000" t="s">
        <v>71</v>
      </c>
      <c r="AA2000" t="s">
        <v>24</v>
      </c>
      <c r="AC2000" t="s">
        <v>2034</v>
      </c>
      <c r="AD2000">
        <v>136</v>
      </c>
      <c r="AE2000" t="s">
        <v>2361</v>
      </c>
    </row>
    <row r="2001" spans="1:31" x14ac:dyDescent="0.25">
      <c r="A2001" s="1">
        <v>44477</v>
      </c>
      <c r="B2001" s="2" t="s">
        <v>3883</v>
      </c>
      <c r="C2001" s="2" t="s">
        <v>25</v>
      </c>
      <c r="D2001" s="2" t="s">
        <v>23</v>
      </c>
      <c r="E2001" s="2" t="s">
        <v>78</v>
      </c>
      <c r="F2001" s="2" t="s">
        <v>71</v>
      </c>
      <c r="G2001" s="4">
        <v>44477</v>
      </c>
      <c r="H2001">
        <v>206</v>
      </c>
      <c r="I2001" t="s">
        <v>1448</v>
      </c>
      <c r="J2001" s="1">
        <v>44477</v>
      </c>
      <c r="K2001" t="s">
        <v>3423</v>
      </c>
      <c r="L2001" t="s">
        <v>3424</v>
      </c>
      <c r="M2001" t="s">
        <v>3425</v>
      </c>
      <c r="N2001">
        <v>692</v>
      </c>
      <c r="O2001" t="s">
        <v>2012</v>
      </c>
      <c r="P2001">
        <v>184</v>
      </c>
      <c r="Q2001">
        <v>0</v>
      </c>
      <c r="R2001">
        <v>0</v>
      </c>
      <c r="S2001">
        <v>2557</v>
      </c>
      <c r="T2001">
        <v>2557</v>
      </c>
      <c r="U2001">
        <v>2557</v>
      </c>
      <c r="W2001" t="s">
        <v>2006</v>
      </c>
      <c r="X2001" t="s">
        <v>71</v>
      </c>
      <c r="AA2001" t="s">
        <v>24</v>
      </c>
      <c r="AC2001" t="s">
        <v>2013</v>
      </c>
      <c r="AD2001" t="s">
        <v>2014</v>
      </c>
      <c r="AE2001" t="s">
        <v>2361</v>
      </c>
    </row>
    <row r="2002" spans="1:31" x14ac:dyDescent="0.25">
      <c r="A2002" s="1">
        <v>44477</v>
      </c>
      <c r="B2002" s="2" t="s">
        <v>3883</v>
      </c>
      <c r="C2002" s="2" t="s">
        <v>25</v>
      </c>
      <c r="D2002" s="2" t="s">
        <v>23</v>
      </c>
      <c r="E2002" s="2" t="s">
        <v>78</v>
      </c>
      <c r="F2002" s="2" t="s">
        <v>71</v>
      </c>
      <c r="G2002" s="4">
        <v>44477</v>
      </c>
      <c r="H2002">
        <v>207</v>
      </c>
      <c r="I2002" t="s">
        <v>1448</v>
      </c>
      <c r="N2002">
        <v>119</v>
      </c>
      <c r="O2002" t="s">
        <v>2145</v>
      </c>
      <c r="P2002">
        <v>161</v>
      </c>
      <c r="AC2002" t="s">
        <v>2146</v>
      </c>
      <c r="AD2002">
        <v>213</v>
      </c>
    </row>
    <row r="2003" spans="1:31" x14ac:dyDescent="0.25">
      <c r="A2003" s="1">
        <v>44477</v>
      </c>
      <c r="B2003" s="2" t="s">
        <v>3883</v>
      </c>
      <c r="C2003" s="2" t="s">
        <v>25</v>
      </c>
      <c r="D2003" s="2" t="s">
        <v>23</v>
      </c>
      <c r="E2003" s="2" t="s">
        <v>78</v>
      </c>
      <c r="F2003" s="2" t="s">
        <v>71</v>
      </c>
      <c r="G2003" s="4">
        <v>44477</v>
      </c>
      <c r="H2003">
        <v>208</v>
      </c>
      <c r="I2003" t="s">
        <v>1448</v>
      </c>
      <c r="N2003">
        <v>634</v>
      </c>
      <c r="O2003" t="s">
        <v>3040</v>
      </c>
      <c r="P2003">
        <v>126</v>
      </c>
      <c r="AC2003" t="s">
        <v>3041</v>
      </c>
      <c r="AD2003" t="s">
        <v>3042</v>
      </c>
    </row>
    <row r="2004" spans="1:31" x14ac:dyDescent="0.25">
      <c r="A2004" s="1">
        <v>44477</v>
      </c>
      <c r="B2004" s="2" t="s">
        <v>3883</v>
      </c>
      <c r="C2004" s="2" t="s">
        <v>25</v>
      </c>
      <c r="D2004" s="2" t="s">
        <v>23</v>
      </c>
      <c r="E2004" s="2" t="s">
        <v>78</v>
      </c>
      <c r="F2004" s="2" t="s">
        <v>71</v>
      </c>
      <c r="G2004" s="4">
        <v>44477</v>
      </c>
      <c r="H2004">
        <v>209</v>
      </c>
      <c r="I2004" t="s">
        <v>1448</v>
      </c>
      <c r="N2004">
        <v>97</v>
      </c>
      <c r="O2004" t="s">
        <v>3426</v>
      </c>
      <c r="P2004">
        <v>75</v>
      </c>
      <c r="AC2004" t="s">
        <v>3427</v>
      </c>
      <c r="AD2004">
        <v>132</v>
      </c>
    </row>
    <row r="2005" spans="1:31" x14ac:dyDescent="0.25">
      <c r="A2005" s="1">
        <v>44477</v>
      </c>
      <c r="B2005" s="2" t="s">
        <v>3883</v>
      </c>
      <c r="C2005" s="2" t="s">
        <v>25</v>
      </c>
      <c r="D2005" s="2" t="s">
        <v>23</v>
      </c>
      <c r="E2005" s="2" t="s">
        <v>78</v>
      </c>
      <c r="F2005" s="2" t="s">
        <v>71</v>
      </c>
      <c r="G2005" s="4">
        <v>44477</v>
      </c>
      <c r="H2005">
        <v>210</v>
      </c>
      <c r="I2005" t="s">
        <v>1448</v>
      </c>
      <c r="N2005">
        <v>226</v>
      </c>
      <c r="O2005" t="s">
        <v>2018</v>
      </c>
      <c r="P2005">
        <v>345</v>
      </c>
      <c r="AC2005" t="s">
        <v>2019</v>
      </c>
      <c r="AD2005">
        <v>183</v>
      </c>
    </row>
    <row r="2006" spans="1:31" x14ac:dyDescent="0.25">
      <c r="A2006" s="1">
        <v>44477</v>
      </c>
      <c r="B2006" s="2" t="s">
        <v>3883</v>
      </c>
      <c r="C2006" s="2" t="s">
        <v>25</v>
      </c>
      <c r="D2006" s="2" t="s">
        <v>23</v>
      </c>
      <c r="E2006" s="2" t="s">
        <v>78</v>
      </c>
      <c r="F2006" s="2" t="s">
        <v>71</v>
      </c>
      <c r="G2006" s="4">
        <v>44477</v>
      </c>
      <c r="H2006">
        <v>211</v>
      </c>
      <c r="I2006" t="s">
        <v>1448</v>
      </c>
      <c r="N2006">
        <v>104</v>
      </c>
      <c r="O2006" t="s">
        <v>2057</v>
      </c>
      <c r="P2006">
        <v>171</v>
      </c>
      <c r="AC2006" t="s">
        <v>2058</v>
      </c>
      <c r="AD2006">
        <v>157</v>
      </c>
    </row>
    <row r="2007" spans="1:31" x14ac:dyDescent="0.25">
      <c r="A2007" s="1">
        <v>44477</v>
      </c>
      <c r="B2007" s="2" t="s">
        <v>3883</v>
      </c>
      <c r="C2007" s="2" t="s">
        <v>25</v>
      </c>
      <c r="D2007" s="2" t="s">
        <v>23</v>
      </c>
      <c r="E2007" s="2" t="s">
        <v>78</v>
      </c>
      <c r="F2007" s="2" t="s">
        <v>71</v>
      </c>
      <c r="G2007" s="4">
        <v>44477</v>
      </c>
      <c r="H2007">
        <v>212</v>
      </c>
      <c r="I2007" t="s">
        <v>1448</v>
      </c>
      <c r="N2007">
        <v>2062</v>
      </c>
      <c r="O2007" t="s">
        <v>2307</v>
      </c>
      <c r="P2007">
        <v>1495</v>
      </c>
      <c r="AC2007" t="s">
        <v>2308</v>
      </c>
      <c r="AD2007" t="s">
        <v>2309</v>
      </c>
    </row>
    <row r="2008" spans="1:31" x14ac:dyDescent="0.25">
      <c r="A2008" s="1">
        <v>44477</v>
      </c>
      <c r="B2008" s="2" t="s">
        <v>3883</v>
      </c>
      <c r="C2008" s="2" t="s">
        <v>73</v>
      </c>
      <c r="D2008" s="2" t="s">
        <v>23</v>
      </c>
      <c r="E2008" s="2" t="s">
        <v>77</v>
      </c>
      <c r="F2008" s="2" t="s">
        <v>71</v>
      </c>
      <c r="G2008" s="4">
        <v>44477</v>
      </c>
      <c r="H2008">
        <v>213</v>
      </c>
      <c r="I2008" t="s">
        <v>1449</v>
      </c>
      <c r="J2008" s="1">
        <v>44477</v>
      </c>
      <c r="K2008" t="s">
        <v>2915</v>
      </c>
      <c r="L2008" t="s">
        <v>2618</v>
      </c>
      <c r="M2008" t="s">
        <v>2065</v>
      </c>
      <c r="N2008">
        <v>102</v>
      </c>
      <c r="O2008" t="s">
        <v>2033</v>
      </c>
      <c r="P2008">
        <v>1070</v>
      </c>
      <c r="Q2008">
        <v>0</v>
      </c>
      <c r="R2008">
        <v>0</v>
      </c>
      <c r="S2008">
        <v>1070</v>
      </c>
      <c r="T2008">
        <v>1070</v>
      </c>
      <c r="U2008">
        <v>1070</v>
      </c>
      <c r="W2008" t="s">
        <v>2006</v>
      </c>
      <c r="X2008" t="s">
        <v>71</v>
      </c>
      <c r="AA2008" t="s">
        <v>24</v>
      </c>
      <c r="AC2008" t="s">
        <v>2034</v>
      </c>
      <c r="AD2008">
        <v>136</v>
      </c>
      <c r="AE2008" t="s">
        <v>2333</v>
      </c>
    </row>
    <row r="2009" spans="1:31" x14ac:dyDescent="0.25">
      <c r="A2009" s="1">
        <v>44477</v>
      </c>
      <c r="B2009" s="2" t="s">
        <v>3883</v>
      </c>
      <c r="C2009" s="2" t="s">
        <v>73</v>
      </c>
      <c r="D2009" s="2" t="s">
        <v>23</v>
      </c>
      <c r="E2009" s="2" t="s">
        <v>77</v>
      </c>
      <c r="F2009" s="2" t="s">
        <v>71</v>
      </c>
      <c r="G2009" s="4">
        <v>44477</v>
      </c>
      <c r="H2009">
        <v>214</v>
      </c>
      <c r="I2009" t="s">
        <v>1450</v>
      </c>
      <c r="J2009" s="1">
        <v>44477</v>
      </c>
      <c r="K2009" t="s">
        <v>2085</v>
      </c>
      <c r="L2009" t="s">
        <v>2086</v>
      </c>
      <c r="M2009" t="s">
        <v>2087</v>
      </c>
      <c r="N2009">
        <v>102</v>
      </c>
      <c r="O2009" t="s">
        <v>2033</v>
      </c>
      <c r="P2009">
        <v>1070</v>
      </c>
      <c r="Q2009">
        <v>0</v>
      </c>
      <c r="R2009">
        <v>0</v>
      </c>
      <c r="S2009">
        <v>1070</v>
      </c>
      <c r="T2009">
        <v>1070</v>
      </c>
      <c r="U2009">
        <v>1070</v>
      </c>
      <c r="W2009" t="s">
        <v>2006</v>
      </c>
      <c r="X2009" t="s">
        <v>71</v>
      </c>
      <c r="AA2009" t="s">
        <v>24</v>
      </c>
      <c r="AC2009" t="s">
        <v>2034</v>
      </c>
      <c r="AD2009">
        <v>136</v>
      </c>
      <c r="AE2009" t="s">
        <v>2333</v>
      </c>
    </row>
    <row r="2010" spans="1:31" x14ac:dyDescent="0.25">
      <c r="A2010" s="1">
        <v>44477</v>
      </c>
      <c r="B2010" s="2" t="s">
        <v>3883</v>
      </c>
      <c r="C2010" s="2" t="s">
        <v>20</v>
      </c>
      <c r="D2010" s="2" t="s">
        <v>23</v>
      </c>
      <c r="E2010" s="2" t="s">
        <v>79</v>
      </c>
      <c r="F2010" s="2" t="s">
        <v>71</v>
      </c>
      <c r="G2010" s="4">
        <v>44477</v>
      </c>
      <c r="H2010">
        <v>215</v>
      </c>
      <c r="I2010" t="s">
        <v>1451</v>
      </c>
      <c r="J2010" s="1">
        <v>44477</v>
      </c>
      <c r="K2010" t="s">
        <v>3428</v>
      </c>
      <c r="L2010" t="s">
        <v>2065</v>
      </c>
      <c r="N2010">
        <v>692</v>
      </c>
      <c r="O2010" t="s">
        <v>2012</v>
      </c>
      <c r="P2010">
        <v>184</v>
      </c>
      <c r="Q2010">
        <v>0</v>
      </c>
      <c r="R2010">
        <v>0</v>
      </c>
      <c r="S2010">
        <v>184</v>
      </c>
      <c r="T2010">
        <v>184</v>
      </c>
      <c r="U2010">
        <v>184</v>
      </c>
      <c r="W2010" t="s">
        <v>2006</v>
      </c>
      <c r="X2010" t="s">
        <v>71</v>
      </c>
      <c r="AA2010" t="s">
        <v>18</v>
      </c>
      <c r="AC2010" t="s">
        <v>2013</v>
      </c>
      <c r="AD2010" t="s">
        <v>2014</v>
      </c>
      <c r="AE2010" t="s">
        <v>2028</v>
      </c>
    </row>
    <row r="2011" spans="1:31" x14ac:dyDescent="0.25">
      <c r="A2011" s="1">
        <v>44478</v>
      </c>
      <c r="B2011" s="2" t="s">
        <v>3883</v>
      </c>
      <c r="C2011" s="2" t="s">
        <v>20</v>
      </c>
      <c r="D2011" s="2" t="s">
        <v>23</v>
      </c>
      <c r="E2011" s="2" t="s">
        <v>79</v>
      </c>
      <c r="F2011" s="2" t="s">
        <v>71</v>
      </c>
      <c r="G2011" s="4">
        <v>44477</v>
      </c>
      <c r="H2011">
        <v>1</v>
      </c>
      <c r="I2011" t="s">
        <v>1453</v>
      </c>
      <c r="J2011" s="1">
        <v>44478</v>
      </c>
      <c r="K2011" t="s">
        <v>3429</v>
      </c>
      <c r="L2011" t="s">
        <v>2845</v>
      </c>
      <c r="M2011" t="s">
        <v>2232</v>
      </c>
      <c r="N2011">
        <v>692</v>
      </c>
      <c r="O2011" t="s">
        <v>2012</v>
      </c>
      <c r="P2011">
        <v>184</v>
      </c>
      <c r="Q2011">
        <v>0</v>
      </c>
      <c r="R2011">
        <v>0</v>
      </c>
      <c r="S2011">
        <v>702</v>
      </c>
      <c r="T2011">
        <v>702</v>
      </c>
      <c r="U2011">
        <v>702</v>
      </c>
      <c r="W2011" t="s">
        <v>2006</v>
      </c>
      <c r="X2011" t="s">
        <v>71</v>
      </c>
      <c r="AA2011" t="s">
        <v>18</v>
      </c>
      <c r="AC2011" t="s">
        <v>2013</v>
      </c>
      <c r="AD2011" t="s">
        <v>2014</v>
      </c>
      <c r="AE2011" t="s">
        <v>2028</v>
      </c>
    </row>
    <row r="2012" spans="1:31" x14ac:dyDescent="0.25">
      <c r="A2012" s="1">
        <v>44478</v>
      </c>
      <c r="B2012" s="2" t="s">
        <v>3883</v>
      </c>
      <c r="C2012" s="2" t="s">
        <v>20</v>
      </c>
      <c r="D2012" s="2" t="s">
        <v>23</v>
      </c>
      <c r="E2012" s="2" t="s">
        <v>79</v>
      </c>
      <c r="F2012" s="2" t="s">
        <v>71</v>
      </c>
      <c r="G2012" s="4">
        <v>44477</v>
      </c>
      <c r="H2012">
        <v>2</v>
      </c>
      <c r="I2012" t="s">
        <v>1453</v>
      </c>
      <c r="N2012">
        <v>691</v>
      </c>
      <c r="O2012" t="s">
        <v>2020</v>
      </c>
      <c r="P2012">
        <v>518</v>
      </c>
      <c r="AC2012" t="s">
        <v>2021</v>
      </c>
      <c r="AD2012" t="s">
        <v>2022</v>
      </c>
    </row>
    <row r="2013" spans="1:31" x14ac:dyDescent="0.25">
      <c r="A2013" s="1">
        <v>44478</v>
      </c>
      <c r="B2013" s="2" t="s">
        <v>3883</v>
      </c>
      <c r="C2013" s="2" t="s">
        <v>25</v>
      </c>
      <c r="D2013" s="2" t="s">
        <v>23</v>
      </c>
      <c r="E2013" s="2" t="s">
        <v>78</v>
      </c>
      <c r="F2013" s="2" t="s">
        <v>71</v>
      </c>
      <c r="G2013" s="4">
        <v>44477</v>
      </c>
      <c r="H2013">
        <v>3</v>
      </c>
      <c r="I2013" t="s">
        <v>1455</v>
      </c>
      <c r="J2013" s="1">
        <v>44478</v>
      </c>
      <c r="K2013" t="s">
        <v>2036</v>
      </c>
      <c r="L2013" t="s">
        <v>2037</v>
      </c>
      <c r="M2013" t="s">
        <v>2038</v>
      </c>
      <c r="N2013">
        <v>692</v>
      </c>
      <c r="O2013" t="s">
        <v>2012</v>
      </c>
      <c r="P2013">
        <v>184</v>
      </c>
      <c r="Q2013">
        <v>0</v>
      </c>
      <c r="R2013">
        <v>0</v>
      </c>
      <c r="S2013">
        <v>873</v>
      </c>
      <c r="T2013">
        <v>873</v>
      </c>
      <c r="U2013">
        <v>873</v>
      </c>
      <c r="W2013" t="s">
        <v>2006</v>
      </c>
      <c r="X2013" t="s">
        <v>71</v>
      </c>
      <c r="AA2013" t="s">
        <v>24</v>
      </c>
      <c r="AC2013" t="s">
        <v>2013</v>
      </c>
      <c r="AD2013" t="s">
        <v>2014</v>
      </c>
      <c r="AE2013" t="s">
        <v>2035</v>
      </c>
    </row>
    <row r="2014" spans="1:31" x14ac:dyDescent="0.25">
      <c r="A2014" s="1">
        <v>44478</v>
      </c>
      <c r="B2014" s="2" t="s">
        <v>3883</v>
      </c>
      <c r="C2014" s="2" t="s">
        <v>25</v>
      </c>
      <c r="D2014" s="2" t="s">
        <v>23</v>
      </c>
      <c r="E2014" s="2" t="s">
        <v>78</v>
      </c>
      <c r="F2014" s="2" t="s">
        <v>71</v>
      </c>
      <c r="G2014" s="4">
        <v>44477</v>
      </c>
      <c r="H2014">
        <v>4</v>
      </c>
      <c r="I2014" t="s">
        <v>1455</v>
      </c>
      <c r="N2014">
        <v>104</v>
      </c>
      <c r="O2014" t="s">
        <v>2057</v>
      </c>
      <c r="P2014">
        <v>171</v>
      </c>
      <c r="AC2014" t="s">
        <v>2058</v>
      </c>
      <c r="AD2014">
        <v>157</v>
      </c>
    </row>
    <row r="2015" spans="1:31" x14ac:dyDescent="0.25">
      <c r="A2015" s="1">
        <v>44478</v>
      </c>
      <c r="B2015" s="2" t="s">
        <v>3883</v>
      </c>
      <c r="C2015" s="2" t="s">
        <v>25</v>
      </c>
      <c r="D2015" s="2" t="s">
        <v>23</v>
      </c>
      <c r="E2015" s="2" t="s">
        <v>78</v>
      </c>
      <c r="F2015" s="2" t="s">
        <v>71</v>
      </c>
      <c r="G2015" s="4">
        <v>44477</v>
      </c>
      <c r="H2015">
        <v>5</v>
      </c>
      <c r="I2015" t="s">
        <v>1455</v>
      </c>
      <c r="N2015">
        <v>691</v>
      </c>
      <c r="O2015" t="s">
        <v>2020</v>
      </c>
      <c r="P2015">
        <v>518</v>
      </c>
      <c r="AC2015" t="s">
        <v>2021</v>
      </c>
      <c r="AD2015" t="s">
        <v>2022</v>
      </c>
    </row>
    <row r="2016" spans="1:31" x14ac:dyDescent="0.25">
      <c r="A2016" s="1">
        <v>44478</v>
      </c>
      <c r="B2016" s="2" t="s">
        <v>3883</v>
      </c>
      <c r="C2016" s="2" t="s">
        <v>73</v>
      </c>
      <c r="D2016" s="2" t="s">
        <v>23</v>
      </c>
      <c r="E2016" s="2" t="s">
        <v>77</v>
      </c>
      <c r="F2016" s="2" t="s">
        <v>71</v>
      </c>
      <c r="G2016" s="4">
        <v>44477</v>
      </c>
      <c r="H2016">
        <v>6</v>
      </c>
      <c r="I2016" t="s">
        <v>1456</v>
      </c>
      <c r="J2016" s="1">
        <v>44478</v>
      </c>
      <c r="K2016" t="s">
        <v>2080</v>
      </c>
      <c r="L2016" t="s">
        <v>2081</v>
      </c>
      <c r="M2016" t="s">
        <v>2082</v>
      </c>
      <c r="N2016">
        <v>102</v>
      </c>
      <c r="O2016" t="s">
        <v>2033</v>
      </c>
      <c r="P2016">
        <v>1070</v>
      </c>
      <c r="Q2016">
        <v>0</v>
      </c>
      <c r="R2016">
        <v>0</v>
      </c>
      <c r="S2016">
        <v>1070</v>
      </c>
      <c r="T2016">
        <v>1070</v>
      </c>
      <c r="U2016">
        <v>1070</v>
      </c>
      <c r="W2016" t="s">
        <v>2006</v>
      </c>
      <c r="X2016" t="s">
        <v>71</v>
      </c>
      <c r="AA2016" t="s">
        <v>24</v>
      </c>
      <c r="AC2016" t="s">
        <v>2034</v>
      </c>
      <c r="AD2016">
        <v>136</v>
      </c>
      <c r="AE2016" t="s">
        <v>2035</v>
      </c>
    </row>
    <row r="2017" spans="1:31" x14ac:dyDescent="0.25">
      <c r="A2017" s="1">
        <v>44478</v>
      </c>
      <c r="B2017" s="2" t="s">
        <v>3883</v>
      </c>
      <c r="C2017" s="2" t="s">
        <v>73</v>
      </c>
      <c r="D2017" s="2" t="s">
        <v>23</v>
      </c>
      <c r="E2017" s="2" t="s">
        <v>77</v>
      </c>
      <c r="F2017" s="2" t="s">
        <v>71</v>
      </c>
      <c r="G2017" s="4">
        <v>44477</v>
      </c>
      <c r="H2017">
        <v>7</v>
      </c>
      <c r="I2017" t="s">
        <v>1457</v>
      </c>
      <c r="J2017" s="1">
        <v>44478</v>
      </c>
      <c r="K2017" t="s">
        <v>2036</v>
      </c>
      <c r="L2017" t="s">
        <v>2037</v>
      </c>
      <c r="M2017" t="s">
        <v>2038</v>
      </c>
      <c r="N2017">
        <v>102</v>
      </c>
      <c r="O2017" t="s">
        <v>2033</v>
      </c>
      <c r="P2017">
        <v>1070</v>
      </c>
      <c r="Q2017">
        <v>0</v>
      </c>
      <c r="R2017">
        <v>0</v>
      </c>
      <c r="S2017">
        <v>1070</v>
      </c>
      <c r="T2017">
        <v>1070</v>
      </c>
      <c r="U2017">
        <v>1070</v>
      </c>
      <c r="W2017" t="s">
        <v>2006</v>
      </c>
      <c r="X2017" t="s">
        <v>71</v>
      </c>
      <c r="AA2017" t="s">
        <v>24</v>
      </c>
      <c r="AC2017" t="s">
        <v>2034</v>
      </c>
      <c r="AD2017">
        <v>136</v>
      </c>
      <c r="AE2017" t="s">
        <v>2035</v>
      </c>
    </row>
    <row r="2018" spans="1:31" x14ac:dyDescent="0.25">
      <c r="A2018" s="1">
        <v>44478</v>
      </c>
      <c r="B2018" s="2" t="s">
        <v>3883</v>
      </c>
      <c r="C2018" s="2" t="s">
        <v>25</v>
      </c>
      <c r="D2018" s="2" t="s">
        <v>23</v>
      </c>
      <c r="E2018" s="2" t="s">
        <v>78</v>
      </c>
      <c r="F2018" s="2" t="s">
        <v>71</v>
      </c>
      <c r="G2018" s="4">
        <v>44477</v>
      </c>
      <c r="H2018">
        <v>8</v>
      </c>
      <c r="I2018" t="s">
        <v>1458</v>
      </c>
      <c r="J2018" s="1">
        <v>44478</v>
      </c>
      <c r="K2018" t="s">
        <v>2080</v>
      </c>
      <c r="L2018" t="s">
        <v>2081</v>
      </c>
      <c r="M2018" t="s">
        <v>2082</v>
      </c>
      <c r="N2018">
        <v>692</v>
      </c>
      <c r="O2018" t="s">
        <v>2012</v>
      </c>
      <c r="P2018">
        <v>184</v>
      </c>
      <c r="Q2018">
        <v>0</v>
      </c>
      <c r="R2018">
        <v>0</v>
      </c>
      <c r="S2018">
        <v>873</v>
      </c>
      <c r="T2018">
        <v>873</v>
      </c>
      <c r="U2018">
        <v>873</v>
      </c>
      <c r="W2018" t="s">
        <v>2006</v>
      </c>
      <c r="X2018" t="s">
        <v>71</v>
      </c>
      <c r="AA2018" t="s">
        <v>24</v>
      </c>
      <c r="AC2018" t="s">
        <v>2013</v>
      </c>
      <c r="AD2018" t="s">
        <v>2014</v>
      </c>
      <c r="AE2018" t="s">
        <v>2035</v>
      </c>
    </row>
    <row r="2019" spans="1:31" x14ac:dyDescent="0.25">
      <c r="A2019" s="1">
        <v>44478</v>
      </c>
      <c r="B2019" s="2" t="s">
        <v>3883</v>
      </c>
      <c r="C2019" s="2" t="s">
        <v>25</v>
      </c>
      <c r="D2019" s="2" t="s">
        <v>23</v>
      </c>
      <c r="E2019" s="2" t="s">
        <v>78</v>
      </c>
      <c r="F2019" s="2" t="s">
        <v>71</v>
      </c>
      <c r="G2019" s="4">
        <v>44477</v>
      </c>
      <c r="H2019">
        <v>9</v>
      </c>
      <c r="I2019" t="s">
        <v>1458</v>
      </c>
      <c r="N2019">
        <v>104</v>
      </c>
      <c r="O2019" t="s">
        <v>2057</v>
      </c>
      <c r="P2019">
        <v>171</v>
      </c>
      <c r="AC2019" t="s">
        <v>2058</v>
      </c>
      <c r="AD2019">
        <v>157</v>
      </c>
    </row>
    <row r="2020" spans="1:31" x14ac:dyDescent="0.25">
      <c r="A2020" s="1">
        <v>44478</v>
      </c>
      <c r="B2020" s="2" t="s">
        <v>3883</v>
      </c>
      <c r="C2020" s="2" t="s">
        <v>25</v>
      </c>
      <c r="D2020" s="2" t="s">
        <v>23</v>
      </c>
      <c r="E2020" s="2" t="s">
        <v>78</v>
      </c>
      <c r="F2020" s="2" t="s">
        <v>71</v>
      </c>
      <c r="G2020" s="4">
        <v>44477</v>
      </c>
      <c r="H2020">
        <v>10</v>
      </c>
      <c r="I2020" t="s">
        <v>1458</v>
      </c>
      <c r="N2020">
        <v>691</v>
      </c>
      <c r="O2020" t="s">
        <v>2020</v>
      </c>
      <c r="P2020">
        <v>518</v>
      </c>
      <c r="AC2020" t="s">
        <v>2021</v>
      </c>
      <c r="AD2020" t="s">
        <v>2022</v>
      </c>
    </row>
    <row r="2021" spans="1:31" x14ac:dyDescent="0.25">
      <c r="A2021" s="1">
        <v>44478</v>
      </c>
      <c r="B2021" s="2" t="s">
        <v>3883</v>
      </c>
      <c r="C2021" s="2" t="s">
        <v>25</v>
      </c>
      <c r="D2021" s="2" t="s">
        <v>23</v>
      </c>
      <c r="E2021" s="2" t="s">
        <v>78</v>
      </c>
      <c r="F2021" s="2" t="s">
        <v>71</v>
      </c>
      <c r="G2021" s="4">
        <v>44477</v>
      </c>
      <c r="H2021">
        <v>11</v>
      </c>
      <c r="I2021" t="s">
        <v>1459</v>
      </c>
      <c r="J2021" s="1">
        <v>44478</v>
      </c>
      <c r="K2021" t="s">
        <v>3296</v>
      </c>
      <c r="L2021" t="s">
        <v>2577</v>
      </c>
      <c r="M2021" t="s">
        <v>3297</v>
      </c>
      <c r="N2021">
        <v>692</v>
      </c>
      <c r="O2021" t="s">
        <v>2012</v>
      </c>
      <c r="P2021">
        <v>184</v>
      </c>
      <c r="Q2021">
        <v>0</v>
      </c>
      <c r="R2021">
        <v>0</v>
      </c>
      <c r="S2021">
        <v>2021</v>
      </c>
      <c r="T2021">
        <v>2021</v>
      </c>
      <c r="U2021">
        <v>2021</v>
      </c>
      <c r="W2021" t="s">
        <v>2006</v>
      </c>
      <c r="X2021" t="s">
        <v>71</v>
      </c>
      <c r="AA2021" t="s">
        <v>24</v>
      </c>
      <c r="AC2021" t="s">
        <v>2013</v>
      </c>
      <c r="AD2021" t="s">
        <v>2014</v>
      </c>
      <c r="AE2021" t="s">
        <v>2648</v>
      </c>
    </row>
    <row r="2022" spans="1:31" x14ac:dyDescent="0.25">
      <c r="A2022" s="1">
        <v>44478</v>
      </c>
      <c r="B2022" s="2" t="s">
        <v>3883</v>
      </c>
      <c r="C2022" s="2" t="s">
        <v>25</v>
      </c>
      <c r="D2022" s="2" t="s">
        <v>23</v>
      </c>
      <c r="E2022" s="2" t="s">
        <v>78</v>
      </c>
      <c r="F2022" s="2" t="s">
        <v>71</v>
      </c>
      <c r="G2022" s="4">
        <v>44477</v>
      </c>
      <c r="H2022">
        <v>12</v>
      </c>
      <c r="I2022" t="s">
        <v>1459</v>
      </c>
      <c r="N2022">
        <v>48</v>
      </c>
      <c r="O2022" t="s">
        <v>2075</v>
      </c>
      <c r="P2022">
        <v>165</v>
      </c>
      <c r="AC2022" t="s">
        <v>2076</v>
      </c>
      <c r="AD2022">
        <v>99</v>
      </c>
    </row>
    <row r="2023" spans="1:31" x14ac:dyDescent="0.25">
      <c r="A2023" s="1">
        <v>44478</v>
      </c>
      <c r="B2023" s="2" t="s">
        <v>3883</v>
      </c>
      <c r="C2023" s="2" t="s">
        <v>25</v>
      </c>
      <c r="D2023" s="2" t="s">
        <v>23</v>
      </c>
      <c r="E2023" s="2" t="s">
        <v>78</v>
      </c>
      <c r="F2023" s="2" t="s">
        <v>71</v>
      </c>
      <c r="G2023" s="4">
        <v>44477</v>
      </c>
      <c r="H2023">
        <v>13</v>
      </c>
      <c r="I2023" t="s">
        <v>1459</v>
      </c>
      <c r="N2023">
        <v>49</v>
      </c>
      <c r="O2023" t="s">
        <v>2073</v>
      </c>
      <c r="P2023">
        <v>380</v>
      </c>
      <c r="AC2023" t="s">
        <v>2074</v>
      </c>
      <c r="AD2023">
        <v>97</v>
      </c>
    </row>
    <row r="2024" spans="1:31" x14ac:dyDescent="0.25">
      <c r="A2024" s="1">
        <v>44478</v>
      </c>
      <c r="B2024" s="2" t="s">
        <v>3883</v>
      </c>
      <c r="C2024" s="2" t="s">
        <v>25</v>
      </c>
      <c r="D2024" s="2" t="s">
        <v>23</v>
      </c>
      <c r="E2024" s="2" t="s">
        <v>78</v>
      </c>
      <c r="F2024" s="2" t="s">
        <v>71</v>
      </c>
      <c r="G2024" s="4">
        <v>44477</v>
      </c>
      <c r="H2024">
        <v>14</v>
      </c>
      <c r="I2024" t="s">
        <v>1459</v>
      </c>
      <c r="N2024">
        <v>691</v>
      </c>
      <c r="O2024" t="s">
        <v>2020</v>
      </c>
      <c r="P2024">
        <v>518</v>
      </c>
      <c r="AC2024" t="s">
        <v>2021</v>
      </c>
      <c r="AD2024" t="s">
        <v>2022</v>
      </c>
    </row>
    <row r="2025" spans="1:31" x14ac:dyDescent="0.25">
      <c r="A2025" s="1">
        <v>44478</v>
      </c>
      <c r="B2025" s="2" t="s">
        <v>3883</v>
      </c>
      <c r="C2025" s="2" t="s">
        <v>25</v>
      </c>
      <c r="D2025" s="2" t="s">
        <v>23</v>
      </c>
      <c r="E2025" s="2" t="s">
        <v>78</v>
      </c>
      <c r="F2025" s="2" t="s">
        <v>71</v>
      </c>
      <c r="G2025" s="4">
        <v>44477</v>
      </c>
      <c r="H2025">
        <v>15</v>
      </c>
      <c r="I2025" t="s">
        <v>1459</v>
      </c>
      <c r="N2025">
        <v>121</v>
      </c>
      <c r="O2025" t="s">
        <v>2100</v>
      </c>
      <c r="P2025">
        <v>374</v>
      </c>
      <c r="AC2025" t="s">
        <v>2101</v>
      </c>
      <c r="AD2025">
        <v>137</v>
      </c>
    </row>
    <row r="2026" spans="1:31" x14ac:dyDescent="0.25">
      <c r="A2026" s="1">
        <v>44478</v>
      </c>
      <c r="B2026" s="2" t="s">
        <v>3883</v>
      </c>
      <c r="C2026" s="2" t="s">
        <v>25</v>
      </c>
      <c r="D2026" s="2" t="s">
        <v>23</v>
      </c>
      <c r="E2026" s="2" t="s">
        <v>78</v>
      </c>
      <c r="F2026" s="2" t="s">
        <v>71</v>
      </c>
      <c r="G2026" s="4">
        <v>44477</v>
      </c>
      <c r="H2026">
        <v>16</v>
      </c>
      <c r="I2026" t="s">
        <v>1459</v>
      </c>
      <c r="N2026">
        <v>539</v>
      </c>
      <c r="O2026" t="s">
        <v>2059</v>
      </c>
      <c r="P2026">
        <v>400</v>
      </c>
      <c r="AC2026" t="s">
        <v>2060</v>
      </c>
    </row>
    <row r="2027" spans="1:31" x14ac:dyDescent="0.25">
      <c r="A2027" s="1">
        <v>44478</v>
      </c>
      <c r="B2027" s="2" t="s">
        <v>3883</v>
      </c>
      <c r="C2027" s="2" t="s">
        <v>25</v>
      </c>
      <c r="D2027" s="2" t="s">
        <v>23</v>
      </c>
      <c r="E2027" s="2" t="s">
        <v>78</v>
      </c>
      <c r="F2027" s="2" t="s">
        <v>71</v>
      </c>
      <c r="G2027" s="4">
        <v>44477</v>
      </c>
      <c r="H2027">
        <v>17</v>
      </c>
      <c r="I2027" t="s">
        <v>1460</v>
      </c>
      <c r="J2027" s="1">
        <v>44478</v>
      </c>
      <c r="K2027" t="s">
        <v>3430</v>
      </c>
      <c r="L2027" t="s">
        <v>3337</v>
      </c>
      <c r="N2027">
        <v>692</v>
      </c>
      <c r="O2027" t="s">
        <v>2012</v>
      </c>
      <c r="P2027">
        <v>184</v>
      </c>
      <c r="Q2027">
        <v>0</v>
      </c>
      <c r="R2027">
        <v>0</v>
      </c>
      <c r="S2027">
        <v>184</v>
      </c>
      <c r="T2027">
        <v>184</v>
      </c>
      <c r="U2027">
        <v>184</v>
      </c>
      <c r="W2027" t="s">
        <v>2006</v>
      </c>
      <c r="X2027" t="s">
        <v>71</v>
      </c>
      <c r="AA2027" t="s">
        <v>24</v>
      </c>
      <c r="AC2027" t="s">
        <v>2013</v>
      </c>
      <c r="AD2027" t="s">
        <v>2014</v>
      </c>
      <c r="AE2027" t="s">
        <v>3431</v>
      </c>
    </row>
    <row r="2028" spans="1:31" x14ac:dyDescent="0.25">
      <c r="A2028" s="1">
        <v>44478</v>
      </c>
      <c r="B2028" s="2" t="s">
        <v>3883</v>
      </c>
      <c r="C2028" s="2" t="s">
        <v>25</v>
      </c>
      <c r="D2028" s="2" t="s">
        <v>23</v>
      </c>
      <c r="E2028" s="2" t="s">
        <v>78</v>
      </c>
      <c r="F2028" s="2" t="s">
        <v>71</v>
      </c>
      <c r="G2028" s="4">
        <v>44477</v>
      </c>
      <c r="H2028">
        <v>18</v>
      </c>
      <c r="I2028" t="s">
        <v>1462</v>
      </c>
      <c r="J2028" s="1">
        <v>44478</v>
      </c>
      <c r="K2028" t="s">
        <v>2601</v>
      </c>
      <c r="L2028" t="s">
        <v>2289</v>
      </c>
      <c r="M2028" t="s">
        <v>2290</v>
      </c>
      <c r="N2028">
        <v>692</v>
      </c>
      <c r="O2028" t="s">
        <v>2012</v>
      </c>
      <c r="P2028">
        <v>184</v>
      </c>
      <c r="Q2028">
        <v>0</v>
      </c>
      <c r="R2028">
        <v>0</v>
      </c>
      <c r="S2028">
        <v>1064</v>
      </c>
      <c r="T2028">
        <v>1064</v>
      </c>
      <c r="U2028">
        <v>1064</v>
      </c>
      <c r="W2028" t="s">
        <v>2006</v>
      </c>
      <c r="X2028" t="s">
        <v>71</v>
      </c>
      <c r="AA2028" t="s">
        <v>24</v>
      </c>
      <c r="AC2028" t="s">
        <v>2013</v>
      </c>
      <c r="AD2028" t="s">
        <v>2014</v>
      </c>
      <c r="AE2028" t="s">
        <v>3432</v>
      </c>
    </row>
    <row r="2029" spans="1:31" x14ac:dyDescent="0.25">
      <c r="A2029" s="1">
        <v>44478</v>
      </c>
      <c r="B2029" s="2" t="s">
        <v>3883</v>
      </c>
      <c r="C2029" s="2" t="s">
        <v>25</v>
      </c>
      <c r="D2029" s="2" t="s">
        <v>23</v>
      </c>
      <c r="E2029" s="2" t="s">
        <v>78</v>
      </c>
      <c r="F2029" s="2" t="s">
        <v>71</v>
      </c>
      <c r="G2029" s="4">
        <v>44477</v>
      </c>
      <c r="H2029">
        <v>19</v>
      </c>
      <c r="I2029" t="s">
        <v>1462</v>
      </c>
      <c r="N2029">
        <v>1533</v>
      </c>
      <c r="O2029" t="s">
        <v>2119</v>
      </c>
      <c r="P2029">
        <v>535</v>
      </c>
      <c r="AC2029" t="s">
        <v>2120</v>
      </c>
      <c r="AD2029" t="s">
        <v>2121</v>
      </c>
    </row>
    <row r="2030" spans="1:31" x14ac:dyDescent="0.25">
      <c r="A2030" s="1">
        <v>44478</v>
      </c>
      <c r="B2030" s="2" t="s">
        <v>3883</v>
      </c>
      <c r="C2030" s="2" t="s">
        <v>25</v>
      </c>
      <c r="D2030" s="2" t="s">
        <v>23</v>
      </c>
      <c r="E2030" s="2" t="s">
        <v>78</v>
      </c>
      <c r="F2030" s="2" t="s">
        <v>71</v>
      </c>
      <c r="G2030" s="4">
        <v>44477</v>
      </c>
      <c r="H2030">
        <v>20</v>
      </c>
      <c r="I2030" t="s">
        <v>1462</v>
      </c>
      <c r="N2030">
        <v>226</v>
      </c>
      <c r="O2030" t="s">
        <v>2018</v>
      </c>
      <c r="P2030">
        <v>345</v>
      </c>
      <c r="AC2030" t="s">
        <v>2019</v>
      </c>
      <c r="AD2030">
        <v>183</v>
      </c>
    </row>
    <row r="2031" spans="1:31" x14ac:dyDescent="0.25">
      <c r="A2031" s="1">
        <v>44478</v>
      </c>
      <c r="B2031" s="2" t="s">
        <v>3879</v>
      </c>
      <c r="C2031" s="2" t="s">
        <v>46</v>
      </c>
      <c r="D2031" s="2" t="s">
        <v>23</v>
      </c>
      <c r="E2031" s="2" t="s">
        <v>81</v>
      </c>
      <c r="F2031" s="2" t="s">
        <v>71</v>
      </c>
      <c r="G2031" s="4">
        <v>44478</v>
      </c>
      <c r="H2031">
        <v>21</v>
      </c>
      <c r="I2031" t="s">
        <v>1463</v>
      </c>
      <c r="J2031" s="1">
        <v>44478</v>
      </c>
      <c r="K2031" t="s">
        <v>3433</v>
      </c>
      <c r="L2031" t="s">
        <v>3434</v>
      </c>
      <c r="N2031">
        <v>1297</v>
      </c>
      <c r="O2031" t="s">
        <v>2112</v>
      </c>
      <c r="P2031">
        <v>265</v>
      </c>
      <c r="Q2031">
        <v>0</v>
      </c>
      <c r="R2031">
        <v>0</v>
      </c>
      <c r="S2031">
        <v>265</v>
      </c>
      <c r="T2031">
        <v>265</v>
      </c>
      <c r="U2031">
        <v>265</v>
      </c>
      <c r="W2031" t="s">
        <v>2006</v>
      </c>
      <c r="X2031" t="s">
        <v>71</v>
      </c>
      <c r="Y2031" t="s">
        <v>3435</v>
      </c>
      <c r="AA2031" t="s">
        <v>46</v>
      </c>
      <c r="AC2031" t="s">
        <v>2113</v>
      </c>
      <c r="AD2031" t="s">
        <v>2114</v>
      </c>
      <c r="AE2031" t="s">
        <v>2111</v>
      </c>
    </row>
    <row r="2032" spans="1:31" x14ac:dyDescent="0.25">
      <c r="A2032" s="1">
        <v>44478</v>
      </c>
      <c r="B2032" s="2" t="s">
        <v>3879</v>
      </c>
      <c r="C2032" s="2" t="s">
        <v>25</v>
      </c>
      <c r="D2032" s="2" t="s">
        <v>23</v>
      </c>
      <c r="E2032" s="2" t="s">
        <v>78</v>
      </c>
      <c r="F2032" s="2" t="s">
        <v>71</v>
      </c>
      <c r="G2032" s="4">
        <v>44478</v>
      </c>
      <c r="H2032">
        <v>22</v>
      </c>
      <c r="I2032" t="s">
        <v>1465</v>
      </c>
      <c r="J2032" s="1">
        <v>44478</v>
      </c>
      <c r="K2032" t="s">
        <v>3390</v>
      </c>
      <c r="L2032" t="s">
        <v>2037</v>
      </c>
      <c r="N2032">
        <v>102</v>
      </c>
      <c r="O2032" t="s">
        <v>2033</v>
      </c>
      <c r="P2032">
        <v>1070</v>
      </c>
      <c r="Q2032">
        <v>0</v>
      </c>
      <c r="R2032">
        <v>0</v>
      </c>
      <c r="S2032">
        <v>1070</v>
      </c>
      <c r="T2032">
        <v>1070</v>
      </c>
      <c r="U2032">
        <v>1070</v>
      </c>
      <c r="W2032" t="s">
        <v>2006</v>
      </c>
      <c r="X2032" t="s">
        <v>71</v>
      </c>
      <c r="AA2032" t="s">
        <v>24</v>
      </c>
      <c r="AC2032" t="s">
        <v>2034</v>
      </c>
      <c r="AD2032">
        <v>136</v>
      </c>
      <c r="AE2032" t="s">
        <v>2333</v>
      </c>
    </row>
    <row r="2033" spans="1:31" x14ac:dyDescent="0.25">
      <c r="A2033" s="1">
        <v>44478</v>
      </c>
      <c r="B2033" s="2" t="s">
        <v>3879</v>
      </c>
      <c r="C2033" s="2" t="s">
        <v>25</v>
      </c>
      <c r="D2033" s="2" t="s">
        <v>23</v>
      </c>
      <c r="E2033" s="2" t="s">
        <v>78</v>
      </c>
      <c r="F2033" s="2" t="s">
        <v>71</v>
      </c>
      <c r="G2033" s="4">
        <v>44478</v>
      </c>
      <c r="H2033">
        <v>23</v>
      </c>
      <c r="I2033" t="s">
        <v>1466</v>
      </c>
      <c r="J2033" s="1">
        <v>44478</v>
      </c>
      <c r="K2033" t="s">
        <v>3390</v>
      </c>
      <c r="L2033" t="s">
        <v>2037</v>
      </c>
      <c r="N2033">
        <v>692</v>
      </c>
      <c r="O2033" t="s">
        <v>2012</v>
      </c>
      <c r="P2033">
        <v>184</v>
      </c>
      <c r="Q2033">
        <v>0</v>
      </c>
      <c r="R2033">
        <v>0</v>
      </c>
      <c r="S2033">
        <v>873</v>
      </c>
      <c r="T2033">
        <v>873</v>
      </c>
      <c r="U2033">
        <v>873</v>
      </c>
      <c r="W2033" t="s">
        <v>2006</v>
      </c>
      <c r="X2033" t="s">
        <v>71</v>
      </c>
      <c r="AA2033" t="s">
        <v>24</v>
      </c>
      <c r="AC2033" t="s">
        <v>2013</v>
      </c>
      <c r="AD2033" t="s">
        <v>2014</v>
      </c>
      <c r="AE2033" t="s">
        <v>2333</v>
      </c>
    </row>
    <row r="2034" spans="1:31" x14ac:dyDescent="0.25">
      <c r="A2034" s="1">
        <v>44478</v>
      </c>
      <c r="B2034" s="2" t="s">
        <v>3879</v>
      </c>
      <c r="C2034" s="2" t="s">
        <v>25</v>
      </c>
      <c r="D2034" s="2" t="s">
        <v>23</v>
      </c>
      <c r="E2034" s="2" t="s">
        <v>78</v>
      </c>
      <c r="F2034" s="2" t="s">
        <v>71</v>
      </c>
      <c r="G2034" s="4">
        <v>44478</v>
      </c>
      <c r="H2034">
        <v>24</v>
      </c>
      <c r="I2034" t="s">
        <v>1466</v>
      </c>
      <c r="N2034">
        <v>104</v>
      </c>
      <c r="O2034" t="s">
        <v>2057</v>
      </c>
      <c r="P2034">
        <v>171</v>
      </c>
      <c r="AC2034" t="s">
        <v>2058</v>
      </c>
      <c r="AD2034">
        <v>157</v>
      </c>
    </row>
    <row r="2035" spans="1:31" x14ac:dyDescent="0.25">
      <c r="A2035" s="1">
        <v>44478</v>
      </c>
      <c r="B2035" s="2" t="s">
        <v>3879</v>
      </c>
      <c r="C2035" s="2" t="s">
        <v>25</v>
      </c>
      <c r="D2035" s="2" t="s">
        <v>23</v>
      </c>
      <c r="E2035" s="2" t="s">
        <v>78</v>
      </c>
      <c r="F2035" s="2" t="s">
        <v>71</v>
      </c>
      <c r="G2035" s="4">
        <v>44478</v>
      </c>
      <c r="H2035">
        <v>25</v>
      </c>
      <c r="I2035" t="s">
        <v>1466</v>
      </c>
      <c r="N2035">
        <v>691</v>
      </c>
      <c r="O2035" t="s">
        <v>2020</v>
      </c>
      <c r="P2035">
        <v>518</v>
      </c>
      <c r="AC2035" t="s">
        <v>2021</v>
      </c>
      <c r="AD2035" t="s">
        <v>2022</v>
      </c>
    </row>
    <row r="2036" spans="1:31" x14ac:dyDescent="0.25">
      <c r="A2036" s="1">
        <v>44478</v>
      </c>
      <c r="B2036" s="2" t="s">
        <v>3879</v>
      </c>
      <c r="C2036" s="2" t="s">
        <v>73</v>
      </c>
      <c r="D2036" s="2" t="s">
        <v>23</v>
      </c>
      <c r="E2036" s="2" t="s">
        <v>77</v>
      </c>
      <c r="F2036" s="2" t="s">
        <v>71</v>
      </c>
      <c r="G2036" s="4">
        <v>44478</v>
      </c>
      <c r="H2036">
        <v>26</v>
      </c>
      <c r="I2036" t="s">
        <v>1467</v>
      </c>
      <c r="J2036" s="1">
        <v>44478</v>
      </c>
      <c r="K2036" t="s">
        <v>3305</v>
      </c>
      <c r="L2036" t="s">
        <v>2335</v>
      </c>
      <c r="M2036" t="s">
        <v>2396</v>
      </c>
      <c r="N2036">
        <v>102</v>
      </c>
      <c r="O2036" t="s">
        <v>2033</v>
      </c>
      <c r="P2036">
        <v>1070</v>
      </c>
      <c r="Q2036">
        <v>0</v>
      </c>
      <c r="R2036">
        <v>0</v>
      </c>
      <c r="S2036">
        <v>1070</v>
      </c>
      <c r="T2036">
        <v>1070</v>
      </c>
      <c r="U2036">
        <v>1070</v>
      </c>
      <c r="W2036" t="s">
        <v>2006</v>
      </c>
      <c r="X2036" t="s">
        <v>71</v>
      </c>
      <c r="AA2036" t="s">
        <v>24</v>
      </c>
      <c r="AC2036" t="s">
        <v>2034</v>
      </c>
      <c r="AD2036">
        <v>136</v>
      </c>
      <c r="AE2036" t="s">
        <v>2035</v>
      </c>
    </row>
    <row r="2037" spans="1:31" x14ac:dyDescent="0.25">
      <c r="A2037" s="1">
        <v>44478</v>
      </c>
      <c r="B2037" s="2" t="s">
        <v>3879</v>
      </c>
      <c r="C2037" s="2" t="s">
        <v>25</v>
      </c>
      <c r="D2037" s="2" t="s">
        <v>23</v>
      </c>
      <c r="E2037" s="2" t="s">
        <v>78</v>
      </c>
      <c r="F2037" s="2" t="s">
        <v>71</v>
      </c>
      <c r="G2037" s="4">
        <v>44478</v>
      </c>
      <c r="H2037">
        <v>27</v>
      </c>
      <c r="I2037" t="s">
        <v>1468</v>
      </c>
      <c r="J2037" s="1">
        <v>44478</v>
      </c>
      <c r="K2037" t="s">
        <v>3305</v>
      </c>
      <c r="L2037" t="s">
        <v>2335</v>
      </c>
      <c r="M2037" t="s">
        <v>2396</v>
      </c>
      <c r="N2037">
        <v>692</v>
      </c>
      <c r="O2037" t="s">
        <v>2012</v>
      </c>
      <c r="P2037">
        <v>184</v>
      </c>
      <c r="Q2037">
        <v>0</v>
      </c>
      <c r="R2037">
        <v>0</v>
      </c>
      <c r="S2037">
        <v>1218</v>
      </c>
      <c r="T2037">
        <v>1218</v>
      </c>
      <c r="U2037">
        <v>1218</v>
      </c>
      <c r="W2037" t="s">
        <v>2006</v>
      </c>
      <c r="X2037" t="s">
        <v>71</v>
      </c>
      <c r="AA2037" t="s">
        <v>24</v>
      </c>
      <c r="AC2037" t="s">
        <v>2013</v>
      </c>
      <c r="AD2037" t="s">
        <v>2014</v>
      </c>
      <c r="AE2037" t="s">
        <v>2035</v>
      </c>
    </row>
    <row r="2038" spans="1:31" x14ac:dyDescent="0.25">
      <c r="A2038" s="1">
        <v>44478</v>
      </c>
      <c r="B2038" s="2" t="s">
        <v>3879</v>
      </c>
      <c r="C2038" s="2" t="s">
        <v>25</v>
      </c>
      <c r="D2038" s="2" t="s">
        <v>23</v>
      </c>
      <c r="E2038" s="2" t="s">
        <v>78</v>
      </c>
      <c r="F2038" s="2" t="s">
        <v>71</v>
      </c>
      <c r="G2038" s="4">
        <v>44478</v>
      </c>
      <c r="H2038">
        <v>28</v>
      </c>
      <c r="I2038" t="s">
        <v>1468</v>
      </c>
      <c r="N2038">
        <v>104</v>
      </c>
      <c r="O2038" t="s">
        <v>2057</v>
      </c>
      <c r="P2038">
        <v>171</v>
      </c>
      <c r="AC2038" t="s">
        <v>2058</v>
      </c>
      <c r="AD2038">
        <v>157</v>
      </c>
    </row>
    <row r="2039" spans="1:31" x14ac:dyDescent="0.25">
      <c r="A2039" s="1">
        <v>44478</v>
      </c>
      <c r="B2039" s="2" t="s">
        <v>3879</v>
      </c>
      <c r="C2039" s="2" t="s">
        <v>25</v>
      </c>
      <c r="D2039" s="2" t="s">
        <v>23</v>
      </c>
      <c r="E2039" s="2" t="s">
        <v>78</v>
      </c>
      <c r="F2039" s="2" t="s">
        <v>71</v>
      </c>
      <c r="G2039" s="4">
        <v>44478</v>
      </c>
      <c r="H2039">
        <v>29</v>
      </c>
      <c r="I2039" t="s">
        <v>1468</v>
      </c>
      <c r="N2039">
        <v>226</v>
      </c>
      <c r="O2039" t="s">
        <v>2018</v>
      </c>
      <c r="P2039">
        <v>345</v>
      </c>
      <c r="AC2039" t="s">
        <v>2019</v>
      </c>
      <c r="AD2039">
        <v>183</v>
      </c>
    </row>
    <row r="2040" spans="1:31" x14ac:dyDescent="0.25">
      <c r="A2040" s="1">
        <v>44478</v>
      </c>
      <c r="B2040" s="2" t="s">
        <v>3879</v>
      </c>
      <c r="C2040" s="2" t="s">
        <v>25</v>
      </c>
      <c r="D2040" s="2" t="s">
        <v>23</v>
      </c>
      <c r="E2040" s="2" t="s">
        <v>78</v>
      </c>
      <c r="F2040" s="2" t="s">
        <v>71</v>
      </c>
      <c r="G2040" s="4">
        <v>44478</v>
      </c>
      <c r="H2040">
        <v>30</v>
      </c>
      <c r="I2040" t="s">
        <v>1468</v>
      </c>
      <c r="N2040">
        <v>691</v>
      </c>
      <c r="O2040" t="s">
        <v>2020</v>
      </c>
      <c r="P2040">
        <v>518</v>
      </c>
      <c r="AC2040" t="s">
        <v>2021</v>
      </c>
      <c r="AD2040" t="s">
        <v>2022</v>
      </c>
    </row>
    <row r="2041" spans="1:31" x14ac:dyDescent="0.25">
      <c r="A2041" s="1">
        <v>44478</v>
      </c>
      <c r="B2041" s="2" t="s">
        <v>3879</v>
      </c>
      <c r="C2041" s="2" t="s">
        <v>46</v>
      </c>
      <c r="D2041" s="2" t="s">
        <v>23</v>
      </c>
      <c r="E2041" s="2" t="s">
        <v>81</v>
      </c>
      <c r="F2041" s="2" t="s">
        <v>71</v>
      </c>
      <c r="G2041" s="4">
        <v>44478</v>
      </c>
      <c r="H2041">
        <v>31</v>
      </c>
      <c r="I2041" t="s">
        <v>1469</v>
      </c>
      <c r="J2041" s="1">
        <v>44478</v>
      </c>
      <c r="K2041" t="s">
        <v>3436</v>
      </c>
      <c r="L2041" t="s">
        <v>3437</v>
      </c>
      <c r="N2041">
        <v>692</v>
      </c>
      <c r="O2041" t="s">
        <v>2012</v>
      </c>
      <c r="P2041">
        <v>184</v>
      </c>
      <c r="Q2041">
        <v>0</v>
      </c>
      <c r="R2041">
        <v>0</v>
      </c>
      <c r="S2041">
        <v>1479</v>
      </c>
      <c r="T2041">
        <v>1479</v>
      </c>
      <c r="U2041">
        <v>1479</v>
      </c>
      <c r="W2041" t="s">
        <v>2006</v>
      </c>
      <c r="X2041" t="s">
        <v>71</v>
      </c>
      <c r="Y2041" t="s">
        <v>3438</v>
      </c>
      <c r="AA2041" t="s">
        <v>46</v>
      </c>
      <c r="AC2041" t="s">
        <v>2013</v>
      </c>
      <c r="AD2041" t="s">
        <v>2014</v>
      </c>
      <c r="AE2041" t="s">
        <v>2204</v>
      </c>
    </row>
    <row r="2042" spans="1:31" x14ac:dyDescent="0.25">
      <c r="A2042" s="1">
        <v>44478</v>
      </c>
      <c r="B2042" s="2" t="s">
        <v>3879</v>
      </c>
      <c r="C2042" s="2" t="s">
        <v>46</v>
      </c>
      <c r="D2042" s="2" t="s">
        <v>23</v>
      </c>
      <c r="E2042" s="2" t="s">
        <v>81</v>
      </c>
      <c r="F2042" s="2" t="s">
        <v>71</v>
      </c>
      <c r="G2042" s="4">
        <v>44478</v>
      </c>
      <c r="H2042">
        <v>32</v>
      </c>
      <c r="I2042" t="s">
        <v>1469</v>
      </c>
      <c r="N2042">
        <v>121</v>
      </c>
      <c r="O2042" t="s">
        <v>2100</v>
      </c>
      <c r="P2042">
        <v>374</v>
      </c>
      <c r="AC2042" t="s">
        <v>2101</v>
      </c>
      <c r="AD2042">
        <v>137</v>
      </c>
    </row>
    <row r="2043" spans="1:31" x14ac:dyDescent="0.25">
      <c r="A2043" s="1">
        <v>44478</v>
      </c>
      <c r="B2043" s="2" t="s">
        <v>3879</v>
      </c>
      <c r="C2043" s="2" t="s">
        <v>46</v>
      </c>
      <c r="D2043" s="2" t="s">
        <v>23</v>
      </c>
      <c r="E2043" s="2" t="s">
        <v>81</v>
      </c>
      <c r="F2043" s="2" t="s">
        <v>71</v>
      </c>
      <c r="G2043" s="4">
        <v>44478</v>
      </c>
      <c r="H2043">
        <v>33</v>
      </c>
      <c r="I2043" t="s">
        <v>1469</v>
      </c>
      <c r="N2043">
        <v>1297</v>
      </c>
      <c r="O2043" t="s">
        <v>2112</v>
      </c>
      <c r="P2043">
        <v>265</v>
      </c>
      <c r="AC2043" t="s">
        <v>2113</v>
      </c>
      <c r="AD2043" t="s">
        <v>2114</v>
      </c>
    </row>
    <row r="2044" spans="1:31" x14ac:dyDescent="0.25">
      <c r="A2044" s="1">
        <v>44478</v>
      </c>
      <c r="B2044" s="2" t="s">
        <v>3879</v>
      </c>
      <c r="C2044" s="2" t="s">
        <v>46</v>
      </c>
      <c r="D2044" s="2" t="s">
        <v>23</v>
      </c>
      <c r="E2044" s="2" t="s">
        <v>81</v>
      </c>
      <c r="F2044" s="2" t="s">
        <v>71</v>
      </c>
      <c r="G2044" s="4">
        <v>44478</v>
      </c>
      <c r="H2044">
        <v>34</v>
      </c>
      <c r="I2044" t="s">
        <v>1469</v>
      </c>
      <c r="N2044">
        <v>691</v>
      </c>
      <c r="O2044" t="s">
        <v>2020</v>
      </c>
      <c r="P2044">
        <v>518</v>
      </c>
      <c r="AC2044" t="s">
        <v>2021</v>
      </c>
      <c r="AD2044" t="s">
        <v>2022</v>
      </c>
    </row>
    <row r="2045" spans="1:31" x14ac:dyDescent="0.25">
      <c r="A2045" s="1">
        <v>44478</v>
      </c>
      <c r="B2045" s="2" t="s">
        <v>3879</v>
      </c>
      <c r="C2045" s="2" t="s">
        <v>46</v>
      </c>
      <c r="D2045" s="2" t="s">
        <v>23</v>
      </c>
      <c r="E2045" s="2" t="s">
        <v>81</v>
      </c>
      <c r="F2045" s="2" t="s">
        <v>71</v>
      </c>
      <c r="G2045" s="4">
        <v>44478</v>
      </c>
      <c r="H2045">
        <v>35</v>
      </c>
      <c r="I2045" t="s">
        <v>1469</v>
      </c>
      <c r="N2045">
        <v>83</v>
      </c>
      <c r="O2045" t="s">
        <v>2029</v>
      </c>
      <c r="P2045">
        <v>138</v>
      </c>
      <c r="AC2045" t="s">
        <v>2030</v>
      </c>
      <c r="AD2045">
        <v>127</v>
      </c>
    </row>
    <row r="2046" spans="1:31" x14ac:dyDescent="0.25">
      <c r="A2046" s="1">
        <v>44478</v>
      </c>
      <c r="B2046" s="2" t="s">
        <v>3879</v>
      </c>
      <c r="C2046" s="2" t="s">
        <v>73</v>
      </c>
      <c r="D2046" s="2" t="s">
        <v>23</v>
      </c>
      <c r="E2046" s="2" t="s">
        <v>77</v>
      </c>
      <c r="F2046" s="2" t="s">
        <v>71</v>
      </c>
      <c r="G2046" s="4">
        <v>44478</v>
      </c>
      <c r="H2046">
        <v>36</v>
      </c>
      <c r="I2046" t="s">
        <v>1471</v>
      </c>
      <c r="J2046" s="1">
        <v>44478</v>
      </c>
      <c r="K2046" t="s">
        <v>2085</v>
      </c>
      <c r="L2046" t="s">
        <v>2086</v>
      </c>
      <c r="M2046" t="s">
        <v>2087</v>
      </c>
      <c r="N2046">
        <v>102</v>
      </c>
      <c r="O2046" t="s">
        <v>2033</v>
      </c>
      <c r="P2046">
        <v>1070</v>
      </c>
      <c r="Q2046">
        <v>0</v>
      </c>
      <c r="R2046">
        <v>0</v>
      </c>
      <c r="S2046">
        <v>1070</v>
      </c>
      <c r="T2046">
        <v>1070</v>
      </c>
      <c r="U2046">
        <v>1070</v>
      </c>
      <c r="W2046" t="s">
        <v>2006</v>
      </c>
      <c r="X2046" t="s">
        <v>71</v>
      </c>
      <c r="AA2046" t="s">
        <v>24</v>
      </c>
      <c r="AC2046" t="s">
        <v>2034</v>
      </c>
      <c r="AD2046">
        <v>136</v>
      </c>
      <c r="AE2046" t="s">
        <v>2333</v>
      </c>
    </row>
    <row r="2047" spans="1:31" x14ac:dyDescent="0.25">
      <c r="A2047" s="1">
        <v>44478</v>
      </c>
      <c r="B2047" s="2" t="s">
        <v>3879</v>
      </c>
      <c r="C2047" s="2" t="s">
        <v>25</v>
      </c>
      <c r="D2047" s="2" t="s">
        <v>23</v>
      </c>
      <c r="E2047" s="2" t="s">
        <v>78</v>
      </c>
      <c r="F2047" s="2" t="s">
        <v>71</v>
      </c>
      <c r="G2047" s="4">
        <v>44478</v>
      </c>
      <c r="H2047">
        <v>37</v>
      </c>
      <c r="I2047" t="s">
        <v>1472</v>
      </c>
      <c r="J2047" s="1">
        <v>44478</v>
      </c>
      <c r="K2047" t="s">
        <v>2085</v>
      </c>
      <c r="L2047" t="s">
        <v>2086</v>
      </c>
      <c r="M2047" t="s">
        <v>2087</v>
      </c>
      <c r="N2047">
        <v>692</v>
      </c>
      <c r="O2047" t="s">
        <v>2012</v>
      </c>
      <c r="P2047">
        <v>184</v>
      </c>
      <c r="Q2047">
        <v>0</v>
      </c>
      <c r="R2047">
        <v>0</v>
      </c>
      <c r="S2047">
        <v>873</v>
      </c>
      <c r="T2047">
        <v>873</v>
      </c>
      <c r="U2047">
        <v>873</v>
      </c>
      <c r="W2047" t="s">
        <v>2006</v>
      </c>
      <c r="X2047" t="s">
        <v>71</v>
      </c>
      <c r="AA2047" t="s">
        <v>24</v>
      </c>
      <c r="AC2047" t="s">
        <v>2013</v>
      </c>
      <c r="AD2047" t="s">
        <v>2014</v>
      </c>
      <c r="AE2047" t="s">
        <v>2333</v>
      </c>
    </row>
    <row r="2048" spans="1:31" x14ac:dyDescent="0.25">
      <c r="A2048" s="1">
        <v>44478</v>
      </c>
      <c r="B2048" s="2" t="s">
        <v>3879</v>
      </c>
      <c r="C2048" s="2" t="s">
        <v>25</v>
      </c>
      <c r="D2048" s="2" t="s">
        <v>23</v>
      </c>
      <c r="E2048" s="2" t="s">
        <v>78</v>
      </c>
      <c r="F2048" s="2" t="s">
        <v>71</v>
      </c>
      <c r="G2048" s="4">
        <v>44478</v>
      </c>
      <c r="H2048">
        <v>38</v>
      </c>
      <c r="I2048" t="s">
        <v>1472</v>
      </c>
      <c r="N2048">
        <v>104</v>
      </c>
      <c r="O2048" t="s">
        <v>2057</v>
      </c>
      <c r="P2048">
        <v>171</v>
      </c>
      <c r="AC2048" t="s">
        <v>2058</v>
      </c>
      <c r="AD2048">
        <v>157</v>
      </c>
    </row>
    <row r="2049" spans="1:31" x14ac:dyDescent="0.25">
      <c r="A2049" s="1">
        <v>44478</v>
      </c>
      <c r="B2049" s="2" t="s">
        <v>3879</v>
      </c>
      <c r="C2049" s="2" t="s">
        <v>25</v>
      </c>
      <c r="D2049" s="2" t="s">
        <v>23</v>
      </c>
      <c r="E2049" s="2" t="s">
        <v>78</v>
      </c>
      <c r="F2049" s="2" t="s">
        <v>71</v>
      </c>
      <c r="G2049" s="4">
        <v>44478</v>
      </c>
      <c r="H2049">
        <v>39</v>
      </c>
      <c r="I2049" t="s">
        <v>1472</v>
      </c>
      <c r="N2049">
        <v>691</v>
      </c>
      <c r="O2049" t="s">
        <v>2020</v>
      </c>
      <c r="P2049">
        <v>518</v>
      </c>
      <c r="AC2049" t="s">
        <v>2021</v>
      </c>
      <c r="AD2049" t="s">
        <v>2022</v>
      </c>
    </row>
    <row r="2050" spans="1:31" x14ac:dyDescent="0.25">
      <c r="A2050" s="1">
        <v>44478</v>
      </c>
      <c r="B2050" s="2" t="s">
        <v>3879</v>
      </c>
      <c r="C2050" s="2" t="s">
        <v>46</v>
      </c>
      <c r="D2050" s="2" t="s">
        <v>23</v>
      </c>
      <c r="E2050" s="2" t="s">
        <v>81</v>
      </c>
      <c r="F2050" s="2" t="s">
        <v>71</v>
      </c>
      <c r="G2050" s="4">
        <v>44478</v>
      </c>
      <c r="H2050">
        <v>40</v>
      </c>
      <c r="I2050" t="s">
        <v>1473</v>
      </c>
      <c r="J2050" s="1">
        <v>44478</v>
      </c>
      <c r="K2050" t="s">
        <v>2435</v>
      </c>
      <c r="L2050" t="s">
        <v>2089</v>
      </c>
      <c r="N2050">
        <v>416</v>
      </c>
      <c r="O2050" t="s">
        <v>2172</v>
      </c>
      <c r="P2050">
        <v>362</v>
      </c>
      <c r="Q2050">
        <v>0</v>
      </c>
      <c r="R2050">
        <v>0</v>
      </c>
      <c r="S2050">
        <v>2418</v>
      </c>
      <c r="T2050">
        <v>2418</v>
      </c>
      <c r="U2050">
        <v>2418</v>
      </c>
      <c r="W2050" t="s">
        <v>2006</v>
      </c>
      <c r="X2050" t="s">
        <v>71</v>
      </c>
      <c r="Y2050" t="s">
        <v>3439</v>
      </c>
      <c r="AA2050" t="s">
        <v>46</v>
      </c>
      <c r="AC2050" t="s">
        <v>2173</v>
      </c>
      <c r="AD2050">
        <v>22</v>
      </c>
      <c r="AE2050" t="s">
        <v>2223</v>
      </c>
    </row>
    <row r="2051" spans="1:31" x14ac:dyDescent="0.25">
      <c r="A2051" s="1">
        <v>44478</v>
      </c>
      <c r="B2051" s="2" t="s">
        <v>3879</v>
      </c>
      <c r="C2051" s="2" t="s">
        <v>46</v>
      </c>
      <c r="D2051" s="2" t="s">
        <v>23</v>
      </c>
      <c r="E2051" s="2" t="s">
        <v>81</v>
      </c>
      <c r="F2051" s="2" t="s">
        <v>71</v>
      </c>
      <c r="G2051" s="4">
        <v>44478</v>
      </c>
      <c r="H2051">
        <v>41</v>
      </c>
      <c r="I2051" t="s">
        <v>1473</v>
      </c>
      <c r="N2051">
        <v>605</v>
      </c>
      <c r="O2051" t="s">
        <v>3440</v>
      </c>
      <c r="P2051">
        <v>546</v>
      </c>
      <c r="AC2051" t="s">
        <v>3441</v>
      </c>
    </row>
    <row r="2052" spans="1:31" x14ac:dyDescent="0.25">
      <c r="A2052" s="1">
        <v>44478</v>
      </c>
      <c r="B2052" s="2" t="s">
        <v>3879</v>
      </c>
      <c r="C2052" s="2" t="s">
        <v>46</v>
      </c>
      <c r="D2052" s="2" t="s">
        <v>23</v>
      </c>
      <c r="E2052" s="2" t="s">
        <v>81</v>
      </c>
      <c r="F2052" s="2" t="s">
        <v>71</v>
      </c>
      <c r="G2052" s="4">
        <v>44478</v>
      </c>
      <c r="H2052">
        <v>42</v>
      </c>
      <c r="I2052" t="s">
        <v>1473</v>
      </c>
      <c r="N2052">
        <v>1441</v>
      </c>
      <c r="O2052" t="s">
        <v>2176</v>
      </c>
      <c r="P2052">
        <v>1400</v>
      </c>
      <c r="AC2052" t="s">
        <v>2177</v>
      </c>
    </row>
    <row r="2053" spans="1:31" x14ac:dyDescent="0.25">
      <c r="A2053" s="1">
        <v>44478</v>
      </c>
      <c r="B2053" s="2" t="s">
        <v>3879</v>
      </c>
      <c r="C2053" s="2" t="s">
        <v>46</v>
      </c>
      <c r="D2053" s="2" t="s">
        <v>23</v>
      </c>
      <c r="E2053" s="2" t="s">
        <v>81</v>
      </c>
      <c r="F2053" s="2" t="s">
        <v>71</v>
      </c>
      <c r="G2053" s="4">
        <v>44478</v>
      </c>
      <c r="H2053">
        <v>43</v>
      </c>
      <c r="I2053" t="s">
        <v>1473</v>
      </c>
      <c r="N2053">
        <v>286</v>
      </c>
      <c r="O2053" t="s">
        <v>2182</v>
      </c>
      <c r="P2053">
        <v>110</v>
      </c>
      <c r="AC2053" t="s">
        <v>2183</v>
      </c>
      <c r="AD2053">
        <v>220</v>
      </c>
    </row>
    <row r="2054" spans="1:31" x14ac:dyDescent="0.25">
      <c r="A2054" s="1">
        <v>44478</v>
      </c>
      <c r="B2054" s="2" t="s">
        <v>3879</v>
      </c>
      <c r="C2054" s="2" t="s">
        <v>21</v>
      </c>
      <c r="D2054" s="2" t="s">
        <v>23</v>
      </c>
      <c r="E2054" s="2" t="s">
        <v>81</v>
      </c>
      <c r="F2054" s="2" t="s">
        <v>71</v>
      </c>
      <c r="G2054" s="4">
        <v>44478</v>
      </c>
      <c r="H2054">
        <v>44</v>
      </c>
      <c r="I2054" t="s">
        <v>1474</v>
      </c>
      <c r="J2054" s="1">
        <v>44478</v>
      </c>
      <c r="K2054" t="s">
        <v>3442</v>
      </c>
      <c r="L2054" t="s">
        <v>2752</v>
      </c>
      <c r="M2054" t="s">
        <v>3443</v>
      </c>
      <c r="N2054">
        <v>692</v>
      </c>
      <c r="O2054" t="s">
        <v>2012</v>
      </c>
      <c r="P2054">
        <v>184</v>
      </c>
      <c r="Q2054">
        <v>0</v>
      </c>
      <c r="R2054">
        <v>0</v>
      </c>
      <c r="S2054">
        <v>719</v>
      </c>
      <c r="T2054">
        <v>719</v>
      </c>
      <c r="U2054">
        <v>719</v>
      </c>
      <c r="W2054" t="s">
        <v>2006</v>
      </c>
      <c r="X2054" t="s">
        <v>71</v>
      </c>
      <c r="AA2054" t="s">
        <v>31</v>
      </c>
      <c r="AC2054" t="s">
        <v>2013</v>
      </c>
      <c r="AD2054" t="s">
        <v>2014</v>
      </c>
      <c r="AE2054" t="s">
        <v>2373</v>
      </c>
    </row>
    <row r="2055" spans="1:31" x14ac:dyDescent="0.25">
      <c r="A2055" s="1">
        <v>44478</v>
      </c>
      <c r="B2055" s="2" t="s">
        <v>3879</v>
      </c>
      <c r="C2055" s="2" t="s">
        <v>21</v>
      </c>
      <c r="D2055" s="2" t="s">
        <v>23</v>
      </c>
      <c r="E2055" s="2" t="s">
        <v>81</v>
      </c>
      <c r="F2055" s="2" t="s">
        <v>71</v>
      </c>
      <c r="G2055" s="4">
        <v>44478</v>
      </c>
      <c r="H2055">
        <v>45</v>
      </c>
      <c r="I2055" t="s">
        <v>1474</v>
      </c>
      <c r="N2055">
        <v>1533</v>
      </c>
      <c r="O2055" t="s">
        <v>2119</v>
      </c>
      <c r="P2055">
        <v>535</v>
      </c>
      <c r="AC2055" t="s">
        <v>2120</v>
      </c>
      <c r="AD2055" t="s">
        <v>2121</v>
      </c>
    </row>
    <row r="2056" spans="1:31" x14ac:dyDescent="0.25">
      <c r="A2056" s="1">
        <v>44478</v>
      </c>
      <c r="B2056" s="2" t="s">
        <v>3879</v>
      </c>
      <c r="C2056" s="2" t="s">
        <v>46</v>
      </c>
      <c r="D2056" s="2" t="s">
        <v>23</v>
      </c>
      <c r="E2056" s="2" t="s">
        <v>81</v>
      </c>
      <c r="F2056" s="2" t="s">
        <v>71</v>
      </c>
      <c r="G2056" s="4">
        <v>44478</v>
      </c>
      <c r="H2056">
        <v>46</v>
      </c>
      <c r="I2056" t="s">
        <v>1477</v>
      </c>
      <c r="J2056" s="1">
        <v>44478</v>
      </c>
      <c r="K2056" t="s">
        <v>3444</v>
      </c>
      <c r="L2056" t="s">
        <v>3445</v>
      </c>
      <c r="N2056">
        <v>109</v>
      </c>
      <c r="O2056" t="s">
        <v>2049</v>
      </c>
      <c r="P2056">
        <v>115</v>
      </c>
      <c r="Q2056">
        <v>0</v>
      </c>
      <c r="R2056">
        <v>0</v>
      </c>
      <c r="S2056">
        <v>892</v>
      </c>
      <c r="T2056">
        <v>892</v>
      </c>
      <c r="U2056">
        <v>892</v>
      </c>
      <c r="W2056" t="s">
        <v>2006</v>
      </c>
      <c r="X2056" t="s">
        <v>71</v>
      </c>
      <c r="Y2056" t="s">
        <v>3446</v>
      </c>
      <c r="AA2056" t="s">
        <v>46</v>
      </c>
      <c r="AC2056" t="s">
        <v>2050</v>
      </c>
      <c r="AD2056" t="s">
        <v>2051</v>
      </c>
      <c r="AE2056" t="s">
        <v>2680</v>
      </c>
    </row>
    <row r="2057" spans="1:31" x14ac:dyDescent="0.25">
      <c r="A2057" s="1">
        <v>44478</v>
      </c>
      <c r="B2057" s="2" t="s">
        <v>3879</v>
      </c>
      <c r="C2057" s="2" t="s">
        <v>46</v>
      </c>
      <c r="D2057" s="2" t="s">
        <v>23</v>
      </c>
      <c r="E2057" s="2" t="s">
        <v>81</v>
      </c>
      <c r="F2057" s="2" t="s">
        <v>71</v>
      </c>
      <c r="G2057" s="4">
        <v>44478</v>
      </c>
      <c r="H2057">
        <v>47</v>
      </c>
      <c r="I2057" t="s">
        <v>1477</v>
      </c>
      <c r="N2057">
        <v>121</v>
      </c>
      <c r="O2057" t="s">
        <v>2100</v>
      </c>
      <c r="P2057">
        <v>374</v>
      </c>
      <c r="AC2057" t="s">
        <v>2101</v>
      </c>
      <c r="AD2057">
        <v>137</v>
      </c>
    </row>
    <row r="2058" spans="1:31" x14ac:dyDescent="0.25">
      <c r="A2058" s="1">
        <v>44478</v>
      </c>
      <c r="B2058" s="2" t="s">
        <v>3879</v>
      </c>
      <c r="C2058" s="2" t="s">
        <v>46</v>
      </c>
      <c r="D2058" s="2" t="s">
        <v>23</v>
      </c>
      <c r="E2058" s="2" t="s">
        <v>81</v>
      </c>
      <c r="F2058" s="2" t="s">
        <v>71</v>
      </c>
      <c r="G2058" s="4">
        <v>44478</v>
      </c>
      <c r="H2058">
        <v>48</v>
      </c>
      <c r="I2058" t="s">
        <v>1477</v>
      </c>
      <c r="N2058">
        <v>1297</v>
      </c>
      <c r="O2058" t="s">
        <v>2112</v>
      </c>
      <c r="P2058">
        <v>265</v>
      </c>
      <c r="AC2058" t="s">
        <v>2113</v>
      </c>
      <c r="AD2058" t="s">
        <v>2114</v>
      </c>
    </row>
    <row r="2059" spans="1:31" x14ac:dyDescent="0.25">
      <c r="A2059" s="1">
        <v>44478</v>
      </c>
      <c r="B2059" s="2" t="s">
        <v>3879</v>
      </c>
      <c r="C2059" s="2" t="s">
        <v>46</v>
      </c>
      <c r="D2059" s="2" t="s">
        <v>23</v>
      </c>
      <c r="E2059" s="2" t="s">
        <v>81</v>
      </c>
      <c r="F2059" s="2" t="s">
        <v>71</v>
      </c>
      <c r="G2059" s="4">
        <v>44478</v>
      </c>
      <c r="H2059">
        <v>49</v>
      </c>
      <c r="I2059" t="s">
        <v>1477</v>
      </c>
      <c r="N2059">
        <v>83</v>
      </c>
      <c r="O2059" t="s">
        <v>2029</v>
      </c>
      <c r="P2059">
        <v>138</v>
      </c>
      <c r="AC2059" t="s">
        <v>2030</v>
      </c>
      <c r="AD2059">
        <v>127</v>
      </c>
    </row>
    <row r="2060" spans="1:31" x14ac:dyDescent="0.25">
      <c r="A2060" s="1">
        <v>44478</v>
      </c>
      <c r="B2060" s="2" t="s">
        <v>3879</v>
      </c>
      <c r="C2060" s="2" t="s">
        <v>46</v>
      </c>
      <c r="D2060" s="2" t="s">
        <v>23</v>
      </c>
      <c r="E2060" s="2" t="s">
        <v>81</v>
      </c>
      <c r="F2060" s="2" t="s">
        <v>71</v>
      </c>
      <c r="G2060" s="4">
        <v>44478</v>
      </c>
      <c r="H2060">
        <v>50</v>
      </c>
      <c r="I2060" t="s">
        <v>1479</v>
      </c>
      <c r="J2060" s="1">
        <v>44478</v>
      </c>
      <c r="K2060" t="s">
        <v>3447</v>
      </c>
      <c r="L2060" t="s">
        <v>3201</v>
      </c>
      <c r="N2060">
        <v>692</v>
      </c>
      <c r="O2060" t="s">
        <v>2012</v>
      </c>
      <c r="P2060">
        <v>184</v>
      </c>
      <c r="Q2060">
        <v>0</v>
      </c>
      <c r="R2060">
        <v>0</v>
      </c>
      <c r="S2060">
        <v>184</v>
      </c>
      <c r="T2060">
        <v>184</v>
      </c>
      <c r="U2060">
        <v>184</v>
      </c>
      <c r="W2060" t="s">
        <v>2006</v>
      </c>
      <c r="X2060" t="s">
        <v>71</v>
      </c>
      <c r="Y2060" t="s">
        <v>3448</v>
      </c>
      <c r="Z2060">
        <v>0</v>
      </c>
      <c r="AA2060" t="s">
        <v>46</v>
      </c>
      <c r="AC2060" t="s">
        <v>2013</v>
      </c>
      <c r="AD2060" t="s">
        <v>2014</v>
      </c>
      <c r="AE2060" t="s">
        <v>2217</v>
      </c>
    </row>
    <row r="2061" spans="1:31" x14ac:dyDescent="0.25">
      <c r="A2061" s="1">
        <v>44478</v>
      </c>
      <c r="B2061" s="2" t="s">
        <v>3879</v>
      </c>
      <c r="C2061" s="2" t="s">
        <v>46</v>
      </c>
      <c r="D2061" s="2" t="s">
        <v>23</v>
      </c>
      <c r="E2061" s="2" t="s">
        <v>81</v>
      </c>
      <c r="F2061" s="2" t="s">
        <v>71</v>
      </c>
      <c r="G2061" s="4">
        <v>44478</v>
      </c>
      <c r="H2061">
        <v>51</v>
      </c>
      <c r="I2061" t="s">
        <v>1481</v>
      </c>
      <c r="J2061" s="1">
        <v>44478</v>
      </c>
      <c r="K2061" t="s">
        <v>3449</v>
      </c>
      <c r="L2061" t="s">
        <v>2923</v>
      </c>
      <c r="N2061">
        <v>692</v>
      </c>
      <c r="O2061" t="s">
        <v>2012</v>
      </c>
      <c r="P2061">
        <v>184</v>
      </c>
      <c r="Q2061">
        <v>0</v>
      </c>
      <c r="R2061">
        <v>0</v>
      </c>
      <c r="S2061">
        <v>1105</v>
      </c>
      <c r="T2061">
        <v>1105</v>
      </c>
      <c r="U2061">
        <v>1105</v>
      </c>
      <c r="W2061" t="s">
        <v>2006</v>
      </c>
      <c r="X2061" t="s">
        <v>71</v>
      </c>
      <c r="Y2061" t="s">
        <v>3450</v>
      </c>
      <c r="AA2061" t="s">
        <v>46</v>
      </c>
      <c r="AC2061" t="s">
        <v>2013</v>
      </c>
      <c r="AD2061" t="s">
        <v>2014</v>
      </c>
      <c r="AE2061" t="s">
        <v>2423</v>
      </c>
    </row>
    <row r="2062" spans="1:31" x14ac:dyDescent="0.25">
      <c r="A2062" s="1">
        <v>44478</v>
      </c>
      <c r="B2062" s="2" t="s">
        <v>3879</v>
      </c>
      <c r="C2062" s="2" t="s">
        <v>46</v>
      </c>
      <c r="D2062" s="2" t="s">
        <v>23</v>
      </c>
      <c r="E2062" s="2" t="s">
        <v>81</v>
      </c>
      <c r="F2062" s="2" t="s">
        <v>71</v>
      </c>
      <c r="G2062" s="4">
        <v>44478</v>
      </c>
      <c r="H2062">
        <v>52</v>
      </c>
      <c r="I2062" t="s">
        <v>1481</v>
      </c>
      <c r="N2062">
        <v>1297</v>
      </c>
      <c r="O2062" t="s">
        <v>2112</v>
      </c>
      <c r="P2062">
        <v>265</v>
      </c>
      <c r="AC2062" t="s">
        <v>2113</v>
      </c>
      <c r="AD2062" t="s">
        <v>2114</v>
      </c>
    </row>
    <row r="2063" spans="1:31" x14ac:dyDescent="0.25">
      <c r="A2063" s="1">
        <v>44478</v>
      </c>
      <c r="B2063" s="2" t="s">
        <v>3879</v>
      </c>
      <c r="C2063" s="2" t="s">
        <v>46</v>
      </c>
      <c r="D2063" s="2" t="s">
        <v>23</v>
      </c>
      <c r="E2063" s="2" t="s">
        <v>81</v>
      </c>
      <c r="F2063" s="2" t="s">
        <v>71</v>
      </c>
      <c r="G2063" s="4">
        <v>44478</v>
      </c>
      <c r="H2063">
        <v>53</v>
      </c>
      <c r="I2063" t="s">
        <v>1481</v>
      </c>
      <c r="N2063">
        <v>691</v>
      </c>
      <c r="O2063" t="s">
        <v>2020</v>
      </c>
      <c r="P2063">
        <v>518</v>
      </c>
      <c r="AC2063" t="s">
        <v>2021</v>
      </c>
      <c r="AD2063" t="s">
        <v>2022</v>
      </c>
    </row>
    <row r="2064" spans="1:31" x14ac:dyDescent="0.25">
      <c r="A2064" s="1">
        <v>44478</v>
      </c>
      <c r="B2064" s="2" t="s">
        <v>3879</v>
      </c>
      <c r="C2064" s="2" t="s">
        <v>46</v>
      </c>
      <c r="D2064" s="2" t="s">
        <v>23</v>
      </c>
      <c r="E2064" s="2" t="s">
        <v>81</v>
      </c>
      <c r="F2064" s="2" t="s">
        <v>71</v>
      </c>
      <c r="G2064" s="4">
        <v>44478</v>
      </c>
      <c r="H2064">
        <v>54</v>
      </c>
      <c r="I2064" t="s">
        <v>1481</v>
      </c>
      <c r="N2064">
        <v>83</v>
      </c>
      <c r="O2064" t="s">
        <v>2029</v>
      </c>
      <c r="P2064">
        <v>138</v>
      </c>
      <c r="AC2064" t="s">
        <v>2030</v>
      </c>
      <c r="AD2064">
        <v>127</v>
      </c>
    </row>
    <row r="2065" spans="1:31" x14ac:dyDescent="0.25">
      <c r="A2065" s="1">
        <v>44478</v>
      </c>
      <c r="B2065" s="2" t="s">
        <v>3879</v>
      </c>
      <c r="C2065" s="2" t="s">
        <v>46</v>
      </c>
      <c r="D2065" s="2" t="s">
        <v>23</v>
      </c>
      <c r="E2065" s="2" t="s">
        <v>81</v>
      </c>
      <c r="F2065" s="2" t="s">
        <v>71</v>
      </c>
      <c r="G2065" s="4">
        <v>44478</v>
      </c>
      <c r="H2065">
        <v>55</v>
      </c>
      <c r="I2065" t="s">
        <v>1483</v>
      </c>
      <c r="J2065" s="1">
        <v>44478</v>
      </c>
      <c r="K2065" t="s">
        <v>3451</v>
      </c>
      <c r="L2065" t="s">
        <v>3452</v>
      </c>
      <c r="N2065">
        <v>692</v>
      </c>
      <c r="O2065" t="s">
        <v>2012</v>
      </c>
      <c r="P2065">
        <v>184</v>
      </c>
      <c r="Q2065">
        <v>0</v>
      </c>
      <c r="R2065">
        <v>0</v>
      </c>
      <c r="S2065">
        <v>1795</v>
      </c>
      <c r="T2065">
        <v>1795</v>
      </c>
      <c r="U2065">
        <v>1795</v>
      </c>
      <c r="W2065" t="s">
        <v>2006</v>
      </c>
      <c r="X2065" t="s">
        <v>71</v>
      </c>
      <c r="Y2065" t="s">
        <v>3453</v>
      </c>
      <c r="AA2065" t="s">
        <v>46</v>
      </c>
      <c r="AC2065" t="s">
        <v>2013</v>
      </c>
      <c r="AD2065" t="s">
        <v>2014</v>
      </c>
      <c r="AE2065" t="s">
        <v>2688</v>
      </c>
    </row>
    <row r="2066" spans="1:31" x14ac:dyDescent="0.25">
      <c r="A2066" s="1">
        <v>44478</v>
      </c>
      <c r="B2066" s="2" t="s">
        <v>3879</v>
      </c>
      <c r="C2066" s="2" t="s">
        <v>46</v>
      </c>
      <c r="D2066" s="2" t="s">
        <v>23</v>
      </c>
      <c r="E2066" s="2" t="s">
        <v>81</v>
      </c>
      <c r="F2066" s="2" t="s">
        <v>71</v>
      </c>
      <c r="G2066" s="4">
        <v>44478</v>
      </c>
      <c r="H2066">
        <v>56</v>
      </c>
      <c r="I2066" t="s">
        <v>1483</v>
      </c>
      <c r="N2066">
        <v>226</v>
      </c>
      <c r="O2066" t="s">
        <v>2018</v>
      </c>
      <c r="P2066">
        <v>345</v>
      </c>
      <c r="AC2066" t="s">
        <v>2019</v>
      </c>
      <c r="AD2066">
        <v>183</v>
      </c>
    </row>
    <row r="2067" spans="1:31" x14ac:dyDescent="0.25">
      <c r="A2067" s="1">
        <v>44478</v>
      </c>
      <c r="B2067" s="2" t="s">
        <v>3879</v>
      </c>
      <c r="C2067" s="2" t="s">
        <v>46</v>
      </c>
      <c r="D2067" s="2" t="s">
        <v>23</v>
      </c>
      <c r="E2067" s="2" t="s">
        <v>81</v>
      </c>
      <c r="F2067" s="2" t="s">
        <v>71</v>
      </c>
      <c r="G2067" s="4">
        <v>44478</v>
      </c>
      <c r="H2067">
        <v>57</v>
      </c>
      <c r="I2067" t="s">
        <v>1483</v>
      </c>
      <c r="N2067">
        <v>691</v>
      </c>
      <c r="O2067" t="s">
        <v>2020</v>
      </c>
      <c r="P2067">
        <v>518</v>
      </c>
      <c r="AC2067" t="s">
        <v>2021</v>
      </c>
      <c r="AD2067" t="s">
        <v>2022</v>
      </c>
    </row>
    <row r="2068" spans="1:31" x14ac:dyDescent="0.25">
      <c r="A2068" s="1">
        <v>44478</v>
      </c>
      <c r="B2068" s="2" t="s">
        <v>3879</v>
      </c>
      <c r="C2068" s="2" t="s">
        <v>46</v>
      </c>
      <c r="D2068" s="2" t="s">
        <v>23</v>
      </c>
      <c r="E2068" s="2" t="s">
        <v>81</v>
      </c>
      <c r="F2068" s="2" t="s">
        <v>71</v>
      </c>
      <c r="G2068" s="4">
        <v>44478</v>
      </c>
      <c r="H2068">
        <v>58</v>
      </c>
      <c r="I2068" t="s">
        <v>1483</v>
      </c>
      <c r="N2068">
        <v>1580</v>
      </c>
      <c r="O2068" t="s">
        <v>2092</v>
      </c>
      <c r="P2068">
        <v>610</v>
      </c>
      <c r="AC2068" t="s">
        <v>2093</v>
      </c>
      <c r="AD2068" t="s">
        <v>2094</v>
      </c>
    </row>
    <row r="2069" spans="1:31" x14ac:dyDescent="0.25">
      <c r="A2069" s="1">
        <v>44478</v>
      </c>
      <c r="B2069" s="2" t="s">
        <v>3879</v>
      </c>
      <c r="C2069" s="2" t="s">
        <v>46</v>
      </c>
      <c r="D2069" s="2" t="s">
        <v>23</v>
      </c>
      <c r="E2069" s="2" t="s">
        <v>81</v>
      </c>
      <c r="F2069" s="2" t="s">
        <v>71</v>
      </c>
      <c r="G2069" s="4">
        <v>44478</v>
      </c>
      <c r="H2069">
        <v>59</v>
      </c>
      <c r="I2069" t="s">
        <v>1483</v>
      </c>
      <c r="N2069">
        <v>83</v>
      </c>
      <c r="O2069" t="s">
        <v>2029</v>
      </c>
      <c r="P2069">
        <v>138</v>
      </c>
      <c r="AC2069" t="s">
        <v>2030</v>
      </c>
      <c r="AD2069">
        <v>127</v>
      </c>
    </row>
    <row r="2070" spans="1:31" x14ac:dyDescent="0.25">
      <c r="A2070" s="1">
        <v>44478</v>
      </c>
      <c r="B2070" s="2" t="s">
        <v>3879</v>
      </c>
      <c r="C2070" s="2" t="s">
        <v>73</v>
      </c>
      <c r="D2070" s="2" t="s">
        <v>23</v>
      </c>
      <c r="E2070" s="2" t="s">
        <v>77</v>
      </c>
      <c r="F2070" s="2" t="s">
        <v>71</v>
      </c>
      <c r="G2070" s="4">
        <v>44478</v>
      </c>
      <c r="H2070">
        <v>60</v>
      </c>
      <c r="I2070" t="s">
        <v>1485</v>
      </c>
      <c r="J2070" s="1">
        <v>44478</v>
      </c>
      <c r="K2070" t="s">
        <v>2915</v>
      </c>
      <c r="L2070" t="s">
        <v>2618</v>
      </c>
      <c r="M2070" t="s">
        <v>2065</v>
      </c>
      <c r="N2070">
        <v>102</v>
      </c>
      <c r="O2070" t="s">
        <v>2033</v>
      </c>
      <c r="P2070">
        <v>1070</v>
      </c>
      <c r="Q2070">
        <v>0</v>
      </c>
      <c r="R2070">
        <v>0</v>
      </c>
      <c r="S2070">
        <v>1070</v>
      </c>
      <c r="T2070">
        <v>1070</v>
      </c>
      <c r="U2070">
        <v>1070</v>
      </c>
      <c r="W2070" t="s">
        <v>2006</v>
      </c>
      <c r="X2070" t="s">
        <v>71</v>
      </c>
      <c r="AA2070" t="s">
        <v>24</v>
      </c>
      <c r="AC2070" t="s">
        <v>2034</v>
      </c>
      <c r="AD2070">
        <v>136</v>
      </c>
      <c r="AE2070" t="s">
        <v>2333</v>
      </c>
    </row>
    <row r="2071" spans="1:31" x14ac:dyDescent="0.25">
      <c r="A2071" s="1">
        <v>44478</v>
      </c>
      <c r="B2071" s="2" t="s">
        <v>3879</v>
      </c>
      <c r="C2071" s="2" t="s">
        <v>25</v>
      </c>
      <c r="D2071" s="2" t="s">
        <v>23</v>
      </c>
      <c r="E2071" s="2" t="s">
        <v>78</v>
      </c>
      <c r="F2071" s="2" t="s">
        <v>71</v>
      </c>
      <c r="G2071" s="4">
        <v>44478</v>
      </c>
      <c r="H2071">
        <v>61</v>
      </c>
      <c r="I2071" t="s">
        <v>1486</v>
      </c>
      <c r="J2071" s="1">
        <v>44478</v>
      </c>
      <c r="K2071" t="s">
        <v>2915</v>
      </c>
      <c r="L2071" t="s">
        <v>2618</v>
      </c>
      <c r="M2071" t="s">
        <v>2065</v>
      </c>
      <c r="N2071">
        <v>692</v>
      </c>
      <c r="O2071" t="s">
        <v>2012</v>
      </c>
      <c r="P2071">
        <v>184</v>
      </c>
      <c r="Q2071">
        <v>0</v>
      </c>
      <c r="R2071">
        <v>0</v>
      </c>
      <c r="S2071">
        <v>873</v>
      </c>
      <c r="T2071">
        <v>873</v>
      </c>
      <c r="U2071">
        <v>873</v>
      </c>
      <c r="W2071" t="s">
        <v>2006</v>
      </c>
      <c r="X2071" t="s">
        <v>71</v>
      </c>
      <c r="AA2071" t="s">
        <v>24</v>
      </c>
      <c r="AC2071" t="s">
        <v>2013</v>
      </c>
      <c r="AD2071" t="s">
        <v>2014</v>
      </c>
      <c r="AE2071" t="s">
        <v>2333</v>
      </c>
    </row>
    <row r="2072" spans="1:31" x14ac:dyDescent="0.25">
      <c r="A2072" s="1">
        <v>44478</v>
      </c>
      <c r="B2072" s="2" t="s">
        <v>3879</v>
      </c>
      <c r="C2072" s="2" t="s">
        <v>25</v>
      </c>
      <c r="D2072" s="2" t="s">
        <v>23</v>
      </c>
      <c r="E2072" s="2" t="s">
        <v>78</v>
      </c>
      <c r="F2072" s="2" t="s">
        <v>71</v>
      </c>
      <c r="G2072" s="4">
        <v>44478</v>
      </c>
      <c r="H2072">
        <v>62</v>
      </c>
      <c r="I2072" t="s">
        <v>1486</v>
      </c>
      <c r="N2072">
        <v>104</v>
      </c>
      <c r="O2072" t="s">
        <v>2057</v>
      </c>
      <c r="P2072">
        <v>171</v>
      </c>
      <c r="AC2072" t="s">
        <v>2058</v>
      </c>
      <c r="AD2072">
        <v>157</v>
      </c>
    </row>
    <row r="2073" spans="1:31" x14ac:dyDescent="0.25">
      <c r="A2073" s="1">
        <v>44478</v>
      </c>
      <c r="B2073" s="2" t="s">
        <v>3879</v>
      </c>
      <c r="C2073" s="2" t="s">
        <v>25</v>
      </c>
      <c r="D2073" s="2" t="s">
        <v>23</v>
      </c>
      <c r="E2073" s="2" t="s">
        <v>78</v>
      </c>
      <c r="F2073" s="2" t="s">
        <v>71</v>
      </c>
      <c r="G2073" s="4">
        <v>44478</v>
      </c>
      <c r="H2073">
        <v>63</v>
      </c>
      <c r="I2073" t="s">
        <v>1486</v>
      </c>
      <c r="N2073">
        <v>691</v>
      </c>
      <c r="O2073" t="s">
        <v>2020</v>
      </c>
      <c r="P2073">
        <v>518</v>
      </c>
      <c r="AC2073" t="s">
        <v>2021</v>
      </c>
      <c r="AD2073" t="s">
        <v>2022</v>
      </c>
    </row>
    <row r="2074" spans="1:31" x14ac:dyDescent="0.25">
      <c r="A2074" s="1">
        <v>44478</v>
      </c>
      <c r="B2074" s="2" t="s">
        <v>3879</v>
      </c>
      <c r="C2074" s="2" t="s">
        <v>46</v>
      </c>
      <c r="D2074" s="2" t="s">
        <v>23</v>
      </c>
      <c r="E2074" s="2" t="s">
        <v>81</v>
      </c>
      <c r="F2074" s="2" t="s">
        <v>71</v>
      </c>
      <c r="G2074" s="4">
        <v>44478</v>
      </c>
      <c r="H2074">
        <v>64</v>
      </c>
      <c r="I2074" t="s">
        <v>1487</v>
      </c>
      <c r="J2074" s="1">
        <v>44478</v>
      </c>
      <c r="K2074" t="s">
        <v>3454</v>
      </c>
      <c r="L2074" t="s">
        <v>2335</v>
      </c>
      <c r="N2074">
        <v>692</v>
      </c>
      <c r="O2074" t="s">
        <v>2012</v>
      </c>
      <c r="P2074">
        <v>184</v>
      </c>
      <c r="Q2074">
        <v>0</v>
      </c>
      <c r="R2074">
        <v>0</v>
      </c>
      <c r="S2074">
        <v>2441</v>
      </c>
      <c r="T2074">
        <v>2441</v>
      </c>
      <c r="U2074">
        <v>2441</v>
      </c>
      <c r="W2074" t="s">
        <v>2006</v>
      </c>
      <c r="X2074" t="s">
        <v>71</v>
      </c>
      <c r="Y2074" t="s">
        <v>3455</v>
      </c>
      <c r="AA2074" t="s">
        <v>46</v>
      </c>
      <c r="AC2074" t="s">
        <v>2013</v>
      </c>
      <c r="AD2074" t="s">
        <v>2014</v>
      </c>
      <c r="AE2074" t="s">
        <v>2118</v>
      </c>
    </row>
    <row r="2075" spans="1:31" x14ac:dyDescent="0.25">
      <c r="A2075" s="1">
        <v>44478</v>
      </c>
      <c r="B2075" s="2" t="s">
        <v>3879</v>
      </c>
      <c r="C2075" s="2" t="s">
        <v>46</v>
      </c>
      <c r="D2075" s="2" t="s">
        <v>23</v>
      </c>
      <c r="E2075" s="2" t="s">
        <v>81</v>
      </c>
      <c r="F2075" s="2" t="s">
        <v>71</v>
      </c>
      <c r="G2075" s="4">
        <v>44478</v>
      </c>
      <c r="H2075">
        <v>65</v>
      </c>
      <c r="I2075" t="s">
        <v>1487</v>
      </c>
      <c r="N2075">
        <v>121</v>
      </c>
      <c r="O2075" t="s">
        <v>2100</v>
      </c>
      <c r="P2075">
        <v>374</v>
      </c>
      <c r="AC2075" t="s">
        <v>2101</v>
      </c>
      <c r="AD2075">
        <v>137</v>
      </c>
    </row>
    <row r="2076" spans="1:31" x14ac:dyDescent="0.25">
      <c r="A2076" s="1">
        <v>44478</v>
      </c>
      <c r="B2076" s="2" t="s">
        <v>3879</v>
      </c>
      <c r="C2076" s="2" t="s">
        <v>46</v>
      </c>
      <c r="D2076" s="2" t="s">
        <v>23</v>
      </c>
      <c r="E2076" s="2" t="s">
        <v>81</v>
      </c>
      <c r="F2076" s="2" t="s">
        <v>71</v>
      </c>
      <c r="G2076" s="4">
        <v>44478</v>
      </c>
      <c r="H2076">
        <v>66</v>
      </c>
      <c r="I2076" t="s">
        <v>1487</v>
      </c>
      <c r="N2076">
        <v>1533</v>
      </c>
      <c r="O2076" t="s">
        <v>2119</v>
      </c>
      <c r="P2076">
        <v>535</v>
      </c>
      <c r="AC2076" t="s">
        <v>2120</v>
      </c>
      <c r="AD2076" t="s">
        <v>2121</v>
      </c>
    </row>
    <row r="2077" spans="1:31" x14ac:dyDescent="0.25">
      <c r="A2077" s="1">
        <v>44478</v>
      </c>
      <c r="B2077" s="2" t="s">
        <v>3879</v>
      </c>
      <c r="C2077" s="2" t="s">
        <v>46</v>
      </c>
      <c r="D2077" s="2" t="s">
        <v>23</v>
      </c>
      <c r="E2077" s="2" t="s">
        <v>81</v>
      </c>
      <c r="F2077" s="2" t="s">
        <v>71</v>
      </c>
      <c r="G2077" s="4">
        <v>44478</v>
      </c>
      <c r="H2077">
        <v>67</v>
      </c>
      <c r="I2077" t="s">
        <v>1487</v>
      </c>
      <c r="N2077">
        <v>1580</v>
      </c>
      <c r="O2077" t="s">
        <v>2092</v>
      </c>
      <c r="P2077">
        <v>610</v>
      </c>
      <c r="AC2077" t="s">
        <v>2093</v>
      </c>
      <c r="AD2077" t="s">
        <v>2094</v>
      </c>
    </row>
    <row r="2078" spans="1:31" x14ac:dyDescent="0.25">
      <c r="A2078" s="1">
        <v>44478</v>
      </c>
      <c r="B2078" s="2" t="s">
        <v>3879</v>
      </c>
      <c r="C2078" s="2" t="s">
        <v>46</v>
      </c>
      <c r="D2078" s="2" t="s">
        <v>23</v>
      </c>
      <c r="E2078" s="2" t="s">
        <v>81</v>
      </c>
      <c r="F2078" s="2" t="s">
        <v>71</v>
      </c>
      <c r="G2078" s="4">
        <v>44478</v>
      </c>
      <c r="H2078">
        <v>68</v>
      </c>
      <c r="I2078" t="s">
        <v>1487</v>
      </c>
      <c r="N2078">
        <v>314</v>
      </c>
      <c r="O2078" t="s">
        <v>2523</v>
      </c>
      <c r="P2078">
        <v>300</v>
      </c>
      <c r="AC2078" t="s">
        <v>2524</v>
      </c>
      <c r="AD2078">
        <v>203</v>
      </c>
    </row>
    <row r="2079" spans="1:31" x14ac:dyDescent="0.25">
      <c r="A2079" s="1">
        <v>44478</v>
      </c>
      <c r="B2079" s="2" t="s">
        <v>3879</v>
      </c>
      <c r="C2079" s="2" t="s">
        <v>46</v>
      </c>
      <c r="D2079" s="2" t="s">
        <v>23</v>
      </c>
      <c r="E2079" s="2" t="s">
        <v>81</v>
      </c>
      <c r="F2079" s="2" t="s">
        <v>71</v>
      </c>
      <c r="G2079" s="4">
        <v>44478</v>
      </c>
      <c r="H2079">
        <v>69</v>
      </c>
      <c r="I2079" t="s">
        <v>1487</v>
      </c>
      <c r="N2079">
        <v>1371</v>
      </c>
      <c r="O2079" t="s">
        <v>2122</v>
      </c>
      <c r="P2079">
        <v>300</v>
      </c>
      <c r="AC2079" t="s">
        <v>2123</v>
      </c>
      <c r="AD2079">
        <v>205</v>
      </c>
    </row>
    <row r="2080" spans="1:31" x14ac:dyDescent="0.25">
      <c r="A2080" s="1">
        <v>44478</v>
      </c>
      <c r="B2080" s="2" t="s">
        <v>3879</v>
      </c>
      <c r="C2080" s="2" t="s">
        <v>46</v>
      </c>
      <c r="D2080" s="2" t="s">
        <v>23</v>
      </c>
      <c r="E2080" s="2" t="s">
        <v>81</v>
      </c>
      <c r="F2080" s="2" t="s">
        <v>71</v>
      </c>
      <c r="G2080" s="4">
        <v>44478</v>
      </c>
      <c r="H2080">
        <v>70</v>
      </c>
      <c r="I2080" t="s">
        <v>1487</v>
      </c>
      <c r="N2080">
        <v>83</v>
      </c>
      <c r="O2080" t="s">
        <v>2029</v>
      </c>
      <c r="P2080">
        <v>138</v>
      </c>
      <c r="AC2080" t="s">
        <v>2030</v>
      </c>
      <c r="AD2080">
        <v>127</v>
      </c>
    </row>
    <row r="2081" spans="1:31" x14ac:dyDescent="0.25">
      <c r="A2081" s="1">
        <v>44478</v>
      </c>
      <c r="B2081" s="2" t="s">
        <v>3879</v>
      </c>
      <c r="C2081" s="2" t="s">
        <v>46</v>
      </c>
      <c r="D2081" s="2" t="s">
        <v>23</v>
      </c>
      <c r="E2081" s="2" t="s">
        <v>81</v>
      </c>
      <c r="F2081" s="2" t="s">
        <v>71</v>
      </c>
      <c r="G2081" s="4">
        <v>44478</v>
      </c>
      <c r="H2081">
        <v>71</v>
      </c>
      <c r="I2081" t="s">
        <v>1489</v>
      </c>
      <c r="J2081" s="1">
        <v>44478</v>
      </c>
      <c r="K2081" t="s">
        <v>3456</v>
      </c>
      <c r="L2081" t="s">
        <v>3457</v>
      </c>
      <c r="N2081">
        <v>1297</v>
      </c>
      <c r="O2081" t="s">
        <v>2112</v>
      </c>
      <c r="P2081">
        <v>265</v>
      </c>
      <c r="Q2081">
        <v>0</v>
      </c>
      <c r="R2081">
        <v>0</v>
      </c>
      <c r="S2081">
        <v>483</v>
      </c>
      <c r="T2081">
        <v>483</v>
      </c>
      <c r="U2081">
        <v>483</v>
      </c>
      <c r="W2081" t="s">
        <v>2006</v>
      </c>
      <c r="X2081" t="s">
        <v>71</v>
      </c>
      <c r="Y2081" t="s">
        <v>3458</v>
      </c>
      <c r="AA2081" t="s">
        <v>46</v>
      </c>
      <c r="AC2081" t="s">
        <v>2113</v>
      </c>
      <c r="AD2081" t="s">
        <v>2114</v>
      </c>
      <c r="AE2081" t="s">
        <v>2406</v>
      </c>
    </row>
    <row r="2082" spans="1:31" x14ac:dyDescent="0.25">
      <c r="A2082" s="1">
        <v>44478</v>
      </c>
      <c r="B2082" s="2" t="s">
        <v>3879</v>
      </c>
      <c r="C2082" s="2" t="s">
        <v>46</v>
      </c>
      <c r="D2082" s="2" t="s">
        <v>23</v>
      </c>
      <c r="E2082" s="2" t="s">
        <v>81</v>
      </c>
      <c r="F2082" s="2" t="s">
        <v>71</v>
      </c>
      <c r="G2082" s="4">
        <v>44478</v>
      </c>
      <c r="H2082">
        <v>72</v>
      </c>
      <c r="I2082" t="s">
        <v>1489</v>
      </c>
      <c r="N2082">
        <v>739</v>
      </c>
      <c r="O2082" t="s">
        <v>2969</v>
      </c>
      <c r="P2082">
        <v>80</v>
      </c>
      <c r="AC2082" t="s">
        <v>2970</v>
      </c>
      <c r="AD2082">
        <v>198</v>
      </c>
    </row>
    <row r="2083" spans="1:31" x14ac:dyDescent="0.25">
      <c r="A2083" s="1">
        <v>44478</v>
      </c>
      <c r="B2083" s="2" t="s">
        <v>3879</v>
      </c>
      <c r="C2083" s="2" t="s">
        <v>46</v>
      </c>
      <c r="D2083" s="2" t="s">
        <v>23</v>
      </c>
      <c r="E2083" s="2" t="s">
        <v>81</v>
      </c>
      <c r="F2083" s="2" t="s">
        <v>71</v>
      </c>
      <c r="G2083" s="4">
        <v>44478</v>
      </c>
      <c r="H2083">
        <v>73</v>
      </c>
      <c r="I2083" t="s">
        <v>1489</v>
      </c>
      <c r="N2083">
        <v>83</v>
      </c>
      <c r="O2083" t="s">
        <v>2029</v>
      </c>
      <c r="P2083">
        <v>138</v>
      </c>
      <c r="AC2083" t="s">
        <v>2030</v>
      </c>
      <c r="AD2083">
        <v>127</v>
      </c>
    </row>
    <row r="2084" spans="1:31" x14ac:dyDescent="0.25">
      <c r="A2084" s="1">
        <v>44478</v>
      </c>
      <c r="B2084" s="2" t="s">
        <v>3879</v>
      </c>
      <c r="C2084" s="2" t="s">
        <v>48</v>
      </c>
      <c r="D2084" s="2" t="s">
        <v>23</v>
      </c>
      <c r="E2084" s="2" t="s">
        <v>81</v>
      </c>
      <c r="F2084" s="2" t="s">
        <v>71</v>
      </c>
      <c r="G2084" s="4">
        <v>44478</v>
      </c>
      <c r="H2084">
        <v>74</v>
      </c>
      <c r="I2084" t="s">
        <v>1492</v>
      </c>
      <c r="J2084" s="1">
        <v>44478</v>
      </c>
      <c r="K2084" t="s">
        <v>3459</v>
      </c>
      <c r="L2084" t="s">
        <v>2066</v>
      </c>
      <c r="N2084">
        <v>1533</v>
      </c>
      <c r="O2084" t="s">
        <v>2119</v>
      </c>
      <c r="P2084">
        <v>535</v>
      </c>
      <c r="Q2084">
        <v>0</v>
      </c>
      <c r="R2084">
        <v>0</v>
      </c>
      <c r="S2084">
        <v>535</v>
      </c>
      <c r="T2084">
        <v>535</v>
      </c>
      <c r="U2084">
        <v>535</v>
      </c>
      <c r="W2084" t="s">
        <v>2006</v>
      </c>
      <c r="X2084" t="s">
        <v>71</v>
      </c>
      <c r="AA2084" t="s">
        <v>48</v>
      </c>
      <c r="AC2084" t="s">
        <v>2120</v>
      </c>
      <c r="AD2084" t="s">
        <v>2121</v>
      </c>
      <c r="AE2084" t="s">
        <v>2159</v>
      </c>
    </row>
    <row r="2085" spans="1:31" x14ac:dyDescent="0.25">
      <c r="A2085" s="1">
        <v>44478</v>
      </c>
      <c r="B2085" s="2" t="s">
        <v>3879</v>
      </c>
      <c r="C2085" s="2" t="s">
        <v>46</v>
      </c>
      <c r="D2085" s="2" t="s">
        <v>23</v>
      </c>
      <c r="E2085" s="2" t="s">
        <v>81</v>
      </c>
      <c r="F2085" s="2" t="s">
        <v>71</v>
      </c>
      <c r="G2085" s="4">
        <v>44478</v>
      </c>
      <c r="H2085">
        <v>75</v>
      </c>
      <c r="I2085" t="s">
        <v>1494</v>
      </c>
      <c r="J2085" s="1">
        <v>44478</v>
      </c>
      <c r="K2085" t="s">
        <v>3460</v>
      </c>
      <c r="L2085" t="s">
        <v>2155</v>
      </c>
      <c r="N2085">
        <v>692</v>
      </c>
      <c r="O2085" t="s">
        <v>2012</v>
      </c>
      <c r="P2085">
        <v>184</v>
      </c>
      <c r="Q2085">
        <v>0</v>
      </c>
      <c r="R2085">
        <v>0</v>
      </c>
      <c r="S2085">
        <v>1479</v>
      </c>
      <c r="T2085">
        <v>1479</v>
      </c>
      <c r="U2085">
        <v>1479</v>
      </c>
      <c r="W2085" t="s">
        <v>2006</v>
      </c>
      <c r="X2085" t="s">
        <v>71</v>
      </c>
      <c r="Y2085" t="s">
        <v>3461</v>
      </c>
      <c r="AA2085" t="s">
        <v>46</v>
      </c>
      <c r="AC2085" t="s">
        <v>2013</v>
      </c>
      <c r="AD2085" t="s">
        <v>2014</v>
      </c>
      <c r="AE2085" t="s">
        <v>2423</v>
      </c>
    </row>
    <row r="2086" spans="1:31" x14ac:dyDescent="0.25">
      <c r="A2086" s="1">
        <v>44478</v>
      </c>
      <c r="B2086" s="2" t="s">
        <v>3879</v>
      </c>
      <c r="C2086" s="2" t="s">
        <v>46</v>
      </c>
      <c r="D2086" s="2" t="s">
        <v>23</v>
      </c>
      <c r="E2086" s="2" t="s">
        <v>81</v>
      </c>
      <c r="F2086" s="2" t="s">
        <v>71</v>
      </c>
      <c r="G2086" s="4">
        <v>44478</v>
      </c>
      <c r="H2086">
        <v>76</v>
      </c>
      <c r="I2086" t="s">
        <v>1494</v>
      </c>
      <c r="N2086">
        <v>121</v>
      </c>
      <c r="O2086" t="s">
        <v>2100</v>
      </c>
      <c r="P2086">
        <v>374</v>
      </c>
      <c r="AC2086" t="s">
        <v>2101</v>
      </c>
      <c r="AD2086">
        <v>137</v>
      </c>
    </row>
    <row r="2087" spans="1:31" x14ac:dyDescent="0.25">
      <c r="A2087" s="1">
        <v>44478</v>
      </c>
      <c r="B2087" s="2" t="s">
        <v>3879</v>
      </c>
      <c r="C2087" s="2" t="s">
        <v>46</v>
      </c>
      <c r="D2087" s="2" t="s">
        <v>23</v>
      </c>
      <c r="E2087" s="2" t="s">
        <v>81</v>
      </c>
      <c r="F2087" s="2" t="s">
        <v>71</v>
      </c>
      <c r="G2087" s="4">
        <v>44478</v>
      </c>
      <c r="H2087">
        <v>77</v>
      </c>
      <c r="I2087" t="s">
        <v>1494</v>
      </c>
      <c r="N2087">
        <v>1297</v>
      </c>
      <c r="O2087" t="s">
        <v>2112</v>
      </c>
      <c r="P2087">
        <v>265</v>
      </c>
      <c r="AC2087" t="s">
        <v>2113</v>
      </c>
      <c r="AD2087" t="s">
        <v>2114</v>
      </c>
    </row>
    <row r="2088" spans="1:31" x14ac:dyDescent="0.25">
      <c r="A2088" s="1">
        <v>44478</v>
      </c>
      <c r="B2088" s="2" t="s">
        <v>3879</v>
      </c>
      <c r="C2088" s="2" t="s">
        <v>46</v>
      </c>
      <c r="D2088" s="2" t="s">
        <v>23</v>
      </c>
      <c r="E2088" s="2" t="s">
        <v>81</v>
      </c>
      <c r="F2088" s="2" t="s">
        <v>71</v>
      </c>
      <c r="G2088" s="4">
        <v>44478</v>
      </c>
      <c r="H2088">
        <v>78</v>
      </c>
      <c r="I2088" t="s">
        <v>1494</v>
      </c>
      <c r="N2088">
        <v>691</v>
      </c>
      <c r="O2088" t="s">
        <v>2020</v>
      </c>
      <c r="P2088">
        <v>518</v>
      </c>
      <c r="AC2088" t="s">
        <v>2021</v>
      </c>
      <c r="AD2088" t="s">
        <v>2022</v>
      </c>
    </row>
    <row r="2089" spans="1:31" x14ac:dyDescent="0.25">
      <c r="A2089" s="1">
        <v>44478</v>
      </c>
      <c r="B2089" s="2" t="s">
        <v>3879</v>
      </c>
      <c r="C2089" s="2" t="s">
        <v>46</v>
      </c>
      <c r="D2089" s="2" t="s">
        <v>23</v>
      </c>
      <c r="E2089" s="2" t="s">
        <v>81</v>
      </c>
      <c r="F2089" s="2" t="s">
        <v>71</v>
      </c>
      <c r="G2089" s="4">
        <v>44478</v>
      </c>
      <c r="H2089">
        <v>79</v>
      </c>
      <c r="I2089" t="s">
        <v>1494</v>
      </c>
      <c r="N2089">
        <v>83</v>
      </c>
      <c r="O2089" t="s">
        <v>2029</v>
      </c>
      <c r="P2089">
        <v>138</v>
      </c>
      <c r="AC2089" t="s">
        <v>2030</v>
      </c>
      <c r="AD2089">
        <v>127</v>
      </c>
    </row>
    <row r="2090" spans="1:31" x14ac:dyDescent="0.25">
      <c r="A2090" s="1">
        <v>44478</v>
      </c>
      <c r="B2090" s="2" t="s">
        <v>3879</v>
      </c>
      <c r="C2090" s="2" t="s">
        <v>46</v>
      </c>
      <c r="D2090" s="2" t="s">
        <v>23</v>
      </c>
      <c r="E2090" s="2" t="s">
        <v>81</v>
      </c>
      <c r="F2090" s="2" t="s">
        <v>71</v>
      </c>
      <c r="G2090" s="4">
        <v>44478</v>
      </c>
      <c r="H2090">
        <v>80</v>
      </c>
      <c r="I2090" t="s">
        <v>1496</v>
      </c>
      <c r="J2090" s="1">
        <v>44478</v>
      </c>
      <c r="K2090" t="s">
        <v>3462</v>
      </c>
      <c r="L2090" t="s">
        <v>3181</v>
      </c>
      <c r="M2090" t="s">
        <v>2089</v>
      </c>
      <c r="N2090">
        <v>692</v>
      </c>
      <c r="O2090" t="s">
        <v>2012</v>
      </c>
      <c r="P2090">
        <v>184</v>
      </c>
      <c r="Q2090">
        <v>0</v>
      </c>
      <c r="R2090">
        <v>0</v>
      </c>
      <c r="S2090">
        <v>1974</v>
      </c>
      <c r="T2090">
        <v>1974</v>
      </c>
      <c r="U2090">
        <v>1974</v>
      </c>
      <c r="W2090" t="s">
        <v>2006</v>
      </c>
      <c r="X2090" t="s">
        <v>71</v>
      </c>
      <c r="Y2090" t="s">
        <v>3463</v>
      </c>
      <c r="AA2090" t="s">
        <v>46</v>
      </c>
      <c r="AC2090" t="s">
        <v>2013</v>
      </c>
      <c r="AD2090" t="s">
        <v>2014</v>
      </c>
      <c r="AE2090" t="s">
        <v>2226</v>
      </c>
    </row>
    <row r="2091" spans="1:31" x14ac:dyDescent="0.25">
      <c r="A2091" s="1">
        <v>44478</v>
      </c>
      <c r="B2091" s="2" t="s">
        <v>3879</v>
      </c>
      <c r="C2091" s="2" t="s">
        <v>46</v>
      </c>
      <c r="D2091" s="2" t="s">
        <v>23</v>
      </c>
      <c r="E2091" s="2" t="s">
        <v>81</v>
      </c>
      <c r="F2091" s="2" t="s">
        <v>71</v>
      </c>
      <c r="G2091" s="4">
        <v>44478</v>
      </c>
      <c r="H2091">
        <v>81</v>
      </c>
      <c r="I2091" t="s">
        <v>1496</v>
      </c>
      <c r="N2091">
        <v>121</v>
      </c>
      <c r="O2091" t="s">
        <v>2100</v>
      </c>
      <c r="P2091">
        <v>374</v>
      </c>
      <c r="AC2091" t="s">
        <v>2101</v>
      </c>
      <c r="AD2091">
        <v>137</v>
      </c>
    </row>
    <row r="2092" spans="1:31" x14ac:dyDescent="0.25">
      <c r="A2092" s="1">
        <v>44478</v>
      </c>
      <c r="B2092" s="2" t="s">
        <v>3879</v>
      </c>
      <c r="C2092" s="2" t="s">
        <v>46</v>
      </c>
      <c r="D2092" s="2" t="s">
        <v>23</v>
      </c>
      <c r="E2092" s="2" t="s">
        <v>81</v>
      </c>
      <c r="F2092" s="2" t="s">
        <v>71</v>
      </c>
      <c r="G2092" s="4">
        <v>44478</v>
      </c>
      <c r="H2092">
        <v>82</v>
      </c>
      <c r="I2092" t="s">
        <v>1496</v>
      </c>
      <c r="N2092">
        <v>1297</v>
      </c>
      <c r="O2092" t="s">
        <v>2112</v>
      </c>
      <c r="P2092">
        <v>265</v>
      </c>
      <c r="AC2092" t="s">
        <v>2113</v>
      </c>
      <c r="AD2092" t="s">
        <v>2114</v>
      </c>
    </row>
    <row r="2093" spans="1:31" x14ac:dyDescent="0.25">
      <c r="A2093" s="1">
        <v>44478</v>
      </c>
      <c r="B2093" s="2" t="s">
        <v>3879</v>
      </c>
      <c r="C2093" s="2" t="s">
        <v>46</v>
      </c>
      <c r="D2093" s="2" t="s">
        <v>23</v>
      </c>
      <c r="E2093" s="2" t="s">
        <v>81</v>
      </c>
      <c r="F2093" s="2" t="s">
        <v>71</v>
      </c>
      <c r="G2093" s="4">
        <v>44478</v>
      </c>
      <c r="H2093">
        <v>83</v>
      </c>
      <c r="I2093" t="s">
        <v>1496</v>
      </c>
      <c r="N2093">
        <v>691</v>
      </c>
      <c r="O2093" t="s">
        <v>2020</v>
      </c>
      <c r="P2093">
        <v>518</v>
      </c>
      <c r="AC2093" t="s">
        <v>2021</v>
      </c>
      <c r="AD2093" t="s">
        <v>2022</v>
      </c>
    </row>
    <row r="2094" spans="1:31" x14ac:dyDescent="0.25">
      <c r="A2094" s="1">
        <v>44478</v>
      </c>
      <c r="B2094" s="2" t="s">
        <v>3879</v>
      </c>
      <c r="C2094" s="2" t="s">
        <v>46</v>
      </c>
      <c r="D2094" s="2" t="s">
        <v>23</v>
      </c>
      <c r="E2094" s="2" t="s">
        <v>81</v>
      </c>
      <c r="F2094" s="2" t="s">
        <v>71</v>
      </c>
      <c r="G2094" s="4">
        <v>44478</v>
      </c>
      <c r="H2094">
        <v>84</v>
      </c>
      <c r="I2094" t="s">
        <v>1496</v>
      </c>
      <c r="N2094">
        <v>612</v>
      </c>
      <c r="O2094" t="s">
        <v>2102</v>
      </c>
      <c r="P2094">
        <v>495</v>
      </c>
      <c r="AC2094" t="s">
        <v>2103</v>
      </c>
      <c r="AD2094">
        <v>58</v>
      </c>
    </row>
    <row r="2095" spans="1:31" x14ac:dyDescent="0.25">
      <c r="A2095" s="1">
        <v>44478</v>
      </c>
      <c r="B2095" s="2" t="s">
        <v>3879</v>
      </c>
      <c r="C2095" s="2" t="s">
        <v>46</v>
      </c>
      <c r="D2095" s="2" t="s">
        <v>23</v>
      </c>
      <c r="E2095" s="2" t="s">
        <v>81</v>
      </c>
      <c r="F2095" s="2" t="s">
        <v>71</v>
      </c>
      <c r="G2095" s="4">
        <v>44478</v>
      </c>
      <c r="H2095">
        <v>85</v>
      </c>
      <c r="I2095" t="s">
        <v>1496</v>
      </c>
      <c r="N2095">
        <v>83</v>
      </c>
      <c r="O2095" t="s">
        <v>2029</v>
      </c>
      <c r="P2095">
        <v>138</v>
      </c>
      <c r="AC2095" t="s">
        <v>2030</v>
      </c>
      <c r="AD2095">
        <v>127</v>
      </c>
    </row>
    <row r="2096" spans="1:31" x14ac:dyDescent="0.25">
      <c r="A2096" s="1">
        <v>44478</v>
      </c>
      <c r="B2096" s="2" t="s">
        <v>3879</v>
      </c>
      <c r="C2096" s="2" t="s">
        <v>46</v>
      </c>
      <c r="D2096" s="2" t="s">
        <v>23</v>
      </c>
      <c r="E2096" s="2" t="s">
        <v>81</v>
      </c>
      <c r="F2096" s="2" t="s">
        <v>71</v>
      </c>
      <c r="G2096" s="4">
        <v>44478</v>
      </c>
      <c r="H2096">
        <v>86</v>
      </c>
      <c r="I2096" t="s">
        <v>1498</v>
      </c>
      <c r="J2096" s="1">
        <v>44478</v>
      </c>
      <c r="K2096" t="s">
        <v>3464</v>
      </c>
      <c r="L2096" t="s">
        <v>2072</v>
      </c>
      <c r="N2096">
        <v>692</v>
      </c>
      <c r="O2096" t="s">
        <v>2012</v>
      </c>
      <c r="P2096">
        <v>184</v>
      </c>
      <c r="Q2096">
        <v>0</v>
      </c>
      <c r="R2096">
        <v>0</v>
      </c>
      <c r="S2096">
        <v>840</v>
      </c>
      <c r="T2096">
        <v>840</v>
      </c>
      <c r="U2096">
        <v>840</v>
      </c>
      <c r="W2096" t="s">
        <v>2006</v>
      </c>
      <c r="X2096" t="s">
        <v>71</v>
      </c>
      <c r="Y2096" t="s">
        <v>3465</v>
      </c>
      <c r="AA2096" t="s">
        <v>46</v>
      </c>
      <c r="AC2096" t="s">
        <v>2013</v>
      </c>
      <c r="AD2096" t="s">
        <v>2014</v>
      </c>
      <c r="AE2096" t="s">
        <v>2587</v>
      </c>
    </row>
    <row r="2097" spans="1:31" x14ac:dyDescent="0.25">
      <c r="A2097" s="1">
        <v>44478</v>
      </c>
      <c r="B2097" s="2" t="s">
        <v>3879</v>
      </c>
      <c r="C2097" s="2" t="s">
        <v>46</v>
      </c>
      <c r="D2097" s="2" t="s">
        <v>23</v>
      </c>
      <c r="E2097" s="2" t="s">
        <v>81</v>
      </c>
      <c r="F2097" s="2" t="s">
        <v>71</v>
      </c>
      <c r="G2097" s="4">
        <v>44478</v>
      </c>
      <c r="H2097">
        <v>87</v>
      </c>
      <c r="I2097" t="s">
        <v>1498</v>
      </c>
      <c r="N2097">
        <v>691</v>
      </c>
      <c r="O2097" t="s">
        <v>2020</v>
      </c>
      <c r="P2097">
        <v>518</v>
      </c>
      <c r="AC2097" t="s">
        <v>2021</v>
      </c>
      <c r="AD2097" t="s">
        <v>2022</v>
      </c>
    </row>
    <row r="2098" spans="1:31" x14ac:dyDescent="0.25">
      <c r="A2098" s="1">
        <v>44478</v>
      </c>
      <c r="B2098" s="2" t="s">
        <v>3879</v>
      </c>
      <c r="C2098" s="2" t="s">
        <v>46</v>
      </c>
      <c r="D2098" s="2" t="s">
        <v>23</v>
      </c>
      <c r="E2098" s="2" t="s">
        <v>81</v>
      </c>
      <c r="F2098" s="2" t="s">
        <v>71</v>
      </c>
      <c r="G2098" s="4">
        <v>44478</v>
      </c>
      <c r="H2098">
        <v>88</v>
      </c>
      <c r="I2098" t="s">
        <v>1498</v>
      </c>
      <c r="N2098">
        <v>83</v>
      </c>
      <c r="O2098" t="s">
        <v>2029</v>
      </c>
      <c r="P2098">
        <v>138</v>
      </c>
      <c r="AC2098" t="s">
        <v>2030</v>
      </c>
      <c r="AD2098">
        <v>127</v>
      </c>
    </row>
    <row r="2099" spans="1:31" x14ac:dyDescent="0.25">
      <c r="A2099" s="1">
        <v>44478</v>
      </c>
      <c r="B2099" s="2" t="s">
        <v>3879</v>
      </c>
      <c r="C2099" s="2" t="s">
        <v>46</v>
      </c>
      <c r="D2099" s="2" t="s">
        <v>23</v>
      </c>
      <c r="E2099" s="2" t="s">
        <v>81</v>
      </c>
      <c r="F2099" s="2" t="s">
        <v>71</v>
      </c>
      <c r="G2099" s="4">
        <v>44478</v>
      </c>
      <c r="H2099">
        <v>89</v>
      </c>
      <c r="I2099" t="s">
        <v>1500</v>
      </c>
      <c r="J2099" s="1">
        <v>44478</v>
      </c>
      <c r="K2099" t="s">
        <v>3466</v>
      </c>
      <c r="L2099" t="s">
        <v>2219</v>
      </c>
      <c r="N2099">
        <v>692</v>
      </c>
      <c r="O2099" t="s">
        <v>2012</v>
      </c>
      <c r="P2099">
        <v>184</v>
      </c>
      <c r="Q2099">
        <v>0</v>
      </c>
      <c r="R2099">
        <v>0</v>
      </c>
      <c r="S2099">
        <v>1841</v>
      </c>
      <c r="T2099">
        <v>1841</v>
      </c>
      <c r="U2099">
        <v>1841</v>
      </c>
      <c r="W2099" t="s">
        <v>2006</v>
      </c>
      <c r="X2099" t="s">
        <v>71</v>
      </c>
      <c r="Y2099" t="s">
        <v>3467</v>
      </c>
      <c r="AA2099" t="s">
        <v>46</v>
      </c>
      <c r="AC2099" t="s">
        <v>2013</v>
      </c>
      <c r="AD2099" t="s">
        <v>2014</v>
      </c>
      <c r="AE2099" t="s">
        <v>2118</v>
      </c>
    </row>
    <row r="2100" spans="1:31" x14ac:dyDescent="0.25">
      <c r="A2100" s="1">
        <v>44478</v>
      </c>
      <c r="B2100" s="2" t="s">
        <v>3879</v>
      </c>
      <c r="C2100" s="2" t="s">
        <v>46</v>
      </c>
      <c r="D2100" s="2" t="s">
        <v>23</v>
      </c>
      <c r="E2100" s="2" t="s">
        <v>81</v>
      </c>
      <c r="F2100" s="2" t="s">
        <v>71</v>
      </c>
      <c r="G2100" s="4">
        <v>44478</v>
      </c>
      <c r="H2100">
        <v>90</v>
      </c>
      <c r="I2100" t="s">
        <v>1500</v>
      </c>
      <c r="N2100">
        <v>121</v>
      </c>
      <c r="O2100" t="s">
        <v>2100</v>
      </c>
      <c r="P2100">
        <v>374</v>
      </c>
      <c r="AC2100" t="s">
        <v>2101</v>
      </c>
      <c r="AD2100">
        <v>137</v>
      </c>
    </row>
    <row r="2101" spans="1:31" x14ac:dyDescent="0.25">
      <c r="A2101" s="1">
        <v>44478</v>
      </c>
      <c r="B2101" s="2" t="s">
        <v>3879</v>
      </c>
      <c r="C2101" s="2" t="s">
        <v>46</v>
      </c>
      <c r="D2101" s="2" t="s">
        <v>23</v>
      </c>
      <c r="E2101" s="2" t="s">
        <v>81</v>
      </c>
      <c r="F2101" s="2" t="s">
        <v>71</v>
      </c>
      <c r="G2101" s="4">
        <v>44478</v>
      </c>
      <c r="H2101">
        <v>91</v>
      </c>
      <c r="I2101" t="s">
        <v>1500</v>
      </c>
      <c r="N2101">
        <v>1533</v>
      </c>
      <c r="O2101" t="s">
        <v>2119</v>
      </c>
      <c r="P2101">
        <v>535</v>
      </c>
      <c r="AC2101" t="s">
        <v>2120</v>
      </c>
      <c r="AD2101" t="s">
        <v>2121</v>
      </c>
    </row>
    <row r="2102" spans="1:31" x14ac:dyDescent="0.25">
      <c r="A2102" s="1">
        <v>44478</v>
      </c>
      <c r="B2102" s="2" t="s">
        <v>3879</v>
      </c>
      <c r="C2102" s="2" t="s">
        <v>46</v>
      </c>
      <c r="D2102" s="2" t="s">
        <v>23</v>
      </c>
      <c r="E2102" s="2" t="s">
        <v>81</v>
      </c>
      <c r="F2102" s="2" t="s">
        <v>71</v>
      </c>
      <c r="G2102" s="4">
        <v>44478</v>
      </c>
      <c r="H2102">
        <v>92</v>
      </c>
      <c r="I2102" t="s">
        <v>1500</v>
      </c>
      <c r="N2102">
        <v>1580</v>
      </c>
      <c r="O2102" t="s">
        <v>2092</v>
      </c>
      <c r="P2102">
        <v>610</v>
      </c>
      <c r="AC2102" t="s">
        <v>2093</v>
      </c>
      <c r="AD2102" t="s">
        <v>2094</v>
      </c>
    </row>
    <row r="2103" spans="1:31" x14ac:dyDescent="0.25">
      <c r="A2103" s="1">
        <v>44478</v>
      </c>
      <c r="B2103" s="2" t="s">
        <v>3879</v>
      </c>
      <c r="C2103" s="2" t="s">
        <v>46</v>
      </c>
      <c r="D2103" s="2" t="s">
        <v>23</v>
      </c>
      <c r="E2103" s="2" t="s">
        <v>81</v>
      </c>
      <c r="F2103" s="2" t="s">
        <v>71</v>
      </c>
      <c r="G2103" s="4">
        <v>44478</v>
      </c>
      <c r="H2103">
        <v>93</v>
      </c>
      <c r="I2103" t="s">
        <v>1500</v>
      </c>
      <c r="N2103">
        <v>83</v>
      </c>
      <c r="O2103" t="s">
        <v>2029</v>
      </c>
      <c r="P2103">
        <v>138</v>
      </c>
      <c r="AC2103" t="s">
        <v>2030</v>
      </c>
      <c r="AD2103">
        <v>127</v>
      </c>
    </row>
    <row r="2104" spans="1:31" x14ac:dyDescent="0.25">
      <c r="A2104" s="1">
        <v>44478</v>
      </c>
      <c r="B2104" s="2" t="s">
        <v>3879</v>
      </c>
      <c r="C2104" s="2" t="s">
        <v>46</v>
      </c>
      <c r="D2104" s="2" t="s">
        <v>23</v>
      </c>
      <c r="E2104" s="2" t="s">
        <v>81</v>
      </c>
      <c r="F2104" s="2" t="s">
        <v>71</v>
      </c>
      <c r="G2104" s="4">
        <v>44478</v>
      </c>
      <c r="H2104">
        <v>94</v>
      </c>
      <c r="I2104" t="s">
        <v>1502</v>
      </c>
      <c r="J2104" s="1">
        <v>44478</v>
      </c>
      <c r="K2104" t="s">
        <v>3468</v>
      </c>
      <c r="L2104" t="s">
        <v>2438</v>
      </c>
      <c r="N2104">
        <v>692</v>
      </c>
      <c r="O2104" t="s">
        <v>2012</v>
      </c>
      <c r="P2104">
        <v>184</v>
      </c>
      <c r="Q2104">
        <v>0</v>
      </c>
      <c r="R2104">
        <v>0</v>
      </c>
      <c r="S2104">
        <v>840</v>
      </c>
      <c r="T2104">
        <v>840</v>
      </c>
      <c r="U2104">
        <v>840</v>
      </c>
      <c r="W2104" t="s">
        <v>2006</v>
      </c>
      <c r="X2104" t="s">
        <v>71</v>
      </c>
      <c r="Y2104" t="s">
        <v>3469</v>
      </c>
      <c r="AA2104" t="s">
        <v>46</v>
      </c>
      <c r="AC2104" t="s">
        <v>2013</v>
      </c>
      <c r="AD2104" t="s">
        <v>2014</v>
      </c>
      <c r="AE2104" t="s">
        <v>2300</v>
      </c>
    </row>
    <row r="2105" spans="1:31" x14ac:dyDescent="0.25">
      <c r="A2105" s="1">
        <v>44478</v>
      </c>
      <c r="B2105" s="2" t="s">
        <v>3879</v>
      </c>
      <c r="C2105" s="2" t="s">
        <v>46</v>
      </c>
      <c r="D2105" s="2" t="s">
        <v>23</v>
      </c>
      <c r="E2105" s="2" t="s">
        <v>81</v>
      </c>
      <c r="F2105" s="2" t="s">
        <v>71</v>
      </c>
      <c r="G2105" s="4">
        <v>44478</v>
      </c>
      <c r="H2105">
        <v>95</v>
      </c>
      <c r="I2105" t="s">
        <v>1502</v>
      </c>
      <c r="N2105">
        <v>691</v>
      </c>
      <c r="O2105" t="s">
        <v>2020</v>
      </c>
      <c r="P2105">
        <v>518</v>
      </c>
      <c r="AC2105" t="s">
        <v>2021</v>
      </c>
      <c r="AD2105" t="s">
        <v>2022</v>
      </c>
    </row>
    <row r="2106" spans="1:31" x14ac:dyDescent="0.25">
      <c r="A2106" s="1">
        <v>44478</v>
      </c>
      <c r="B2106" s="2" t="s">
        <v>3879</v>
      </c>
      <c r="C2106" s="2" t="s">
        <v>46</v>
      </c>
      <c r="D2106" s="2" t="s">
        <v>23</v>
      </c>
      <c r="E2106" s="2" t="s">
        <v>81</v>
      </c>
      <c r="F2106" s="2" t="s">
        <v>71</v>
      </c>
      <c r="G2106" s="4">
        <v>44478</v>
      </c>
      <c r="H2106">
        <v>96</v>
      </c>
      <c r="I2106" t="s">
        <v>1502</v>
      </c>
      <c r="N2106">
        <v>83</v>
      </c>
      <c r="O2106" t="s">
        <v>2029</v>
      </c>
      <c r="P2106">
        <v>138</v>
      </c>
      <c r="AC2106" t="s">
        <v>2030</v>
      </c>
      <c r="AD2106">
        <v>127</v>
      </c>
    </row>
    <row r="2107" spans="1:31" x14ac:dyDescent="0.25">
      <c r="A2107" s="1">
        <v>44478</v>
      </c>
      <c r="B2107" s="2" t="s">
        <v>3879</v>
      </c>
      <c r="C2107" s="2" t="s">
        <v>46</v>
      </c>
      <c r="D2107" s="2" t="s">
        <v>23</v>
      </c>
      <c r="E2107" s="2" t="s">
        <v>81</v>
      </c>
      <c r="F2107" s="2" t="s">
        <v>71</v>
      </c>
      <c r="G2107" s="4">
        <v>44478</v>
      </c>
      <c r="H2107">
        <v>97</v>
      </c>
      <c r="I2107" t="s">
        <v>1504</v>
      </c>
      <c r="J2107" s="1">
        <v>44478</v>
      </c>
      <c r="K2107" t="s">
        <v>2997</v>
      </c>
      <c r="L2107" t="s">
        <v>2998</v>
      </c>
      <c r="N2107">
        <v>83</v>
      </c>
      <c r="O2107" t="s">
        <v>2029</v>
      </c>
      <c r="P2107">
        <v>138</v>
      </c>
      <c r="Q2107">
        <v>0</v>
      </c>
      <c r="R2107">
        <v>0</v>
      </c>
      <c r="S2107">
        <v>138</v>
      </c>
      <c r="T2107">
        <v>138</v>
      </c>
      <c r="U2107">
        <v>138</v>
      </c>
      <c r="W2107" t="s">
        <v>2006</v>
      </c>
      <c r="X2107" t="s">
        <v>71</v>
      </c>
      <c r="Y2107" t="s">
        <v>2999</v>
      </c>
      <c r="Z2107">
        <v>0</v>
      </c>
      <c r="AA2107" t="s">
        <v>46</v>
      </c>
      <c r="AC2107" t="s">
        <v>2030</v>
      </c>
      <c r="AD2107">
        <v>127</v>
      </c>
      <c r="AE2107" t="s">
        <v>2354</v>
      </c>
    </row>
    <row r="2108" spans="1:31" x14ac:dyDescent="0.25">
      <c r="A2108" s="1">
        <v>44478</v>
      </c>
      <c r="B2108" s="2" t="s">
        <v>3879</v>
      </c>
      <c r="C2108" s="2" t="s">
        <v>46</v>
      </c>
      <c r="D2108" s="2" t="s">
        <v>23</v>
      </c>
      <c r="E2108" s="2" t="s">
        <v>81</v>
      </c>
      <c r="F2108" s="2" t="s">
        <v>71</v>
      </c>
      <c r="G2108" s="4">
        <v>44478</v>
      </c>
      <c r="H2108">
        <v>98</v>
      </c>
      <c r="I2108" t="s">
        <v>1505</v>
      </c>
      <c r="J2108" s="1">
        <v>44478</v>
      </c>
      <c r="K2108" t="s">
        <v>3470</v>
      </c>
      <c r="L2108" t="s">
        <v>3036</v>
      </c>
      <c r="M2108" t="s">
        <v>3471</v>
      </c>
      <c r="N2108">
        <v>692</v>
      </c>
      <c r="O2108" t="s">
        <v>2012</v>
      </c>
      <c r="P2108">
        <v>184</v>
      </c>
      <c r="Q2108">
        <v>0</v>
      </c>
      <c r="R2108">
        <v>0</v>
      </c>
      <c r="S2108">
        <v>1974</v>
      </c>
      <c r="T2108">
        <v>1974</v>
      </c>
      <c r="U2108">
        <v>1974</v>
      </c>
      <c r="W2108" t="s">
        <v>2006</v>
      </c>
      <c r="X2108" t="s">
        <v>71</v>
      </c>
      <c r="Y2108" t="s">
        <v>3472</v>
      </c>
      <c r="AA2108" t="s">
        <v>46</v>
      </c>
      <c r="AC2108" t="s">
        <v>2013</v>
      </c>
      <c r="AD2108" t="s">
        <v>2014</v>
      </c>
      <c r="AE2108" t="s">
        <v>2223</v>
      </c>
    </row>
    <row r="2109" spans="1:31" x14ac:dyDescent="0.25">
      <c r="A2109" s="1">
        <v>44478</v>
      </c>
      <c r="B2109" s="2" t="s">
        <v>3879</v>
      </c>
      <c r="C2109" s="2" t="s">
        <v>46</v>
      </c>
      <c r="D2109" s="2" t="s">
        <v>23</v>
      </c>
      <c r="E2109" s="2" t="s">
        <v>81</v>
      </c>
      <c r="F2109" s="2" t="s">
        <v>71</v>
      </c>
      <c r="G2109" s="4">
        <v>44478</v>
      </c>
      <c r="H2109">
        <v>99</v>
      </c>
      <c r="I2109" t="s">
        <v>1505</v>
      </c>
      <c r="N2109">
        <v>121</v>
      </c>
      <c r="O2109" t="s">
        <v>2100</v>
      </c>
      <c r="P2109">
        <v>374</v>
      </c>
      <c r="AC2109" t="s">
        <v>2101</v>
      </c>
      <c r="AD2109">
        <v>137</v>
      </c>
    </row>
    <row r="2110" spans="1:31" x14ac:dyDescent="0.25">
      <c r="A2110" s="1">
        <v>44478</v>
      </c>
      <c r="B2110" s="2" t="s">
        <v>3879</v>
      </c>
      <c r="C2110" s="2" t="s">
        <v>46</v>
      </c>
      <c r="D2110" s="2" t="s">
        <v>23</v>
      </c>
      <c r="E2110" s="2" t="s">
        <v>81</v>
      </c>
      <c r="F2110" s="2" t="s">
        <v>71</v>
      </c>
      <c r="G2110" s="4">
        <v>44478</v>
      </c>
      <c r="H2110">
        <v>100</v>
      </c>
      <c r="I2110" t="s">
        <v>1505</v>
      </c>
      <c r="N2110">
        <v>1297</v>
      </c>
      <c r="O2110" t="s">
        <v>2112</v>
      </c>
      <c r="P2110">
        <v>265</v>
      </c>
      <c r="AC2110" t="s">
        <v>2113</v>
      </c>
      <c r="AD2110" t="s">
        <v>2114</v>
      </c>
    </row>
    <row r="2111" spans="1:31" x14ac:dyDescent="0.25">
      <c r="A2111" s="1">
        <v>44478</v>
      </c>
      <c r="B2111" s="2" t="s">
        <v>3879</v>
      </c>
      <c r="C2111" s="2" t="s">
        <v>46</v>
      </c>
      <c r="D2111" s="2" t="s">
        <v>23</v>
      </c>
      <c r="E2111" s="2" t="s">
        <v>81</v>
      </c>
      <c r="F2111" s="2" t="s">
        <v>71</v>
      </c>
      <c r="G2111" s="4">
        <v>44478</v>
      </c>
      <c r="H2111">
        <v>101</v>
      </c>
      <c r="I2111" t="s">
        <v>1505</v>
      </c>
      <c r="N2111">
        <v>691</v>
      </c>
      <c r="O2111" t="s">
        <v>2020</v>
      </c>
      <c r="P2111">
        <v>518</v>
      </c>
      <c r="AC2111" t="s">
        <v>2021</v>
      </c>
      <c r="AD2111" t="s">
        <v>2022</v>
      </c>
    </row>
    <row r="2112" spans="1:31" x14ac:dyDescent="0.25">
      <c r="A2112" s="1">
        <v>44478</v>
      </c>
      <c r="B2112" s="2" t="s">
        <v>3879</v>
      </c>
      <c r="C2112" s="2" t="s">
        <v>46</v>
      </c>
      <c r="D2112" s="2" t="s">
        <v>23</v>
      </c>
      <c r="E2112" s="2" t="s">
        <v>81</v>
      </c>
      <c r="F2112" s="2" t="s">
        <v>71</v>
      </c>
      <c r="G2112" s="4">
        <v>44478</v>
      </c>
      <c r="H2112">
        <v>102</v>
      </c>
      <c r="I2112" t="s">
        <v>1505</v>
      </c>
      <c r="N2112">
        <v>612</v>
      </c>
      <c r="O2112" t="s">
        <v>2102</v>
      </c>
      <c r="P2112">
        <v>495</v>
      </c>
      <c r="AC2112" t="s">
        <v>2103</v>
      </c>
      <c r="AD2112">
        <v>58</v>
      </c>
    </row>
    <row r="2113" spans="1:31" x14ac:dyDescent="0.25">
      <c r="A2113" s="1">
        <v>44478</v>
      </c>
      <c r="B2113" s="2" t="s">
        <v>3879</v>
      </c>
      <c r="C2113" s="2" t="s">
        <v>46</v>
      </c>
      <c r="D2113" s="2" t="s">
        <v>23</v>
      </c>
      <c r="E2113" s="2" t="s">
        <v>81</v>
      </c>
      <c r="F2113" s="2" t="s">
        <v>71</v>
      </c>
      <c r="G2113" s="4">
        <v>44478</v>
      </c>
      <c r="H2113">
        <v>103</v>
      </c>
      <c r="I2113" t="s">
        <v>1505</v>
      </c>
      <c r="N2113">
        <v>83</v>
      </c>
      <c r="O2113" t="s">
        <v>2029</v>
      </c>
      <c r="P2113">
        <v>138</v>
      </c>
      <c r="AC2113" t="s">
        <v>2030</v>
      </c>
      <c r="AD2113">
        <v>127</v>
      </c>
    </row>
    <row r="2114" spans="1:31" x14ac:dyDescent="0.25">
      <c r="A2114" s="1">
        <v>44478</v>
      </c>
      <c r="B2114" s="2" t="s">
        <v>3879</v>
      </c>
      <c r="C2114" s="2" t="s">
        <v>46</v>
      </c>
      <c r="D2114" s="2" t="s">
        <v>23</v>
      </c>
      <c r="E2114" s="2" t="s">
        <v>81</v>
      </c>
      <c r="F2114" s="2" t="s">
        <v>71</v>
      </c>
      <c r="G2114" s="4">
        <v>44478</v>
      </c>
      <c r="H2114">
        <v>104</v>
      </c>
      <c r="I2114" t="s">
        <v>1507</v>
      </c>
      <c r="J2114" s="1">
        <v>44478</v>
      </c>
      <c r="K2114" t="s">
        <v>3473</v>
      </c>
      <c r="L2114" t="s">
        <v>3474</v>
      </c>
      <c r="M2114" t="s">
        <v>2082</v>
      </c>
      <c r="N2114">
        <v>692</v>
      </c>
      <c r="O2114" t="s">
        <v>2012</v>
      </c>
      <c r="P2114">
        <v>184</v>
      </c>
      <c r="Q2114">
        <v>0</v>
      </c>
      <c r="R2114">
        <v>0</v>
      </c>
      <c r="S2114">
        <v>2029</v>
      </c>
      <c r="T2114">
        <v>2029</v>
      </c>
      <c r="U2114">
        <v>2029</v>
      </c>
      <c r="W2114" t="s">
        <v>2006</v>
      </c>
      <c r="X2114" t="s">
        <v>71</v>
      </c>
      <c r="Y2114" t="s">
        <v>3475</v>
      </c>
      <c r="Z2114">
        <v>5</v>
      </c>
      <c r="AA2114" t="s">
        <v>46</v>
      </c>
      <c r="AC2114" t="s">
        <v>2013</v>
      </c>
      <c r="AD2114" t="s">
        <v>2014</v>
      </c>
      <c r="AE2114" t="s">
        <v>2406</v>
      </c>
    </row>
    <row r="2115" spans="1:31" x14ac:dyDescent="0.25">
      <c r="A2115" s="1">
        <v>44478</v>
      </c>
      <c r="B2115" s="2" t="s">
        <v>3879</v>
      </c>
      <c r="C2115" s="2" t="s">
        <v>46</v>
      </c>
      <c r="D2115" s="2" t="s">
        <v>23</v>
      </c>
      <c r="E2115" s="2" t="s">
        <v>81</v>
      </c>
      <c r="F2115" s="2" t="s">
        <v>71</v>
      </c>
      <c r="G2115" s="4">
        <v>44478</v>
      </c>
      <c r="H2115">
        <v>105</v>
      </c>
      <c r="I2115" t="s">
        <v>1507</v>
      </c>
      <c r="N2115">
        <v>121</v>
      </c>
      <c r="O2115" t="s">
        <v>2100</v>
      </c>
      <c r="P2115">
        <v>374</v>
      </c>
      <c r="AC2115" t="s">
        <v>2101</v>
      </c>
      <c r="AD2115">
        <v>137</v>
      </c>
    </row>
    <row r="2116" spans="1:31" x14ac:dyDescent="0.25">
      <c r="A2116" s="1">
        <v>44478</v>
      </c>
      <c r="B2116" s="2" t="s">
        <v>3879</v>
      </c>
      <c r="C2116" s="2" t="s">
        <v>46</v>
      </c>
      <c r="D2116" s="2" t="s">
        <v>23</v>
      </c>
      <c r="E2116" s="2" t="s">
        <v>81</v>
      </c>
      <c r="F2116" s="2" t="s">
        <v>71</v>
      </c>
      <c r="G2116" s="4">
        <v>44478</v>
      </c>
      <c r="H2116">
        <v>106</v>
      </c>
      <c r="I2116" t="s">
        <v>1507</v>
      </c>
      <c r="N2116">
        <v>1297</v>
      </c>
      <c r="O2116" t="s">
        <v>2112</v>
      </c>
      <c r="P2116">
        <v>265</v>
      </c>
      <c r="AC2116" t="s">
        <v>2113</v>
      </c>
      <c r="AD2116" t="s">
        <v>2114</v>
      </c>
    </row>
    <row r="2117" spans="1:31" x14ac:dyDescent="0.25">
      <c r="A2117" s="1">
        <v>44478</v>
      </c>
      <c r="B2117" s="2" t="s">
        <v>3879</v>
      </c>
      <c r="C2117" s="2" t="s">
        <v>46</v>
      </c>
      <c r="D2117" s="2" t="s">
        <v>23</v>
      </c>
      <c r="E2117" s="2" t="s">
        <v>81</v>
      </c>
      <c r="F2117" s="2" t="s">
        <v>71</v>
      </c>
      <c r="G2117" s="4">
        <v>44478</v>
      </c>
      <c r="H2117">
        <v>107</v>
      </c>
      <c r="I2117" t="s">
        <v>1507</v>
      </c>
      <c r="N2117">
        <v>691</v>
      </c>
      <c r="O2117" t="s">
        <v>2020</v>
      </c>
      <c r="P2117">
        <v>518</v>
      </c>
      <c r="AC2117" t="s">
        <v>2021</v>
      </c>
      <c r="AD2117" t="s">
        <v>2022</v>
      </c>
    </row>
    <row r="2118" spans="1:31" x14ac:dyDescent="0.25">
      <c r="A2118" s="1">
        <v>44478</v>
      </c>
      <c r="B2118" s="2" t="s">
        <v>3879</v>
      </c>
      <c r="C2118" s="2" t="s">
        <v>46</v>
      </c>
      <c r="D2118" s="2" t="s">
        <v>23</v>
      </c>
      <c r="E2118" s="2" t="s">
        <v>81</v>
      </c>
      <c r="F2118" s="2" t="s">
        <v>71</v>
      </c>
      <c r="G2118" s="4">
        <v>44478</v>
      </c>
      <c r="H2118">
        <v>108</v>
      </c>
      <c r="I2118" t="s">
        <v>1507</v>
      </c>
      <c r="N2118">
        <v>138</v>
      </c>
      <c r="O2118" t="s">
        <v>2385</v>
      </c>
      <c r="P2118">
        <v>250</v>
      </c>
      <c r="AC2118" t="s">
        <v>2386</v>
      </c>
      <c r="AD2118">
        <v>146</v>
      </c>
    </row>
    <row r="2119" spans="1:31" x14ac:dyDescent="0.25">
      <c r="A2119" s="1">
        <v>44478</v>
      </c>
      <c r="B2119" s="2" t="s">
        <v>3879</v>
      </c>
      <c r="C2119" s="2" t="s">
        <v>46</v>
      </c>
      <c r="D2119" s="2" t="s">
        <v>23</v>
      </c>
      <c r="E2119" s="2" t="s">
        <v>81</v>
      </c>
      <c r="F2119" s="2" t="s">
        <v>71</v>
      </c>
      <c r="G2119" s="4">
        <v>44478</v>
      </c>
      <c r="H2119">
        <v>109</v>
      </c>
      <c r="I2119" t="s">
        <v>1507</v>
      </c>
      <c r="N2119">
        <v>1371</v>
      </c>
      <c r="O2119" t="s">
        <v>2122</v>
      </c>
      <c r="P2119">
        <v>300</v>
      </c>
      <c r="AC2119" t="s">
        <v>2123</v>
      </c>
      <c r="AD2119">
        <v>205</v>
      </c>
    </row>
    <row r="2120" spans="1:31" x14ac:dyDescent="0.25">
      <c r="A2120" s="1">
        <v>44478</v>
      </c>
      <c r="B2120" s="2" t="s">
        <v>3879</v>
      </c>
      <c r="C2120" s="2" t="s">
        <v>46</v>
      </c>
      <c r="D2120" s="2" t="s">
        <v>23</v>
      </c>
      <c r="E2120" s="2" t="s">
        <v>81</v>
      </c>
      <c r="F2120" s="2" t="s">
        <v>71</v>
      </c>
      <c r="G2120" s="4">
        <v>44478</v>
      </c>
      <c r="H2120">
        <v>110</v>
      </c>
      <c r="I2120" t="s">
        <v>1507</v>
      </c>
      <c r="N2120">
        <v>83</v>
      </c>
      <c r="O2120" t="s">
        <v>2029</v>
      </c>
      <c r="P2120">
        <v>138</v>
      </c>
      <c r="AC2120" t="s">
        <v>2030</v>
      </c>
      <c r="AD2120">
        <v>127</v>
      </c>
    </row>
    <row r="2121" spans="1:31" x14ac:dyDescent="0.25">
      <c r="A2121" s="1">
        <v>44478</v>
      </c>
      <c r="B2121" s="2" t="s">
        <v>3879</v>
      </c>
      <c r="C2121" s="2" t="s">
        <v>46</v>
      </c>
      <c r="D2121" s="2" t="s">
        <v>37</v>
      </c>
      <c r="E2121" s="2" t="s">
        <v>81</v>
      </c>
      <c r="F2121" s="2" t="s">
        <v>71</v>
      </c>
      <c r="G2121" s="4">
        <v>44478</v>
      </c>
      <c r="H2121">
        <v>111</v>
      </c>
      <c r="I2121" t="s">
        <v>1509</v>
      </c>
      <c r="J2121" s="1">
        <v>44478</v>
      </c>
      <c r="K2121" t="s">
        <v>3403</v>
      </c>
      <c r="L2121" t="s">
        <v>3404</v>
      </c>
      <c r="M2121" t="s">
        <v>3201</v>
      </c>
      <c r="N2121">
        <v>367</v>
      </c>
      <c r="O2121" t="s">
        <v>2341</v>
      </c>
      <c r="P2121">
        <v>450</v>
      </c>
      <c r="Q2121">
        <v>0</v>
      </c>
      <c r="R2121">
        <v>0</v>
      </c>
      <c r="S2121">
        <v>588</v>
      </c>
      <c r="T2121">
        <v>588</v>
      </c>
      <c r="U2121">
        <v>588</v>
      </c>
      <c r="W2121" t="s">
        <v>2006</v>
      </c>
      <c r="X2121" t="s">
        <v>71</v>
      </c>
      <c r="Y2121" t="s">
        <v>3405</v>
      </c>
      <c r="AA2121" t="s">
        <v>46</v>
      </c>
      <c r="AC2121" t="s">
        <v>2342</v>
      </c>
      <c r="AD2121">
        <v>110</v>
      </c>
      <c r="AE2121" t="s">
        <v>3263</v>
      </c>
    </row>
    <row r="2122" spans="1:31" x14ac:dyDescent="0.25">
      <c r="A2122" s="1">
        <v>44478</v>
      </c>
      <c r="B2122" s="2" t="s">
        <v>3879</v>
      </c>
      <c r="C2122" s="2" t="s">
        <v>46</v>
      </c>
      <c r="D2122" s="2" t="s">
        <v>37</v>
      </c>
      <c r="E2122" s="2" t="s">
        <v>81</v>
      </c>
      <c r="F2122" s="2" t="s">
        <v>71</v>
      </c>
      <c r="G2122" s="4">
        <v>44478</v>
      </c>
      <c r="H2122">
        <v>112</v>
      </c>
      <c r="I2122" t="s">
        <v>1509</v>
      </c>
      <c r="N2122">
        <v>83</v>
      </c>
      <c r="O2122" t="s">
        <v>2029</v>
      </c>
      <c r="P2122">
        <v>138</v>
      </c>
      <c r="AC2122" t="s">
        <v>2030</v>
      </c>
      <c r="AD2122">
        <v>127</v>
      </c>
    </row>
    <row r="2123" spans="1:31" x14ac:dyDescent="0.25">
      <c r="A2123" s="1">
        <v>44478</v>
      </c>
      <c r="B2123" s="2" t="s">
        <v>3879</v>
      </c>
      <c r="C2123" s="2" t="s">
        <v>46</v>
      </c>
      <c r="D2123" s="2" t="s">
        <v>23</v>
      </c>
      <c r="E2123" s="2" t="s">
        <v>81</v>
      </c>
      <c r="F2123" s="2" t="s">
        <v>71</v>
      </c>
      <c r="G2123" s="4">
        <v>44478</v>
      </c>
      <c r="H2123">
        <v>113</v>
      </c>
      <c r="I2123" t="s">
        <v>1510</v>
      </c>
      <c r="J2123" s="1">
        <v>44478</v>
      </c>
      <c r="K2123" t="s">
        <v>3476</v>
      </c>
      <c r="L2123" t="s">
        <v>3477</v>
      </c>
      <c r="M2123" t="s">
        <v>3478</v>
      </c>
      <c r="N2123">
        <v>692</v>
      </c>
      <c r="O2123" t="s">
        <v>2012</v>
      </c>
      <c r="P2123">
        <v>184</v>
      </c>
      <c r="Q2123">
        <v>0</v>
      </c>
      <c r="R2123">
        <v>0</v>
      </c>
      <c r="S2123">
        <v>1231</v>
      </c>
      <c r="T2123">
        <v>1231</v>
      </c>
      <c r="U2123">
        <v>1231</v>
      </c>
      <c r="W2123" t="s">
        <v>2006</v>
      </c>
      <c r="X2123" t="s">
        <v>71</v>
      </c>
      <c r="Y2123" t="s">
        <v>3479</v>
      </c>
      <c r="AA2123" t="s">
        <v>46</v>
      </c>
      <c r="AC2123" t="s">
        <v>2013</v>
      </c>
      <c r="AD2123" t="s">
        <v>2014</v>
      </c>
      <c r="AE2123" t="s">
        <v>2461</v>
      </c>
    </row>
    <row r="2124" spans="1:31" x14ac:dyDescent="0.25">
      <c r="A2124" s="1">
        <v>44478</v>
      </c>
      <c r="B2124" s="2" t="s">
        <v>3879</v>
      </c>
      <c r="C2124" s="2" t="s">
        <v>46</v>
      </c>
      <c r="D2124" s="2" t="s">
        <v>23</v>
      </c>
      <c r="E2124" s="2" t="s">
        <v>81</v>
      </c>
      <c r="F2124" s="2" t="s">
        <v>71</v>
      </c>
      <c r="G2124" s="4">
        <v>44478</v>
      </c>
      <c r="H2124">
        <v>114</v>
      </c>
      <c r="I2124" t="s">
        <v>1510</v>
      </c>
      <c r="N2124">
        <v>121</v>
      </c>
      <c r="O2124" t="s">
        <v>2100</v>
      </c>
      <c r="P2124">
        <v>374</v>
      </c>
      <c r="AC2124" t="s">
        <v>2101</v>
      </c>
      <c r="AD2124">
        <v>137</v>
      </c>
    </row>
    <row r="2125" spans="1:31" x14ac:dyDescent="0.25">
      <c r="A2125" s="1">
        <v>44478</v>
      </c>
      <c r="B2125" s="2" t="s">
        <v>3879</v>
      </c>
      <c r="C2125" s="2" t="s">
        <v>46</v>
      </c>
      <c r="D2125" s="2" t="s">
        <v>23</v>
      </c>
      <c r="E2125" s="2" t="s">
        <v>81</v>
      </c>
      <c r="F2125" s="2" t="s">
        <v>71</v>
      </c>
      <c r="G2125" s="4">
        <v>44478</v>
      </c>
      <c r="H2125">
        <v>115</v>
      </c>
      <c r="I2125" t="s">
        <v>1510</v>
      </c>
      <c r="N2125">
        <v>1533</v>
      </c>
      <c r="O2125" t="s">
        <v>2119</v>
      </c>
      <c r="P2125">
        <v>535</v>
      </c>
      <c r="AC2125" t="s">
        <v>2120</v>
      </c>
      <c r="AD2125" t="s">
        <v>2121</v>
      </c>
    </row>
    <row r="2126" spans="1:31" x14ac:dyDescent="0.25">
      <c r="A2126" s="1">
        <v>44478</v>
      </c>
      <c r="B2126" s="2" t="s">
        <v>3879</v>
      </c>
      <c r="C2126" s="2" t="s">
        <v>46</v>
      </c>
      <c r="D2126" s="2" t="s">
        <v>23</v>
      </c>
      <c r="E2126" s="2" t="s">
        <v>81</v>
      </c>
      <c r="F2126" s="2" t="s">
        <v>71</v>
      </c>
      <c r="G2126" s="4">
        <v>44478</v>
      </c>
      <c r="H2126">
        <v>116</v>
      </c>
      <c r="I2126" t="s">
        <v>1510</v>
      </c>
      <c r="N2126">
        <v>83</v>
      </c>
      <c r="O2126" t="s">
        <v>2029</v>
      </c>
      <c r="P2126">
        <v>138</v>
      </c>
      <c r="AC2126" t="s">
        <v>2030</v>
      </c>
      <c r="AD2126">
        <v>127</v>
      </c>
    </row>
    <row r="2127" spans="1:31" x14ac:dyDescent="0.25">
      <c r="A2127" s="1">
        <v>44478</v>
      </c>
      <c r="B2127" s="2" t="s">
        <v>3879</v>
      </c>
      <c r="C2127" s="2" t="s">
        <v>46</v>
      </c>
      <c r="D2127" s="2" t="s">
        <v>23</v>
      </c>
      <c r="E2127" s="2" t="s">
        <v>81</v>
      </c>
      <c r="F2127" s="2" t="s">
        <v>71</v>
      </c>
      <c r="G2127" s="4">
        <v>44478</v>
      </c>
      <c r="H2127">
        <v>117</v>
      </c>
      <c r="I2127" t="s">
        <v>1512</v>
      </c>
      <c r="J2127" s="1">
        <v>44478</v>
      </c>
      <c r="K2127" t="s">
        <v>3480</v>
      </c>
      <c r="L2127" t="s">
        <v>3474</v>
      </c>
      <c r="M2127" t="s">
        <v>2313</v>
      </c>
      <c r="N2127">
        <v>692</v>
      </c>
      <c r="O2127" t="s">
        <v>2012</v>
      </c>
      <c r="P2127">
        <v>184</v>
      </c>
      <c r="Q2127">
        <v>0</v>
      </c>
      <c r="R2127">
        <v>0</v>
      </c>
      <c r="S2127">
        <v>1057</v>
      </c>
      <c r="T2127">
        <v>1057</v>
      </c>
      <c r="U2127">
        <v>1057</v>
      </c>
      <c r="W2127" t="s">
        <v>2006</v>
      </c>
      <c r="X2127" t="s">
        <v>71</v>
      </c>
      <c r="Y2127" t="s">
        <v>3481</v>
      </c>
      <c r="AA2127" t="s">
        <v>46</v>
      </c>
      <c r="AC2127" t="s">
        <v>2013</v>
      </c>
      <c r="AD2127" t="s">
        <v>2014</v>
      </c>
      <c r="AE2127" t="s">
        <v>2111</v>
      </c>
    </row>
    <row r="2128" spans="1:31" x14ac:dyDescent="0.25">
      <c r="A2128" s="1">
        <v>44478</v>
      </c>
      <c r="B2128" s="2" t="s">
        <v>3879</v>
      </c>
      <c r="C2128" s="2" t="s">
        <v>46</v>
      </c>
      <c r="D2128" s="2" t="s">
        <v>23</v>
      </c>
      <c r="E2128" s="2" t="s">
        <v>81</v>
      </c>
      <c r="F2128" s="2" t="s">
        <v>71</v>
      </c>
      <c r="G2128" s="4">
        <v>44478</v>
      </c>
      <c r="H2128">
        <v>118</v>
      </c>
      <c r="I2128" t="s">
        <v>1512</v>
      </c>
      <c r="N2128">
        <v>1533</v>
      </c>
      <c r="O2128" t="s">
        <v>2119</v>
      </c>
      <c r="P2128">
        <v>535</v>
      </c>
      <c r="AC2128" t="s">
        <v>2120</v>
      </c>
      <c r="AD2128" t="s">
        <v>2121</v>
      </c>
    </row>
    <row r="2129" spans="1:31" x14ac:dyDescent="0.25">
      <c r="A2129" s="1">
        <v>44478</v>
      </c>
      <c r="B2129" s="2" t="s">
        <v>3879</v>
      </c>
      <c r="C2129" s="2" t="s">
        <v>46</v>
      </c>
      <c r="D2129" s="2" t="s">
        <v>23</v>
      </c>
      <c r="E2129" s="2" t="s">
        <v>81</v>
      </c>
      <c r="F2129" s="2" t="s">
        <v>71</v>
      </c>
      <c r="G2129" s="4">
        <v>44478</v>
      </c>
      <c r="H2129">
        <v>119</v>
      </c>
      <c r="I2129" t="s">
        <v>1512</v>
      </c>
      <c r="N2129">
        <v>83</v>
      </c>
      <c r="O2129" t="s">
        <v>2029</v>
      </c>
      <c r="P2129">
        <v>138</v>
      </c>
      <c r="AC2129" t="s">
        <v>2030</v>
      </c>
      <c r="AD2129">
        <v>127</v>
      </c>
    </row>
    <row r="2130" spans="1:31" x14ac:dyDescent="0.25">
      <c r="A2130" s="1">
        <v>44478</v>
      </c>
      <c r="B2130" s="2" t="s">
        <v>3879</v>
      </c>
      <c r="C2130" s="2" t="s">
        <v>46</v>
      </c>
      <c r="D2130" s="2" t="s">
        <v>23</v>
      </c>
      <c r="E2130" s="2" t="s">
        <v>81</v>
      </c>
      <c r="F2130" s="2" t="s">
        <v>71</v>
      </c>
      <c r="G2130" s="4">
        <v>44478</v>
      </c>
      <c r="H2130">
        <v>120</v>
      </c>
      <c r="I2130" t="s">
        <v>1512</v>
      </c>
      <c r="N2130">
        <v>1356</v>
      </c>
      <c r="O2130" t="s">
        <v>2251</v>
      </c>
      <c r="P2130">
        <v>200</v>
      </c>
      <c r="AC2130" t="s">
        <v>2252</v>
      </c>
      <c r="AD2130">
        <v>92</v>
      </c>
    </row>
    <row r="2131" spans="1:31" x14ac:dyDescent="0.25">
      <c r="A2131" s="1">
        <v>44478</v>
      </c>
      <c r="B2131" s="2" t="s">
        <v>3879</v>
      </c>
      <c r="C2131" s="2" t="s">
        <v>46</v>
      </c>
      <c r="D2131" s="2" t="s">
        <v>23</v>
      </c>
      <c r="E2131" s="2" t="s">
        <v>81</v>
      </c>
      <c r="F2131" s="2" t="s">
        <v>71</v>
      </c>
      <c r="G2131" s="4">
        <v>44478</v>
      </c>
      <c r="H2131">
        <v>121</v>
      </c>
      <c r="I2131" t="s">
        <v>1515</v>
      </c>
      <c r="J2131" s="1">
        <v>44478</v>
      </c>
      <c r="K2131" t="s">
        <v>2620</v>
      </c>
      <c r="L2131" t="s">
        <v>2156</v>
      </c>
      <c r="N2131">
        <v>692</v>
      </c>
      <c r="O2131" t="s">
        <v>2012</v>
      </c>
      <c r="P2131">
        <v>184</v>
      </c>
      <c r="Q2131">
        <v>0</v>
      </c>
      <c r="R2131">
        <v>0</v>
      </c>
      <c r="S2131">
        <v>1686</v>
      </c>
      <c r="T2131">
        <v>1686</v>
      </c>
      <c r="U2131">
        <v>1686</v>
      </c>
      <c r="W2131" t="s">
        <v>2006</v>
      </c>
      <c r="X2131" t="s">
        <v>71</v>
      </c>
      <c r="Y2131" t="s">
        <v>3482</v>
      </c>
      <c r="AA2131" t="s">
        <v>46</v>
      </c>
      <c r="AC2131" t="s">
        <v>2013</v>
      </c>
      <c r="AD2131" t="s">
        <v>2014</v>
      </c>
      <c r="AE2131" t="s">
        <v>2619</v>
      </c>
    </row>
    <row r="2132" spans="1:31" x14ac:dyDescent="0.25">
      <c r="A2132" s="1">
        <v>44478</v>
      </c>
      <c r="B2132" s="2" t="s">
        <v>3879</v>
      </c>
      <c r="C2132" s="2" t="s">
        <v>46</v>
      </c>
      <c r="D2132" s="2" t="s">
        <v>23</v>
      </c>
      <c r="E2132" s="2" t="s">
        <v>81</v>
      </c>
      <c r="F2132" s="2" t="s">
        <v>71</v>
      </c>
      <c r="G2132" s="4">
        <v>44478</v>
      </c>
      <c r="H2132">
        <v>122</v>
      </c>
      <c r="I2132" t="s">
        <v>1515</v>
      </c>
      <c r="N2132">
        <v>121</v>
      </c>
      <c r="O2132" t="s">
        <v>2100</v>
      </c>
      <c r="P2132">
        <v>374</v>
      </c>
      <c r="AC2132" t="s">
        <v>2101</v>
      </c>
      <c r="AD2132">
        <v>137</v>
      </c>
    </row>
    <row r="2133" spans="1:31" x14ac:dyDescent="0.25">
      <c r="A2133" s="1">
        <v>44478</v>
      </c>
      <c r="B2133" s="2" t="s">
        <v>3879</v>
      </c>
      <c r="C2133" s="2" t="s">
        <v>46</v>
      </c>
      <c r="D2133" s="2" t="s">
        <v>23</v>
      </c>
      <c r="E2133" s="2" t="s">
        <v>81</v>
      </c>
      <c r="F2133" s="2" t="s">
        <v>71</v>
      </c>
      <c r="G2133" s="4">
        <v>44478</v>
      </c>
      <c r="H2133">
        <v>123</v>
      </c>
      <c r="I2133" t="s">
        <v>1515</v>
      </c>
      <c r="N2133">
        <v>691</v>
      </c>
      <c r="O2133" t="s">
        <v>2020</v>
      </c>
      <c r="P2133">
        <v>518</v>
      </c>
      <c r="AC2133" t="s">
        <v>2021</v>
      </c>
      <c r="AD2133" t="s">
        <v>2022</v>
      </c>
    </row>
    <row r="2134" spans="1:31" x14ac:dyDescent="0.25">
      <c r="A2134" s="1">
        <v>44478</v>
      </c>
      <c r="B2134" s="2" t="s">
        <v>3879</v>
      </c>
      <c r="C2134" s="2" t="s">
        <v>46</v>
      </c>
      <c r="D2134" s="2" t="s">
        <v>23</v>
      </c>
      <c r="E2134" s="2" t="s">
        <v>81</v>
      </c>
      <c r="F2134" s="2" t="s">
        <v>71</v>
      </c>
      <c r="G2134" s="4">
        <v>44478</v>
      </c>
      <c r="H2134">
        <v>124</v>
      </c>
      <c r="I2134" t="s">
        <v>1515</v>
      </c>
      <c r="N2134">
        <v>1580</v>
      </c>
      <c r="O2134" t="s">
        <v>2092</v>
      </c>
      <c r="P2134">
        <v>610</v>
      </c>
      <c r="AC2134" t="s">
        <v>2093</v>
      </c>
      <c r="AD2134" t="s">
        <v>2094</v>
      </c>
    </row>
    <row r="2135" spans="1:31" x14ac:dyDescent="0.25">
      <c r="A2135" s="1">
        <v>44478</v>
      </c>
      <c r="B2135" s="2" t="s">
        <v>3879</v>
      </c>
      <c r="C2135" s="2" t="s">
        <v>46</v>
      </c>
      <c r="D2135" s="2" t="s">
        <v>23</v>
      </c>
      <c r="E2135" s="2" t="s">
        <v>81</v>
      </c>
      <c r="F2135" s="2" t="s">
        <v>71</v>
      </c>
      <c r="G2135" s="4">
        <v>44478</v>
      </c>
      <c r="H2135">
        <v>125</v>
      </c>
      <c r="I2135" t="s">
        <v>1516</v>
      </c>
      <c r="J2135" s="1">
        <v>44478</v>
      </c>
      <c r="K2135" t="s">
        <v>3483</v>
      </c>
      <c r="L2135" t="s">
        <v>2339</v>
      </c>
      <c r="N2135">
        <v>692</v>
      </c>
      <c r="O2135" t="s">
        <v>2012</v>
      </c>
      <c r="P2135">
        <v>184</v>
      </c>
      <c r="Q2135">
        <v>0</v>
      </c>
      <c r="R2135">
        <v>0</v>
      </c>
      <c r="S2135">
        <v>2141</v>
      </c>
      <c r="T2135">
        <v>2141</v>
      </c>
      <c r="U2135">
        <v>2141</v>
      </c>
      <c r="W2135" t="s">
        <v>2006</v>
      </c>
      <c r="X2135" t="s">
        <v>71</v>
      </c>
      <c r="Y2135" t="s">
        <v>3484</v>
      </c>
      <c r="AA2135" t="s">
        <v>46</v>
      </c>
      <c r="AC2135" t="s">
        <v>2013</v>
      </c>
      <c r="AD2135" t="s">
        <v>2014</v>
      </c>
      <c r="AE2135" t="s">
        <v>2118</v>
      </c>
    </row>
    <row r="2136" spans="1:31" x14ac:dyDescent="0.25">
      <c r="A2136" s="1">
        <v>44478</v>
      </c>
      <c r="B2136" s="2" t="s">
        <v>3879</v>
      </c>
      <c r="C2136" s="2" t="s">
        <v>46</v>
      </c>
      <c r="D2136" s="2" t="s">
        <v>23</v>
      </c>
      <c r="E2136" s="2" t="s">
        <v>81</v>
      </c>
      <c r="F2136" s="2" t="s">
        <v>71</v>
      </c>
      <c r="G2136" s="4">
        <v>44478</v>
      </c>
      <c r="H2136">
        <v>126</v>
      </c>
      <c r="I2136" t="s">
        <v>1516</v>
      </c>
      <c r="N2136">
        <v>121</v>
      </c>
      <c r="O2136" t="s">
        <v>2100</v>
      </c>
      <c r="P2136">
        <v>374</v>
      </c>
      <c r="AC2136" t="s">
        <v>2101</v>
      </c>
      <c r="AD2136">
        <v>137</v>
      </c>
    </row>
    <row r="2137" spans="1:31" x14ac:dyDescent="0.25">
      <c r="A2137" s="1">
        <v>44478</v>
      </c>
      <c r="B2137" s="2" t="s">
        <v>3879</v>
      </c>
      <c r="C2137" s="2" t="s">
        <v>46</v>
      </c>
      <c r="D2137" s="2" t="s">
        <v>23</v>
      </c>
      <c r="E2137" s="2" t="s">
        <v>81</v>
      </c>
      <c r="F2137" s="2" t="s">
        <v>71</v>
      </c>
      <c r="G2137" s="4">
        <v>44478</v>
      </c>
      <c r="H2137">
        <v>127</v>
      </c>
      <c r="I2137" t="s">
        <v>1516</v>
      </c>
      <c r="N2137">
        <v>1533</v>
      </c>
      <c r="O2137" t="s">
        <v>2119</v>
      </c>
      <c r="P2137">
        <v>535</v>
      </c>
      <c r="AC2137" t="s">
        <v>2120</v>
      </c>
      <c r="AD2137" t="s">
        <v>2121</v>
      </c>
    </row>
    <row r="2138" spans="1:31" x14ac:dyDescent="0.25">
      <c r="A2138" s="1">
        <v>44478</v>
      </c>
      <c r="B2138" s="2" t="s">
        <v>3879</v>
      </c>
      <c r="C2138" s="2" t="s">
        <v>46</v>
      </c>
      <c r="D2138" s="2" t="s">
        <v>23</v>
      </c>
      <c r="E2138" s="2" t="s">
        <v>81</v>
      </c>
      <c r="F2138" s="2" t="s">
        <v>71</v>
      </c>
      <c r="G2138" s="4">
        <v>44478</v>
      </c>
      <c r="H2138">
        <v>128</v>
      </c>
      <c r="I2138" t="s">
        <v>1516</v>
      </c>
      <c r="N2138">
        <v>1580</v>
      </c>
      <c r="O2138" t="s">
        <v>2092</v>
      </c>
      <c r="P2138">
        <v>610</v>
      </c>
      <c r="AC2138" t="s">
        <v>2093</v>
      </c>
      <c r="AD2138" t="s">
        <v>2094</v>
      </c>
    </row>
    <row r="2139" spans="1:31" x14ac:dyDescent="0.25">
      <c r="A2139" s="1">
        <v>44478</v>
      </c>
      <c r="B2139" s="2" t="s">
        <v>3879</v>
      </c>
      <c r="C2139" s="2" t="s">
        <v>46</v>
      </c>
      <c r="D2139" s="2" t="s">
        <v>23</v>
      </c>
      <c r="E2139" s="2" t="s">
        <v>81</v>
      </c>
      <c r="F2139" s="2" t="s">
        <v>71</v>
      </c>
      <c r="G2139" s="4">
        <v>44478</v>
      </c>
      <c r="H2139">
        <v>129</v>
      </c>
      <c r="I2139" t="s">
        <v>1516</v>
      </c>
      <c r="N2139">
        <v>1371</v>
      </c>
      <c r="O2139" t="s">
        <v>2122</v>
      </c>
      <c r="P2139">
        <v>300</v>
      </c>
      <c r="AC2139" t="s">
        <v>2123</v>
      </c>
      <c r="AD2139">
        <v>205</v>
      </c>
    </row>
    <row r="2140" spans="1:31" x14ac:dyDescent="0.25">
      <c r="A2140" s="1">
        <v>44478</v>
      </c>
      <c r="B2140" s="2" t="s">
        <v>3879</v>
      </c>
      <c r="C2140" s="2" t="s">
        <v>46</v>
      </c>
      <c r="D2140" s="2" t="s">
        <v>23</v>
      </c>
      <c r="E2140" s="2" t="s">
        <v>81</v>
      </c>
      <c r="F2140" s="2" t="s">
        <v>71</v>
      </c>
      <c r="G2140" s="4">
        <v>44478</v>
      </c>
      <c r="H2140">
        <v>130</v>
      </c>
      <c r="I2140" t="s">
        <v>1516</v>
      </c>
      <c r="N2140">
        <v>83</v>
      </c>
      <c r="O2140" t="s">
        <v>2029</v>
      </c>
      <c r="P2140">
        <v>138</v>
      </c>
      <c r="AC2140" t="s">
        <v>2030</v>
      </c>
      <c r="AD2140">
        <v>127</v>
      </c>
    </row>
    <row r="2141" spans="1:31" x14ac:dyDescent="0.25">
      <c r="A2141" s="1">
        <v>44478</v>
      </c>
      <c r="B2141" s="2" t="s">
        <v>3879</v>
      </c>
      <c r="C2141" s="2" t="s">
        <v>25</v>
      </c>
      <c r="D2141" s="2" t="s">
        <v>23</v>
      </c>
      <c r="E2141" s="2" t="s">
        <v>78</v>
      </c>
      <c r="F2141" s="2" t="s">
        <v>71</v>
      </c>
      <c r="G2141" s="4">
        <v>44478</v>
      </c>
      <c r="H2141">
        <v>131</v>
      </c>
      <c r="I2141" t="s">
        <v>1518</v>
      </c>
      <c r="J2141" s="1">
        <v>44478</v>
      </c>
      <c r="K2141" t="s">
        <v>3390</v>
      </c>
      <c r="L2141" t="s">
        <v>2037</v>
      </c>
      <c r="N2141">
        <v>226</v>
      </c>
      <c r="O2141" t="s">
        <v>2018</v>
      </c>
      <c r="P2141">
        <v>345</v>
      </c>
      <c r="Q2141">
        <v>0</v>
      </c>
      <c r="R2141">
        <v>0</v>
      </c>
      <c r="S2141">
        <v>345</v>
      </c>
      <c r="T2141">
        <v>345</v>
      </c>
      <c r="U2141">
        <v>345</v>
      </c>
      <c r="W2141" t="s">
        <v>2006</v>
      </c>
      <c r="X2141" t="s">
        <v>71</v>
      </c>
      <c r="AA2141" t="s">
        <v>24</v>
      </c>
      <c r="AC2141" t="s">
        <v>2019</v>
      </c>
      <c r="AD2141">
        <v>183</v>
      </c>
      <c r="AE2141" t="s">
        <v>2035</v>
      </c>
    </row>
    <row r="2142" spans="1:31" x14ac:dyDescent="0.25">
      <c r="A2142" s="1">
        <v>44478</v>
      </c>
      <c r="B2142" s="2" t="s">
        <v>3879</v>
      </c>
      <c r="C2142" s="2" t="s">
        <v>46</v>
      </c>
      <c r="D2142" s="2" t="s">
        <v>37</v>
      </c>
      <c r="E2142" s="2" t="s">
        <v>81</v>
      </c>
      <c r="F2142" s="2" t="s">
        <v>71</v>
      </c>
      <c r="G2142" s="4">
        <v>44478</v>
      </c>
      <c r="H2142">
        <v>132</v>
      </c>
      <c r="I2142" t="s">
        <v>1519</v>
      </c>
      <c r="J2142" s="1">
        <v>44478</v>
      </c>
      <c r="K2142" t="s">
        <v>2799</v>
      </c>
      <c r="L2142" t="s">
        <v>2800</v>
      </c>
      <c r="N2142">
        <v>1229</v>
      </c>
      <c r="O2142" t="s">
        <v>2096</v>
      </c>
      <c r="P2142">
        <v>300</v>
      </c>
      <c r="Q2142">
        <v>0</v>
      </c>
      <c r="R2142">
        <v>0</v>
      </c>
      <c r="S2142">
        <v>300</v>
      </c>
      <c r="T2142">
        <v>300</v>
      </c>
      <c r="U2142">
        <v>300</v>
      </c>
      <c r="W2142" t="s">
        <v>2006</v>
      </c>
      <c r="X2142" t="s">
        <v>71</v>
      </c>
      <c r="Y2142" t="s">
        <v>2801</v>
      </c>
      <c r="AA2142" t="s">
        <v>46</v>
      </c>
      <c r="AC2142" t="s">
        <v>2098</v>
      </c>
      <c r="AD2142">
        <v>112</v>
      </c>
      <c r="AE2142" t="s">
        <v>2217</v>
      </c>
    </row>
    <row r="2143" spans="1:31" x14ac:dyDescent="0.25">
      <c r="A2143" s="1">
        <v>44478</v>
      </c>
      <c r="B2143" s="2" t="s">
        <v>3879</v>
      </c>
      <c r="C2143" s="2" t="s">
        <v>46</v>
      </c>
      <c r="D2143" s="2" t="s">
        <v>23</v>
      </c>
      <c r="E2143" s="2" t="s">
        <v>81</v>
      </c>
      <c r="F2143" s="2" t="s">
        <v>71</v>
      </c>
      <c r="G2143" s="4">
        <v>44478</v>
      </c>
      <c r="H2143">
        <v>133</v>
      </c>
      <c r="I2143" t="s">
        <v>1520</v>
      </c>
      <c r="J2143" s="1">
        <v>44478</v>
      </c>
      <c r="K2143" t="s">
        <v>3485</v>
      </c>
      <c r="L2143" t="s">
        <v>3486</v>
      </c>
      <c r="N2143">
        <v>692</v>
      </c>
      <c r="O2143" t="s">
        <v>2012</v>
      </c>
      <c r="P2143">
        <v>184</v>
      </c>
      <c r="Q2143">
        <v>0</v>
      </c>
      <c r="R2143">
        <v>0</v>
      </c>
      <c r="S2143">
        <v>2141</v>
      </c>
      <c r="T2143">
        <v>2141</v>
      </c>
      <c r="U2143">
        <v>2141</v>
      </c>
      <c r="W2143" t="s">
        <v>2006</v>
      </c>
      <c r="X2143" t="s">
        <v>71</v>
      </c>
      <c r="Y2143" t="s">
        <v>3487</v>
      </c>
      <c r="Z2143">
        <v>5</v>
      </c>
      <c r="AA2143" t="s">
        <v>46</v>
      </c>
      <c r="AC2143" t="s">
        <v>2013</v>
      </c>
      <c r="AD2143" t="s">
        <v>2014</v>
      </c>
      <c r="AE2143" t="s">
        <v>2118</v>
      </c>
    </row>
    <row r="2144" spans="1:31" x14ac:dyDescent="0.25">
      <c r="A2144" s="1">
        <v>44478</v>
      </c>
      <c r="B2144" s="2" t="s">
        <v>3879</v>
      </c>
      <c r="C2144" s="2" t="s">
        <v>46</v>
      </c>
      <c r="D2144" s="2" t="s">
        <v>23</v>
      </c>
      <c r="E2144" s="2" t="s">
        <v>81</v>
      </c>
      <c r="F2144" s="2" t="s">
        <v>71</v>
      </c>
      <c r="G2144" s="4">
        <v>44478</v>
      </c>
      <c r="H2144">
        <v>134</v>
      </c>
      <c r="I2144" t="s">
        <v>1520</v>
      </c>
      <c r="N2144">
        <v>121</v>
      </c>
      <c r="O2144" t="s">
        <v>2100</v>
      </c>
      <c r="P2144">
        <v>374</v>
      </c>
      <c r="AC2144" t="s">
        <v>2101</v>
      </c>
      <c r="AD2144">
        <v>137</v>
      </c>
    </row>
    <row r="2145" spans="1:31" x14ac:dyDescent="0.25">
      <c r="A2145" s="1">
        <v>44478</v>
      </c>
      <c r="B2145" s="2" t="s">
        <v>3879</v>
      </c>
      <c r="C2145" s="2" t="s">
        <v>46</v>
      </c>
      <c r="D2145" s="2" t="s">
        <v>23</v>
      </c>
      <c r="E2145" s="2" t="s">
        <v>81</v>
      </c>
      <c r="F2145" s="2" t="s">
        <v>71</v>
      </c>
      <c r="G2145" s="4">
        <v>44478</v>
      </c>
      <c r="H2145">
        <v>135</v>
      </c>
      <c r="I2145" t="s">
        <v>1520</v>
      </c>
      <c r="N2145">
        <v>1533</v>
      </c>
      <c r="O2145" t="s">
        <v>2119</v>
      </c>
      <c r="P2145">
        <v>535</v>
      </c>
      <c r="AC2145" t="s">
        <v>2120</v>
      </c>
      <c r="AD2145" t="s">
        <v>2121</v>
      </c>
    </row>
    <row r="2146" spans="1:31" x14ac:dyDescent="0.25">
      <c r="A2146" s="1">
        <v>44478</v>
      </c>
      <c r="B2146" s="2" t="s">
        <v>3879</v>
      </c>
      <c r="C2146" s="2" t="s">
        <v>46</v>
      </c>
      <c r="D2146" s="2" t="s">
        <v>23</v>
      </c>
      <c r="E2146" s="2" t="s">
        <v>81</v>
      </c>
      <c r="F2146" s="2" t="s">
        <v>71</v>
      </c>
      <c r="G2146" s="4">
        <v>44478</v>
      </c>
      <c r="H2146">
        <v>136</v>
      </c>
      <c r="I2146" t="s">
        <v>1520</v>
      </c>
      <c r="N2146">
        <v>1580</v>
      </c>
      <c r="O2146" t="s">
        <v>2092</v>
      </c>
      <c r="P2146">
        <v>610</v>
      </c>
      <c r="AC2146" t="s">
        <v>2093</v>
      </c>
      <c r="AD2146" t="s">
        <v>2094</v>
      </c>
    </row>
    <row r="2147" spans="1:31" x14ac:dyDescent="0.25">
      <c r="A2147" s="1">
        <v>44478</v>
      </c>
      <c r="B2147" s="2" t="s">
        <v>3879</v>
      </c>
      <c r="C2147" s="2" t="s">
        <v>46</v>
      </c>
      <c r="D2147" s="2" t="s">
        <v>23</v>
      </c>
      <c r="E2147" s="2" t="s">
        <v>81</v>
      </c>
      <c r="F2147" s="2" t="s">
        <v>71</v>
      </c>
      <c r="G2147" s="4">
        <v>44478</v>
      </c>
      <c r="H2147">
        <v>137</v>
      </c>
      <c r="I2147" t="s">
        <v>1520</v>
      </c>
      <c r="N2147">
        <v>1371</v>
      </c>
      <c r="O2147" t="s">
        <v>2122</v>
      </c>
      <c r="P2147">
        <v>300</v>
      </c>
      <c r="AC2147" t="s">
        <v>2123</v>
      </c>
      <c r="AD2147">
        <v>205</v>
      </c>
    </row>
    <row r="2148" spans="1:31" x14ac:dyDescent="0.25">
      <c r="A2148" s="1">
        <v>44478</v>
      </c>
      <c r="B2148" s="2" t="s">
        <v>3879</v>
      </c>
      <c r="C2148" s="2" t="s">
        <v>46</v>
      </c>
      <c r="D2148" s="2" t="s">
        <v>23</v>
      </c>
      <c r="E2148" s="2" t="s">
        <v>81</v>
      </c>
      <c r="F2148" s="2" t="s">
        <v>71</v>
      </c>
      <c r="G2148" s="4">
        <v>44478</v>
      </c>
      <c r="H2148">
        <v>138</v>
      </c>
      <c r="I2148" t="s">
        <v>1520</v>
      </c>
      <c r="N2148">
        <v>83</v>
      </c>
      <c r="O2148" t="s">
        <v>2029</v>
      </c>
      <c r="P2148">
        <v>138</v>
      </c>
      <c r="AC2148" t="s">
        <v>2030</v>
      </c>
      <c r="AD2148">
        <v>127</v>
      </c>
    </row>
    <row r="2149" spans="1:31" x14ac:dyDescent="0.25">
      <c r="A2149" s="1">
        <v>44478</v>
      </c>
      <c r="B2149" s="2" t="s">
        <v>3879</v>
      </c>
      <c r="C2149" s="2" t="s">
        <v>46</v>
      </c>
      <c r="D2149" s="2" t="s">
        <v>23</v>
      </c>
      <c r="E2149" s="2" t="s">
        <v>81</v>
      </c>
      <c r="F2149" s="2" t="s">
        <v>71</v>
      </c>
      <c r="G2149" s="4">
        <v>44478</v>
      </c>
      <c r="H2149">
        <v>139</v>
      </c>
      <c r="I2149" t="s">
        <v>1522</v>
      </c>
      <c r="J2149" s="1">
        <v>44478</v>
      </c>
      <c r="K2149" t="s">
        <v>3488</v>
      </c>
      <c r="L2149" t="s">
        <v>2150</v>
      </c>
      <c r="N2149">
        <v>692</v>
      </c>
      <c r="O2149" t="s">
        <v>2012</v>
      </c>
      <c r="P2149">
        <v>184</v>
      </c>
      <c r="Q2149">
        <v>0</v>
      </c>
      <c r="R2149">
        <v>0</v>
      </c>
      <c r="S2149">
        <v>2584</v>
      </c>
      <c r="T2149">
        <v>2584</v>
      </c>
      <c r="U2149">
        <v>2584</v>
      </c>
      <c r="W2149" t="s">
        <v>2006</v>
      </c>
      <c r="X2149" t="s">
        <v>71</v>
      </c>
      <c r="Y2149" t="s">
        <v>3489</v>
      </c>
      <c r="Z2149">
        <v>25</v>
      </c>
      <c r="AA2149" t="s">
        <v>46</v>
      </c>
      <c r="AC2149" t="s">
        <v>2013</v>
      </c>
      <c r="AD2149" t="s">
        <v>2014</v>
      </c>
      <c r="AE2149" t="s">
        <v>2223</v>
      </c>
    </row>
    <row r="2150" spans="1:31" x14ac:dyDescent="0.25">
      <c r="A2150" s="1">
        <v>44478</v>
      </c>
      <c r="B2150" s="2" t="s">
        <v>3879</v>
      </c>
      <c r="C2150" s="2" t="s">
        <v>46</v>
      </c>
      <c r="D2150" s="2" t="s">
        <v>23</v>
      </c>
      <c r="E2150" s="2" t="s">
        <v>81</v>
      </c>
      <c r="F2150" s="2" t="s">
        <v>71</v>
      </c>
      <c r="G2150" s="4">
        <v>44478</v>
      </c>
      <c r="H2150">
        <v>140</v>
      </c>
      <c r="I2150" t="s">
        <v>1522</v>
      </c>
      <c r="N2150">
        <v>121</v>
      </c>
      <c r="O2150" t="s">
        <v>2100</v>
      </c>
      <c r="P2150">
        <v>374</v>
      </c>
      <c r="AC2150" t="s">
        <v>2101</v>
      </c>
      <c r="AD2150">
        <v>137</v>
      </c>
    </row>
    <row r="2151" spans="1:31" x14ac:dyDescent="0.25">
      <c r="A2151" s="1">
        <v>44478</v>
      </c>
      <c r="B2151" s="2" t="s">
        <v>3879</v>
      </c>
      <c r="C2151" s="2" t="s">
        <v>46</v>
      </c>
      <c r="D2151" s="2" t="s">
        <v>23</v>
      </c>
      <c r="E2151" s="2" t="s">
        <v>81</v>
      </c>
      <c r="F2151" s="2" t="s">
        <v>71</v>
      </c>
      <c r="G2151" s="4">
        <v>44478</v>
      </c>
      <c r="H2151">
        <v>141</v>
      </c>
      <c r="I2151" t="s">
        <v>1522</v>
      </c>
      <c r="N2151">
        <v>1297</v>
      </c>
      <c r="O2151" t="s">
        <v>2112</v>
      </c>
      <c r="P2151">
        <v>265</v>
      </c>
      <c r="AC2151" t="s">
        <v>2113</v>
      </c>
      <c r="AD2151" t="s">
        <v>2114</v>
      </c>
    </row>
    <row r="2152" spans="1:31" x14ac:dyDescent="0.25">
      <c r="A2152" s="1">
        <v>44478</v>
      </c>
      <c r="B2152" s="2" t="s">
        <v>3879</v>
      </c>
      <c r="C2152" s="2" t="s">
        <v>46</v>
      </c>
      <c r="D2152" s="2" t="s">
        <v>23</v>
      </c>
      <c r="E2152" s="2" t="s">
        <v>81</v>
      </c>
      <c r="F2152" s="2" t="s">
        <v>71</v>
      </c>
      <c r="G2152" s="4">
        <v>44478</v>
      </c>
      <c r="H2152">
        <v>142</v>
      </c>
      <c r="I2152" t="s">
        <v>1522</v>
      </c>
      <c r="N2152">
        <v>691</v>
      </c>
      <c r="O2152" t="s">
        <v>2020</v>
      </c>
      <c r="P2152">
        <v>518</v>
      </c>
      <c r="AC2152" t="s">
        <v>2021</v>
      </c>
      <c r="AD2152" t="s">
        <v>2022</v>
      </c>
    </row>
    <row r="2153" spans="1:31" x14ac:dyDescent="0.25">
      <c r="A2153" s="1">
        <v>44478</v>
      </c>
      <c r="B2153" s="2" t="s">
        <v>3879</v>
      </c>
      <c r="C2153" s="2" t="s">
        <v>46</v>
      </c>
      <c r="D2153" s="2" t="s">
        <v>23</v>
      </c>
      <c r="E2153" s="2" t="s">
        <v>81</v>
      </c>
      <c r="F2153" s="2" t="s">
        <v>71</v>
      </c>
      <c r="G2153" s="4">
        <v>44478</v>
      </c>
      <c r="H2153">
        <v>143</v>
      </c>
      <c r="I2153" t="s">
        <v>1522</v>
      </c>
      <c r="N2153">
        <v>612</v>
      </c>
      <c r="O2153" t="s">
        <v>2102</v>
      </c>
      <c r="P2153">
        <v>495</v>
      </c>
      <c r="AC2153" t="s">
        <v>2103</v>
      </c>
      <c r="AD2153">
        <v>58</v>
      </c>
    </row>
    <row r="2154" spans="1:31" x14ac:dyDescent="0.25">
      <c r="A2154" s="1">
        <v>44478</v>
      </c>
      <c r="B2154" s="2" t="s">
        <v>3879</v>
      </c>
      <c r="C2154" s="2" t="s">
        <v>46</v>
      </c>
      <c r="D2154" s="2" t="s">
        <v>23</v>
      </c>
      <c r="E2154" s="2" t="s">
        <v>81</v>
      </c>
      <c r="F2154" s="2" t="s">
        <v>71</v>
      </c>
      <c r="G2154" s="4">
        <v>44478</v>
      </c>
      <c r="H2154">
        <v>144</v>
      </c>
      <c r="I2154" t="s">
        <v>1522</v>
      </c>
      <c r="N2154">
        <v>1580</v>
      </c>
      <c r="O2154" t="s">
        <v>2092</v>
      </c>
      <c r="P2154">
        <v>610</v>
      </c>
      <c r="AC2154" t="s">
        <v>2093</v>
      </c>
      <c r="AD2154" t="s">
        <v>2094</v>
      </c>
    </row>
    <row r="2155" spans="1:31" x14ac:dyDescent="0.25">
      <c r="A2155" s="1">
        <v>44478</v>
      </c>
      <c r="B2155" s="2" t="s">
        <v>3879</v>
      </c>
      <c r="C2155" s="2" t="s">
        <v>46</v>
      </c>
      <c r="D2155" s="2" t="s">
        <v>23</v>
      </c>
      <c r="E2155" s="2" t="s">
        <v>81</v>
      </c>
      <c r="F2155" s="2" t="s">
        <v>71</v>
      </c>
      <c r="G2155" s="4">
        <v>44478</v>
      </c>
      <c r="H2155">
        <v>145</v>
      </c>
      <c r="I2155" t="s">
        <v>1522</v>
      </c>
      <c r="N2155">
        <v>83</v>
      </c>
      <c r="O2155" t="s">
        <v>2029</v>
      </c>
      <c r="P2155">
        <v>138</v>
      </c>
      <c r="AC2155" t="s">
        <v>2030</v>
      </c>
      <c r="AD2155">
        <v>127</v>
      </c>
    </row>
    <row r="2156" spans="1:31" x14ac:dyDescent="0.25">
      <c r="A2156" s="1">
        <v>44478</v>
      </c>
      <c r="B2156" s="2" t="s">
        <v>3879</v>
      </c>
      <c r="C2156" s="2" t="s">
        <v>46</v>
      </c>
      <c r="D2156" s="2" t="s">
        <v>23</v>
      </c>
      <c r="E2156" s="2" t="s">
        <v>81</v>
      </c>
      <c r="F2156" s="2" t="s">
        <v>71</v>
      </c>
      <c r="G2156" s="4">
        <v>44478</v>
      </c>
      <c r="H2156">
        <v>146</v>
      </c>
      <c r="I2156" t="s">
        <v>1524</v>
      </c>
      <c r="J2156" s="1">
        <v>44478</v>
      </c>
      <c r="K2156" t="s">
        <v>2691</v>
      </c>
      <c r="L2156" t="s">
        <v>2089</v>
      </c>
      <c r="N2156">
        <v>121</v>
      </c>
      <c r="O2156" t="s">
        <v>2100</v>
      </c>
      <c r="P2156">
        <v>374</v>
      </c>
      <c r="Q2156">
        <v>0</v>
      </c>
      <c r="R2156">
        <v>0</v>
      </c>
      <c r="S2156">
        <v>869</v>
      </c>
      <c r="T2156">
        <v>869</v>
      </c>
      <c r="U2156">
        <v>869</v>
      </c>
      <c r="W2156" t="s">
        <v>2006</v>
      </c>
      <c r="X2156" t="s">
        <v>71</v>
      </c>
      <c r="Y2156" t="s">
        <v>3490</v>
      </c>
      <c r="AA2156" t="s">
        <v>46</v>
      </c>
      <c r="AC2156" t="s">
        <v>2101</v>
      </c>
      <c r="AD2156">
        <v>137</v>
      </c>
      <c r="AE2156" t="s">
        <v>2680</v>
      </c>
    </row>
    <row r="2157" spans="1:31" x14ac:dyDescent="0.25">
      <c r="A2157" s="1">
        <v>44478</v>
      </c>
      <c r="B2157" s="2" t="s">
        <v>3879</v>
      </c>
      <c r="C2157" s="2" t="s">
        <v>46</v>
      </c>
      <c r="D2157" s="2" t="s">
        <v>23</v>
      </c>
      <c r="E2157" s="2" t="s">
        <v>81</v>
      </c>
      <c r="F2157" s="2" t="s">
        <v>71</v>
      </c>
      <c r="G2157" s="4">
        <v>44478</v>
      </c>
      <c r="H2157">
        <v>147</v>
      </c>
      <c r="I2157" t="s">
        <v>1524</v>
      </c>
      <c r="N2157">
        <v>612</v>
      </c>
      <c r="O2157" t="s">
        <v>2102</v>
      </c>
      <c r="P2157">
        <v>495</v>
      </c>
      <c r="AC2157" t="s">
        <v>2103</v>
      </c>
      <c r="AD2157">
        <v>58</v>
      </c>
    </row>
    <row r="2158" spans="1:31" x14ac:dyDescent="0.25">
      <c r="A2158" s="1">
        <v>44478</v>
      </c>
      <c r="B2158" s="2" t="s">
        <v>3879</v>
      </c>
      <c r="C2158" s="2" t="s">
        <v>46</v>
      </c>
      <c r="D2158" s="2" t="s">
        <v>37</v>
      </c>
      <c r="E2158" s="2" t="s">
        <v>81</v>
      </c>
      <c r="F2158" s="2" t="s">
        <v>71</v>
      </c>
      <c r="G2158" s="4">
        <v>44478</v>
      </c>
      <c r="H2158">
        <v>148</v>
      </c>
      <c r="I2158" t="s">
        <v>1525</v>
      </c>
      <c r="J2158" s="1">
        <v>44478</v>
      </c>
      <c r="K2158" t="s">
        <v>3491</v>
      </c>
      <c r="L2158" t="s">
        <v>2335</v>
      </c>
      <c r="N2158">
        <v>692</v>
      </c>
      <c r="O2158" t="s">
        <v>2012</v>
      </c>
      <c r="P2158">
        <v>184</v>
      </c>
      <c r="Q2158">
        <v>0</v>
      </c>
      <c r="R2158">
        <v>0</v>
      </c>
      <c r="S2158">
        <v>1891</v>
      </c>
      <c r="T2158">
        <v>1891</v>
      </c>
      <c r="U2158">
        <v>1891</v>
      </c>
      <c r="W2158" t="s">
        <v>2006</v>
      </c>
      <c r="X2158" t="s">
        <v>71</v>
      </c>
      <c r="Y2158" t="s">
        <v>3492</v>
      </c>
      <c r="AA2158" t="s">
        <v>46</v>
      </c>
      <c r="AC2158" t="s">
        <v>2013</v>
      </c>
      <c r="AD2158" t="s">
        <v>2014</v>
      </c>
      <c r="AE2158" t="s">
        <v>2680</v>
      </c>
    </row>
    <row r="2159" spans="1:31" x14ac:dyDescent="0.25">
      <c r="A2159" s="1">
        <v>44478</v>
      </c>
      <c r="B2159" s="2" t="s">
        <v>3879</v>
      </c>
      <c r="C2159" s="2" t="s">
        <v>46</v>
      </c>
      <c r="D2159" s="2" t="s">
        <v>37</v>
      </c>
      <c r="E2159" s="2" t="s">
        <v>81</v>
      </c>
      <c r="F2159" s="2" t="s">
        <v>71</v>
      </c>
      <c r="G2159" s="4">
        <v>44478</v>
      </c>
      <c r="H2159">
        <v>149</v>
      </c>
      <c r="I2159" t="s">
        <v>1525</v>
      </c>
      <c r="N2159">
        <v>121</v>
      </c>
      <c r="O2159" t="s">
        <v>2100</v>
      </c>
      <c r="P2159">
        <v>374</v>
      </c>
      <c r="AC2159" t="s">
        <v>2101</v>
      </c>
      <c r="AD2159">
        <v>137</v>
      </c>
    </row>
    <row r="2160" spans="1:31" x14ac:dyDescent="0.25">
      <c r="A2160" s="1">
        <v>44478</v>
      </c>
      <c r="B2160" s="2" t="s">
        <v>3879</v>
      </c>
      <c r="C2160" s="2" t="s">
        <v>46</v>
      </c>
      <c r="D2160" s="2" t="s">
        <v>37</v>
      </c>
      <c r="E2160" s="2" t="s">
        <v>81</v>
      </c>
      <c r="F2160" s="2" t="s">
        <v>71</v>
      </c>
      <c r="G2160" s="4">
        <v>44478</v>
      </c>
      <c r="H2160">
        <v>150</v>
      </c>
      <c r="I2160" t="s">
        <v>1525</v>
      </c>
      <c r="N2160">
        <v>1533</v>
      </c>
      <c r="O2160" t="s">
        <v>2119</v>
      </c>
      <c r="P2160">
        <v>535</v>
      </c>
      <c r="AC2160" t="s">
        <v>2120</v>
      </c>
      <c r="AD2160" t="s">
        <v>2121</v>
      </c>
    </row>
    <row r="2161" spans="1:31" x14ac:dyDescent="0.25">
      <c r="A2161" s="1">
        <v>44478</v>
      </c>
      <c r="B2161" s="2" t="s">
        <v>3879</v>
      </c>
      <c r="C2161" s="2" t="s">
        <v>46</v>
      </c>
      <c r="D2161" s="2" t="s">
        <v>37</v>
      </c>
      <c r="E2161" s="2" t="s">
        <v>81</v>
      </c>
      <c r="F2161" s="2" t="s">
        <v>71</v>
      </c>
      <c r="G2161" s="4">
        <v>44478</v>
      </c>
      <c r="H2161">
        <v>151</v>
      </c>
      <c r="I2161" t="s">
        <v>1525</v>
      </c>
      <c r="N2161">
        <v>612</v>
      </c>
      <c r="O2161" t="s">
        <v>2102</v>
      </c>
      <c r="P2161">
        <v>495</v>
      </c>
      <c r="AC2161" t="s">
        <v>2103</v>
      </c>
      <c r="AD2161">
        <v>58</v>
      </c>
    </row>
    <row r="2162" spans="1:31" x14ac:dyDescent="0.25">
      <c r="A2162" s="1">
        <v>44478</v>
      </c>
      <c r="B2162" s="2" t="s">
        <v>3879</v>
      </c>
      <c r="C2162" s="2" t="s">
        <v>46</v>
      </c>
      <c r="D2162" s="2" t="s">
        <v>37</v>
      </c>
      <c r="E2162" s="2" t="s">
        <v>81</v>
      </c>
      <c r="F2162" s="2" t="s">
        <v>71</v>
      </c>
      <c r="G2162" s="4">
        <v>44478</v>
      </c>
      <c r="H2162">
        <v>152</v>
      </c>
      <c r="I2162" t="s">
        <v>1525</v>
      </c>
      <c r="N2162">
        <v>44</v>
      </c>
      <c r="O2162" t="s">
        <v>3319</v>
      </c>
      <c r="P2162">
        <v>165</v>
      </c>
      <c r="AC2162" t="s">
        <v>3320</v>
      </c>
      <c r="AD2162">
        <v>95</v>
      </c>
    </row>
    <row r="2163" spans="1:31" x14ac:dyDescent="0.25">
      <c r="A2163" s="1">
        <v>44478</v>
      </c>
      <c r="B2163" s="2" t="s">
        <v>3879</v>
      </c>
      <c r="C2163" s="2" t="s">
        <v>46</v>
      </c>
      <c r="D2163" s="2" t="s">
        <v>37</v>
      </c>
      <c r="E2163" s="2" t="s">
        <v>81</v>
      </c>
      <c r="F2163" s="2" t="s">
        <v>71</v>
      </c>
      <c r="G2163" s="4">
        <v>44478</v>
      </c>
      <c r="H2163">
        <v>153</v>
      </c>
      <c r="I2163" t="s">
        <v>1525</v>
      </c>
      <c r="N2163">
        <v>83</v>
      </c>
      <c r="O2163" t="s">
        <v>2029</v>
      </c>
      <c r="P2163">
        <v>138</v>
      </c>
      <c r="AC2163" t="s">
        <v>2030</v>
      </c>
      <c r="AD2163">
        <v>127</v>
      </c>
    </row>
    <row r="2164" spans="1:31" x14ac:dyDescent="0.25">
      <c r="A2164" s="1">
        <v>44478</v>
      </c>
      <c r="B2164" s="2" t="s">
        <v>3879</v>
      </c>
      <c r="C2164" s="2" t="s">
        <v>46</v>
      </c>
      <c r="D2164" s="2" t="s">
        <v>23</v>
      </c>
      <c r="E2164" s="2" t="s">
        <v>81</v>
      </c>
      <c r="F2164" s="2" t="s">
        <v>71</v>
      </c>
      <c r="G2164" s="4">
        <v>44478</v>
      </c>
      <c r="H2164">
        <v>154</v>
      </c>
      <c r="I2164" t="s">
        <v>1527</v>
      </c>
      <c r="J2164" s="1">
        <v>44478</v>
      </c>
      <c r="K2164" t="s">
        <v>3493</v>
      </c>
      <c r="L2164" t="s">
        <v>3494</v>
      </c>
      <c r="M2164" t="s">
        <v>2941</v>
      </c>
      <c r="N2164">
        <v>692</v>
      </c>
      <c r="O2164" t="s">
        <v>2012</v>
      </c>
      <c r="P2164">
        <v>184</v>
      </c>
      <c r="Q2164">
        <v>0</v>
      </c>
      <c r="R2164">
        <v>0</v>
      </c>
      <c r="S2164">
        <v>1536</v>
      </c>
      <c r="T2164">
        <v>1536</v>
      </c>
      <c r="U2164">
        <v>1536</v>
      </c>
      <c r="W2164" t="s">
        <v>2006</v>
      </c>
      <c r="X2164" t="s">
        <v>71</v>
      </c>
      <c r="Y2164" t="s">
        <v>3495</v>
      </c>
      <c r="AA2164" t="s">
        <v>46</v>
      </c>
      <c r="AC2164" t="s">
        <v>2013</v>
      </c>
      <c r="AD2164" t="s">
        <v>2014</v>
      </c>
      <c r="AE2164" t="s">
        <v>3496</v>
      </c>
    </row>
    <row r="2165" spans="1:31" x14ac:dyDescent="0.25">
      <c r="A2165" s="1">
        <v>44478</v>
      </c>
      <c r="B2165" s="2" t="s">
        <v>3879</v>
      </c>
      <c r="C2165" s="2" t="s">
        <v>46</v>
      </c>
      <c r="D2165" s="2" t="s">
        <v>23</v>
      </c>
      <c r="E2165" s="2" t="s">
        <v>81</v>
      </c>
      <c r="F2165" s="2" t="s">
        <v>71</v>
      </c>
      <c r="G2165" s="4">
        <v>44478</v>
      </c>
      <c r="H2165">
        <v>155</v>
      </c>
      <c r="I2165" t="s">
        <v>1527</v>
      </c>
      <c r="N2165">
        <v>88</v>
      </c>
      <c r="O2165" t="s">
        <v>2951</v>
      </c>
      <c r="P2165">
        <v>420</v>
      </c>
      <c r="AC2165" t="s">
        <v>2952</v>
      </c>
      <c r="AD2165" t="s">
        <v>2953</v>
      </c>
    </row>
    <row r="2166" spans="1:31" x14ac:dyDescent="0.25">
      <c r="A2166" s="1">
        <v>44478</v>
      </c>
      <c r="B2166" s="2" t="s">
        <v>3879</v>
      </c>
      <c r="C2166" s="2" t="s">
        <v>46</v>
      </c>
      <c r="D2166" s="2" t="s">
        <v>23</v>
      </c>
      <c r="E2166" s="2" t="s">
        <v>81</v>
      </c>
      <c r="F2166" s="2" t="s">
        <v>71</v>
      </c>
      <c r="G2166" s="4">
        <v>44478</v>
      </c>
      <c r="H2166">
        <v>156</v>
      </c>
      <c r="I2166" t="s">
        <v>1527</v>
      </c>
      <c r="N2166">
        <v>100</v>
      </c>
      <c r="O2166" t="s">
        <v>2016</v>
      </c>
      <c r="P2166">
        <v>414</v>
      </c>
      <c r="AC2166" t="s">
        <v>2017</v>
      </c>
      <c r="AD2166">
        <v>100</v>
      </c>
    </row>
    <row r="2167" spans="1:31" x14ac:dyDescent="0.25">
      <c r="A2167" s="1">
        <v>44478</v>
      </c>
      <c r="B2167" s="2" t="s">
        <v>3879</v>
      </c>
      <c r="C2167" s="2" t="s">
        <v>46</v>
      </c>
      <c r="D2167" s="2" t="s">
        <v>23</v>
      </c>
      <c r="E2167" s="2" t="s">
        <v>81</v>
      </c>
      <c r="F2167" s="2" t="s">
        <v>71</v>
      </c>
      <c r="G2167" s="4">
        <v>44478</v>
      </c>
      <c r="H2167">
        <v>157</v>
      </c>
      <c r="I2167" t="s">
        <v>1527</v>
      </c>
      <c r="N2167">
        <v>691</v>
      </c>
      <c r="O2167" t="s">
        <v>2020</v>
      </c>
      <c r="P2167">
        <v>518</v>
      </c>
      <c r="AC2167" t="s">
        <v>2021</v>
      </c>
      <c r="AD2167" t="s">
        <v>2022</v>
      </c>
    </row>
    <row r="2168" spans="1:31" x14ac:dyDescent="0.25">
      <c r="A2168" s="1">
        <v>44478</v>
      </c>
      <c r="B2168" s="2" t="s">
        <v>3879</v>
      </c>
      <c r="C2168" s="2" t="s">
        <v>46</v>
      </c>
      <c r="D2168" s="2" t="s">
        <v>74</v>
      </c>
      <c r="E2168" s="2" t="s">
        <v>81</v>
      </c>
      <c r="F2168" s="2" t="s">
        <v>71</v>
      </c>
      <c r="G2168" s="4">
        <v>44478</v>
      </c>
      <c r="H2168">
        <v>158</v>
      </c>
      <c r="I2168" t="s">
        <v>1529</v>
      </c>
      <c r="J2168" s="1">
        <v>44478</v>
      </c>
      <c r="K2168" t="s">
        <v>3497</v>
      </c>
      <c r="L2168" t="s">
        <v>2950</v>
      </c>
      <c r="N2168">
        <v>621</v>
      </c>
      <c r="O2168" t="s">
        <v>3498</v>
      </c>
      <c r="P2168">
        <v>395</v>
      </c>
      <c r="Q2168">
        <v>0</v>
      </c>
      <c r="R2168">
        <v>0</v>
      </c>
      <c r="S2168">
        <v>395</v>
      </c>
      <c r="T2168">
        <v>395</v>
      </c>
      <c r="U2168">
        <v>395</v>
      </c>
      <c r="W2168" t="s">
        <v>2006</v>
      </c>
      <c r="X2168" t="s">
        <v>71</v>
      </c>
      <c r="Y2168" t="s">
        <v>3499</v>
      </c>
      <c r="Z2168">
        <v>5</v>
      </c>
      <c r="AA2168" t="s">
        <v>46</v>
      </c>
      <c r="AC2168" t="s">
        <v>3500</v>
      </c>
      <c r="AD2168">
        <v>40</v>
      </c>
      <c r="AE2168" t="s">
        <v>3501</v>
      </c>
    </row>
    <row r="2169" spans="1:31" x14ac:dyDescent="0.25">
      <c r="A2169" s="1">
        <v>44478</v>
      </c>
      <c r="B2169" s="2" t="s">
        <v>3879</v>
      </c>
      <c r="C2169" s="2" t="s">
        <v>46</v>
      </c>
      <c r="D2169" s="2" t="s">
        <v>23</v>
      </c>
      <c r="E2169" s="2" t="s">
        <v>81</v>
      </c>
      <c r="F2169" s="2" t="s">
        <v>71</v>
      </c>
      <c r="G2169" s="4">
        <v>44478</v>
      </c>
      <c r="H2169">
        <v>159</v>
      </c>
      <c r="I2169" t="s">
        <v>1531</v>
      </c>
      <c r="J2169" s="1">
        <v>44478</v>
      </c>
      <c r="K2169" t="s">
        <v>3502</v>
      </c>
      <c r="L2169" t="s">
        <v>2482</v>
      </c>
      <c r="N2169">
        <v>692</v>
      </c>
      <c r="O2169" t="s">
        <v>2012</v>
      </c>
      <c r="P2169">
        <v>184</v>
      </c>
      <c r="Q2169">
        <v>0</v>
      </c>
      <c r="R2169">
        <v>0</v>
      </c>
      <c r="S2169">
        <v>1340</v>
      </c>
      <c r="T2169">
        <v>1340</v>
      </c>
      <c r="U2169">
        <v>1340</v>
      </c>
      <c r="W2169" t="s">
        <v>2006</v>
      </c>
      <c r="X2169" t="s">
        <v>71</v>
      </c>
      <c r="AA2169" t="s">
        <v>46</v>
      </c>
      <c r="AC2169" t="s">
        <v>2013</v>
      </c>
      <c r="AD2169" t="s">
        <v>2014</v>
      </c>
      <c r="AE2169" t="s">
        <v>2266</v>
      </c>
    </row>
    <row r="2170" spans="1:31" x14ac:dyDescent="0.25">
      <c r="A2170" s="1">
        <v>44478</v>
      </c>
      <c r="B2170" s="2" t="s">
        <v>3879</v>
      </c>
      <c r="C2170" s="2" t="s">
        <v>46</v>
      </c>
      <c r="D2170" s="2" t="s">
        <v>23</v>
      </c>
      <c r="E2170" s="2" t="s">
        <v>81</v>
      </c>
      <c r="F2170" s="2" t="s">
        <v>71</v>
      </c>
      <c r="G2170" s="4">
        <v>44478</v>
      </c>
      <c r="H2170">
        <v>160</v>
      </c>
      <c r="I2170" t="s">
        <v>1531</v>
      </c>
      <c r="N2170">
        <v>691</v>
      </c>
      <c r="O2170" t="s">
        <v>2020</v>
      </c>
      <c r="P2170">
        <v>518</v>
      </c>
      <c r="AC2170" t="s">
        <v>2021</v>
      </c>
      <c r="AD2170" t="s">
        <v>2022</v>
      </c>
    </row>
    <row r="2171" spans="1:31" x14ac:dyDescent="0.25">
      <c r="A2171" s="1">
        <v>44478</v>
      </c>
      <c r="B2171" s="2" t="s">
        <v>3879</v>
      </c>
      <c r="C2171" s="2" t="s">
        <v>46</v>
      </c>
      <c r="D2171" s="2" t="s">
        <v>23</v>
      </c>
      <c r="E2171" s="2" t="s">
        <v>81</v>
      </c>
      <c r="F2171" s="2" t="s">
        <v>71</v>
      </c>
      <c r="G2171" s="4">
        <v>44478</v>
      </c>
      <c r="H2171">
        <v>161</v>
      </c>
      <c r="I2171" t="s">
        <v>1531</v>
      </c>
      <c r="N2171">
        <v>2119</v>
      </c>
      <c r="O2171" t="s">
        <v>3149</v>
      </c>
      <c r="P2171">
        <v>500</v>
      </c>
      <c r="AC2171" t="s">
        <v>3149</v>
      </c>
    </row>
    <row r="2172" spans="1:31" x14ac:dyDescent="0.25">
      <c r="A2172" s="1">
        <v>44478</v>
      </c>
      <c r="B2172" s="2" t="s">
        <v>3879</v>
      </c>
      <c r="C2172" s="2" t="s">
        <v>46</v>
      </c>
      <c r="D2172" s="2" t="s">
        <v>23</v>
      </c>
      <c r="E2172" s="2" t="s">
        <v>81</v>
      </c>
      <c r="F2172" s="2" t="s">
        <v>71</v>
      </c>
      <c r="G2172" s="4">
        <v>44478</v>
      </c>
      <c r="H2172">
        <v>162</v>
      </c>
      <c r="I2172" t="s">
        <v>1531</v>
      </c>
      <c r="N2172">
        <v>83</v>
      </c>
      <c r="O2172" t="s">
        <v>2029</v>
      </c>
      <c r="P2172">
        <v>138</v>
      </c>
      <c r="AC2172" t="s">
        <v>2030</v>
      </c>
      <c r="AD2172">
        <v>127</v>
      </c>
    </row>
    <row r="2173" spans="1:31" x14ac:dyDescent="0.25">
      <c r="A2173" s="1">
        <v>44478</v>
      </c>
      <c r="B2173" s="2" t="s">
        <v>3879</v>
      </c>
      <c r="C2173" s="2" t="s">
        <v>46</v>
      </c>
      <c r="D2173" s="2" t="s">
        <v>37</v>
      </c>
      <c r="E2173" s="2" t="s">
        <v>81</v>
      </c>
      <c r="F2173" s="2" t="s">
        <v>71</v>
      </c>
      <c r="G2173" s="4">
        <v>44478</v>
      </c>
      <c r="H2173">
        <v>163</v>
      </c>
      <c r="I2173" t="s">
        <v>1533</v>
      </c>
      <c r="J2173" s="1">
        <v>44478</v>
      </c>
      <c r="K2173" t="s">
        <v>3503</v>
      </c>
      <c r="L2173" t="s">
        <v>2027</v>
      </c>
      <c r="M2173" t="s">
        <v>2065</v>
      </c>
      <c r="N2173">
        <v>692</v>
      </c>
      <c r="O2173" t="s">
        <v>2012</v>
      </c>
      <c r="P2173">
        <v>184</v>
      </c>
      <c r="Q2173">
        <v>0</v>
      </c>
      <c r="R2173">
        <v>0</v>
      </c>
      <c r="S2173">
        <v>863</v>
      </c>
      <c r="T2173">
        <v>863</v>
      </c>
      <c r="U2173">
        <v>863</v>
      </c>
      <c r="W2173" t="s">
        <v>2006</v>
      </c>
      <c r="X2173" t="s">
        <v>71</v>
      </c>
      <c r="Y2173" t="s">
        <v>3504</v>
      </c>
      <c r="AA2173" t="s">
        <v>46</v>
      </c>
      <c r="AC2173" t="s">
        <v>2013</v>
      </c>
      <c r="AD2173" t="s">
        <v>2014</v>
      </c>
      <c r="AE2173" t="s">
        <v>2008</v>
      </c>
    </row>
    <row r="2174" spans="1:31" x14ac:dyDescent="0.25">
      <c r="A2174" s="1">
        <v>44478</v>
      </c>
      <c r="B2174" s="2" t="s">
        <v>3879</v>
      </c>
      <c r="C2174" s="2" t="s">
        <v>46</v>
      </c>
      <c r="D2174" s="2" t="s">
        <v>37</v>
      </c>
      <c r="E2174" s="2" t="s">
        <v>81</v>
      </c>
      <c r="F2174" s="2" t="s">
        <v>71</v>
      </c>
      <c r="G2174" s="4">
        <v>44478</v>
      </c>
      <c r="H2174">
        <v>164</v>
      </c>
      <c r="I2174" t="s">
        <v>1533</v>
      </c>
      <c r="N2174">
        <v>119</v>
      </c>
      <c r="O2174" t="s">
        <v>2145</v>
      </c>
      <c r="P2174">
        <v>161</v>
      </c>
      <c r="AC2174" t="s">
        <v>2146</v>
      </c>
      <c r="AD2174">
        <v>213</v>
      </c>
    </row>
    <row r="2175" spans="1:31" x14ac:dyDescent="0.25">
      <c r="A2175" s="1">
        <v>44478</v>
      </c>
      <c r="B2175" s="2" t="s">
        <v>3879</v>
      </c>
      <c r="C2175" s="2" t="s">
        <v>46</v>
      </c>
      <c r="D2175" s="2" t="s">
        <v>37</v>
      </c>
      <c r="E2175" s="2" t="s">
        <v>81</v>
      </c>
      <c r="F2175" s="2" t="s">
        <v>71</v>
      </c>
      <c r="G2175" s="4">
        <v>44478</v>
      </c>
      <c r="H2175">
        <v>165</v>
      </c>
      <c r="I2175" t="s">
        <v>1533</v>
      </c>
      <c r="N2175">
        <v>691</v>
      </c>
      <c r="O2175" t="s">
        <v>2020</v>
      </c>
      <c r="P2175">
        <v>518</v>
      </c>
      <c r="AC2175" t="s">
        <v>2021</v>
      </c>
      <c r="AD2175" t="s">
        <v>2022</v>
      </c>
    </row>
    <row r="2176" spans="1:31" x14ac:dyDescent="0.25">
      <c r="A2176" s="1">
        <v>44478</v>
      </c>
      <c r="B2176" s="2" t="s">
        <v>3879</v>
      </c>
      <c r="C2176" s="2" t="s">
        <v>46</v>
      </c>
      <c r="D2176" s="2" t="s">
        <v>37</v>
      </c>
      <c r="E2176" s="2" t="s">
        <v>81</v>
      </c>
      <c r="F2176" s="2" t="s">
        <v>71</v>
      </c>
      <c r="G2176" s="4">
        <v>44478</v>
      </c>
      <c r="H2176">
        <v>166</v>
      </c>
      <c r="I2176" t="s">
        <v>1536</v>
      </c>
      <c r="J2176" s="1">
        <v>44478</v>
      </c>
      <c r="K2176" t="s">
        <v>3505</v>
      </c>
      <c r="L2176" t="s">
        <v>3506</v>
      </c>
      <c r="N2176">
        <v>692</v>
      </c>
      <c r="O2176" t="s">
        <v>2012</v>
      </c>
      <c r="P2176">
        <v>184</v>
      </c>
      <c r="Q2176">
        <v>0</v>
      </c>
      <c r="R2176">
        <v>0</v>
      </c>
      <c r="S2176">
        <v>2089</v>
      </c>
      <c r="T2176">
        <v>2089</v>
      </c>
      <c r="U2176">
        <v>2089</v>
      </c>
      <c r="W2176" t="s">
        <v>2006</v>
      </c>
      <c r="X2176" t="s">
        <v>71</v>
      </c>
      <c r="Y2176" t="s">
        <v>3507</v>
      </c>
      <c r="AA2176" t="s">
        <v>46</v>
      </c>
      <c r="AC2176" t="s">
        <v>2013</v>
      </c>
      <c r="AD2176" t="s">
        <v>2014</v>
      </c>
      <c r="AE2176" t="s">
        <v>2223</v>
      </c>
    </row>
    <row r="2177" spans="1:31" x14ac:dyDescent="0.25">
      <c r="A2177" s="1">
        <v>44478</v>
      </c>
      <c r="B2177" s="2" t="s">
        <v>3879</v>
      </c>
      <c r="C2177" s="2" t="s">
        <v>46</v>
      </c>
      <c r="D2177" s="2" t="s">
        <v>37</v>
      </c>
      <c r="E2177" s="2" t="s">
        <v>81</v>
      </c>
      <c r="F2177" s="2" t="s">
        <v>71</v>
      </c>
      <c r="G2177" s="4">
        <v>44478</v>
      </c>
      <c r="H2177">
        <v>167</v>
      </c>
      <c r="I2177" t="s">
        <v>1536</v>
      </c>
      <c r="N2177">
        <v>121</v>
      </c>
      <c r="O2177" t="s">
        <v>2100</v>
      </c>
      <c r="P2177">
        <v>374</v>
      </c>
      <c r="AC2177" t="s">
        <v>2101</v>
      </c>
      <c r="AD2177">
        <v>137</v>
      </c>
    </row>
    <row r="2178" spans="1:31" x14ac:dyDescent="0.25">
      <c r="A2178" s="1">
        <v>44478</v>
      </c>
      <c r="B2178" s="2" t="s">
        <v>3879</v>
      </c>
      <c r="C2178" s="2" t="s">
        <v>46</v>
      </c>
      <c r="D2178" s="2" t="s">
        <v>37</v>
      </c>
      <c r="E2178" s="2" t="s">
        <v>81</v>
      </c>
      <c r="F2178" s="2" t="s">
        <v>71</v>
      </c>
      <c r="G2178" s="4">
        <v>44478</v>
      </c>
      <c r="H2178">
        <v>168</v>
      </c>
      <c r="I2178" t="s">
        <v>1536</v>
      </c>
      <c r="N2178">
        <v>1297</v>
      </c>
      <c r="O2178" t="s">
        <v>2112</v>
      </c>
      <c r="P2178">
        <v>265</v>
      </c>
      <c r="AC2178" t="s">
        <v>2113</v>
      </c>
      <c r="AD2178" t="s">
        <v>2114</v>
      </c>
    </row>
    <row r="2179" spans="1:31" x14ac:dyDescent="0.25">
      <c r="A2179" s="1">
        <v>44478</v>
      </c>
      <c r="B2179" s="2" t="s">
        <v>3879</v>
      </c>
      <c r="C2179" s="2" t="s">
        <v>46</v>
      </c>
      <c r="D2179" s="2" t="s">
        <v>37</v>
      </c>
      <c r="E2179" s="2" t="s">
        <v>81</v>
      </c>
      <c r="F2179" s="2" t="s">
        <v>71</v>
      </c>
      <c r="G2179" s="4">
        <v>44478</v>
      </c>
      <c r="H2179">
        <v>169</v>
      </c>
      <c r="I2179" t="s">
        <v>1536</v>
      </c>
      <c r="N2179">
        <v>691</v>
      </c>
      <c r="O2179" t="s">
        <v>2020</v>
      </c>
      <c r="P2179">
        <v>518</v>
      </c>
      <c r="AC2179" t="s">
        <v>2021</v>
      </c>
      <c r="AD2179" t="s">
        <v>2022</v>
      </c>
    </row>
    <row r="2180" spans="1:31" x14ac:dyDescent="0.25">
      <c r="A2180" s="1">
        <v>44478</v>
      </c>
      <c r="B2180" s="2" t="s">
        <v>3879</v>
      </c>
      <c r="C2180" s="2" t="s">
        <v>46</v>
      </c>
      <c r="D2180" s="2" t="s">
        <v>37</v>
      </c>
      <c r="E2180" s="2" t="s">
        <v>81</v>
      </c>
      <c r="F2180" s="2" t="s">
        <v>71</v>
      </c>
      <c r="G2180" s="4">
        <v>44478</v>
      </c>
      <c r="H2180">
        <v>170</v>
      </c>
      <c r="I2180" t="s">
        <v>1536</v>
      </c>
      <c r="N2180">
        <v>1580</v>
      </c>
      <c r="O2180" t="s">
        <v>2092</v>
      </c>
      <c r="P2180">
        <v>610</v>
      </c>
      <c r="AC2180" t="s">
        <v>2093</v>
      </c>
      <c r="AD2180" t="s">
        <v>2094</v>
      </c>
    </row>
    <row r="2181" spans="1:31" x14ac:dyDescent="0.25">
      <c r="A2181" s="1">
        <v>44478</v>
      </c>
      <c r="B2181" s="2" t="s">
        <v>3879</v>
      </c>
      <c r="C2181" s="2" t="s">
        <v>46</v>
      </c>
      <c r="D2181" s="2" t="s">
        <v>37</v>
      </c>
      <c r="E2181" s="2" t="s">
        <v>81</v>
      </c>
      <c r="F2181" s="2" t="s">
        <v>71</v>
      </c>
      <c r="G2181" s="4">
        <v>44478</v>
      </c>
      <c r="H2181">
        <v>171</v>
      </c>
      <c r="I2181" t="s">
        <v>1536</v>
      </c>
      <c r="N2181">
        <v>83</v>
      </c>
      <c r="O2181" t="s">
        <v>2029</v>
      </c>
      <c r="P2181">
        <v>138</v>
      </c>
      <c r="AC2181" t="s">
        <v>2030</v>
      </c>
      <c r="AD2181">
        <v>127</v>
      </c>
    </row>
    <row r="2182" spans="1:31" x14ac:dyDescent="0.25">
      <c r="A2182" s="1">
        <v>44478</v>
      </c>
      <c r="B2182" s="2" t="s">
        <v>3879</v>
      </c>
      <c r="C2182" s="2" t="s">
        <v>46</v>
      </c>
      <c r="D2182" s="2" t="s">
        <v>23</v>
      </c>
      <c r="E2182" s="2" t="s">
        <v>81</v>
      </c>
      <c r="F2182" s="2" t="s">
        <v>71</v>
      </c>
      <c r="G2182" s="4">
        <v>44478</v>
      </c>
      <c r="H2182">
        <v>172</v>
      </c>
      <c r="I2182" t="s">
        <v>1538</v>
      </c>
      <c r="J2182" s="1">
        <v>44478</v>
      </c>
      <c r="K2182" t="s">
        <v>2997</v>
      </c>
      <c r="L2182" t="s">
        <v>2998</v>
      </c>
      <c r="N2182">
        <v>692</v>
      </c>
      <c r="O2182" t="s">
        <v>2012</v>
      </c>
      <c r="P2182">
        <v>184</v>
      </c>
      <c r="Q2182">
        <v>0</v>
      </c>
      <c r="R2182">
        <v>0</v>
      </c>
      <c r="S2182">
        <v>1185</v>
      </c>
      <c r="T2182">
        <v>1185</v>
      </c>
      <c r="U2182">
        <v>1185</v>
      </c>
      <c r="W2182" t="s">
        <v>2006</v>
      </c>
      <c r="X2182" t="s">
        <v>71</v>
      </c>
      <c r="Y2182" t="s">
        <v>2999</v>
      </c>
      <c r="AA2182" t="s">
        <v>46</v>
      </c>
      <c r="AC2182" t="s">
        <v>2013</v>
      </c>
      <c r="AD2182" t="s">
        <v>2014</v>
      </c>
      <c r="AE2182" t="s">
        <v>2688</v>
      </c>
    </row>
    <row r="2183" spans="1:31" x14ac:dyDescent="0.25">
      <c r="A2183" s="1">
        <v>44478</v>
      </c>
      <c r="B2183" s="2" t="s">
        <v>3879</v>
      </c>
      <c r="C2183" s="2" t="s">
        <v>46</v>
      </c>
      <c r="D2183" s="2" t="s">
        <v>23</v>
      </c>
      <c r="E2183" s="2" t="s">
        <v>81</v>
      </c>
      <c r="F2183" s="2" t="s">
        <v>71</v>
      </c>
      <c r="G2183" s="4">
        <v>44478</v>
      </c>
      <c r="H2183">
        <v>173</v>
      </c>
      <c r="I2183" t="s">
        <v>1538</v>
      </c>
      <c r="N2183">
        <v>226</v>
      </c>
      <c r="O2183" t="s">
        <v>2018</v>
      </c>
      <c r="P2183">
        <v>345</v>
      </c>
      <c r="AC2183" t="s">
        <v>2019</v>
      </c>
      <c r="AD2183">
        <v>183</v>
      </c>
    </row>
    <row r="2184" spans="1:31" x14ac:dyDescent="0.25">
      <c r="A2184" s="1">
        <v>44478</v>
      </c>
      <c r="B2184" s="2" t="s">
        <v>3879</v>
      </c>
      <c r="C2184" s="2" t="s">
        <v>46</v>
      </c>
      <c r="D2184" s="2" t="s">
        <v>23</v>
      </c>
      <c r="E2184" s="2" t="s">
        <v>81</v>
      </c>
      <c r="F2184" s="2" t="s">
        <v>71</v>
      </c>
      <c r="G2184" s="4">
        <v>44478</v>
      </c>
      <c r="H2184">
        <v>174</v>
      </c>
      <c r="I2184" t="s">
        <v>1538</v>
      </c>
      <c r="N2184">
        <v>691</v>
      </c>
      <c r="O2184" t="s">
        <v>2020</v>
      </c>
      <c r="P2184">
        <v>518</v>
      </c>
      <c r="AC2184" t="s">
        <v>2021</v>
      </c>
      <c r="AD2184" t="s">
        <v>2022</v>
      </c>
    </row>
    <row r="2185" spans="1:31" x14ac:dyDescent="0.25">
      <c r="A2185" s="1">
        <v>44478</v>
      </c>
      <c r="B2185" s="2" t="s">
        <v>3879</v>
      </c>
      <c r="C2185" s="2" t="s">
        <v>46</v>
      </c>
      <c r="D2185" s="2" t="s">
        <v>23</v>
      </c>
      <c r="E2185" s="2" t="s">
        <v>81</v>
      </c>
      <c r="F2185" s="2" t="s">
        <v>71</v>
      </c>
      <c r="G2185" s="4">
        <v>44478</v>
      </c>
      <c r="H2185">
        <v>175</v>
      </c>
      <c r="I2185" t="s">
        <v>1538</v>
      </c>
      <c r="N2185">
        <v>83</v>
      </c>
      <c r="O2185" t="s">
        <v>2029</v>
      </c>
      <c r="P2185">
        <v>138</v>
      </c>
      <c r="AC2185" t="s">
        <v>2030</v>
      </c>
      <c r="AD2185">
        <v>127</v>
      </c>
    </row>
    <row r="2186" spans="1:31" x14ac:dyDescent="0.25">
      <c r="A2186" s="1">
        <v>44478</v>
      </c>
      <c r="B2186" s="2" t="s">
        <v>3879</v>
      </c>
      <c r="C2186" s="2" t="s">
        <v>46</v>
      </c>
      <c r="D2186" s="2" t="s">
        <v>23</v>
      </c>
      <c r="E2186" s="2" t="s">
        <v>81</v>
      </c>
      <c r="F2186" s="2" t="s">
        <v>71</v>
      </c>
      <c r="G2186" s="4">
        <v>44478</v>
      </c>
      <c r="H2186">
        <v>176</v>
      </c>
      <c r="I2186" t="s">
        <v>1539</v>
      </c>
      <c r="J2186" s="1">
        <v>44478</v>
      </c>
      <c r="K2186" t="s">
        <v>3508</v>
      </c>
      <c r="L2186" t="s">
        <v>2713</v>
      </c>
      <c r="M2186" t="s">
        <v>3509</v>
      </c>
      <c r="N2186">
        <v>100</v>
      </c>
      <c r="O2186" t="s">
        <v>2016</v>
      </c>
      <c r="P2186">
        <v>414</v>
      </c>
      <c r="Q2186">
        <v>0</v>
      </c>
      <c r="R2186">
        <v>0</v>
      </c>
      <c r="S2186">
        <v>414</v>
      </c>
      <c r="T2186">
        <v>414</v>
      </c>
      <c r="U2186">
        <v>414</v>
      </c>
      <c r="W2186" t="s">
        <v>2006</v>
      </c>
      <c r="X2186" t="s">
        <v>71</v>
      </c>
      <c r="Y2186" t="s">
        <v>3510</v>
      </c>
      <c r="Z2186">
        <v>20</v>
      </c>
      <c r="AA2186" t="s">
        <v>46</v>
      </c>
      <c r="AC2186" t="s">
        <v>2017</v>
      </c>
      <c r="AD2186">
        <v>100</v>
      </c>
      <c r="AE2186" t="s">
        <v>2144</v>
      </c>
    </row>
    <row r="2187" spans="1:31" x14ac:dyDescent="0.25">
      <c r="A2187" s="1">
        <v>44478</v>
      </c>
      <c r="B2187" s="2" t="s">
        <v>3879</v>
      </c>
      <c r="C2187" s="2" t="s">
        <v>56</v>
      </c>
      <c r="D2187" s="2" t="s">
        <v>23</v>
      </c>
      <c r="E2187" s="2" t="s">
        <v>81</v>
      </c>
      <c r="F2187" s="2" t="s">
        <v>71</v>
      </c>
      <c r="G2187" s="4">
        <v>44478</v>
      </c>
      <c r="H2187">
        <v>177</v>
      </c>
      <c r="I2187" t="s">
        <v>1541</v>
      </c>
      <c r="J2187" s="1">
        <v>44478</v>
      </c>
      <c r="K2187" t="s">
        <v>3511</v>
      </c>
      <c r="L2187" t="s">
        <v>2071</v>
      </c>
      <c r="M2187" t="s">
        <v>2542</v>
      </c>
      <c r="N2187">
        <v>692</v>
      </c>
      <c r="O2187" t="s">
        <v>2012</v>
      </c>
      <c r="P2187">
        <v>52.09</v>
      </c>
      <c r="Q2187">
        <v>0</v>
      </c>
      <c r="R2187">
        <v>0</v>
      </c>
      <c r="S2187">
        <v>2065.66</v>
      </c>
      <c r="T2187">
        <v>2065.66</v>
      </c>
      <c r="U2187">
        <v>2065.66</v>
      </c>
      <c r="W2187" t="s">
        <v>2006</v>
      </c>
      <c r="X2187" t="s">
        <v>71</v>
      </c>
      <c r="AA2187" t="s">
        <v>56</v>
      </c>
      <c r="AC2187" t="s">
        <v>2013</v>
      </c>
      <c r="AD2187" t="s">
        <v>2014</v>
      </c>
      <c r="AE2187" t="s">
        <v>2159</v>
      </c>
    </row>
    <row r="2188" spans="1:31" x14ac:dyDescent="0.25">
      <c r="A2188" s="1">
        <v>44478</v>
      </c>
      <c r="B2188" s="2" t="s">
        <v>3879</v>
      </c>
      <c r="C2188" s="2" t="s">
        <v>56</v>
      </c>
      <c r="D2188" s="2" t="s">
        <v>23</v>
      </c>
      <c r="E2188" s="2" t="s">
        <v>81</v>
      </c>
      <c r="F2188" s="2" t="s">
        <v>71</v>
      </c>
      <c r="G2188" s="4">
        <v>44478</v>
      </c>
      <c r="H2188">
        <v>178</v>
      </c>
      <c r="I2188" t="s">
        <v>1541</v>
      </c>
      <c r="N2188">
        <v>288</v>
      </c>
      <c r="O2188" t="s">
        <v>2242</v>
      </c>
      <c r="P2188">
        <v>31</v>
      </c>
      <c r="AC2188" t="s">
        <v>2243</v>
      </c>
      <c r="AD2188">
        <v>221</v>
      </c>
    </row>
    <row r="2189" spans="1:31" x14ac:dyDescent="0.25">
      <c r="A2189" s="1">
        <v>44478</v>
      </c>
      <c r="B2189" s="2" t="s">
        <v>3879</v>
      </c>
      <c r="C2189" s="2" t="s">
        <v>56</v>
      </c>
      <c r="D2189" s="2" t="s">
        <v>23</v>
      </c>
      <c r="E2189" s="2" t="s">
        <v>81</v>
      </c>
      <c r="F2189" s="2" t="s">
        <v>71</v>
      </c>
      <c r="G2189" s="4">
        <v>44478</v>
      </c>
      <c r="H2189">
        <v>179</v>
      </c>
      <c r="I2189" t="s">
        <v>1541</v>
      </c>
      <c r="N2189">
        <v>48</v>
      </c>
      <c r="O2189" t="s">
        <v>2075</v>
      </c>
      <c r="P2189">
        <v>95</v>
      </c>
      <c r="AC2189" t="s">
        <v>2076</v>
      </c>
      <c r="AD2189">
        <v>99</v>
      </c>
    </row>
    <row r="2190" spans="1:31" x14ac:dyDescent="0.25">
      <c r="A2190" s="1">
        <v>44478</v>
      </c>
      <c r="B2190" s="2" t="s">
        <v>3879</v>
      </c>
      <c r="C2190" s="2" t="s">
        <v>56</v>
      </c>
      <c r="D2190" s="2" t="s">
        <v>23</v>
      </c>
      <c r="E2190" s="2" t="s">
        <v>81</v>
      </c>
      <c r="F2190" s="2" t="s">
        <v>71</v>
      </c>
      <c r="G2190" s="4">
        <v>44478</v>
      </c>
      <c r="H2190">
        <v>180</v>
      </c>
      <c r="I2190" t="s">
        <v>1541</v>
      </c>
      <c r="N2190">
        <v>49</v>
      </c>
      <c r="O2190" t="s">
        <v>2073</v>
      </c>
      <c r="P2190">
        <v>237</v>
      </c>
      <c r="AC2190" t="s">
        <v>2074</v>
      </c>
      <c r="AD2190">
        <v>97</v>
      </c>
    </row>
    <row r="2191" spans="1:31" x14ac:dyDescent="0.25">
      <c r="A2191" s="1">
        <v>44478</v>
      </c>
      <c r="B2191" s="2" t="s">
        <v>3879</v>
      </c>
      <c r="C2191" s="2" t="s">
        <v>56</v>
      </c>
      <c r="D2191" s="2" t="s">
        <v>23</v>
      </c>
      <c r="E2191" s="2" t="s">
        <v>81</v>
      </c>
      <c r="F2191" s="2" t="s">
        <v>71</v>
      </c>
      <c r="G2191" s="4">
        <v>44478</v>
      </c>
      <c r="H2191">
        <v>181</v>
      </c>
      <c r="I2191" t="s">
        <v>1541</v>
      </c>
      <c r="N2191">
        <v>1533</v>
      </c>
      <c r="O2191" t="s">
        <v>2119</v>
      </c>
      <c r="P2191">
        <v>764.57</v>
      </c>
      <c r="AC2191" t="s">
        <v>2120</v>
      </c>
      <c r="AD2191" t="s">
        <v>2121</v>
      </c>
    </row>
    <row r="2192" spans="1:31" x14ac:dyDescent="0.25">
      <c r="A2192" s="1">
        <v>44478</v>
      </c>
      <c r="B2192" s="2" t="s">
        <v>3879</v>
      </c>
      <c r="C2192" s="2" t="s">
        <v>56</v>
      </c>
      <c r="D2192" s="2" t="s">
        <v>23</v>
      </c>
      <c r="E2192" s="2" t="s">
        <v>81</v>
      </c>
      <c r="F2192" s="2" t="s">
        <v>71</v>
      </c>
      <c r="G2192" s="4">
        <v>44478</v>
      </c>
      <c r="H2192">
        <v>182</v>
      </c>
      <c r="I2192" t="s">
        <v>1541</v>
      </c>
      <c r="N2192">
        <v>4125</v>
      </c>
      <c r="O2192" t="s">
        <v>3512</v>
      </c>
      <c r="P2192">
        <v>0</v>
      </c>
      <c r="AC2192" t="s">
        <v>3513</v>
      </c>
      <c r="AD2192" t="s">
        <v>3514</v>
      </c>
    </row>
    <row r="2193" spans="1:31" x14ac:dyDescent="0.25">
      <c r="A2193" s="1">
        <v>44478</v>
      </c>
      <c r="B2193" s="2" t="s">
        <v>3879</v>
      </c>
      <c r="C2193" s="2" t="s">
        <v>56</v>
      </c>
      <c r="D2193" s="2" t="s">
        <v>23</v>
      </c>
      <c r="E2193" s="2" t="s">
        <v>81</v>
      </c>
      <c r="F2193" s="2" t="s">
        <v>71</v>
      </c>
      <c r="G2193" s="4">
        <v>44478</v>
      </c>
      <c r="H2193">
        <v>183</v>
      </c>
      <c r="I2193" t="s">
        <v>1541</v>
      </c>
      <c r="N2193">
        <v>539</v>
      </c>
      <c r="O2193" t="s">
        <v>2059</v>
      </c>
      <c r="P2193">
        <v>0</v>
      </c>
      <c r="AC2193" t="s">
        <v>2060</v>
      </c>
    </row>
    <row r="2194" spans="1:31" x14ac:dyDescent="0.25">
      <c r="A2194" s="1">
        <v>44478</v>
      </c>
      <c r="B2194" s="2" t="s">
        <v>3879</v>
      </c>
      <c r="C2194" s="2" t="s">
        <v>56</v>
      </c>
      <c r="D2194" s="2" t="s">
        <v>23</v>
      </c>
      <c r="E2194" s="2" t="s">
        <v>81</v>
      </c>
      <c r="F2194" s="2" t="s">
        <v>71</v>
      </c>
      <c r="G2194" s="4">
        <v>44478</v>
      </c>
      <c r="H2194">
        <v>184</v>
      </c>
      <c r="I2194" t="s">
        <v>1541</v>
      </c>
      <c r="N2194">
        <v>1794</v>
      </c>
      <c r="O2194" t="s">
        <v>2558</v>
      </c>
      <c r="P2194">
        <v>886</v>
      </c>
      <c r="AC2194" t="s">
        <v>2560</v>
      </c>
      <c r="AD2194">
        <v>171</v>
      </c>
    </row>
    <row r="2195" spans="1:31" x14ac:dyDescent="0.25">
      <c r="A2195" s="1">
        <v>44478</v>
      </c>
      <c r="B2195" s="2" t="s">
        <v>3879</v>
      </c>
      <c r="C2195" s="2" t="s">
        <v>46</v>
      </c>
      <c r="D2195" s="2" t="s">
        <v>23</v>
      </c>
      <c r="E2195" s="2" t="s">
        <v>81</v>
      </c>
      <c r="F2195" s="2" t="s">
        <v>71</v>
      </c>
      <c r="G2195" s="4">
        <v>44478</v>
      </c>
      <c r="H2195">
        <v>185</v>
      </c>
      <c r="I2195" t="s">
        <v>1544</v>
      </c>
      <c r="J2195" s="1">
        <v>44478</v>
      </c>
      <c r="K2195" t="s">
        <v>3515</v>
      </c>
      <c r="L2195" t="s">
        <v>3516</v>
      </c>
      <c r="N2195">
        <v>121</v>
      </c>
      <c r="O2195" t="s">
        <v>2100</v>
      </c>
      <c r="P2195">
        <v>374</v>
      </c>
      <c r="Q2195">
        <v>0</v>
      </c>
      <c r="R2195">
        <v>0</v>
      </c>
      <c r="S2195">
        <v>909</v>
      </c>
      <c r="T2195">
        <v>909</v>
      </c>
      <c r="U2195">
        <v>909</v>
      </c>
      <c r="W2195" t="s">
        <v>2006</v>
      </c>
      <c r="X2195" t="s">
        <v>71</v>
      </c>
      <c r="Y2195" t="s">
        <v>3517</v>
      </c>
      <c r="AA2195" t="s">
        <v>46</v>
      </c>
      <c r="AC2195" t="s">
        <v>2101</v>
      </c>
      <c r="AD2195">
        <v>137</v>
      </c>
      <c r="AE2195" t="s">
        <v>2461</v>
      </c>
    </row>
    <row r="2196" spans="1:31" x14ac:dyDescent="0.25">
      <c r="A2196" s="1">
        <v>44478</v>
      </c>
      <c r="B2196" s="2" t="s">
        <v>3879</v>
      </c>
      <c r="C2196" s="2" t="s">
        <v>46</v>
      </c>
      <c r="D2196" s="2" t="s">
        <v>23</v>
      </c>
      <c r="E2196" s="2" t="s">
        <v>81</v>
      </c>
      <c r="F2196" s="2" t="s">
        <v>71</v>
      </c>
      <c r="G2196" s="4">
        <v>44478</v>
      </c>
      <c r="H2196">
        <v>186</v>
      </c>
      <c r="I2196" t="s">
        <v>1544</v>
      </c>
      <c r="N2196">
        <v>1533</v>
      </c>
      <c r="O2196" t="s">
        <v>2119</v>
      </c>
      <c r="P2196">
        <v>535</v>
      </c>
      <c r="AC2196" t="s">
        <v>2120</v>
      </c>
      <c r="AD2196" t="s">
        <v>2121</v>
      </c>
    </row>
    <row r="2197" spans="1:31" x14ac:dyDescent="0.25">
      <c r="A2197" s="1">
        <v>44478</v>
      </c>
      <c r="B2197" s="2" t="s">
        <v>3879</v>
      </c>
      <c r="C2197" s="2" t="s">
        <v>46</v>
      </c>
      <c r="D2197" s="2" t="s">
        <v>23</v>
      </c>
      <c r="E2197" s="2" t="s">
        <v>81</v>
      </c>
      <c r="F2197" s="2" t="s">
        <v>71</v>
      </c>
      <c r="G2197" s="4">
        <v>44478</v>
      </c>
      <c r="H2197">
        <v>187</v>
      </c>
      <c r="I2197" t="s">
        <v>1546</v>
      </c>
      <c r="J2197" s="1">
        <v>44478</v>
      </c>
      <c r="K2197" t="s">
        <v>3518</v>
      </c>
      <c r="L2197" t="s">
        <v>3519</v>
      </c>
      <c r="N2197">
        <v>692</v>
      </c>
      <c r="O2197" t="s">
        <v>2012</v>
      </c>
      <c r="P2197">
        <v>184</v>
      </c>
      <c r="Q2197">
        <v>0</v>
      </c>
      <c r="R2197">
        <v>0</v>
      </c>
      <c r="S2197">
        <v>1277</v>
      </c>
      <c r="T2197">
        <v>1277</v>
      </c>
      <c r="U2197">
        <v>1277</v>
      </c>
      <c r="W2197" t="s">
        <v>2006</v>
      </c>
      <c r="X2197" t="s">
        <v>71</v>
      </c>
      <c r="Y2197" t="s">
        <v>3520</v>
      </c>
      <c r="Z2197">
        <v>0</v>
      </c>
      <c r="AA2197" t="s">
        <v>46</v>
      </c>
      <c r="AC2197" t="s">
        <v>2013</v>
      </c>
      <c r="AD2197" t="s">
        <v>2014</v>
      </c>
      <c r="AE2197" t="s">
        <v>2144</v>
      </c>
    </row>
    <row r="2198" spans="1:31" x14ac:dyDescent="0.25">
      <c r="A2198" s="1">
        <v>44478</v>
      </c>
      <c r="B2198" s="2" t="s">
        <v>3879</v>
      </c>
      <c r="C2198" s="2" t="s">
        <v>46</v>
      </c>
      <c r="D2198" s="2" t="s">
        <v>23</v>
      </c>
      <c r="E2198" s="2" t="s">
        <v>81</v>
      </c>
      <c r="F2198" s="2" t="s">
        <v>71</v>
      </c>
      <c r="G2198" s="4">
        <v>44478</v>
      </c>
      <c r="H2198">
        <v>188</v>
      </c>
      <c r="I2198" t="s">
        <v>1546</v>
      </c>
      <c r="N2198">
        <v>119</v>
      </c>
      <c r="O2198" t="s">
        <v>2145</v>
      </c>
      <c r="P2198">
        <v>161</v>
      </c>
      <c r="AC2198" t="s">
        <v>2146</v>
      </c>
      <c r="AD2198">
        <v>213</v>
      </c>
    </row>
    <row r="2199" spans="1:31" x14ac:dyDescent="0.25">
      <c r="A2199" s="1">
        <v>44478</v>
      </c>
      <c r="B2199" s="2" t="s">
        <v>3879</v>
      </c>
      <c r="C2199" s="2" t="s">
        <v>46</v>
      </c>
      <c r="D2199" s="2" t="s">
        <v>23</v>
      </c>
      <c r="E2199" s="2" t="s">
        <v>81</v>
      </c>
      <c r="F2199" s="2" t="s">
        <v>71</v>
      </c>
      <c r="G2199" s="4">
        <v>44478</v>
      </c>
      <c r="H2199">
        <v>189</v>
      </c>
      <c r="I2199" t="s">
        <v>1546</v>
      </c>
      <c r="N2199">
        <v>100</v>
      </c>
      <c r="O2199" t="s">
        <v>2016</v>
      </c>
      <c r="P2199">
        <v>414</v>
      </c>
      <c r="AC2199" t="s">
        <v>2017</v>
      </c>
      <c r="AD2199">
        <v>100</v>
      </c>
    </row>
    <row r="2200" spans="1:31" x14ac:dyDescent="0.25">
      <c r="A2200" s="1">
        <v>44478</v>
      </c>
      <c r="B2200" s="2" t="s">
        <v>3879</v>
      </c>
      <c r="C2200" s="2" t="s">
        <v>46</v>
      </c>
      <c r="D2200" s="2" t="s">
        <v>23</v>
      </c>
      <c r="E2200" s="2" t="s">
        <v>81</v>
      </c>
      <c r="F2200" s="2" t="s">
        <v>71</v>
      </c>
      <c r="G2200" s="4">
        <v>44478</v>
      </c>
      <c r="H2200">
        <v>190</v>
      </c>
      <c r="I2200" t="s">
        <v>1546</v>
      </c>
      <c r="N2200">
        <v>691</v>
      </c>
      <c r="O2200" t="s">
        <v>2020</v>
      </c>
      <c r="P2200">
        <v>518</v>
      </c>
      <c r="AC2200" t="s">
        <v>2021</v>
      </c>
      <c r="AD2200" t="s">
        <v>2022</v>
      </c>
    </row>
    <row r="2201" spans="1:31" x14ac:dyDescent="0.25">
      <c r="A2201" s="1">
        <v>44478</v>
      </c>
      <c r="B2201" s="2" t="s">
        <v>3879</v>
      </c>
      <c r="C2201" s="2" t="s">
        <v>46</v>
      </c>
      <c r="D2201" s="2" t="s">
        <v>37</v>
      </c>
      <c r="E2201" s="2" t="s">
        <v>81</v>
      </c>
      <c r="F2201" s="2" t="s">
        <v>71</v>
      </c>
      <c r="G2201" s="4">
        <v>44478</v>
      </c>
      <c r="H2201">
        <v>191</v>
      </c>
      <c r="I2201" t="s">
        <v>1548</v>
      </c>
      <c r="J2201" s="1">
        <v>44478</v>
      </c>
      <c r="K2201" t="s">
        <v>3521</v>
      </c>
      <c r="L2201" t="s">
        <v>2339</v>
      </c>
      <c r="N2201">
        <v>692</v>
      </c>
      <c r="O2201" t="s">
        <v>2012</v>
      </c>
      <c r="P2201">
        <v>184</v>
      </c>
      <c r="Q2201">
        <v>0</v>
      </c>
      <c r="R2201">
        <v>0</v>
      </c>
      <c r="S2201">
        <v>2641</v>
      </c>
      <c r="T2201">
        <v>2641</v>
      </c>
      <c r="U2201">
        <v>2641</v>
      </c>
      <c r="W2201" t="s">
        <v>2006</v>
      </c>
      <c r="X2201" t="s">
        <v>71</v>
      </c>
      <c r="Y2201" t="s">
        <v>3522</v>
      </c>
      <c r="AA2201" t="s">
        <v>46</v>
      </c>
      <c r="AC2201" t="s">
        <v>2013</v>
      </c>
      <c r="AD2201" t="s">
        <v>2014</v>
      </c>
      <c r="AE2201" t="s">
        <v>2118</v>
      </c>
    </row>
    <row r="2202" spans="1:31" x14ac:dyDescent="0.25">
      <c r="A2202" s="1">
        <v>44478</v>
      </c>
      <c r="B2202" s="2" t="s">
        <v>3879</v>
      </c>
      <c r="C2202" s="2" t="s">
        <v>46</v>
      </c>
      <c r="D2202" s="2" t="s">
        <v>37</v>
      </c>
      <c r="E2202" s="2" t="s">
        <v>81</v>
      </c>
      <c r="F2202" s="2" t="s">
        <v>71</v>
      </c>
      <c r="G2202" s="4">
        <v>44478</v>
      </c>
      <c r="H2202">
        <v>192</v>
      </c>
      <c r="I2202" t="s">
        <v>1548</v>
      </c>
      <c r="N2202">
        <v>121</v>
      </c>
      <c r="O2202" t="s">
        <v>2100</v>
      </c>
      <c r="P2202">
        <v>374</v>
      </c>
      <c r="AC2202" t="s">
        <v>2101</v>
      </c>
      <c r="AD2202">
        <v>137</v>
      </c>
    </row>
    <row r="2203" spans="1:31" x14ac:dyDescent="0.25">
      <c r="A2203" s="1">
        <v>44478</v>
      </c>
      <c r="B2203" s="2" t="s">
        <v>3879</v>
      </c>
      <c r="C2203" s="2" t="s">
        <v>46</v>
      </c>
      <c r="D2203" s="2" t="s">
        <v>37</v>
      </c>
      <c r="E2203" s="2" t="s">
        <v>81</v>
      </c>
      <c r="F2203" s="2" t="s">
        <v>71</v>
      </c>
      <c r="G2203" s="4">
        <v>44478</v>
      </c>
      <c r="H2203">
        <v>193</v>
      </c>
      <c r="I2203" t="s">
        <v>1548</v>
      </c>
      <c r="N2203">
        <v>1533</v>
      </c>
      <c r="O2203" t="s">
        <v>2119</v>
      </c>
      <c r="P2203">
        <v>535</v>
      </c>
      <c r="AC2203" t="s">
        <v>2120</v>
      </c>
      <c r="AD2203" t="s">
        <v>2121</v>
      </c>
    </row>
    <row r="2204" spans="1:31" x14ac:dyDescent="0.25">
      <c r="A2204" s="1">
        <v>44478</v>
      </c>
      <c r="B2204" s="2" t="s">
        <v>3879</v>
      </c>
      <c r="C2204" s="2" t="s">
        <v>46</v>
      </c>
      <c r="D2204" s="2" t="s">
        <v>37</v>
      </c>
      <c r="E2204" s="2" t="s">
        <v>81</v>
      </c>
      <c r="F2204" s="2" t="s">
        <v>71</v>
      </c>
      <c r="G2204" s="4">
        <v>44478</v>
      </c>
      <c r="H2204">
        <v>194</v>
      </c>
      <c r="I2204" t="s">
        <v>1548</v>
      </c>
      <c r="N2204">
        <v>1580</v>
      </c>
      <c r="O2204" t="s">
        <v>2092</v>
      </c>
      <c r="P2204">
        <v>610</v>
      </c>
      <c r="AC2204" t="s">
        <v>2093</v>
      </c>
      <c r="AD2204" t="s">
        <v>2094</v>
      </c>
    </row>
    <row r="2205" spans="1:31" x14ac:dyDescent="0.25">
      <c r="A2205" s="1">
        <v>44478</v>
      </c>
      <c r="B2205" s="2" t="s">
        <v>3879</v>
      </c>
      <c r="C2205" s="2" t="s">
        <v>46</v>
      </c>
      <c r="D2205" s="2" t="s">
        <v>37</v>
      </c>
      <c r="E2205" s="2" t="s">
        <v>81</v>
      </c>
      <c r="F2205" s="2" t="s">
        <v>71</v>
      </c>
      <c r="G2205" s="4">
        <v>44478</v>
      </c>
      <c r="H2205">
        <v>195</v>
      </c>
      <c r="I2205" t="s">
        <v>1548</v>
      </c>
      <c r="N2205">
        <v>314</v>
      </c>
      <c r="O2205" t="s">
        <v>2523</v>
      </c>
      <c r="P2205">
        <v>300</v>
      </c>
      <c r="AC2205" t="s">
        <v>2524</v>
      </c>
      <c r="AD2205">
        <v>203</v>
      </c>
    </row>
    <row r="2206" spans="1:31" x14ac:dyDescent="0.25">
      <c r="A2206" s="1">
        <v>44478</v>
      </c>
      <c r="B2206" s="2" t="s">
        <v>3879</v>
      </c>
      <c r="C2206" s="2" t="s">
        <v>46</v>
      </c>
      <c r="D2206" s="2" t="s">
        <v>37</v>
      </c>
      <c r="E2206" s="2" t="s">
        <v>81</v>
      </c>
      <c r="F2206" s="2" t="s">
        <v>71</v>
      </c>
      <c r="G2206" s="4">
        <v>44478</v>
      </c>
      <c r="H2206">
        <v>196</v>
      </c>
      <c r="I2206" t="s">
        <v>1548</v>
      </c>
      <c r="N2206">
        <v>2012</v>
      </c>
      <c r="O2206" t="s">
        <v>3523</v>
      </c>
      <c r="P2206">
        <v>300</v>
      </c>
      <c r="AC2206" t="s">
        <v>3524</v>
      </c>
      <c r="AD2206">
        <v>206</v>
      </c>
    </row>
    <row r="2207" spans="1:31" x14ac:dyDescent="0.25">
      <c r="A2207" s="1">
        <v>44478</v>
      </c>
      <c r="B2207" s="2" t="s">
        <v>3879</v>
      </c>
      <c r="C2207" s="2" t="s">
        <v>46</v>
      </c>
      <c r="D2207" s="2" t="s">
        <v>37</v>
      </c>
      <c r="E2207" s="2" t="s">
        <v>81</v>
      </c>
      <c r="F2207" s="2" t="s">
        <v>71</v>
      </c>
      <c r="G2207" s="4">
        <v>44478</v>
      </c>
      <c r="H2207">
        <v>197</v>
      </c>
      <c r="I2207" t="s">
        <v>1548</v>
      </c>
      <c r="N2207">
        <v>1356</v>
      </c>
      <c r="O2207" t="s">
        <v>2251</v>
      </c>
      <c r="P2207">
        <v>200</v>
      </c>
      <c r="AC2207" t="s">
        <v>2252</v>
      </c>
      <c r="AD2207">
        <v>92</v>
      </c>
    </row>
    <row r="2208" spans="1:31" x14ac:dyDescent="0.25">
      <c r="A2208" s="1">
        <v>44478</v>
      </c>
      <c r="B2208" s="2" t="s">
        <v>3879</v>
      </c>
      <c r="C2208" s="2" t="s">
        <v>46</v>
      </c>
      <c r="D2208" s="2" t="s">
        <v>37</v>
      </c>
      <c r="E2208" s="2" t="s">
        <v>81</v>
      </c>
      <c r="F2208" s="2" t="s">
        <v>71</v>
      </c>
      <c r="G2208" s="4">
        <v>44478</v>
      </c>
      <c r="H2208">
        <v>198</v>
      </c>
      <c r="I2208" t="s">
        <v>1548</v>
      </c>
      <c r="N2208">
        <v>83</v>
      </c>
      <c r="O2208" t="s">
        <v>2029</v>
      </c>
      <c r="P2208">
        <v>138</v>
      </c>
      <c r="AC2208" t="s">
        <v>2030</v>
      </c>
      <c r="AD2208">
        <v>127</v>
      </c>
    </row>
    <row r="2209" spans="1:31" x14ac:dyDescent="0.25">
      <c r="A2209" s="1">
        <v>44478</v>
      </c>
      <c r="B2209" s="2" t="s">
        <v>3879</v>
      </c>
      <c r="C2209" s="2" t="s">
        <v>25</v>
      </c>
      <c r="D2209" s="2" t="s">
        <v>37</v>
      </c>
      <c r="E2209" s="2" t="s">
        <v>78</v>
      </c>
      <c r="F2209" s="2" t="s">
        <v>71</v>
      </c>
      <c r="G2209" s="4">
        <v>44478</v>
      </c>
      <c r="H2209">
        <v>199</v>
      </c>
      <c r="I2209" t="s">
        <v>1550</v>
      </c>
      <c r="J2209" s="1">
        <v>44478</v>
      </c>
      <c r="K2209" t="s">
        <v>2288</v>
      </c>
      <c r="L2209" t="s">
        <v>2289</v>
      </c>
      <c r="M2209" t="s">
        <v>2290</v>
      </c>
      <c r="N2209">
        <v>270</v>
      </c>
      <c r="O2209" t="s">
        <v>2350</v>
      </c>
      <c r="P2209">
        <v>150</v>
      </c>
      <c r="Q2209">
        <v>0</v>
      </c>
      <c r="R2209">
        <v>0</v>
      </c>
      <c r="S2209">
        <v>150</v>
      </c>
      <c r="T2209">
        <v>150</v>
      </c>
      <c r="U2209">
        <v>150</v>
      </c>
      <c r="W2209" t="s">
        <v>2006</v>
      </c>
      <c r="X2209" t="s">
        <v>71</v>
      </c>
      <c r="AA2209" t="s">
        <v>24</v>
      </c>
      <c r="AC2209" t="s">
        <v>2351</v>
      </c>
      <c r="AD2209">
        <v>270</v>
      </c>
      <c r="AE2209" t="s">
        <v>3132</v>
      </c>
    </row>
    <row r="2210" spans="1:31" x14ac:dyDescent="0.25">
      <c r="A2210" s="1">
        <v>44478</v>
      </c>
      <c r="B2210" s="2" t="s">
        <v>3879</v>
      </c>
      <c r="C2210" s="2" t="s">
        <v>46</v>
      </c>
      <c r="D2210" s="2" t="s">
        <v>37</v>
      </c>
      <c r="E2210" s="2" t="s">
        <v>81</v>
      </c>
      <c r="F2210" s="2" t="s">
        <v>71</v>
      </c>
      <c r="G2210" s="4">
        <v>44478</v>
      </c>
      <c r="H2210">
        <v>200</v>
      </c>
      <c r="I2210" t="s">
        <v>1551</v>
      </c>
      <c r="J2210" s="1">
        <v>44478</v>
      </c>
      <c r="K2210" t="s">
        <v>3525</v>
      </c>
      <c r="L2210" t="s">
        <v>3168</v>
      </c>
      <c r="M2210" t="s">
        <v>2368</v>
      </c>
      <c r="N2210">
        <v>692</v>
      </c>
      <c r="O2210" t="s">
        <v>2012</v>
      </c>
      <c r="P2210">
        <v>184</v>
      </c>
      <c r="Q2210">
        <v>0</v>
      </c>
      <c r="R2210">
        <v>0</v>
      </c>
      <c r="S2210">
        <v>1116</v>
      </c>
      <c r="T2210">
        <v>1116</v>
      </c>
      <c r="U2210">
        <v>1116</v>
      </c>
      <c r="W2210" t="s">
        <v>2006</v>
      </c>
      <c r="X2210" t="s">
        <v>71</v>
      </c>
      <c r="Y2210" t="s">
        <v>3526</v>
      </c>
      <c r="AA2210" t="s">
        <v>46</v>
      </c>
      <c r="AC2210" t="s">
        <v>2013</v>
      </c>
      <c r="AD2210" t="s">
        <v>2014</v>
      </c>
      <c r="AE2210" t="s">
        <v>2236</v>
      </c>
    </row>
    <row r="2211" spans="1:31" x14ac:dyDescent="0.25">
      <c r="A2211" s="1">
        <v>44478</v>
      </c>
      <c r="B2211" s="2" t="s">
        <v>3879</v>
      </c>
      <c r="C2211" s="2" t="s">
        <v>46</v>
      </c>
      <c r="D2211" s="2" t="s">
        <v>37</v>
      </c>
      <c r="E2211" s="2" t="s">
        <v>81</v>
      </c>
      <c r="F2211" s="2" t="s">
        <v>71</v>
      </c>
      <c r="G2211" s="4">
        <v>44478</v>
      </c>
      <c r="H2211">
        <v>201</v>
      </c>
      <c r="I2211" t="s">
        <v>1551</v>
      </c>
      <c r="N2211">
        <v>100</v>
      </c>
      <c r="O2211" t="s">
        <v>2016</v>
      </c>
      <c r="P2211">
        <v>414</v>
      </c>
      <c r="AC2211" t="s">
        <v>2017</v>
      </c>
      <c r="AD2211">
        <v>100</v>
      </c>
    </row>
    <row r="2212" spans="1:31" x14ac:dyDescent="0.25">
      <c r="A2212" s="1">
        <v>44478</v>
      </c>
      <c r="B2212" s="2" t="s">
        <v>3879</v>
      </c>
      <c r="C2212" s="2" t="s">
        <v>46</v>
      </c>
      <c r="D2212" s="2" t="s">
        <v>37</v>
      </c>
      <c r="E2212" s="2" t="s">
        <v>81</v>
      </c>
      <c r="F2212" s="2" t="s">
        <v>71</v>
      </c>
      <c r="G2212" s="4">
        <v>44478</v>
      </c>
      <c r="H2212">
        <v>202</v>
      </c>
      <c r="I2212" t="s">
        <v>1551</v>
      </c>
      <c r="N2212">
        <v>691</v>
      </c>
      <c r="O2212" t="s">
        <v>2020</v>
      </c>
      <c r="P2212">
        <v>518</v>
      </c>
      <c r="AC2212" t="s">
        <v>2021</v>
      </c>
      <c r="AD2212" t="s">
        <v>2022</v>
      </c>
    </row>
    <row r="2213" spans="1:31" x14ac:dyDescent="0.25">
      <c r="A2213" s="1">
        <v>44478</v>
      </c>
      <c r="B2213" s="2" t="s">
        <v>3879</v>
      </c>
      <c r="C2213" s="2" t="s">
        <v>25</v>
      </c>
      <c r="D2213" s="2" t="s">
        <v>37</v>
      </c>
      <c r="E2213" s="2" t="s">
        <v>78</v>
      </c>
      <c r="F2213" s="2" t="s">
        <v>71</v>
      </c>
      <c r="G2213" s="4">
        <v>44478</v>
      </c>
      <c r="H2213">
        <v>203</v>
      </c>
      <c r="I2213" t="s">
        <v>1553</v>
      </c>
      <c r="J2213" s="1">
        <v>44478</v>
      </c>
      <c r="K2213" t="s">
        <v>2288</v>
      </c>
      <c r="L2213" t="s">
        <v>2289</v>
      </c>
      <c r="M2213" t="s">
        <v>2290</v>
      </c>
      <c r="N2213">
        <v>270</v>
      </c>
      <c r="O2213" t="s">
        <v>2350</v>
      </c>
      <c r="P2213">
        <v>150</v>
      </c>
      <c r="Q2213">
        <v>0</v>
      </c>
      <c r="R2213">
        <v>0</v>
      </c>
      <c r="S2213">
        <v>150</v>
      </c>
      <c r="T2213">
        <v>150</v>
      </c>
      <c r="U2213">
        <v>150</v>
      </c>
      <c r="W2213" t="s">
        <v>2006</v>
      </c>
      <c r="X2213" t="s">
        <v>71</v>
      </c>
      <c r="AA2213" t="s">
        <v>24</v>
      </c>
      <c r="AC2213" t="s">
        <v>2351</v>
      </c>
      <c r="AD2213">
        <v>270</v>
      </c>
      <c r="AE2213" t="s">
        <v>3132</v>
      </c>
    </row>
    <row r="2214" spans="1:31" x14ac:dyDescent="0.25">
      <c r="A2214" s="1">
        <v>44478</v>
      </c>
      <c r="B2214" s="2" t="s">
        <v>3879</v>
      </c>
      <c r="C2214" s="2" t="s">
        <v>46</v>
      </c>
      <c r="D2214" s="2" t="s">
        <v>37</v>
      </c>
      <c r="E2214" s="2" t="s">
        <v>81</v>
      </c>
      <c r="F2214" s="2" t="s">
        <v>71</v>
      </c>
      <c r="G2214" s="4">
        <v>44478</v>
      </c>
      <c r="H2214">
        <v>204</v>
      </c>
      <c r="I2214" t="s">
        <v>1554</v>
      </c>
      <c r="J2214" s="1">
        <v>44478</v>
      </c>
      <c r="K2214" t="s">
        <v>3527</v>
      </c>
      <c r="L2214" t="s">
        <v>3528</v>
      </c>
      <c r="N2214">
        <v>692</v>
      </c>
      <c r="O2214" t="s">
        <v>2012</v>
      </c>
      <c r="P2214">
        <v>184</v>
      </c>
      <c r="Q2214">
        <v>0</v>
      </c>
      <c r="R2214">
        <v>0</v>
      </c>
      <c r="S2214">
        <v>1974</v>
      </c>
      <c r="T2214">
        <v>1974</v>
      </c>
      <c r="U2214">
        <v>1974</v>
      </c>
      <c r="W2214" t="s">
        <v>2006</v>
      </c>
      <c r="X2214" t="s">
        <v>71</v>
      </c>
      <c r="Y2214" t="s">
        <v>3529</v>
      </c>
      <c r="Z2214">
        <v>0</v>
      </c>
      <c r="AA2214" t="s">
        <v>46</v>
      </c>
      <c r="AC2214" t="s">
        <v>2013</v>
      </c>
      <c r="AD2214" t="s">
        <v>2014</v>
      </c>
      <c r="AE2214" t="s">
        <v>2361</v>
      </c>
    </row>
    <row r="2215" spans="1:31" x14ac:dyDescent="0.25">
      <c r="A2215" s="1">
        <v>44478</v>
      </c>
      <c r="B2215" s="2" t="s">
        <v>3879</v>
      </c>
      <c r="C2215" s="2" t="s">
        <v>46</v>
      </c>
      <c r="D2215" s="2" t="s">
        <v>37</v>
      </c>
      <c r="E2215" s="2" t="s">
        <v>81</v>
      </c>
      <c r="F2215" s="2" t="s">
        <v>71</v>
      </c>
      <c r="G2215" s="4">
        <v>44478</v>
      </c>
      <c r="H2215">
        <v>205</v>
      </c>
      <c r="I2215" t="s">
        <v>1554</v>
      </c>
      <c r="N2215">
        <v>121</v>
      </c>
      <c r="O2215" t="s">
        <v>2100</v>
      </c>
      <c r="P2215">
        <v>374</v>
      </c>
      <c r="AC2215" t="s">
        <v>2101</v>
      </c>
      <c r="AD2215">
        <v>137</v>
      </c>
    </row>
    <row r="2216" spans="1:31" x14ac:dyDescent="0.25">
      <c r="A2216" s="1">
        <v>44478</v>
      </c>
      <c r="B2216" s="2" t="s">
        <v>3879</v>
      </c>
      <c r="C2216" s="2" t="s">
        <v>46</v>
      </c>
      <c r="D2216" s="2" t="s">
        <v>37</v>
      </c>
      <c r="E2216" s="2" t="s">
        <v>81</v>
      </c>
      <c r="F2216" s="2" t="s">
        <v>71</v>
      </c>
      <c r="G2216" s="4">
        <v>44478</v>
      </c>
      <c r="H2216">
        <v>206</v>
      </c>
      <c r="I2216" t="s">
        <v>1554</v>
      </c>
      <c r="N2216">
        <v>1297</v>
      </c>
      <c r="O2216" t="s">
        <v>2112</v>
      </c>
      <c r="P2216">
        <v>265</v>
      </c>
      <c r="AC2216" t="s">
        <v>2113</v>
      </c>
      <c r="AD2216" t="s">
        <v>2114</v>
      </c>
    </row>
    <row r="2217" spans="1:31" x14ac:dyDescent="0.25">
      <c r="A2217" s="1">
        <v>44478</v>
      </c>
      <c r="B2217" s="2" t="s">
        <v>3879</v>
      </c>
      <c r="C2217" s="2" t="s">
        <v>46</v>
      </c>
      <c r="D2217" s="2" t="s">
        <v>37</v>
      </c>
      <c r="E2217" s="2" t="s">
        <v>81</v>
      </c>
      <c r="F2217" s="2" t="s">
        <v>71</v>
      </c>
      <c r="G2217" s="4">
        <v>44478</v>
      </c>
      <c r="H2217">
        <v>207</v>
      </c>
      <c r="I2217" t="s">
        <v>1554</v>
      </c>
      <c r="N2217">
        <v>691</v>
      </c>
      <c r="O2217" t="s">
        <v>2020</v>
      </c>
      <c r="P2217">
        <v>518</v>
      </c>
      <c r="AC2217" t="s">
        <v>2021</v>
      </c>
      <c r="AD2217" t="s">
        <v>2022</v>
      </c>
    </row>
    <row r="2218" spans="1:31" x14ac:dyDescent="0.25">
      <c r="A2218" s="1">
        <v>44478</v>
      </c>
      <c r="B2218" s="2" t="s">
        <v>3879</v>
      </c>
      <c r="C2218" s="2" t="s">
        <v>46</v>
      </c>
      <c r="D2218" s="2" t="s">
        <v>37</v>
      </c>
      <c r="E2218" s="2" t="s">
        <v>81</v>
      </c>
      <c r="F2218" s="2" t="s">
        <v>71</v>
      </c>
      <c r="G2218" s="4">
        <v>44478</v>
      </c>
      <c r="H2218">
        <v>208</v>
      </c>
      <c r="I2218" t="s">
        <v>1554</v>
      </c>
      <c r="N2218">
        <v>612</v>
      </c>
      <c r="O2218" t="s">
        <v>2102</v>
      </c>
      <c r="P2218">
        <v>495</v>
      </c>
      <c r="AC2218" t="s">
        <v>2103</v>
      </c>
      <c r="AD2218">
        <v>58</v>
      </c>
    </row>
    <row r="2219" spans="1:31" x14ac:dyDescent="0.25">
      <c r="A2219" s="1">
        <v>44478</v>
      </c>
      <c r="B2219" s="2" t="s">
        <v>3879</v>
      </c>
      <c r="C2219" s="2" t="s">
        <v>46</v>
      </c>
      <c r="D2219" s="2" t="s">
        <v>37</v>
      </c>
      <c r="E2219" s="2" t="s">
        <v>81</v>
      </c>
      <c r="F2219" s="2" t="s">
        <v>71</v>
      </c>
      <c r="G2219" s="4">
        <v>44478</v>
      </c>
      <c r="H2219">
        <v>209</v>
      </c>
      <c r="I2219" t="s">
        <v>1554</v>
      </c>
      <c r="N2219">
        <v>83</v>
      </c>
      <c r="O2219" t="s">
        <v>2029</v>
      </c>
      <c r="P2219">
        <v>138</v>
      </c>
      <c r="AC2219" t="s">
        <v>2030</v>
      </c>
      <c r="AD2219">
        <v>127</v>
      </c>
    </row>
    <row r="2220" spans="1:31" x14ac:dyDescent="0.25">
      <c r="A2220" s="1">
        <v>44478</v>
      </c>
      <c r="B2220" s="2" t="s">
        <v>3879</v>
      </c>
      <c r="C2220" s="2" t="s">
        <v>46</v>
      </c>
      <c r="D2220" s="2" t="s">
        <v>37</v>
      </c>
      <c r="E2220" s="2" t="s">
        <v>81</v>
      </c>
      <c r="F2220" s="2" t="s">
        <v>71</v>
      </c>
      <c r="G2220" s="4">
        <v>44478</v>
      </c>
      <c r="H2220">
        <v>210</v>
      </c>
      <c r="I2220" t="s">
        <v>1556</v>
      </c>
      <c r="J2220" s="1">
        <v>44478</v>
      </c>
      <c r="K2220" t="s">
        <v>3530</v>
      </c>
      <c r="L2220" t="s">
        <v>2257</v>
      </c>
      <c r="N2220">
        <v>692</v>
      </c>
      <c r="O2220" t="s">
        <v>2012</v>
      </c>
      <c r="P2220">
        <v>184</v>
      </c>
      <c r="Q2220">
        <v>0</v>
      </c>
      <c r="R2220">
        <v>0</v>
      </c>
      <c r="S2220">
        <v>857</v>
      </c>
      <c r="T2220">
        <v>857</v>
      </c>
      <c r="U2220">
        <v>857</v>
      </c>
      <c r="W2220" t="s">
        <v>2006</v>
      </c>
      <c r="X2220" t="s">
        <v>71</v>
      </c>
      <c r="Y2220" t="s">
        <v>3531</v>
      </c>
      <c r="AA2220" t="s">
        <v>46</v>
      </c>
      <c r="AC2220" t="s">
        <v>2013</v>
      </c>
      <c r="AD2220" t="s">
        <v>2014</v>
      </c>
      <c r="AE2220" t="s">
        <v>2461</v>
      </c>
    </row>
    <row r="2221" spans="1:31" x14ac:dyDescent="0.25">
      <c r="A2221" s="1">
        <v>44478</v>
      </c>
      <c r="B2221" s="2" t="s">
        <v>3879</v>
      </c>
      <c r="C2221" s="2" t="s">
        <v>46</v>
      </c>
      <c r="D2221" s="2" t="s">
        <v>37</v>
      </c>
      <c r="E2221" s="2" t="s">
        <v>81</v>
      </c>
      <c r="F2221" s="2" t="s">
        <v>71</v>
      </c>
      <c r="G2221" s="4">
        <v>44478</v>
      </c>
      <c r="H2221">
        <v>211</v>
      </c>
      <c r="I2221" t="s">
        <v>1556</v>
      </c>
      <c r="N2221">
        <v>1533</v>
      </c>
      <c r="O2221" t="s">
        <v>2119</v>
      </c>
      <c r="P2221">
        <v>535</v>
      </c>
      <c r="AC2221" t="s">
        <v>2120</v>
      </c>
      <c r="AD2221" t="s">
        <v>2121</v>
      </c>
    </row>
    <row r="2222" spans="1:31" x14ac:dyDescent="0.25">
      <c r="A2222" s="1">
        <v>44478</v>
      </c>
      <c r="B2222" s="2" t="s">
        <v>3879</v>
      </c>
      <c r="C2222" s="2" t="s">
        <v>46</v>
      </c>
      <c r="D2222" s="2" t="s">
        <v>37</v>
      </c>
      <c r="E2222" s="2" t="s">
        <v>81</v>
      </c>
      <c r="F2222" s="2" t="s">
        <v>71</v>
      </c>
      <c r="G2222" s="4">
        <v>44478</v>
      </c>
      <c r="H2222">
        <v>212</v>
      </c>
      <c r="I2222" t="s">
        <v>1556</v>
      </c>
      <c r="N2222">
        <v>83</v>
      </c>
      <c r="O2222" t="s">
        <v>2029</v>
      </c>
      <c r="P2222">
        <v>138</v>
      </c>
      <c r="AC2222" t="s">
        <v>2030</v>
      </c>
      <c r="AD2222">
        <v>127</v>
      </c>
    </row>
    <row r="2223" spans="1:31" x14ac:dyDescent="0.25">
      <c r="A2223" s="1">
        <v>44478</v>
      </c>
      <c r="B2223" s="2" t="s">
        <v>3879</v>
      </c>
      <c r="C2223" s="2" t="s">
        <v>46</v>
      </c>
      <c r="D2223" s="2" t="s">
        <v>37</v>
      </c>
      <c r="E2223" s="2" t="s">
        <v>81</v>
      </c>
      <c r="F2223" s="2" t="s">
        <v>71</v>
      </c>
      <c r="G2223" s="4">
        <v>44478</v>
      </c>
      <c r="H2223">
        <v>213</v>
      </c>
      <c r="I2223" t="s">
        <v>1558</v>
      </c>
      <c r="J2223" s="1">
        <v>44478</v>
      </c>
      <c r="K2223" t="s">
        <v>3532</v>
      </c>
      <c r="L2223" t="s">
        <v>2482</v>
      </c>
      <c r="M2223" t="s">
        <v>3533</v>
      </c>
      <c r="N2223">
        <v>692</v>
      </c>
      <c r="O2223" t="s">
        <v>2012</v>
      </c>
      <c r="P2223">
        <v>184</v>
      </c>
      <c r="Q2223">
        <v>0</v>
      </c>
      <c r="R2223">
        <v>0</v>
      </c>
      <c r="S2223">
        <v>1290</v>
      </c>
      <c r="T2223">
        <v>1290</v>
      </c>
      <c r="U2223">
        <v>1290</v>
      </c>
      <c r="W2223" t="s">
        <v>2006</v>
      </c>
      <c r="X2223" t="s">
        <v>71</v>
      </c>
      <c r="Y2223" t="s">
        <v>3534</v>
      </c>
      <c r="AA2223" t="s">
        <v>46</v>
      </c>
      <c r="AC2223" t="s">
        <v>2013</v>
      </c>
      <c r="AD2223" t="s">
        <v>2014</v>
      </c>
      <c r="AE2223" t="s">
        <v>2204</v>
      </c>
    </row>
    <row r="2224" spans="1:31" x14ac:dyDescent="0.25">
      <c r="A2224" s="1">
        <v>44478</v>
      </c>
      <c r="B2224" s="2" t="s">
        <v>3879</v>
      </c>
      <c r="C2224" s="2" t="s">
        <v>46</v>
      </c>
      <c r="D2224" s="2" t="s">
        <v>37</v>
      </c>
      <c r="E2224" s="2" t="s">
        <v>81</v>
      </c>
      <c r="F2224" s="2" t="s">
        <v>71</v>
      </c>
      <c r="G2224" s="4">
        <v>44478</v>
      </c>
      <c r="H2224">
        <v>214</v>
      </c>
      <c r="I2224" t="s">
        <v>1558</v>
      </c>
      <c r="N2224">
        <v>691</v>
      </c>
      <c r="O2224" t="s">
        <v>2020</v>
      </c>
      <c r="P2224">
        <v>518</v>
      </c>
      <c r="AC2224" t="s">
        <v>2021</v>
      </c>
      <c r="AD2224" t="s">
        <v>2022</v>
      </c>
    </row>
    <row r="2225" spans="1:31" x14ac:dyDescent="0.25">
      <c r="A2225" s="1">
        <v>44478</v>
      </c>
      <c r="B2225" s="2" t="s">
        <v>3879</v>
      </c>
      <c r="C2225" s="2" t="s">
        <v>46</v>
      </c>
      <c r="D2225" s="2" t="s">
        <v>37</v>
      </c>
      <c r="E2225" s="2" t="s">
        <v>81</v>
      </c>
      <c r="F2225" s="2" t="s">
        <v>71</v>
      </c>
      <c r="G2225" s="4">
        <v>44478</v>
      </c>
      <c r="H2225">
        <v>215</v>
      </c>
      <c r="I2225" t="s">
        <v>1558</v>
      </c>
      <c r="N2225">
        <v>367</v>
      </c>
      <c r="O2225" t="s">
        <v>2341</v>
      </c>
      <c r="P2225">
        <v>450</v>
      </c>
      <c r="AC2225" t="s">
        <v>2342</v>
      </c>
      <c r="AD2225">
        <v>110</v>
      </c>
    </row>
    <row r="2226" spans="1:31" x14ac:dyDescent="0.25">
      <c r="A2226" s="1">
        <v>44478</v>
      </c>
      <c r="B2226" s="2" t="s">
        <v>3879</v>
      </c>
      <c r="C2226" s="2" t="s">
        <v>46</v>
      </c>
      <c r="D2226" s="2" t="s">
        <v>37</v>
      </c>
      <c r="E2226" s="2" t="s">
        <v>81</v>
      </c>
      <c r="F2226" s="2" t="s">
        <v>71</v>
      </c>
      <c r="G2226" s="4">
        <v>44478</v>
      </c>
      <c r="H2226">
        <v>216</v>
      </c>
      <c r="I2226" t="s">
        <v>1558</v>
      </c>
      <c r="N2226">
        <v>83</v>
      </c>
      <c r="O2226" t="s">
        <v>2029</v>
      </c>
      <c r="P2226">
        <v>138</v>
      </c>
      <c r="AC2226" t="s">
        <v>2030</v>
      </c>
      <c r="AD2226">
        <v>127</v>
      </c>
    </row>
    <row r="2227" spans="1:31" x14ac:dyDescent="0.25">
      <c r="A2227" s="1">
        <v>44478</v>
      </c>
      <c r="B2227" s="2" t="s">
        <v>3879</v>
      </c>
      <c r="C2227" s="2" t="s">
        <v>46</v>
      </c>
      <c r="D2227" s="2" t="s">
        <v>37</v>
      </c>
      <c r="E2227" s="2" t="s">
        <v>81</v>
      </c>
      <c r="F2227" s="2" t="s">
        <v>71</v>
      </c>
      <c r="G2227" s="4">
        <v>44478</v>
      </c>
      <c r="H2227">
        <v>217</v>
      </c>
      <c r="I2227" t="s">
        <v>1560</v>
      </c>
      <c r="J2227" s="1">
        <v>44478</v>
      </c>
      <c r="K2227" t="s">
        <v>3535</v>
      </c>
      <c r="L2227" t="s">
        <v>2957</v>
      </c>
      <c r="N2227">
        <v>121</v>
      </c>
      <c r="O2227" t="s">
        <v>2100</v>
      </c>
      <c r="P2227">
        <v>374</v>
      </c>
      <c r="Q2227">
        <v>0</v>
      </c>
      <c r="R2227">
        <v>0</v>
      </c>
      <c r="S2227">
        <v>1327</v>
      </c>
      <c r="T2227">
        <v>1327</v>
      </c>
      <c r="U2227">
        <v>1327</v>
      </c>
      <c r="W2227" t="s">
        <v>2006</v>
      </c>
      <c r="X2227" t="s">
        <v>71</v>
      </c>
      <c r="Y2227" t="s">
        <v>3536</v>
      </c>
      <c r="AA2227" t="s">
        <v>46</v>
      </c>
      <c r="AC2227" t="s">
        <v>2101</v>
      </c>
      <c r="AD2227">
        <v>137</v>
      </c>
      <c r="AE2227" t="s">
        <v>2499</v>
      </c>
    </row>
    <row r="2228" spans="1:31" x14ac:dyDescent="0.25">
      <c r="A2228" s="1">
        <v>44478</v>
      </c>
      <c r="B2228" s="2" t="s">
        <v>3879</v>
      </c>
      <c r="C2228" s="2" t="s">
        <v>46</v>
      </c>
      <c r="D2228" s="2" t="s">
        <v>37</v>
      </c>
      <c r="E2228" s="2" t="s">
        <v>81</v>
      </c>
      <c r="F2228" s="2" t="s">
        <v>71</v>
      </c>
      <c r="G2228" s="4">
        <v>44478</v>
      </c>
      <c r="H2228">
        <v>218</v>
      </c>
      <c r="I2228" t="s">
        <v>1560</v>
      </c>
      <c r="N2228">
        <v>1659</v>
      </c>
      <c r="O2228" t="s">
        <v>2500</v>
      </c>
      <c r="P2228">
        <v>320</v>
      </c>
      <c r="AC2228" t="s">
        <v>2501</v>
      </c>
    </row>
    <row r="2229" spans="1:31" x14ac:dyDescent="0.25">
      <c r="A2229" s="1">
        <v>44478</v>
      </c>
      <c r="B2229" s="2" t="s">
        <v>3879</v>
      </c>
      <c r="C2229" s="2" t="s">
        <v>46</v>
      </c>
      <c r="D2229" s="2" t="s">
        <v>37</v>
      </c>
      <c r="E2229" s="2" t="s">
        <v>81</v>
      </c>
      <c r="F2229" s="2" t="s">
        <v>71</v>
      </c>
      <c r="G2229" s="4">
        <v>44478</v>
      </c>
      <c r="H2229">
        <v>219</v>
      </c>
      <c r="I2229" t="s">
        <v>1560</v>
      </c>
      <c r="N2229">
        <v>612</v>
      </c>
      <c r="O2229" t="s">
        <v>2102</v>
      </c>
      <c r="P2229">
        <v>495</v>
      </c>
      <c r="AC2229" t="s">
        <v>2103</v>
      </c>
      <c r="AD2229">
        <v>58</v>
      </c>
    </row>
    <row r="2230" spans="1:31" x14ac:dyDescent="0.25">
      <c r="A2230" s="1">
        <v>44478</v>
      </c>
      <c r="B2230" s="2" t="s">
        <v>3879</v>
      </c>
      <c r="C2230" s="2" t="s">
        <v>46</v>
      </c>
      <c r="D2230" s="2" t="s">
        <v>37</v>
      </c>
      <c r="E2230" s="2" t="s">
        <v>81</v>
      </c>
      <c r="F2230" s="2" t="s">
        <v>71</v>
      </c>
      <c r="G2230" s="4">
        <v>44478</v>
      </c>
      <c r="H2230">
        <v>220</v>
      </c>
      <c r="I2230" t="s">
        <v>1560</v>
      </c>
      <c r="N2230">
        <v>83</v>
      </c>
      <c r="O2230" t="s">
        <v>2029</v>
      </c>
      <c r="P2230">
        <v>138</v>
      </c>
      <c r="AC2230" t="s">
        <v>2030</v>
      </c>
      <c r="AD2230">
        <v>127</v>
      </c>
    </row>
    <row r="2231" spans="1:31" x14ac:dyDescent="0.25">
      <c r="A2231" s="1">
        <v>44478</v>
      </c>
      <c r="B2231" s="2" t="s">
        <v>3879</v>
      </c>
      <c r="C2231" s="2" t="s">
        <v>29</v>
      </c>
      <c r="D2231" s="2" t="s">
        <v>37</v>
      </c>
      <c r="E2231" s="2" t="s">
        <v>81</v>
      </c>
      <c r="F2231" s="2" t="s">
        <v>71</v>
      </c>
      <c r="G2231" s="4">
        <v>44478</v>
      </c>
      <c r="H2231">
        <v>221</v>
      </c>
      <c r="I2231" t="s">
        <v>1562</v>
      </c>
      <c r="J2231" s="1">
        <v>44478</v>
      </c>
      <c r="K2231" t="s">
        <v>3537</v>
      </c>
      <c r="L2231" t="s">
        <v>3538</v>
      </c>
      <c r="M2231" t="s">
        <v>2072</v>
      </c>
      <c r="N2231">
        <v>692</v>
      </c>
      <c r="O2231" t="s">
        <v>2012</v>
      </c>
      <c r="P2231">
        <v>184</v>
      </c>
      <c r="Q2231">
        <v>0</v>
      </c>
      <c r="R2231">
        <v>0</v>
      </c>
      <c r="S2231">
        <v>1172</v>
      </c>
      <c r="T2231">
        <v>1172</v>
      </c>
      <c r="U2231">
        <v>1172</v>
      </c>
      <c r="W2231" t="s">
        <v>2006</v>
      </c>
      <c r="X2231" t="s">
        <v>71</v>
      </c>
      <c r="AA2231" t="s">
        <v>28</v>
      </c>
      <c r="AC2231" t="s">
        <v>2013</v>
      </c>
      <c r="AD2231" t="s">
        <v>2014</v>
      </c>
      <c r="AE2231" t="s">
        <v>2159</v>
      </c>
    </row>
    <row r="2232" spans="1:31" x14ac:dyDescent="0.25">
      <c r="A2232" s="1">
        <v>44478</v>
      </c>
      <c r="B2232" s="2" t="s">
        <v>3879</v>
      </c>
      <c r="C2232" s="2" t="s">
        <v>29</v>
      </c>
      <c r="D2232" s="2" t="s">
        <v>37</v>
      </c>
      <c r="E2232" s="2" t="s">
        <v>81</v>
      </c>
      <c r="F2232" s="2" t="s">
        <v>71</v>
      </c>
      <c r="G2232" s="4">
        <v>44478</v>
      </c>
      <c r="H2232">
        <v>222</v>
      </c>
      <c r="I2232" t="s">
        <v>1562</v>
      </c>
      <c r="N2232">
        <v>288</v>
      </c>
      <c r="O2232" t="s">
        <v>2242</v>
      </c>
      <c r="P2232">
        <v>125</v>
      </c>
      <c r="AC2232" t="s">
        <v>2243</v>
      </c>
      <c r="AD2232">
        <v>221</v>
      </c>
    </row>
    <row r="2233" spans="1:31" x14ac:dyDescent="0.25">
      <c r="A2233" s="1">
        <v>44478</v>
      </c>
      <c r="B2233" s="2" t="s">
        <v>3879</v>
      </c>
      <c r="C2233" s="2" t="s">
        <v>29</v>
      </c>
      <c r="D2233" s="2" t="s">
        <v>37</v>
      </c>
      <c r="E2233" s="2" t="s">
        <v>81</v>
      </c>
      <c r="F2233" s="2" t="s">
        <v>71</v>
      </c>
      <c r="G2233" s="4">
        <v>44478</v>
      </c>
      <c r="H2233">
        <v>223</v>
      </c>
      <c r="I2233" t="s">
        <v>1562</v>
      </c>
      <c r="N2233">
        <v>691</v>
      </c>
      <c r="O2233" t="s">
        <v>2020</v>
      </c>
      <c r="P2233">
        <v>518</v>
      </c>
      <c r="AC2233" t="s">
        <v>2021</v>
      </c>
      <c r="AD2233" t="s">
        <v>2022</v>
      </c>
    </row>
    <row r="2234" spans="1:31" x14ac:dyDescent="0.25">
      <c r="A2234" s="1">
        <v>44478</v>
      </c>
      <c r="B2234" s="2" t="s">
        <v>3879</v>
      </c>
      <c r="C2234" s="2" t="s">
        <v>29</v>
      </c>
      <c r="D2234" s="2" t="s">
        <v>37</v>
      </c>
      <c r="E2234" s="2" t="s">
        <v>81</v>
      </c>
      <c r="F2234" s="2" t="s">
        <v>71</v>
      </c>
      <c r="G2234" s="4">
        <v>44478</v>
      </c>
      <c r="H2234">
        <v>224</v>
      </c>
      <c r="I2234" t="s">
        <v>1562</v>
      </c>
      <c r="N2234">
        <v>226</v>
      </c>
      <c r="O2234" t="s">
        <v>2018</v>
      </c>
      <c r="P2234">
        <v>345</v>
      </c>
      <c r="AC2234" t="s">
        <v>2019</v>
      </c>
      <c r="AD2234">
        <v>183</v>
      </c>
    </row>
    <row r="2235" spans="1:31" x14ac:dyDescent="0.25">
      <c r="A2235" s="1">
        <v>44478</v>
      </c>
      <c r="B2235" s="2" t="s">
        <v>3879</v>
      </c>
      <c r="C2235" s="2" t="s">
        <v>29</v>
      </c>
      <c r="D2235" s="2" t="s">
        <v>37</v>
      </c>
      <c r="E2235" s="2" t="s">
        <v>81</v>
      </c>
      <c r="F2235" s="2" t="s">
        <v>71</v>
      </c>
      <c r="G2235" s="4">
        <v>44478</v>
      </c>
      <c r="H2235">
        <v>225</v>
      </c>
      <c r="I2235" t="s">
        <v>1564</v>
      </c>
      <c r="J2235" s="1">
        <v>44478</v>
      </c>
      <c r="K2235" t="s">
        <v>3539</v>
      </c>
      <c r="L2235" t="s">
        <v>3540</v>
      </c>
      <c r="M2235" t="s">
        <v>2082</v>
      </c>
      <c r="N2235">
        <v>692</v>
      </c>
      <c r="O2235" t="s">
        <v>2012</v>
      </c>
      <c r="P2235">
        <v>184</v>
      </c>
      <c r="Q2235">
        <v>0</v>
      </c>
      <c r="R2235">
        <v>0</v>
      </c>
      <c r="S2235">
        <v>1345</v>
      </c>
      <c r="T2235">
        <v>1345</v>
      </c>
      <c r="U2235">
        <v>1345</v>
      </c>
      <c r="W2235" t="s">
        <v>2006</v>
      </c>
      <c r="X2235" t="s">
        <v>71</v>
      </c>
      <c r="AA2235" t="s">
        <v>28</v>
      </c>
      <c r="AC2235" t="s">
        <v>2013</v>
      </c>
      <c r="AD2235" t="s">
        <v>2014</v>
      </c>
      <c r="AE2235" t="s">
        <v>2159</v>
      </c>
    </row>
    <row r="2236" spans="1:31" x14ac:dyDescent="0.25">
      <c r="A2236" s="1">
        <v>44478</v>
      </c>
      <c r="B2236" s="2" t="s">
        <v>3879</v>
      </c>
      <c r="C2236" s="2" t="s">
        <v>29</v>
      </c>
      <c r="D2236" s="2" t="s">
        <v>37</v>
      </c>
      <c r="E2236" s="2" t="s">
        <v>81</v>
      </c>
      <c r="F2236" s="2" t="s">
        <v>71</v>
      </c>
      <c r="G2236" s="4">
        <v>44478</v>
      </c>
      <c r="H2236">
        <v>226</v>
      </c>
      <c r="I2236" t="s">
        <v>1564</v>
      </c>
      <c r="N2236">
        <v>288</v>
      </c>
      <c r="O2236" t="s">
        <v>2242</v>
      </c>
      <c r="P2236">
        <v>125</v>
      </c>
      <c r="AC2236" t="s">
        <v>2243</v>
      </c>
      <c r="AD2236">
        <v>221</v>
      </c>
    </row>
    <row r="2237" spans="1:31" x14ac:dyDescent="0.25">
      <c r="A2237" s="1">
        <v>44478</v>
      </c>
      <c r="B2237" s="2" t="s">
        <v>3879</v>
      </c>
      <c r="C2237" s="2" t="s">
        <v>29</v>
      </c>
      <c r="D2237" s="2" t="s">
        <v>37</v>
      </c>
      <c r="E2237" s="2" t="s">
        <v>81</v>
      </c>
      <c r="F2237" s="2" t="s">
        <v>71</v>
      </c>
      <c r="G2237" s="4">
        <v>44478</v>
      </c>
      <c r="H2237">
        <v>227</v>
      </c>
      <c r="I2237" t="s">
        <v>1564</v>
      </c>
      <c r="N2237">
        <v>691</v>
      </c>
      <c r="O2237" t="s">
        <v>2020</v>
      </c>
      <c r="P2237">
        <v>518</v>
      </c>
      <c r="AC2237" t="s">
        <v>2021</v>
      </c>
      <c r="AD2237" t="s">
        <v>2022</v>
      </c>
    </row>
    <row r="2238" spans="1:31" x14ac:dyDescent="0.25">
      <c r="A2238" s="1">
        <v>44478</v>
      </c>
      <c r="B2238" s="2" t="s">
        <v>3879</v>
      </c>
      <c r="C2238" s="2" t="s">
        <v>29</v>
      </c>
      <c r="D2238" s="2" t="s">
        <v>37</v>
      </c>
      <c r="E2238" s="2" t="s">
        <v>81</v>
      </c>
      <c r="F2238" s="2" t="s">
        <v>71</v>
      </c>
      <c r="G2238" s="4">
        <v>44478</v>
      </c>
      <c r="H2238">
        <v>228</v>
      </c>
      <c r="I2238" t="s">
        <v>1564</v>
      </c>
      <c r="N2238">
        <v>226</v>
      </c>
      <c r="O2238" t="s">
        <v>2018</v>
      </c>
      <c r="P2238">
        <v>345</v>
      </c>
      <c r="AC2238" t="s">
        <v>2019</v>
      </c>
      <c r="AD2238">
        <v>183</v>
      </c>
    </row>
    <row r="2239" spans="1:31" x14ac:dyDescent="0.25">
      <c r="A2239" s="1">
        <v>44478</v>
      </c>
      <c r="B2239" s="2" t="s">
        <v>3879</v>
      </c>
      <c r="C2239" s="2" t="s">
        <v>29</v>
      </c>
      <c r="D2239" s="2" t="s">
        <v>37</v>
      </c>
      <c r="E2239" s="2" t="s">
        <v>81</v>
      </c>
      <c r="F2239" s="2" t="s">
        <v>71</v>
      </c>
      <c r="G2239" s="4">
        <v>44478</v>
      </c>
      <c r="H2239">
        <v>229</v>
      </c>
      <c r="I2239" t="s">
        <v>1564</v>
      </c>
      <c r="N2239">
        <v>1329</v>
      </c>
      <c r="O2239" t="s">
        <v>2295</v>
      </c>
      <c r="P2239">
        <v>173</v>
      </c>
      <c r="AC2239" t="s">
        <v>2296</v>
      </c>
      <c r="AD2239">
        <v>187</v>
      </c>
    </row>
    <row r="2240" spans="1:31" x14ac:dyDescent="0.25">
      <c r="A2240" s="1">
        <v>44478</v>
      </c>
      <c r="B2240" s="2" t="s">
        <v>3879</v>
      </c>
      <c r="C2240" s="2" t="s">
        <v>46</v>
      </c>
      <c r="D2240" s="2" t="s">
        <v>37</v>
      </c>
      <c r="E2240" s="2" t="s">
        <v>81</v>
      </c>
      <c r="F2240" s="2" t="s">
        <v>71</v>
      </c>
      <c r="G2240" s="4">
        <v>44478</v>
      </c>
      <c r="H2240">
        <v>230</v>
      </c>
      <c r="I2240" t="s">
        <v>1565</v>
      </c>
      <c r="J2240" s="1">
        <v>44478</v>
      </c>
      <c r="K2240" t="s">
        <v>3541</v>
      </c>
      <c r="L2240" t="s">
        <v>2071</v>
      </c>
      <c r="N2240">
        <v>692</v>
      </c>
      <c r="O2240" t="s">
        <v>2012</v>
      </c>
      <c r="P2240">
        <v>184</v>
      </c>
      <c r="Q2240">
        <v>0</v>
      </c>
      <c r="R2240">
        <v>0</v>
      </c>
      <c r="S2240">
        <v>1040</v>
      </c>
      <c r="T2240">
        <v>1040</v>
      </c>
      <c r="U2240">
        <v>1040</v>
      </c>
      <c r="W2240" t="s">
        <v>2006</v>
      </c>
      <c r="X2240" t="s">
        <v>71</v>
      </c>
      <c r="Y2240" t="s">
        <v>3542</v>
      </c>
      <c r="AA2240" t="s">
        <v>46</v>
      </c>
      <c r="AC2240" t="s">
        <v>2013</v>
      </c>
      <c r="AD2240" t="s">
        <v>2014</v>
      </c>
      <c r="AE2240" t="s">
        <v>2099</v>
      </c>
    </row>
    <row r="2241" spans="1:31" x14ac:dyDescent="0.25">
      <c r="A2241" s="1">
        <v>44478</v>
      </c>
      <c r="B2241" s="2" t="s">
        <v>3879</v>
      </c>
      <c r="C2241" s="2" t="s">
        <v>46</v>
      </c>
      <c r="D2241" s="2" t="s">
        <v>37</v>
      </c>
      <c r="E2241" s="2" t="s">
        <v>81</v>
      </c>
      <c r="F2241" s="2" t="s">
        <v>71</v>
      </c>
      <c r="G2241" s="4">
        <v>44478</v>
      </c>
      <c r="H2241">
        <v>231</v>
      </c>
      <c r="I2241" t="s">
        <v>1565</v>
      </c>
      <c r="N2241">
        <v>691</v>
      </c>
      <c r="O2241" t="s">
        <v>2020</v>
      </c>
      <c r="P2241">
        <v>518</v>
      </c>
      <c r="AC2241" t="s">
        <v>2021</v>
      </c>
      <c r="AD2241" t="s">
        <v>2022</v>
      </c>
    </row>
    <row r="2242" spans="1:31" x14ac:dyDescent="0.25">
      <c r="A2242" s="1">
        <v>44478</v>
      </c>
      <c r="B2242" s="2" t="s">
        <v>3879</v>
      </c>
      <c r="C2242" s="2" t="s">
        <v>46</v>
      </c>
      <c r="D2242" s="2" t="s">
        <v>37</v>
      </c>
      <c r="E2242" s="2" t="s">
        <v>81</v>
      </c>
      <c r="F2242" s="2" t="s">
        <v>71</v>
      </c>
      <c r="G2242" s="4">
        <v>44478</v>
      </c>
      <c r="H2242">
        <v>232</v>
      </c>
      <c r="I2242" t="s">
        <v>1565</v>
      </c>
      <c r="N2242">
        <v>83</v>
      </c>
      <c r="O2242" t="s">
        <v>2029</v>
      </c>
      <c r="P2242">
        <v>138</v>
      </c>
      <c r="AC2242" t="s">
        <v>2030</v>
      </c>
      <c r="AD2242">
        <v>127</v>
      </c>
    </row>
    <row r="2243" spans="1:31" x14ac:dyDescent="0.25">
      <c r="A2243" s="1">
        <v>44478</v>
      </c>
      <c r="B2243" s="2" t="s">
        <v>3879</v>
      </c>
      <c r="C2243" s="2" t="s">
        <v>46</v>
      </c>
      <c r="D2243" s="2" t="s">
        <v>37</v>
      </c>
      <c r="E2243" s="2" t="s">
        <v>81</v>
      </c>
      <c r="F2243" s="2" t="s">
        <v>71</v>
      </c>
      <c r="G2243" s="4">
        <v>44478</v>
      </c>
      <c r="H2243">
        <v>233</v>
      </c>
      <c r="I2243" t="s">
        <v>1565</v>
      </c>
      <c r="N2243">
        <v>1356</v>
      </c>
      <c r="O2243" t="s">
        <v>2251</v>
      </c>
      <c r="P2243">
        <v>200</v>
      </c>
      <c r="AC2243" t="s">
        <v>2252</v>
      </c>
      <c r="AD2243">
        <v>92</v>
      </c>
    </row>
    <row r="2244" spans="1:31" x14ac:dyDescent="0.25">
      <c r="A2244" s="1">
        <v>44478</v>
      </c>
      <c r="B2244" s="2" t="s">
        <v>3879</v>
      </c>
      <c r="C2244" s="2" t="s">
        <v>46</v>
      </c>
      <c r="D2244" s="2" t="s">
        <v>37</v>
      </c>
      <c r="E2244" s="2" t="s">
        <v>81</v>
      </c>
      <c r="F2244" s="2" t="s">
        <v>71</v>
      </c>
      <c r="G2244" s="4">
        <v>44478</v>
      </c>
      <c r="H2244">
        <v>234</v>
      </c>
      <c r="I2244" t="s">
        <v>1568</v>
      </c>
      <c r="J2244" s="1">
        <v>44478</v>
      </c>
      <c r="K2244" t="s">
        <v>3543</v>
      </c>
      <c r="L2244" t="s">
        <v>2086</v>
      </c>
      <c r="M2244" t="s">
        <v>2335</v>
      </c>
      <c r="N2244">
        <v>121</v>
      </c>
      <c r="O2244" t="s">
        <v>2100</v>
      </c>
      <c r="P2244">
        <v>374</v>
      </c>
      <c r="Q2244">
        <v>0</v>
      </c>
      <c r="R2244">
        <v>0</v>
      </c>
      <c r="S2244">
        <v>1047</v>
      </c>
      <c r="T2244">
        <v>1047</v>
      </c>
      <c r="U2244">
        <v>1047</v>
      </c>
      <c r="W2244" t="s">
        <v>2006</v>
      </c>
      <c r="X2244" t="s">
        <v>71</v>
      </c>
      <c r="Y2244" t="s">
        <v>3544</v>
      </c>
      <c r="AA2244" t="s">
        <v>46</v>
      </c>
      <c r="AC2244" t="s">
        <v>2101</v>
      </c>
      <c r="AD2244">
        <v>137</v>
      </c>
      <c r="AE2244" t="s">
        <v>2118</v>
      </c>
    </row>
    <row r="2245" spans="1:31" x14ac:dyDescent="0.25">
      <c r="A2245" s="1">
        <v>44478</v>
      </c>
      <c r="B2245" s="2" t="s">
        <v>3879</v>
      </c>
      <c r="C2245" s="2" t="s">
        <v>46</v>
      </c>
      <c r="D2245" s="2" t="s">
        <v>37</v>
      </c>
      <c r="E2245" s="2" t="s">
        <v>81</v>
      </c>
      <c r="F2245" s="2" t="s">
        <v>71</v>
      </c>
      <c r="G2245" s="4">
        <v>44478</v>
      </c>
      <c r="H2245">
        <v>235</v>
      </c>
      <c r="I2245" t="s">
        <v>1568</v>
      </c>
      <c r="N2245">
        <v>1533</v>
      </c>
      <c r="O2245" t="s">
        <v>2119</v>
      </c>
      <c r="P2245">
        <v>535</v>
      </c>
      <c r="AC2245" t="s">
        <v>2120</v>
      </c>
      <c r="AD2245" t="s">
        <v>2121</v>
      </c>
    </row>
    <row r="2246" spans="1:31" x14ac:dyDescent="0.25">
      <c r="A2246" s="1">
        <v>44478</v>
      </c>
      <c r="B2246" s="2" t="s">
        <v>3879</v>
      </c>
      <c r="C2246" s="2" t="s">
        <v>46</v>
      </c>
      <c r="D2246" s="2" t="s">
        <v>37</v>
      </c>
      <c r="E2246" s="2" t="s">
        <v>81</v>
      </c>
      <c r="F2246" s="2" t="s">
        <v>71</v>
      </c>
      <c r="G2246" s="4">
        <v>44478</v>
      </c>
      <c r="H2246">
        <v>236</v>
      </c>
      <c r="I2246" t="s">
        <v>1568</v>
      </c>
      <c r="N2246">
        <v>83</v>
      </c>
      <c r="O2246" t="s">
        <v>2029</v>
      </c>
      <c r="P2246">
        <v>138</v>
      </c>
      <c r="AC2246" t="s">
        <v>2030</v>
      </c>
      <c r="AD2246">
        <v>127</v>
      </c>
    </row>
    <row r="2247" spans="1:31" x14ac:dyDescent="0.25">
      <c r="A2247" s="1">
        <v>44478</v>
      </c>
      <c r="B2247" s="2" t="s">
        <v>3879</v>
      </c>
      <c r="C2247" s="2" t="s">
        <v>46</v>
      </c>
      <c r="D2247" s="2" t="s">
        <v>37</v>
      </c>
      <c r="E2247" s="2" t="s">
        <v>81</v>
      </c>
      <c r="F2247" s="2" t="s">
        <v>71</v>
      </c>
      <c r="G2247" s="4">
        <v>44478</v>
      </c>
      <c r="H2247">
        <v>237</v>
      </c>
      <c r="I2247" t="s">
        <v>1571</v>
      </c>
      <c r="J2247" s="1">
        <v>44478</v>
      </c>
      <c r="K2247" t="s">
        <v>3545</v>
      </c>
      <c r="L2247" t="s">
        <v>3546</v>
      </c>
      <c r="N2247">
        <v>692</v>
      </c>
      <c r="O2247" t="s">
        <v>2012</v>
      </c>
      <c r="P2247">
        <v>184</v>
      </c>
      <c r="Q2247">
        <v>0</v>
      </c>
      <c r="R2247">
        <v>0</v>
      </c>
      <c r="S2247">
        <v>1611</v>
      </c>
      <c r="T2247">
        <v>1611</v>
      </c>
      <c r="U2247">
        <v>1611</v>
      </c>
      <c r="W2247" t="s">
        <v>2006</v>
      </c>
      <c r="X2247" t="s">
        <v>71</v>
      </c>
      <c r="Y2247" t="s">
        <v>3547</v>
      </c>
      <c r="AA2247" t="s">
        <v>46</v>
      </c>
      <c r="AC2247" t="s">
        <v>2013</v>
      </c>
      <c r="AD2247" t="s">
        <v>2014</v>
      </c>
      <c r="AE2247" t="s">
        <v>2795</v>
      </c>
    </row>
    <row r="2248" spans="1:31" x14ac:dyDescent="0.25">
      <c r="A2248" s="1">
        <v>44478</v>
      </c>
      <c r="B2248" s="2" t="s">
        <v>3879</v>
      </c>
      <c r="C2248" s="2" t="s">
        <v>46</v>
      </c>
      <c r="D2248" s="2" t="s">
        <v>37</v>
      </c>
      <c r="E2248" s="2" t="s">
        <v>81</v>
      </c>
      <c r="F2248" s="2" t="s">
        <v>71</v>
      </c>
      <c r="G2248" s="4">
        <v>44478</v>
      </c>
      <c r="H2248">
        <v>238</v>
      </c>
      <c r="I2248" t="s">
        <v>1571</v>
      </c>
      <c r="N2248">
        <v>100</v>
      </c>
      <c r="O2248" t="s">
        <v>2016</v>
      </c>
      <c r="P2248">
        <v>414</v>
      </c>
      <c r="AC2248" t="s">
        <v>2017</v>
      </c>
      <c r="AD2248">
        <v>100</v>
      </c>
    </row>
    <row r="2249" spans="1:31" x14ac:dyDescent="0.25">
      <c r="A2249" s="1">
        <v>44478</v>
      </c>
      <c r="B2249" s="2" t="s">
        <v>3879</v>
      </c>
      <c r="C2249" s="2" t="s">
        <v>46</v>
      </c>
      <c r="D2249" s="2" t="s">
        <v>37</v>
      </c>
      <c r="E2249" s="2" t="s">
        <v>81</v>
      </c>
      <c r="F2249" s="2" t="s">
        <v>71</v>
      </c>
      <c r="G2249" s="4">
        <v>44478</v>
      </c>
      <c r="H2249">
        <v>239</v>
      </c>
      <c r="I2249" t="s">
        <v>1571</v>
      </c>
      <c r="N2249">
        <v>691</v>
      </c>
      <c r="O2249" t="s">
        <v>2020</v>
      </c>
      <c r="P2249">
        <v>518</v>
      </c>
      <c r="AC2249" t="s">
        <v>2021</v>
      </c>
      <c r="AD2249" t="s">
        <v>2022</v>
      </c>
    </row>
    <row r="2250" spans="1:31" x14ac:dyDescent="0.25">
      <c r="A2250" s="1">
        <v>44478</v>
      </c>
      <c r="B2250" s="2" t="s">
        <v>3879</v>
      </c>
      <c r="C2250" s="2" t="s">
        <v>46</v>
      </c>
      <c r="D2250" s="2" t="s">
        <v>37</v>
      </c>
      <c r="E2250" s="2" t="s">
        <v>81</v>
      </c>
      <c r="F2250" s="2" t="s">
        <v>71</v>
      </c>
      <c r="G2250" s="4">
        <v>44478</v>
      </c>
      <c r="H2250">
        <v>240</v>
      </c>
      <c r="I2250" t="s">
        <v>1571</v>
      </c>
      <c r="N2250">
        <v>612</v>
      </c>
      <c r="O2250" t="s">
        <v>2102</v>
      </c>
      <c r="P2250">
        <v>495</v>
      </c>
      <c r="AC2250" t="s">
        <v>2103</v>
      </c>
      <c r="AD2250">
        <v>58</v>
      </c>
    </row>
    <row r="2251" spans="1:31" x14ac:dyDescent="0.25">
      <c r="A2251" s="1">
        <v>44478</v>
      </c>
      <c r="B2251" s="2" t="s">
        <v>3879</v>
      </c>
      <c r="C2251" s="2" t="s">
        <v>46</v>
      </c>
      <c r="D2251" s="2" t="s">
        <v>23</v>
      </c>
      <c r="E2251" s="2" t="s">
        <v>81</v>
      </c>
      <c r="F2251" s="2" t="s">
        <v>71</v>
      </c>
      <c r="G2251" s="4">
        <v>44478</v>
      </c>
      <c r="H2251">
        <v>241</v>
      </c>
      <c r="I2251" t="s">
        <v>1573</v>
      </c>
      <c r="J2251" s="1">
        <v>44478</v>
      </c>
      <c r="K2251" t="s">
        <v>3548</v>
      </c>
      <c r="L2251" t="s">
        <v>3549</v>
      </c>
      <c r="N2251">
        <v>692</v>
      </c>
      <c r="O2251" t="s">
        <v>2012</v>
      </c>
      <c r="P2251">
        <v>184</v>
      </c>
      <c r="Q2251">
        <v>0</v>
      </c>
      <c r="R2251">
        <v>0</v>
      </c>
      <c r="S2251">
        <v>1185</v>
      </c>
      <c r="T2251">
        <v>1185</v>
      </c>
      <c r="U2251">
        <v>1185</v>
      </c>
      <c r="W2251" t="s">
        <v>2006</v>
      </c>
      <c r="X2251" t="s">
        <v>71</v>
      </c>
      <c r="Y2251" t="s">
        <v>3550</v>
      </c>
      <c r="Z2251">
        <v>5</v>
      </c>
      <c r="AA2251" t="s">
        <v>46</v>
      </c>
      <c r="AC2251" t="s">
        <v>2013</v>
      </c>
      <c r="AD2251" t="s">
        <v>2014</v>
      </c>
      <c r="AE2251" t="s">
        <v>2191</v>
      </c>
    </row>
    <row r="2252" spans="1:31" x14ac:dyDescent="0.25">
      <c r="A2252" s="1">
        <v>44478</v>
      </c>
      <c r="B2252" s="2" t="s">
        <v>3879</v>
      </c>
      <c r="C2252" s="2" t="s">
        <v>46</v>
      </c>
      <c r="D2252" s="2" t="s">
        <v>23</v>
      </c>
      <c r="E2252" s="2" t="s">
        <v>81</v>
      </c>
      <c r="F2252" s="2" t="s">
        <v>71</v>
      </c>
      <c r="G2252" s="4">
        <v>44478</v>
      </c>
      <c r="H2252">
        <v>242</v>
      </c>
      <c r="I2252" t="s">
        <v>1573</v>
      </c>
      <c r="N2252">
        <v>119</v>
      </c>
      <c r="O2252" t="s">
        <v>2145</v>
      </c>
      <c r="P2252">
        <v>161</v>
      </c>
      <c r="AC2252" t="s">
        <v>2146</v>
      </c>
      <c r="AD2252">
        <v>213</v>
      </c>
    </row>
    <row r="2253" spans="1:31" x14ac:dyDescent="0.25">
      <c r="A2253" s="1">
        <v>44478</v>
      </c>
      <c r="B2253" s="2" t="s">
        <v>3879</v>
      </c>
      <c r="C2253" s="2" t="s">
        <v>46</v>
      </c>
      <c r="D2253" s="2" t="s">
        <v>23</v>
      </c>
      <c r="E2253" s="2" t="s">
        <v>81</v>
      </c>
      <c r="F2253" s="2" t="s">
        <v>71</v>
      </c>
      <c r="G2253" s="4">
        <v>44478</v>
      </c>
      <c r="H2253">
        <v>243</v>
      </c>
      <c r="I2253" t="s">
        <v>1573</v>
      </c>
      <c r="N2253">
        <v>1319</v>
      </c>
      <c r="O2253" t="s">
        <v>2127</v>
      </c>
      <c r="P2253">
        <v>230</v>
      </c>
      <c r="AC2253" t="s">
        <v>2128</v>
      </c>
      <c r="AD2253">
        <v>192</v>
      </c>
    </row>
    <row r="2254" spans="1:31" x14ac:dyDescent="0.25">
      <c r="A2254" s="1">
        <v>44478</v>
      </c>
      <c r="B2254" s="2" t="s">
        <v>3879</v>
      </c>
      <c r="C2254" s="2" t="s">
        <v>46</v>
      </c>
      <c r="D2254" s="2" t="s">
        <v>23</v>
      </c>
      <c r="E2254" s="2" t="s">
        <v>81</v>
      </c>
      <c r="F2254" s="2" t="s">
        <v>71</v>
      </c>
      <c r="G2254" s="4">
        <v>44478</v>
      </c>
      <c r="H2254">
        <v>244</v>
      </c>
      <c r="I2254" t="s">
        <v>1573</v>
      </c>
      <c r="N2254">
        <v>416</v>
      </c>
      <c r="O2254" t="s">
        <v>2172</v>
      </c>
      <c r="P2254">
        <v>362</v>
      </c>
      <c r="AC2254" t="s">
        <v>2173</v>
      </c>
      <c r="AD2254">
        <v>22</v>
      </c>
    </row>
    <row r="2255" spans="1:31" x14ac:dyDescent="0.25">
      <c r="A2255" s="1">
        <v>44478</v>
      </c>
      <c r="B2255" s="2" t="s">
        <v>3879</v>
      </c>
      <c r="C2255" s="2" t="s">
        <v>46</v>
      </c>
      <c r="D2255" s="2" t="s">
        <v>23</v>
      </c>
      <c r="E2255" s="2" t="s">
        <v>81</v>
      </c>
      <c r="F2255" s="2" t="s">
        <v>71</v>
      </c>
      <c r="G2255" s="4">
        <v>44478</v>
      </c>
      <c r="H2255">
        <v>245</v>
      </c>
      <c r="I2255" t="s">
        <v>1573</v>
      </c>
      <c r="N2255">
        <v>286</v>
      </c>
      <c r="O2255" t="s">
        <v>2182</v>
      </c>
      <c r="P2255">
        <v>110</v>
      </c>
      <c r="AC2255" t="s">
        <v>2183</v>
      </c>
      <c r="AD2255">
        <v>220</v>
      </c>
    </row>
    <row r="2256" spans="1:31" x14ac:dyDescent="0.25">
      <c r="A2256" s="1">
        <v>44478</v>
      </c>
      <c r="B2256" s="2" t="s">
        <v>3879</v>
      </c>
      <c r="C2256" s="2" t="s">
        <v>46</v>
      </c>
      <c r="D2256" s="2" t="s">
        <v>23</v>
      </c>
      <c r="E2256" s="2" t="s">
        <v>81</v>
      </c>
      <c r="F2256" s="2" t="s">
        <v>71</v>
      </c>
      <c r="G2256" s="4">
        <v>44478</v>
      </c>
      <c r="H2256">
        <v>246</v>
      </c>
      <c r="I2256" t="s">
        <v>1573</v>
      </c>
      <c r="N2256">
        <v>83</v>
      </c>
      <c r="O2256" t="s">
        <v>2029</v>
      </c>
      <c r="P2256">
        <v>138</v>
      </c>
      <c r="AC2256" t="s">
        <v>2030</v>
      </c>
      <c r="AD2256">
        <v>127</v>
      </c>
    </row>
    <row r="2257" spans="1:31" x14ac:dyDescent="0.25">
      <c r="A2257" s="1">
        <v>44478</v>
      </c>
      <c r="B2257" s="2" t="s">
        <v>3879</v>
      </c>
      <c r="C2257" s="2" t="s">
        <v>46</v>
      </c>
      <c r="D2257" s="2" t="s">
        <v>37</v>
      </c>
      <c r="E2257" s="2" t="s">
        <v>81</v>
      </c>
      <c r="F2257" s="2" t="s">
        <v>71</v>
      </c>
      <c r="G2257" s="4">
        <v>44478</v>
      </c>
      <c r="H2257">
        <v>247</v>
      </c>
      <c r="I2257" t="s">
        <v>1575</v>
      </c>
      <c r="J2257" s="1">
        <v>44478</v>
      </c>
      <c r="K2257" t="s">
        <v>3551</v>
      </c>
      <c r="L2257" t="s">
        <v>3552</v>
      </c>
      <c r="N2257">
        <v>692</v>
      </c>
      <c r="O2257" t="s">
        <v>2012</v>
      </c>
      <c r="P2257">
        <v>184</v>
      </c>
      <c r="Q2257">
        <v>0</v>
      </c>
      <c r="R2257">
        <v>0</v>
      </c>
      <c r="S2257">
        <v>1231</v>
      </c>
      <c r="T2257">
        <v>1231</v>
      </c>
      <c r="U2257">
        <v>1231</v>
      </c>
      <c r="W2257" t="s">
        <v>2006</v>
      </c>
      <c r="X2257" t="s">
        <v>71</v>
      </c>
      <c r="Y2257" t="s">
        <v>3553</v>
      </c>
      <c r="Z2257">
        <v>30</v>
      </c>
      <c r="AA2257" t="s">
        <v>46</v>
      </c>
      <c r="AC2257" t="s">
        <v>2013</v>
      </c>
      <c r="AD2257" t="s">
        <v>2014</v>
      </c>
      <c r="AE2257" t="s">
        <v>2118</v>
      </c>
    </row>
    <row r="2258" spans="1:31" x14ac:dyDescent="0.25">
      <c r="A2258" s="1">
        <v>44478</v>
      </c>
      <c r="B2258" s="2" t="s">
        <v>3879</v>
      </c>
      <c r="C2258" s="2" t="s">
        <v>46</v>
      </c>
      <c r="D2258" s="2" t="s">
        <v>37</v>
      </c>
      <c r="E2258" s="2" t="s">
        <v>81</v>
      </c>
      <c r="F2258" s="2" t="s">
        <v>71</v>
      </c>
      <c r="G2258" s="4">
        <v>44478</v>
      </c>
      <c r="H2258">
        <v>248</v>
      </c>
      <c r="I2258" t="s">
        <v>1575</v>
      </c>
      <c r="N2258">
        <v>121</v>
      </c>
      <c r="O2258" t="s">
        <v>2100</v>
      </c>
      <c r="P2258">
        <v>374</v>
      </c>
      <c r="AC2258" t="s">
        <v>2101</v>
      </c>
      <c r="AD2258">
        <v>137</v>
      </c>
    </row>
    <row r="2259" spans="1:31" x14ac:dyDescent="0.25">
      <c r="A2259" s="1">
        <v>44478</v>
      </c>
      <c r="B2259" s="2" t="s">
        <v>3879</v>
      </c>
      <c r="C2259" s="2" t="s">
        <v>46</v>
      </c>
      <c r="D2259" s="2" t="s">
        <v>37</v>
      </c>
      <c r="E2259" s="2" t="s">
        <v>81</v>
      </c>
      <c r="F2259" s="2" t="s">
        <v>71</v>
      </c>
      <c r="G2259" s="4">
        <v>44478</v>
      </c>
      <c r="H2259">
        <v>249</v>
      </c>
      <c r="I2259" t="s">
        <v>1575</v>
      </c>
      <c r="N2259">
        <v>1533</v>
      </c>
      <c r="O2259" t="s">
        <v>2119</v>
      </c>
      <c r="P2259">
        <v>535</v>
      </c>
      <c r="AC2259" t="s">
        <v>2120</v>
      </c>
      <c r="AD2259" t="s">
        <v>2121</v>
      </c>
    </row>
    <row r="2260" spans="1:31" x14ac:dyDescent="0.25">
      <c r="A2260" s="1">
        <v>44478</v>
      </c>
      <c r="B2260" s="2" t="s">
        <v>3879</v>
      </c>
      <c r="C2260" s="2" t="s">
        <v>46</v>
      </c>
      <c r="D2260" s="2" t="s">
        <v>37</v>
      </c>
      <c r="E2260" s="2" t="s">
        <v>81</v>
      </c>
      <c r="F2260" s="2" t="s">
        <v>71</v>
      </c>
      <c r="G2260" s="4">
        <v>44478</v>
      </c>
      <c r="H2260">
        <v>250</v>
      </c>
      <c r="I2260" t="s">
        <v>1575</v>
      </c>
      <c r="N2260">
        <v>83</v>
      </c>
      <c r="O2260" t="s">
        <v>2029</v>
      </c>
      <c r="P2260">
        <v>138</v>
      </c>
      <c r="AC2260" t="s">
        <v>2030</v>
      </c>
      <c r="AD2260">
        <v>127</v>
      </c>
    </row>
    <row r="2261" spans="1:31" x14ac:dyDescent="0.25">
      <c r="A2261" s="1">
        <v>44478</v>
      </c>
      <c r="B2261" s="2" t="s">
        <v>3879</v>
      </c>
      <c r="C2261" s="2" t="s">
        <v>46</v>
      </c>
      <c r="D2261" s="2" t="s">
        <v>23</v>
      </c>
      <c r="E2261" s="2" t="s">
        <v>81</v>
      </c>
      <c r="F2261" s="2" t="s">
        <v>71</v>
      </c>
      <c r="G2261" s="4">
        <v>44478</v>
      </c>
      <c r="H2261">
        <v>251</v>
      </c>
      <c r="I2261" t="s">
        <v>1577</v>
      </c>
      <c r="J2261" s="1">
        <v>44478</v>
      </c>
      <c r="K2261" t="s">
        <v>2419</v>
      </c>
      <c r="L2261" t="s">
        <v>2420</v>
      </c>
      <c r="M2261" t="s">
        <v>2421</v>
      </c>
      <c r="N2261">
        <v>100</v>
      </c>
      <c r="O2261" t="s">
        <v>2016</v>
      </c>
      <c r="P2261">
        <v>414</v>
      </c>
      <c r="Q2261">
        <v>0</v>
      </c>
      <c r="R2261">
        <v>0</v>
      </c>
      <c r="S2261">
        <v>664</v>
      </c>
      <c r="T2261">
        <v>664</v>
      </c>
      <c r="U2261">
        <v>664</v>
      </c>
      <c r="W2261" t="s">
        <v>2006</v>
      </c>
      <c r="X2261" t="s">
        <v>71</v>
      </c>
      <c r="Y2261" t="s">
        <v>2422</v>
      </c>
      <c r="AA2261" t="s">
        <v>46</v>
      </c>
      <c r="AC2261" t="s">
        <v>2017</v>
      </c>
      <c r="AD2261">
        <v>100</v>
      </c>
      <c r="AE2261" t="s">
        <v>2354</v>
      </c>
    </row>
    <row r="2262" spans="1:31" x14ac:dyDescent="0.25">
      <c r="A2262" s="1">
        <v>44478</v>
      </c>
      <c r="B2262" s="2" t="s">
        <v>3879</v>
      </c>
      <c r="C2262" s="2" t="s">
        <v>46</v>
      </c>
      <c r="D2262" s="2" t="s">
        <v>23</v>
      </c>
      <c r="E2262" s="2" t="s">
        <v>81</v>
      </c>
      <c r="F2262" s="2" t="s">
        <v>71</v>
      </c>
      <c r="G2262" s="4">
        <v>44478</v>
      </c>
      <c r="H2262">
        <v>252</v>
      </c>
      <c r="I2262" t="s">
        <v>1577</v>
      </c>
      <c r="N2262">
        <v>138</v>
      </c>
      <c r="O2262" t="s">
        <v>2385</v>
      </c>
      <c r="P2262">
        <v>250</v>
      </c>
      <c r="AC2262" t="s">
        <v>2386</v>
      </c>
      <c r="AD2262">
        <v>146</v>
      </c>
    </row>
    <row r="2263" spans="1:31" x14ac:dyDescent="0.25">
      <c r="A2263" s="1">
        <v>44478</v>
      </c>
      <c r="B2263" s="2" t="s">
        <v>3879</v>
      </c>
      <c r="C2263" s="2" t="s">
        <v>46</v>
      </c>
      <c r="D2263" s="2" t="s">
        <v>23</v>
      </c>
      <c r="E2263" s="2" t="s">
        <v>81</v>
      </c>
      <c r="F2263" s="2" t="s">
        <v>71</v>
      </c>
      <c r="G2263" s="4">
        <v>44478</v>
      </c>
      <c r="H2263">
        <v>253</v>
      </c>
      <c r="I2263" t="s">
        <v>1578</v>
      </c>
      <c r="J2263" s="1">
        <v>44478</v>
      </c>
      <c r="K2263" t="s">
        <v>3554</v>
      </c>
      <c r="L2263" t="s">
        <v>2069</v>
      </c>
      <c r="N2263">
        <v>1297</v>
      </c>
      <c r="O2263" t="s">
        <v>2112</v>
      </c>
      <c r="P2263">
        <v>265</v>
      </c>
      <c r="Q2263">
        <v>0</v>
      </c>
      <c r="R2263">
        <v>0</v>
      </c>
      <c r="S2263">
        <v>265</v>
      </c>
      <c r="T2263">
        <v>265</v>
      </c>
      <c r="U2263">
        <v>265</v>
      </c>
      <c r="W2263" t="s">
        <v>2006</v>
      </c>
      <c r="X2263" t="s">
        <v>71</v>
      </c>
      <c r="AA2263" t="s">
        <v>46</v>
      </c>
      <c r="AC2263" t="s">
        <v>2113</v>
      </c>
      <c r="AD2263" t="s">
        <v>2114</v>
      </c>
      <c r="AE2263" t="s">
        <v>2406</v>
      </c>
    </row>
    <row r="2264" spans="1:31" x14ac:dyDescent="0.25">
      <c r="A2264" s="1">
        <v>44478</v>
      </c>
      <c r="B2264" s="2" t="s">
        <v>3879</v>
      </c>
      <c r="C2264" s="2" t="s">
        <v>46</v>
      </c>
      <c r="D2264" s="2" t="s">
        <v>37</v>
      </c>
      <c r="E2264" s="2" t="s">
        <v>81</v>
      </c>
      <c r="F2264" s="2" t="s">
        <v>71</v>
      </c>
      <c r="G2264" s="4">
        <v>44478</v>
      </c>
      <c r="H2264">
        <v>254</v>
      </c>
      <c r="I2264" t="s">
        <v>1580</v>
      </c>
      <c r="J2264" s="1">
        <v>44478</v>
      </c>
      <c r="K2264" t="s">
        <v>3555</v>
      </c>
      <c r="L2264" t="s">
        <v>3556</v>
      </c>
      <c r="N2264">
        <v>692</v>
      </c>
      <c r="O2264" t="s">
        <v>2012</v>
      </c>
      <c r="P2264">
        <v>184</v>
      </c>
      <c r="Q2264">
        <v>0</v>
      </c>
      <c r="R2264">
        <v>0</v>
      </c>
      <c r="S2264">
        <v>857</v>
      </c>
      <c r="T2264">
        <v>857</v>
      </c>
      <c r="U2264">
        <v>857</v>
      </c>
      <c r="W2264" t="s">
        <v>2006</v>
      </c>
      <c r="X2264" t="s">
        <v>71</v>
      </c>
      <c r="Y2264" t="s">
        <v>3557</v>
      </c>
      <c r="AA2264" t="s">
        <v>46</v>
      </c>
      <c r="AC2264" t="s">
        <v>2013</v>
      </c>
      <c r="AD2264" t="s">
        <v>2014</v>
      </c>
      <c r="AE2264" t="s">
        <v>2680</v>
      </c>
    </row>
    <row r="2265" spans="1:31" x14ac:dyDescent="0.25">
      <c r="A2265" s="1">
        <v>44478</v>
      </c>
      <c r="B2265" s="2" t="s">
        <v>3879</v>
      </c>
      <c r="C2265" s="2" t="s">
        <v>46</v>
      </c>
      <c r="D2265" s="2" t="s">
        <v>37</v>
      </c>
      <c r="E2265" s="2" t="s">
        <v>81</v>
      </c>
      <c r="F2265" s="2" t="s">
        <v>71</v>
      </c>
      <c r="G2265" s="4">
        <v>44478</v>
      </c>
      <c r="H2265">
        <v>255</v>
      </c>
      <c r="I2265" t="s">
        <v>1580</v>
      </c>
      <c r="N2265">
        <v>1533</v>
      </c>
      <c r="O2265" t="s">
        <v>2119</v>
      </c>
      <c r="P2265">
        <v>535</v>
      </c>
      <c r="AC2265" t="s">
        <v>2120</v>
      </c>
      <c r="AD2265" t="s">
        <v>2121</v>
      </c>
    </row>
    <row r="2266" spans="1:31" x14ac:dyDescent="0.25">
      <c r="A2266" s="1">
        <v>44478</v>
      </c>
      <c r="B2266" s="2" t="s">
        <v>3879</v>
      </c>
      <c r="C2266" s="2" t="s">
        <v>46</v>
      </c>
      <c r="D2266" s="2" t="s">
        <v>37</v>
      </c>
      <c r="E2266" s="2" t="s">
        <v>81</v>
      </c>
      <c r="F2266" s="2" t="s">
        <v>71</v>
      </c>
      <c r="G2266" s="4">
        <v>44478</v>
      </c>
      <c r="H2266">
        <v>256</v>
      </c>
      <c r="I2266" t="s">
        <v>1580</v>
      </c>
      <c r="N2266">
        <v>83</v>
      </c>
      <c r="O2266" t="s">
        <v>2029</v>
      </c>
      <c r="P2266">
        <v>138</v>
      </c>
      <c r="AC2266" t="s">
        <v>2030</v>
      </c>
      <c r="AD2266">
        <v>127</v>
      </c>
    </row>
    <row r="2267" spans="1:31" x14ac:dyDescent="0.25">
      <c r="A2267" s="1">
        <v>44478</v>
      </c>
      <c r="B2267" s="2" t="s">
        <v>3879</v>
      </c>
      <c r="C2267" s="2" t="s">
        <v>46</v>
      </c>
      <c r="D2267" s="2" t="s">
        <v>37</v>
      </c>
      <c r="E2267" s="2" t="s">
        <v>81</v>
      </c>
      <c r="F2267" s="2" t="s">
        <v>71</v>
      </c>
      <c r="G2267" s="4">
        <v>44478</v>
      </c>
      <c r="H2267">
        <v>257</v>
      </c>
      <c r="I2267" t="s">
        <v>1582</v>
      </c>
      <c r="J2267" s="1">
        <v>44478</v>
      </c>
      <c r="K2267" t="s">
        <v>3558</v>
      </c>
      <c r="L2267" t="s">
        <v>3559</v>
      </c>
      <c r="N2267">
        <v>692</v>
      </c>
      <c r="O2267" t="s">
        <v>2012</v>
      </c>
      <c r="P2267">
        <v>184</v>
      </c>
      <c r="Q2267">
        <v>0</v>
      </c>
      <c r="R2267">
        <v>0</v>
      </c>
      <c r="S2267">
        <v>840</v>
      </c>
      <c r="T2267">
        <v>840</v>
      </c>
      <c r="U2267">
        <v>840</v>
      </c>
      <c r="W2267" t="s">
        <v>2006</v>
      </c>
      <c r="X2267" t="s">
        <v>71</v>
      </c>
      <c r="AA2267" t="s">
        <v>46</v>
      </c>
      <c r="AC2267" t="s">
        <v>2013</v>
      </c>
      <c r="AD2267" t="s">
        <v>2014</v>
      </c>
      <c r="AE2267" t="s">
        <v>2204</v>
      </c>
    </row>
    <row r="2268" spans="1:31" x14ac:dyDescent="0.25">
      <c r="A2268" s="1">
        <v>44478</v>
      </c>
      <c r="B2268" s="2" t="s">
        <v>3879</v>
      </c>
      <c r="C2268" s="2" t="s">
        <v>46</v>
      </c>
      <c r="D2268" s="2" t="s">
        <v>37</v>
      </c>
      <c r="E2268" s="2" t="s">
        <v>81</v>
      </c>
      <c r="F2268" s="2" t="s">
        <v>71</v>
      </c>
      <c r="G2268" s="4">
        <v>44478</v>
      </c>
      <c r="H2268">
        <v>258</v>
      </c>
      <c r="I2268" t="s">
        <v>1582</v>
      </c>
      <c r="N2268">
        <v>691</v>
      </c>
      <c r="O2268" t="s">
        <v>2020</v>
      </c>
      <c r="P2268">
        <v>518</v>
      </c>
      <c r="AC2268" t="s">
        <v>2021</v>
      </c>
      <c r="AD2268" t="s">
        <v>2022</v>
      </c>
    </row>
    <row r="2269" spans="1:31" x14ac:dyDescent="0.25">
      <c r="A2269" s="1">
        <v>44478</v>
      </c>
      <c r="B2269" s="2" t="s">
        <v>3879</v>
      </c>
      <c r="C2269" s="2" t="s">
        <v>46</v>
      </c>
      <c r="D2269" s="2" t="s">
        <v>37</v>
      </c>
      <c r="E2269" s="2" t="s">
        <v>81</v>
      </c>
      <c r="F2269" s="2" t="s">
        <v>71</v>
      </c>
      <c r="G2269" s="4">
        <v>44478</v>
      </c>
      <c r="H2269">
        <v>259</v>
      </c>
      <c r="I2269" t="s">
        <v>1582</v>
      </c>
      <c r="N2269">
        <v>83</v>
      </c>
      <c r="O2269" t="s">
        <v>2029</v>
      </c>
      <c r="P2269">
        <v>138</v>
      </c>
      <c r="AC2269" t="s">
        <v>2030</v>
      </c>
      <c r="AD2269">
        <v>127</v>
      </c>
    </row>
    <row r="2270" spans="1:31" x14ac:dyDescent="0.25">
      <c r="A2270" s="1">
        <v>44478</v>
      </c>
      <c r="B2270" s="2" t="s">
        <v>3879</v>
      </c>
      <c r="C2270" s="2" t="s">
        <v>46</v>
      </c>
      <c r="D2270" s="2" t="s">
        <v>37</v>
      </c>
      <c r="E2270" s="2" t="s">
        <v>81</v>
      </c>
      <c r="F2270" s="2" t="s">
        <v>71</v>
      </c>
      <c r="G2270" s="4">
        <v>44478</v>
      </c>
      <c r="H2270">
        <v>260</v>
      </c>
      <c r="I2270" t="s">
        <v>1584</v>
      </c>
      <c r="J2270" s="1">
        <v>44478</v>
      </c>
      <c r="K2270" t="s">
        <v>3560</v>
      </c>
      <c r="L2270" t="s">
        <v>2069</v>
      </c>
      <c r="N2270">
        <v>692</v>
      </c>
      <c r="O2270" t="s">
        <v>2012</v>
      </c>
      <c r="P2270">
        <v>184</v>
      </c>
      <c r="Q2270">
        <v>0</v>
      </c>
      <c r="R2270">
        <v>0</v>
      </c>
      <c r="S2270">
        <v>1450</v>
      </c>
      <c r="T2270">
        <v>1450</v>
      </c>
      <c r="U2270">
        <v>1450</v>
      </c>
      <c r="W2270" t="s">
        <v>2006</v>
      </c>
      <c r="X2270" t="s">
        <v>71</v>
      </c>
      <c r="Y2270" t="s">
        <v>3561</v>
      </c>
      <c r="Z2270">
        <v>5</v>
      </c>
      <c r="AA2270" t="s">
        <v>46</v>
      </c>
      <c r="AC2270" t="s">
        <v>2013</v>
      </c>
      <c r="AD2270" t="s">
        <v>2014</v>
      </c>
      <c r="AE2270" t="s">
        <v>2587</v>
      </c>
    </row>
    <row r="2271" spans="1:31" x14ac:dyDescent="0.25">
      <c r="A2271" s="1">
        <v>44478</v>
      </c>
      <c r="B2271" s="2" t="s">
        <v>3879</v>
      </c>
      <c r="C2271" s="2" t="s">
        <v>46</v>
      </c>
      <c r="D2271" s="2" t="s">
        <v>37</v>
      </c>
      <c r="E2271" s="2" t="s">
        <v>81</v>
      </c>
      <c r="F2271" s="2" t="s">
        <v>71</v>
      </c>
      <c r="G2271" s="4">
        <v>44478</v>
      </c>
      <c r="H2271">
        <v>261</v>
      </c>
      <c r="I2271" t="s">
        <v>1584</v>
      </c>
      <c r="N2271">
        <v>691</v>
      </c>
      <c r="O2271" t="s">
        <v>2020</v>
      </c>
      <c r="P2271">
        <v>518</v>
      </c>
      <c r="AC2271" t="s">
        <v>2021</v>
      </c>
      <c r="AD2271" t="s">
        <v>2022</v>
      </c>
    </row>
    <row r="2272" spans="1:31" x14ac:dyDescent="0.25">
      <c r="A2272" s="1">
        <v>44478</v>
      </c>
      <c r="B2272" s="2" t="s">
        <v>3879</v>
      </c>
      <c r="C2272" s="2" t="s">
        <v>46</v>
      </c>
      <c r="D2272" s="2" t="s">
        <v>37</v>
      </c>
      <c r="E2272" s="2" t="s">
        <v>81</v>
      </c>
      <c r="F2272" s="2" t="s">
        <v>71</v>
      </c>
      <c r="G2272" s="4">
        <v>44478</v>
      </c>
      <c r="H2272">
        <v>262</v>
      </c>
      <c r="I2272" t="s">
        <v>1584</v>
      </c>
      <c r="N2272">
        <v>1580</v>
      </c>
      <c r="O2272" t="s">
        <v>2092</v>
      </c>
      <c r="P2272">
        <v>610</v>
      </c>
      <c r="AC2272" t="s">
        <v>2093</v>
      </c>
      <c r="AD2272" t="s">
        <v>2094</v>
      </c>
    </row>
    <row r="2273" spans="1:31" x14ac:dyDescent="0.25">
      <c r="A2273" s="1">
        <v>44478</v>
      </c>
      <c r="B2273" s="2" t="s">
        <v>3879</v>
      </c>
      <c r="C2273" s="2" t="s">
        <v>46</v>
      </c>
      <c r="D2273" s="2" t="s">
        <v>37</v>
      </c>
      <c r="E2273" s="2" t="s">
        <v>81</v>
      </c>
      <c r="F2273" s="2" t="s">
        <v>71</v>
      </c>
      <c r="G2273" s="4">
        <v>44478</v>
      </c>
      <c r="H2273">
        <v>263</v>
      </c>
      <c r="I2273" t="s">
        <v>1584</v>
      </c>
      <c r="N2273">
        <v>83</v>
      </c>
      <c r="O2273" t="s">
        <v>2029</v>
      </c>
      <c r="P2273">
        <v>138</v>
      </c>
      <c r="AC2273" t="s">
        <v>2030</v>
      </c>
      <c r="AD2273">
        <v>127</v>
      </c>
    </row>
    <row r="2274" spans="1:31" x14ac:dyDescent="0.25">
      <c r="A2274" s="1">
        <v>44478</v>
      </c>
      <c r="B2274" s="2" t="s">
        <v>3879</v>
      </c>
      <c r="C2274" s="2" t="s">
        <v>46</v>
      </c>
      <c r="D2274" s="2" t="s">
        <v>37</v>
      </c>
      <c r="E2274" s="2" t="s">
        <v>81</v>
      </c>
      <c r="F2274" s="2" t="s">
        <v>71</v>
      </c>
      <c r="G2274" s="4">
        <v>44478</v>
      </c>
      <c r="H2274">
        <v>264</v>
      </c>
      <c r="I2274" t="s">
        <v>1586</v>
      </c>
      <c r="J2274" s="1">
        <v>44478</v>
      </c>
      <c r="K2274" t="s">
        <v>3562</v>
      </c>
      <c r="L2274" t="s">
        <v>2089</v>
      </c>
      <c r="N2274">
        <v>692</v>
      </c>
      <c r="O2274" t="s">
        <v>2012</v>
      </c>
      <c r="P2274">
        <v>184</v>
      </c>
      <c r="Q2274">
        <v>0</v>
      </c>
      <c r="R2274">
        <v>0</v>
      </c>
      <c r="S2274">
        <v>2141</v>
      </c>
      <c r="T2274">
        <v>2141</v>
      </c>
      <c r="U2274">
        <v>2141</v>
      </c>
      <c r="W2274" t="s">
        <v>2006</v>
      </c>
      <c r="X2274" t="s">
        <v>71</v>
      </c>
      <c r="Y2274" t="s">
        <v>3563</v>
      </c>
      <c r="AA2274" t="s">
        <v>46</v>
      </c>
      <c r="AC2274" t="s">
        <v>2013</v>
      </c>
      <c r="AD2274" t="s">
        <v>2014</v>
      </c>
      <c r="AE2274" t="s">
        <v>2118</v>
      </c>
    </row>
    <row r="2275" spans="1:31" x14ac:dyDescent="0.25">
      <c r="A2275" s="1">
        <v>44478</v>
      </c>
      <c r="B2275" s="2" t="s">
        <v>3879</v>
      </c>
      <c r="C2275" s="2" t="s">
        <v>46</v>
      </c>
      <c r="D2275" s="2" t="s">
        <v>37</v>
      </c>
      <c r="E2275" s="2" t="s">
        <v>81</v>
      </c>
      <c r="F2275" s="2" t="s">
        <v>71</v>
      </c>
      <c r="G2275" s="4">
        <v>44478</v>
      </c>
      <c r="H2275">
        <v>265</v>
      </c>
      <c r="I2275" t="s">
        <v>1586</v>
      </c>
      <c r="N2275">
        <v>121</v>
      </c>
      <c r="O2275" t="s">
        <v>2100</v>
      </c>
      <c r="P2275">
        <v>374</v>
      </c>
      <c r="AC2275" t="s">
        <v>2101</v>
      </c>
      <c r="AD2275">
        <v>137</v>
      </c>
    </row>
    <row r="2276" spans="1:31" x14ac:dyDescent="0.25">
      <c r="A2276" s="1">
        <v>44478</v>
      </c>
      <c r="B2276" s="2" t="s">
        <v>3879</v>
      </c>
      <c r="C2276" s="2" t="s">
        <v>46</v>
      </c>
      <c r="D2276" s="2" t="s">
        <v>37</v>
      </c>
      <c r="E2276" s="2" t="s">
        <v>81</v>
      </c>
      <c r="F2276" s="2" t="s">
        <v>71</v>
      </c>
      <c r="G2276" s="4">
        <v>44478</v>
      </c>
      <c r="H2276">
        <v>266</v>
      </c>
      <c r="I2276" t="s">
        <v>1586</v>
      </c>
      <c r="N2276">
        <v>1533</v>
      </c>
      <c r="O2276" t="s">
        <v>2119</v>
      </c>
      <c r="P2276">
        <v>535</v>
      </c>
      <c r="AC2276" t="s">
        <v>2120</v>
      </c>
      <c r="AD2276" t="s">
        <v>2121</v>
      </c>
    </row>
    <row r="2277" spans="1:31" x14ac:dyDescent="0.25">
      <c r="A2277" s="1">
        <v>44478</v>
      </c>
      <c r="B2277" s="2" t="s">
        <v>3879</v>
      </c>
      <c r="C2277" s="2" t="s">
        <v>46</v>
      </c>
      <c r="D2277" s="2" t="s">
        <v>37</v>
      </c>
      <c r="E2277" s="2" t="s">
        <v>81</v>
      </c>
      <c r="F2277" s="2" t="s">
        <v>71</v>
      </c>
      <c r="G2277" s="4">
        <v>44478</v>
      </c>
      <c r="H2277">
        <v>267</v>
      </c>
      <c r="I2277" t="s">
        <v>1586</v>
      </c>
      <c r="N2277">
        <v>1580</v>
      </c>
      <c r="O2277" t="s">
        <v>2092</v>
      </c>
      <c r="P2277">
        <v>610</v>
      </c>
      <c r="AC2277" t="s">
        <v>2093</v>
      </c>
      <c r="AD2277" t="s">
        <v>2094</v>
      </c>
    </row>
    <row r="2278" spans="1:31" x14ac:dyDescent="0.25">
      <c r="A2278" s="1">
        <v>44478</v>
      </c>
      <c r="B2278" s="2" t="s">
        <v>3879</v>
      </c>
      <c r="C2278" s="2" t="s">
        <v>46</v>
      </c>
      <c r="D2278" s="2" t="s">
        <v>37</v>
      </c>
      <c r="E2278" s="2" t="s">
        <v>81</v>
      </c>
      <c r="F2278" s="2" t="s">
        <v>71</v>
      </c>
      <c r="G2278" s="4">
        <v>44478</v>
      </c>
      <c r="H2278">
        <v>268</v>
      </c>
      <c r="I2278" t="s">
        <v>1586</v>
      </c>
      <c r="N2278">
        <v>1371</v>
      </c>
      <c r="O2278" t="s">
        <v>2122</v>
      </c>
      <c r="P2278">
        <v>300</v>
      </c>
      <c r="AC2278" t="s">
        <v>2123</v>
      </c>
      <c r="AD2278">
        <v>205</v>
      </c>
    </row>
    <row r="2279" spans="1:31" x14ac:dyDescent="0.25">
      <c r="A2279" s="1">
        <v>44478</v>
      </c>
      <c r="B2279" s="2" t="s">
        <v>3879</v>
      </c>
      <c r="C2279" s="2" t="s">
        <v>46</v>
      </c>
      <c r="D2279" s="2" t="s">
        <v>37</v>
      </c>
      <c r="E2279" s="2" t="s">
        <v>81</v>
      </c>
      <c r="F2279" s="2" t="s">
        <v>71</v>
      </c>
      <c r="G2279" s="4">
        <v>44478</v>
      </c>
      <c r="H2279">
        <v>269</v>
      </c>
      <c r="I2279" t="s">
        <v>1586</v>
      </c>
      <c r="N2279">
        <v>83</v>
      </c>
      <c r="O2279" t="s">
        <v>2029</v>
      </c>
      <c r="P2279">
        <v>138</v>
      </c>
      <c r="AC2279" t="s">
        <v>2030</v>
      </c>
      <c r="AD2279">
        <v>127</v>
      </c>
    </row>
    <row r="2280" spans="1:31" x14ac:dyDescent="0.25">
      <c r="A2280" s="1">
        <v>44478</v>
      </c>
      <c r="B2280" s="2" t="s">
        <v>3879</v>
      </c>
      <c r="C2280" s="2" t="s">
        <v>46</v>
      </c>
      <c r="D2280" s="2" t="s">
        <v>23</v>
      </c>
      <c r="E2280" s="2" t="s">
        <v>81</v>
      </c>
      <c r="F2280" s="2" t="s">
        <v>71</v>
      </c>
      <c r="G2280" s="4">
        <v>44478</v>
      </c>
      <c r="H2280">
        <v>270</v>
      </c>
      <c r="I2280" t="s">
        <v>1588</v>
      </c>
      <c r="J2280" s="1">
        <v>44478</v>
      </c>
      <c r="K2280" t="s">
        <v>3564</v>
      </c>
      <c r="L2280" t="s">
        <v>3565</v>
      </c>
      <c r="N2280">
        <v>1580</v>
      </c>
      <c r="O2280" t="s">
        <v>2092</v>
      </c>
      <c r="P2280">
        <v>610</v>
      </c>
      <c r="Q2280">
        <v>0</v>
      </c>
      <c r="R2280">
        <v>0</v>
      </c>
      <c r="S2280">
        <v>610</v>
      </c>
      <c r="T2280">
        <v>610</v>
      </c>
      <c r="U2280">
        <v>610</v>
      </c>
      <c r="W2280" t="s">
        <v>2006</v>
      </c>
      <c r="X2280" t="s">
        <v>71</v>
      </c>
      <c r="Y2280" t="s">
        <v>3566</v>
      </c>
      <c r="AA2280" t="s">
        <v>46</v>
      </c>
      <c r="AC2280" t="s">
        <v>2093</v>
      </c>
      <c r="AD2280" t="s">
        <v>2094</v>
      </c>
      <c r="AE2280" t="s">
        <v>3567</v>
      </c>
    </row>
    <row r="2281" spans="1:31" x14ac:dyDescent="0.25">
      <c r="A2281" s="1">
        <v>44478</v>
      </c>
      <c r="B2281" s="2" t="s">
        <v>3879</v>
      </c>
      <c r="C2281" s="2" t="s">
        <v>48</v>
      </c>
      <c r="D2281" s="2" t="s">
        <v>37</v>
      </c>
      <c r="E2281" s="2" t="s">
        <v>81</v>
      </c>
      <c r="F2281" s="2" t="s">
        <v>71</v>
      </c>
      <c r="G2281" s="4">
        <v>44478</v>
      </c>
      <c r="H2281">
        <v>271</v>
      </c>
      <c r="I2281" t="s">
        <v>1590</v>
      </c>
      <c r="J2281" s="1">
        <v>44478</v>
      </c>
      <c r="K2281" t="s">
        <v>3568</v>
      </c>
      <c r="L2281" t="s">
        <v>2065</v>
      </c>
      <c r="M2281" t="s">
        <v>3569</v>
      </c>
      <c r="N2281">
        <v>692</v>
      </c>
      <c r="O2281" t="s">
        <v>2012</v>
      </c>
      <c r="P2281">
        <v>184</v>
      </c>
      <c r="Q2281">
        <v>0</v>
      </c>
      <c r="R2281">
        <v>0</v>
      </c>
      <c r="S2281">
        <v>2950</v>
      </c>
      <c r="T2281">
        <v>2950</v>
      </c>
      <c r="U2281">
        <v>2950</v>
      </c>
      <c r="W2281" t="s">
        <v>2006</v>
      </c>
      <c r="X2281" t="s">
        <v>71</v>
      </c>
      <c r="AA2281" t="s">
        <v>48</v>
      </c>
      <c r="AC2281" t="s">
        <v>2013</v>
      </c>
      <c r="AD2281" t="s">
        <v>2014</v>
      </c>
      <c r="AE2281" t="s">
        <v>2306</v>
      </c>
    </row>
    <row r="2282" spans="1:31" x14ac:dyDescent="0.25">
      <c r="A2282" s="1">
        <v>44478</v>
      </c>
      <c r="B2282" s="2" t="s">
        <v>3879</v>
      </c>
      <c r="C2282" s="2" t="s">
        <v>48</v>
      </c>
      <c r="D2282" s="2" t="s">
        <v>37</v>
      </c>
      <c r="E2282" s="2" t="s">
        <v>81</v>
      </c>
      <c r="F2282" s="2" t="s">
        <v>71</v>
      </c>
      <c r="G2282" s="4">
        <v>44478</v>
      </c>
      <c r="H2282">
        <v>272</v>
      </c>
      <c r="I2282" t="s">
        <v>1590</v>
      </c>
      <c r="N2282">
        <v>691</v>
      </c>
      <c r="O2282" t="s">
        <v>2020</v>
      </c>
      <c r="P2282">
        <v>518</v>
      </c>
      <c r="AC2282" t="s">
        <v>2021</v>
      </c>
      <c r="AD2282" t="s">
        <v>2022</v>
      </c>
    </row>
    <row r="2283" spans="1:31" x14ac:dyDescent="0.25">
      <c r="A2283" s="1">
        <v>44478</v>
      </c>
      <c r="B2283" s="2" t="s">
        <v>3879</v>
      </c>
      <c r="C2283" s="2" t="s">
        <v>48</v>
      </c>
      <c r="D2283" s="2" t="s">
        <v>37</v>
      </c>
      <c r="E2283" s="2" t="s">
        <v>81</v>
      </c>
      <c r="F2283" s="2" t="s">
        <v>71</v>
      </c>
      <c r="G2283" s="4">
        <v>44478</v>
      </c>
      <c r="H2283">
        <v>273</v>
      </c>
      <c r="I2283" t="s">
        <v>1590</v>
      </c>
      <c r="N2283">
        <v>1794</v>
      </c>
      <c r="O2283" t="s">
        <v>2558</v>
      </c>
      <c r="P2283">
        <v>1500</v>
      </c>
      <c r="AC2283" t="s">
        <v>2560</v>
      </c>
      <c r="AD2283">
        <v>171</v>
      </c>
    </row>
    <row r="2284" spans="1:31" x14ac:dyDescent="0.25">
      <c r="A2284" s="1">
        <v>44478</v>
      </c>
      <c r="B2284" s="2" t="s">
        <v>3879</v>
      </c>
      <c r="C2284" s="2" t="s">
        <v>48</v>
      </c>
      <c r="D2284" s="2" t="s">
        <v>37</v>
      </c>
      <c r="E2284" s="2" t="s">
        <v>81</v>
      </c>
      <c r="F2284" s="2" t="s">
        <v>71</v>
      </c>
      <c r="G2284" s="4">
        <v>44478</v>
      </c>
      <c r="H2284">
        <v>274</v>
      </c>
      <c r="I2284" t="s">
        <v>1590</v>
      </c>
      <c r="N2284">
        <v>1580</v>
      </c>
      <c r="O2284" t="s">
        <v>2092</v>
      </c>
      <c r="P2284">
        <v>610</v>
      </c>
      <c r="AC2284" t="s">
        <v>2093</v>
      </c>
      <c r="AD2284" t="s">
        <v>2094</v>
      </c>
    </row>
    <row r="2285" spans="1:31" x14ac:dyDescent="0.25">
      <c r="A2285" s="1">
        <v>44478</v>
      </c>
      <c r="B2285" s="2" t="s">
        <v>3879</v>
      </c>
      <c r="C2285" s="2" t="s">
        <v>48</v>
      </c>
      <c r="D2285" s="2" t="s">
        <v>37</v>
      </c>
      <c r="E2285" s="2" t="s">
        <v>81</v>
      </c>
      <c r="F2285" s="2" t="s">
        <v>71</v>
      </c>
      <c r="G2285" s="4">
        <v>44478</v>
      </c>
      <c r="H2285">
        <v>275</v>
      </c>
      <c r="I2285" t="s">
        <v>1590</v>
      </c>
      <c r="N2285">
        <v>83</v>
      </c>
      <c r="O2285" t="s">
        <v>2029</v>
      </c>
      <c r="P2285">
        <v>138</v>
      </c>
      <c r="AC2285" t="s">
        <v>2030</v>
      </c>
      <c r="AD2285">
        <v>127</v>
      </c>
    </row>
    <row r="2286" spans="1:31" x14ac:dyDescent="0.25">
      <c r="A2286" s="1">
        <v>44478</v>
      </c>
      <c r="B2286" s="2" t="s">
        <v>3879</v>
      </c>
      <c r="C2286" s="2" t="s">
        <v>46</v>
      </c>
      <c r="D2286" s="2" t="s">
        <v>37</v>
      </c>
      <c r="E2286" s="2" t="s">
        <v>81</v>
      </c>
      <c r="F2286" s="2" t="s">
        <v>71</v>
      </c>
      <c r="G2286" s="4">
        <v>44478</v>
      </c>
      <c r="H2286">
        <v>276</v>
      </c>
      <c r="I2286" t="s">
        <v>1592</v>
      </c>
      <c r="J2286" s="1">
        <v>44478</v>
      </c>
      <c r="K2286" t="s">
        <v>3570</v>
      </c>
      <c r="L2286" t="s">
        <v>2466</v>
      </c>
      <c r="N2286">
        <v>692</v>
      </c>
      <c r="O2286" t="s">
        <v>2012</v>
      </c>
      <c r="P2286">
        <v>184</v>
      </c>
      <c r="Q2286">
        <v>0</v>
      </c>
      <c r="R2286">
        <v>0</v>
      </c>
      <c r="S2286">
        <v>1277</v>
      </c>
      <c r="T2286">
        <v>1277</v>
      </c>
      <c r="U2286">
        <v>1277</v>
      </c>
      <c r="W2286" t="s">
        <v>2006</v>
      </c>
      <c r="X2286" t="s">
        <v>71</v>
      </c>
      <c r="AA2286" t="s">
        <v>46</v>
      </c>
      <c r="AC2286" t="s">
        <v>2013</v>
      </c>
      <c r="AD2286" t="s">
        <v>2014</v>
      </c>
      <c r="AE2286" t="s">
        <v>2091</v>
      </c>
    </row>
    <row r="2287" spans="1:31" x14ac:dyDescent="0.25">
      <c r="A2287" s="1">
        <v>44478</v>
      </c>
      <c r="B2287" s="2" t="s">
        <v>3879</v>
      </c>
      <c r="C2287" s="2" t="s">
        <v>46</v>
      </c>
      <c r="D2287" s="2" t="s">
        <v>37</v>
      </c>
      <c r="E2287" s="2" t="s">
        <v>81</v>
      </c>
      <c r="F2287" s="2" t="s">
        <v>71</v>
      </c>
      <c r="G2287" s="4">
        <v>44478</v>
      </c>
      <c r="H2287">
        <v>277</v>
      </c>
      <c r="I2287" t="s">
        <v>1592</v>
      </c>
      <c r="N2287">
        <v>288</v>
      </c>
      <c r="O2287" t="s">
        <v>2242</v>
      </c>
      <c r="P2287">
        <v>125</v>
      </c>
      <c r="AC2287" t="s">
        <v>2243</v>
      </c>
      <c r="AD2287">
        <v>221</v>
      </c>
    </row>
    <row r="2288" spans="1:31" x14ac:dyDescent="0.25">
      <c r="A2288" s="1">
        <v>44478</v>
      </c>
      <c r="B2288" s="2" t="s">
        <v>3879</v>
      </c>
      <c r="C2288" s="2" t="s">
        <v>46</v>
      </c>
      <c r="D2288" s="2" t="s">
        <v>37</v>
      </c>
      <c r="E2288" s="2" t="s">
        <v>81</v>
      </c>
      <c r="F2288" s="2" t="s">
        <v>71</v>
      </c>
      <c r="G2288" s="4">
        <v>44478</v>
      </c>
      <c r="H2288">
        <v>278</v>
      </c>
      <c r="I2288" t="s">
        <v>1592</v>
      </c>
      <c r="N2288">
        <v>691</v>
      </c>
      <c r="O2288" t="s">
        <v>2020</v>
      </c>
      <c r="P2288">
        <v>518</v>
      </c>
      <c r="AC2288" t="s">
        <v>2021</v>
      </c>
      <c r="AD2288" t="s">
        <v>2022</v>
      </c>
    </row>
    <row r="2289" spans="1:31" x14ac:dyDescent="0.25">
      <c r="A2289" s="1">
        <v>44478</v>
      </c>
      <c r="B2289" s="2" t="s">
        <v>3879</v>
      </c>
      <c r="C2289" s="2" t="s">
        <v>46</v>
      </c>
      <c r="D2289" s="2" t="s">
        <v>37</v>
      </c>
      <c r="E2289" s="2" t="s">
        <v>81</v>
      </c>
      <c r="F2289" s="2" t="s">
        <v>71</v>
      </c>
      <c r="G2289" s="4">
        <v>44478</v>
      </c>
      <c r="H2289">
        <v>279</v>
      </c>
      <c r="I2289" t="s">
        <v>1592</v>
      </c>
      <c r="N2289">
        <v>487</v>
      </c>
      <c r="O2289" t="s">
        <v>2174</v>
      </c>
      <c r="P2289">
        <v>450</v>
      </c>
      <c r="AC2289" t="s">
        <v>2175</v>
      </c>
      <c r="AD2289">
        <v>51</v>
      </c>
    </row>
    <row r="2290" spans="1:31" x14ac:dyDescent="0.25">
      <c r="A2290" s="1">
        <v>44478</v>
      </c>
      <c r="B2290" s="2" t="s">
        <v>3879</v>
      </c>
      <c r="C2290" s="2" t="s">
        <v>48</v>
      </c>
      <c r="D2290" s="2" t="s">
        <v>23</v>
      </c>
      <c r="E2290" s="2" t="s">
        <v>81</v>
      </c>
      <c r="F2290" s="2" t="s">
        <v>71</v>
      </c>
      <c r="G2290" s="4">
        <v>44478</v>
      </c>
      <c r="H2290">
        <v>280</v>
      </c>
      <c r="I2290" t="s">
        <v>1594</v>
      </c>
      <c r="J2290" s="1">
        <v>44478</v>
      </c>
      <c r="K2290" t="s">
        <v>3270</v>
      </c>
      <c r="L2290" t="s">
        <v>2923</v>
      </c>
      <c r="M2290" t="s">
        <v>2396</v>
      </c>
      <c r="N2290">
        <v>83</v>
      </c>
      <c r="O2290" t="s">
        <v>2029</v>
      </c>
      <c r="P2290">
        <v>138</v>
      </c>
      <c r="Q2290">
        <v>0</v>
      </c>
      <c r="R2290">
        <v>0</v>
      </c>
      <c r="S2290">
        <v>138</v>
      </c>
      <c r="T2290">
        <v>138</v>
      </c>
      <c r="U2290">
        <v>138</v>
      </c>
      <c r="W2290" t="s">
        <v>2006</v>
      </c>
      <c r="X2290" t="s">
        <v>71</v>
      </c>
      <c r="AA2290" t="s">
        <v>48</v>
      </c>
      <c r="AC2290" t="s">
        <v>2030</v>
      </c>
      <c r="AD2290">
        <v>127</v>
      </c>
      <c r="AE2290" t="s">
        <v>2223</v>
      </c>
    </row>
    <row r="2291" spans="1:31" x14ac:dyDescent="0.25">
      <c r="A2291" s="1">
        <v>44478</v>
      </c>
      <c r="B2291" s="2" t="s">
        <v>3879</v>
      </c>
      <c r="C2291" s="2" t="s">
        <v>29</v>
      </c>
      <c r="D2291" s="2" t="s">
        <v>23</v>
      </c>
      <c r="E2291" s="2" t="s">
        <v>81</v>
      </c>
      <c r="F2291" s="2" t="s">
        <v>71</v>
      </c>
      <c r="G2291" s="4">
        <v>44478</v>
      </c>
      <c r="H2291">
        <v>281</v>
      </c>
      <c r="I2291" t="s">
        <v>1595</v>
      </c>
      <c r="J2291" s="1">
        <v>44478</v>
      </c>
      <c r="K2291" t="s">
        <v>3571</v>
      </c>
      <c r="L2291" t="s">
        <v>2071</v>
      </c>
      <c r="M2291" t="s">
        <v>2684</v>
      </c>
      <c r="N2291">
        <v>2458</v>
      </c>
      <c r="O2291" t="s">
        <v>2152</v>
      </c>
      <c r="P2291">
        <v>500</v>
      </c>
      <c r="Q2291">
        <v>0</v>
      </c>
      <c r="R2291">
        <v>0</v>
      </c>
      <c r="S2291">
        <v>500</v>
      </c>
      <c r="T2291">
        <v>500</v>
      </c>
      <c r="U2291">
        <v>500</v>
      </c>
      <c r="W2291" t="s">
        <v>2006</v>
      </c>
      <c r="X2291" t="s">
        <v>71</v>
      </c>
      <c r="AA2291" t="s">
        <v>28</v>
      </c>
      <c r="AC2291" t="s">
        <v>2153</v>
      </c>
      <c r="AE2291" t="s">
        <v>2159</v>
      </c>
    </row>
    <row r="2292" spans="1:31" x14ac:dyDescent="0.25">
      <c r="A2292" s="1">
        <v>44478</v>
      </c>
      <c r="B2292" s="2" t="s">
        <v>3879</v>
      </c>
      <c r="C2292" s="2" t="s">
        <v>46</v>
      </c>
      <c r="D2292" s="2" t="s">
        <v>37</v>
      </c>
      <c r="E2292" s="2" t="s">
        <v>81</v>
      </c>
      <c r="F2292" s="2" t="s">
        <v>71</v>
      </c>
      <c r="G2292" s="4">
        <v>44478</v>
      </c>
      <c r="H2292">
        <v>282</v>
      </c>
      <c r="I2292" t="s">
        <v>1597</v>
      </c>
      <c r="J2292" s="1">
        <v>44478</v>
      </c>
      <c r="K2292" t="s">
        <v>3572</v>
      </c>
      <c r="L2292" t="s">
        <v>2065</v>
      </c>
      <c r="N2292">
        <v>692</v>
      </c>
      <c r="O2292" t="s">
        <v>2012</v>
      </c>
      <c r="P2292">
        <v>184</v>
      </c>
      <c r="Q2292">
        <v>0</v>
      </c>
      <c r="R2292">
        <v>0</v>
      </c>
      <c r="S2292">
        <v>1750</v>
      </c>
      <c r="T2292">
        <v>1750</v>
      </c>
      <c r="U2292">
        <v>1750</v>
      </c>
      <c r="W2292" t="s">
        <v>2006</v>
      </c>
      <c r="X2292" t="s">
        <v>71</v>
      </c>
      <c r="Y2292" t="s">
        <v>3573</v>
      </c>
      <c r="AA2292" t="s">
        <v>46</v>
      </c>
      <c r="AC2292" t="s">
        <v>2013</v>
      </c>
      <c r="AD2292" t="s">
        <v>2014</v>
      </c>
      <c r="AE2292" t="s">
        <v>2226</v>
      </c>
    </row>
    <row r="2293" spans="1:31" x14ac:dyDescent="0.25">
      <c r="A2293" s="1">
        <v>44478</v>
      </c>
      <c r="B2293" s="2" t="s">
        <v>3879</v>
      </c>
      <c r="C2293" s="2" t="s">
        <v>46</v>
      </c>
      <c r="D2293" s="2" t="s">
        <v>37</v>
      </c>
      <c r="E2293" s="2" t="s">
        <v>81</v>
      </c>
      <c r="F2293" s="2" t="s">
        <v>71</v>
      </c>
      <c r="G2293" s="4">
        <v>44478</v>
      </c>
      <c r="H2293">
        <v>283</v>
      </c>
      <c r="I2293" t="s">
        <v>1597</v>
      </c>
      <c r="N2293">
        <v>691</v>
      </c>
      <c r="O2293" t="s">
        <v>2020</v>
      </c>
      <c r="P2293">
        <v>518</v>
      </c>
      <c r="AC2293" t="s">
        <v>2021</v>
      </c>
      <c r="AD2293" t="s">
        <v>2022</v>
      </c>
    </row>
    <row r="2294" spans="1:31" x14ac:dyDescent="0.25">
      <c r="A2294" s="1">
        <v>44478</v>
      </c>
      <c r="B2294" s="2" t="s">
        <v>3879</v>
      </c>
      <c r="C2294" s="2" t="s">
        <v>46</v>
      </c>
      <c r="D2294" s="2" t="s">
        <v>37</v>
      </c>
      <c r="E2294" s="2" t="s">
        <v>81</v>
      </c>
      <c r="F2294" s="2" t="s">
        <v>71</v>
      </c>
      <c r="G2294" s="4">
        <v>44478</v>
      </c>
      <c r="H2294">
        <v>284</v>
      </c>
      <c r="I2294" t="s">
        <v>1597</v>
      </c>
      <c r="N2294">
        <v>1580</v>
      </c>
      <c r="O2294" t="s">
        <v>2092</v>
      </c>
      <c r="P2294">
        <v>610</v>
      </c>
      <c r="AC2294" t="s">
        <v>2093</v>
      </c>
      <c r="AD2294" t="s">
        <v>2094</v>
      </c>
    </row>
    <row r="2295" spans="1:31" x14ac:dyDescent="0.25">
      <c r="A2295" s="1">
        <v>44478</v>
      </c>
      <c r="B2295" s="2" t="s">
        <v>3879</v>
      </c>
      <c r="C2295" s="2" t="s">
        <v>46</v>
      </c>
      <c r="D2295" s="2" t="s">
        <v>37</v>
      </c>
      <c r="E2295" s="2" t="s">
        <v>81</v>
      </c>
      <c r="F2295" s="2" t="s">
        <v>71</v>
      </c>
      <c r="G2295" s="4">
        <v>44478</v>
      </c>
      <c r="H2295">
        <v>285</v>
      </c>
      <c r="I2295" t="s">
        <v>1597</v>
      </c>
      <c r="N2295">
        <v>1371</v>
      </c>
      <c r="O2295" t="s">
        <v>2122</v>
      </c>
      <c r="P2295">
        <v>300</v>
      </c>
      <c r="AC2295" t="s">
        <v>2123</v>
      </c>
      <c r="AD2295">
        <v>205</v>
      </c>
    </row>
    <row r="2296" spans="1:31" x14ac:dyDescent="0.25">
      <c r="A2296" s="1">
        <v>44478</v>
      </c>
      <c r="B2296" s="2" t="s">
        <v>3879</v>
      </c>
      <c r="C2296" s="2" t="s">
        <v>46</v>
      </c>
      <c r="D2296" s="2" t="s">
        <v>37</v>
      </c>
      <c r="E2296" s="2" t="s">
        <v>81</v>
      </c>
      <c r="F2296" s="2" t="s">
        <v>71</v>
      </c>
      <c r="G2296" s="4">
        <v>44478</v>
      </c>
      <c r="H2296">
        <v>286</v>
      </c>
      <c r="I2296" t="s">
        <v>1597</v>
      </c>
      <c r="N2296">
        <v>83</v>
      </c>
      <c r="O2296" t="s">
        <v>2029</v>
      </c>
      <c r="P2296">
        <v>138</v>
      </c>
      <c r="AC2296" t="s">
        <v>2030</v>
      </c>
      <c r="AD2296">
        <v>127</v>
      </c>
    </row>
    <row r="2297" spans="1:31" x14ac:dyDescent="0.25">
      <c r="A2297" s="1">
        <v>44478</v>
      </c>
      <c r="B2297" s="2" t="s">
        <v>3879</v>
      </c>
      <c r="C2297" s="2" t="s">
        <v>29</v>
      </c>
      <c r="D2297" s="2" t="s">
        <v>37</v>
      </c>
      <c r="E2297" s="2" t="s">
        <v>81</v>
      </c>
      <c r="F2297" s="2" t="s">
        <v>71</v>
      </c>
      <c r="G2297" s="4">
        <v>44478</v>
      </c>
      <c r="H2297">
        <v>287</v>
      </c>
      <c r="I2297" t="s">
        <v>1599</v>
      </c>
      <c r="J2297" s="1">
        <v>44478</v>
      </c>
      <c r="K2297" t="s">
        <v>3574</v>
      </c>
      <c r="L2297" t="s">
        <v>2752</v>
      </c>
      <c r="M2297" t="s">
        <v>2065</v>
      </c>
      <c r="N2297">
        <v>692</v>
      </c>
      <c r="O2297" t="s">
        <v>2012</v>
      </c>
      <c r="P2297">
        <v>184</v>
      </c>
      <c r="Q2297">
        <v>0</v>
      </c>
      <c r="R2297">
        <v>0</v>
      </c>
      <c r="S2297">
        <v>1172</v>
      </c>
      <c r="T2297">
        <v>1172</v>
      </c>
      <c r="U2297">
        <v>1172</v>
      </c>
      <c r="W2297" t="s">
        <v>2006</v>
      </c>
      <c r="X2297" t="s">
        <v>71</v>
      </c>
      <c r="AA2297" t="s">
        <v>28</v>
      </c>
      <c r="AC2297" t="s">
        <v>2013</v>
      </c>
      <c r="AD2297" t="s">
        <v>2014</v>
      </c>
      <c r="AE2297" t="s">
        <v>2159</v>
      </c>
    </row>
    <row r="2298" spans="1:31" x14ac:dyDescent="0.25">
      <c r="A2298" s="1">
        <v>44478</v>
      </c>
      <c r="B2298" s="2" t="s">
        <v>3879</v>
      </c>
      <c r="C2298" s="2" t="s">
        <v>29</v>
      </c>
      <c r="D2298" s="2" t="s">
        <v>37</v>
      </c>
      <c r="E2298" s="2" t="s">
        <v>81</v>
      </c>
      <c r="F2298" s="2" t="s">
        <v>71</v>
      </c>
      <c r="G2298" s="4">
        <v>44478</v>
      </c>
      <c r="H2298">
        <v>288</v>
      </c>
      <c r="I2298" t="s">
        <v>1599</v>
      </c>
      <c r="N2298">
        <v>288</v>
      </c>
      <c r="O2298" t="s">
        <v>2242</v>
      </c>
      <c r="P2298">
        <v>125</v>
      </c>
      <c r="AC2298" t="s">
        <v>2243</v>
      </c>
      <c r="AD2298">
        <v>221</v>
      </c>
    </row>
    <row r="2299" spans="1:31" x14ac:dyDescent="0.25">
      <c r="A2299" s="1">
        <v>44478</v>
      </c>
      <c r="B2299" s="2" t="s">
        <v>3879</v>
      </c>
      <c r="C2299" s="2" t="s">
        <v>29</v>
      </c>
      <c r="D2299" s="2" t="s">
        <v>37</v>
      </c>
      <c r="E2299" s="2" t="s">
        <v>81</v>
      </c>
      <c r="F2299" s="2" t="s">
        <v>71</v>
      </c>
      <c r="G2299" s="4">
        <v>44478</v>
      </c>
      <c r="H2299">
        <v>289</v>
      </c>
      <c r="I2299" t="s">
        <v>1599</v>
      </c>
      <c r="N2299">
        <v>691</v>
      </c>
      <c r="O2299" t="s">
        <v>2020</v>
      </c>
      <c r="P2299">
        <v>518</v>
      </c>
      <c r="AC2299" t="s">
        <v>2021</v>
      </c>
      <c r="AD2299" t="s">
        <v>2022</v>
      </c>
    </row>
    <row r="2300" spans="1:31" x14ac:dyDescent="0.25">
      <c r="A2300" s="1">
        <v>44478</v>
      </c>
      <c r="B2300" s="2" t="s">
        <v>3879</v>
      </c>
      <c r="C2300" s="2" t="s">
        <v>29</v>
      </c>
      <c r="D2300" s="2" t="s">
        <v>37</v>
      </c>
      <c r="E2300" s="2" t="s">
        <v>81</v>
      </c>
      <c r="F2300" s="2" t="s">
        <v>71</v>
      </c>
      <c r="G2300" s="4">
        <v>44478</v>
      </c>
      <c r="H2300">
        <v>290</v>
      </c>
      <c r="I2300" t="s">
        <v>1599</v>
      </c>
      <c r="N2300">
        <v>226</v>
      </c>
      <c r="O2300" t="s">
        <v>2018</v>
      </c>
      <c r="P2300">
        <v>345</v>
      </c>
      <c r="AC2300" t="s">
        <v>2019</v>
      </c>
      <c r="AD2300">
        <v>183</v>
      </c>
    </row>
    <row r="2301" spans="1:31" x14ac:dyDescent="0.25">
      <c r="A2301" s="1">
        <v>44478</v>
      </c>
      <c r="B2301" s="2" t="s">
        <v>3879</v>
      </c>
      <c r="C2301" s="2" t="s">
        <v>46</v>
      </c>
      <c r="D2301" s="2" t="s">
        <v>37</v>
      </c>
      <c r="E2301" s="2" t="s">
        <v>81</v>
      </c>
      <c r="F2301" s="2" t="s">
        <v>71</v>
      </c>
      <c r="G2301" s="4">
        <v>44478</v>
      </c>
      <c r="H2301">
        <v>291</v>
      </c>
      <c r="I2301" t="s">
        <v>1601</v>
      </c>
      <c r="J2301" s="1">
        <v>44478</v>
      </c>
      <c r="K2301" t="s">
        <v>3575</v>
      </c>
      <c r="L2301" t="s">
        <v>2037</v>
      </c>
      <c r="N2301">
        <v>692</v>
      </c>
      <c r="O2301" t="s">
        <v>2012</v>
      </c>
      <c r="P2301">
        <v>184</v>
      </c>
      <c r="Q2301">
        <v>0</v>
      </c>
      <c r="R2301">
        <v>0</v>
      </c>
      <c r="S2301">
        <v>857</v>
      </c>
      <c r="T2301">
        <v>857</v>
      </c>
      <c r="U2301">
        <v>857</v>
      </c>
      <c r="W2301" t="s">
        <v>2006</v>
      </c>
      <c r="X2301" t="s">
        <v>71</v>
      </c>
      <c r="Y2301" t="s">
        <v>3576</v>
      </c>
      <c r="Z2301">
        <v>5</v>
      </c>
      <c r="AA2301" t="s">
        <v>46</v>
      </c>
      <c r="AC2301" t="s">
        <v>2013</v>
      </c>
      <c r="AD2301" t="s">
        <v>2014</v>
      </c>
      <c r="AE2301" t="s">
        <v>2118</v>
      </c>
    </row>
    <row r="2302" spans="1:31" x14ac:dyDescent="0.25">
      <c r="A2302" s="1">
        <v>44478</v>
      </c>
      <c r="B2302" s="2" t="s">
        <v>3879</v>
      </c>
      <c r="C2302" s="2" t="s">
        <v>46</v>
      </c>
      <c r="D2302" s="2" t="s">
        <v>37</v>
      </c>
      <c r="E2302" s="2" t="s">
        <v>81</v>
      </c>
      <c r="F2302" s="2" t="s">
        <v>71</v>
      </c>
      <c r="G2302" s="4">
        <v>44478</v>
      </c>
      <c r="H2302">
        <v>292</v>
      </c>
      <c r="I2302" t="s">
        <v>1601</v>
      </c>
      <c r="N2302">
        <v>1533</v>
      </c>
      <c r="O2302" t="s">
        <v>2119</v>
      </c>
      <c r="P2302">
        <v>535</v>
      </c>
      <c r="AC2302" t="s">
        <v>2120</v>
      </c>
      <c r="AD2302" t="s">
        <v>2121</v>
      </c>
    </row>
    <row r="2303" spans="1:31" x14ac:dyDescent="0.25">
      <c r="A2303" s="1">
        <v>44478</v>
      </c>
      <c r="B2303" s="2" t="s">
        <v>3879</v>
      </c>
      <c r="C2303" s="2" t="s">
        <v>46</v>
      </c>
      <c r="D2303" s="2" t="s">
        <v>37</v>
      </c>
      <c r="E2303" s="2" t="s">
        <v>81</v>
      </c>
      <c r="F2303" s="2" t="s">
        <v>71</v>
      </c>
      <c r="G2303" s="4">
        <v>44478</v>
      </c>
      <c r="H2303">
        <v>293</v>
      </c>
      <c r="I2303" t="s">
        <v>1601</v>
      </c>
      <c r="N2303">
        <v>83</v>
      </c>
      <c r="O2303" t="s">
        <v>2029</v>
      </c>
      <c r="P2303">
        <v>138</v>
      </c>
      <c r="AC2303" t="s">
        <v>2030</v>
      </c>
      <c r="AD2303">
        <v>127</v>
      </c>
    </row>
    <row r="2304" spans="1:31" x14ac:dyDescent="0.25">
      <c r="A2304" s="1">
        <v>44478</v>
      </c>
      <c r="B2304" s="2" t="s">
        <v>3879</v>
      </c>
      <c r="C2304" s="2" t="s">
        <v>46</v>
      </c>
      <c r="D2304" s="2" t="s">
        <v>37</v>
      </c>
      <c r="E2304" s="2" t="s">
        <v>81</v>
      </c>
      <c r="F2304" s="2" t="s">
        <v>71</v>
      </c>
      <c r="G2304" s="4">
        <v>44478</v>
      </c>
      <c r="H2304">
        <v>294</v>
      </c>
      <c r="I2304" t="s">
        <v>1603</v>
      </c>
      <c r="J2304" s="1">
        <v>44478</v>
      </c>
      <c r="K2304" t="s">
        <v>3577</v>
      </c>
      <c r="L2304" t="s">
        <v>2156</v>
      </c>
      <c r="N2304">
        <v>692</v>
      </c>
      <c r="O2304" t="s">
        <v>2012</v>
      </c>
      <c r="P2304">
        <v>184</v>
      </c>
      <c r="Q2304">
        <v>0</v>
      </c>
      <c r="R2304">
        <v>0</v>
      </c>
      <c r="S2304">
        <v>1450</v>
      </c>
      <c r="T2304">
        <v>1450</v>
      </c>
      <c r="U2304">
        <v>1450</v>
      </c>
      <c r="W2304" t="s">
        <v>2006</v>
      </c>
      <c r="X2304" t="s">
        <v>71</v>
      </c>
      <c r="Y2304" t="s">
        <v>3578</v>
      </c>
      <c r="AA2304" t="s">
        <v>46</v>
      </c>
      <c r="AC2304" t="s">
        <v>2013</v>
      </c>
      <c r="AD2304" t="s">
        <v>2014</v>
      </c>
      <c r="AE2304" t="s">
        <v>2300</v>
      </c>
    </row>
    <row r="2305" spans="1:31" x14ac:dyDescent="0.25">
      <c r="A2305" s="1">
        <v>44478</v>
      </c>
      <c r="B2305" s="2" t="s">
        <v>3879</v>
      </c>
      <c r="C2305" s="2" t="s">
        <v>46</v>
      </c>
      <c r="D2305" s="2" t="s">
        <v>37</v>
      </c>
      <c r="E2305" s="2" t="s">
        <v>81</v>
      </c>
      <c r="F2305" s="2" t="s">
        <v>71</v>
      </c>
      <c r="G2305" s="4">
        <v>44478</v>
      </c>
      <c r="H2305">
        <v>295</v>
      </c>
      <c r="I2305" t="s">
        <v>1603</v>
      </c>
      <c r="N2305">
        <v>691</v>
      </c>
      <c r="O2305" t="s">
        <v>2020</v>
      </c>
      <c r="P2305">
        <v>518</v>
      </c>
      <c r="AC2305" t="s">
        <v>2021</v>
      </c>
      <c r="AD2305" t="s">
        <v>2022</v>
      </c>
    </row>
    <row r="2306" spans="1:31" x14ac:dyDescent="0.25">
      <c r="A2306" s="1">
        <v>44478</v>
      </c>
      <c r="B2306" s="2" t="s">
        <v>3879</v>
      </c>
      <c r="C2306" s="2" t="s">
        <v>46</v>
      </c>
      <c r="D2306" s="2" t="s">
        <v>37</v>
      </c>
      <c r="E2306" s="2" t="s">
        <v>81</v>
      </c>
      <c r="F2306" s="2" t="s">
        <v>71</v>
      </c>
      <c r="G2306" s="4">
        <v>44478</v>
      </c>
      <c r="H2306">
        <v>296</v>
      </c>
      <c r="I2306" t="s">
        <v>1603</v>
      </c>
      <c r="N2306">
        <v>1580</v>
      </c>
      <c r="O2306" t="s">
        <v>2092</v>
      </c>
      <c r="P2306">
        <v>610</v>
      </c>
      <c r="AC2306" t="s">
        <v>2093</v>
      </c>
      <c r="AD2306" t="s">
        <v>2094</v>
      </c>
    </row>
    <row r="2307" spans="1:31" x14ac:dyDescent="0.25">
      <c r="A2307" s="1">
        <v>44478</v>
      </c>
      <c r="B2307" s="2" t="s">
        <v>3879</v>
      </c>
      <c r="C2307" s="2" t="s">
        <v>46</v>
      </c>
      <c r="D2307" s="2" t="s">
        <v>37</v>
      </c>
      <c r="E2307" s="2" t="s">
        <v>81</v>
      </c>
      <c r="F2307" s="2" t="s">
        <v>71</v>
      </c>
      <c r="G2307" s="4">
        <v>44478</v>
      </c>
      <c r="H2307">
        <v>297</v>
      </c>
      <c r="I2307" t="s">
        <v>1603</v>
      </c>
      <c r="N2307">
        <v>83</v>
      </c>
      <c r="O2307" t="s">
        <v>2029</v>
      </c>
      <c r="P2307">
        <v>138</v>
      </c>
      <c r="AC2307" t="s">
        <v>2030</v>
      </c>
      <c r="AD2307">
        <v>127</v>
      </c>
    </row>
    <row r="2308" spans="1:31" x14ac:dyDescent="0.25">
      <c r="A2308" s="1">
        <v>44478</v>
      </c>
      <c r="B2308" s="2" t="s">
        <v>3879</v>
      </c>
      <c r="C2308" s="2" t="s">
        <v>46</v>
      </c>
      <c r="D2308" s="2" t="s">
        <v>23</v>
      </c>
      <c r="E2308" s="2" t="s">
        <v>81</v>
      </c>
      <c r="F2308" s="2" t="s">
        <v>71</v>
      </c>
      <c r="G2308" s="4">
        <v>44478</v>
      </c>
      <c r="H2308">
        <v>298</v>
      </c>
      <c r="I2308" t="s">
        <v>1605</v>
      </c>
      <c r="J2308" s="1">
        <v>44478</v>
      </c>
      <c r="K2308" t="s">
        <v>3579</v>
      </c>
      <c r="L2308" t="s">
        <v>2072</v>
      </c>
      <c r="N2308">
        <v>138</v>
      </c>
      <c r="O2308" t="s">
        <v>2385</v>
      </c>
      <c r="P2308">
        <v>250</v>
      </c>
      <c r="Q2308">
        <v>0</v>
      </c>
      <c r="R2308">
        <v>0</v>
      </c>
      <c r="S2308">
        <v>550</v>
      </c>
      <c r="T2308">
        <v>550</v>
      </c>
      <c r="U2308">
        <v>550</v>
      </c>
      <c r="W2308" t="s">
        <v>2006</v>
      </c>
      <c r="X2308" t="s">
        <v>71</v>
      </c>
      <c r="Y2308" t="s">
        <v>3580</v>
      </c>
      <c r="AA2308" t="s">
        <v>46</v>
      </c>
      <c r="AC2308" t="s">
        <v>2386</v>
      </c>
      <c r="AD2308">
        <v>146</v>
      </c>
      <c r="AE2308" t="s">
        <v>2045</v>
      </c>
    </row>
    <row r="2309" spans="1:31" x14ac:dyDescent="0.25">
      <c r="A2309" s="1">
        <v>44478</v>
      </c>
      <c r="B2309" s="2" t="s">
        <v>3879</v>
      </c>
      <c r="C2309" s="2" t="s">
        <v>46</v>
      </c>
      <c r="D2309" s="2" t="s">
        <v>23</v>
      </c>
      <c r="E2309" s="2" t="s">
        <v>81</v>
      </c>
      <c r="F2309" s="2" t="s">
        <v>71</v>
      </c>
      <c r="G2309" s="4">
        <v>44478</v>
      </c>
      <c r="H2309">
        <v>299</v>
      </c>
      <c r="I2309" t="s">
        <v>1605</v>
      </c>
      <c r="N2309">
        <v>1371</v>
      </c>
      <c r="O2309" t="s">
        <v>2122</v>
      </c>
      <c r="P2309">
        <v>300</v>
      </c>
      <c r="AC2309" t="s">
        <v>2123</v>
      </c>
      <c r="AD2309">
        <v>205</v>
      </c>
    </row>
    <row r="2310" spans="1:31" x14ac:dyDescent="0.25">
      <c r="A2310" s="1">
        <v>44478</v>
      </c>
      <c r="B2310" s="2" t="s">
        <v>3879</v>
      </c>
      <c r="C2310" s="2" t="s">
        <v>52</v>
      </c>
      <c r="D2310" s="2" t="s">
        <v>23</v>
      </c>
      <c r="E2310" s="2" t="s">
        <v>81</v>
      </c>
      <c r="F2310" s="2" t="s">
        <v>71</v>
      </c>
      <c r="G2310" s="4">
        <v>44478</v>
      </c>
      <c r="H2310">
        <v>300</v>
      </c>
      <c r="I2310" t="s">
        <v>1607</v>
      </c>
      <c r="J2310" s="1">
        <v>44478</v>
      </c>
      <c r="K2310" t="s">
        <v>3581</v>
      </c>
      <c r="L2310" t="s">
        <v>2984</v>
      </c>
      <c r="N2310">
        <v>2477</v>
      </c>
      <c r="O2310" t="s">
        <v>2240</v>
      </c>
      <c r="P2310">
        <v>750</v>
      </c>
      <c r="Q2310">
        <v>0</v>
      </c>
      <c r="R2310">
        <v>0</v>
      </c>
      <c r="S2310">
        <v>750</v>
      </c>
      <c r="T2310">
        <v>750</v>
      </c>
      <c r="U2310">
        <v>750</v>
      </c>
      <c r="W2310" t="s">
        <v>2006</v>
      </c>
      <c r="X2310" t="s">
        <v>71</v>
      </c>
      <c r="Y2310" t="s">
        <v>3582</v>
      </c>
      <c r="AA2310" t="s">
        <v>50</v>
      </c>
      <c r="AC2310" t="s">
        <v>2241</v>
      </c>
      <c r="AE2310" t="s">
        <v>2159</v>
      </c>
    </row>
    <row r="2311" spans="1:31" x14ac:dyDescent="0.25">
      <c r="A2311" s="1">
        <v>44478</v>
      </c>
      <c r="B2311" s="2" t="s">
        <v>3879</v>
      </c>
      <c r="C2311" s="2" t="s">
        <v>52</v>
      </c>
      <c r="D2311" s="2" t="s">
        <v>23</v>
      </c>
      <c r="E2311" s="2" t="s">
        <v>81</v>
      </c>
      <c r="F2311" s="2" t="s">
        <v>71</v>
      </c>
      <c r="G2311" s="4">
        <v>44478</v>
      </c>
      <c r="H2311">
        <v>301</v>
      </c>
      <c r="I2311" t="s">
        <v>1609</v>
      </c>
      <c r="J2311" s="1">
        <v>44478</v>
      </c>
      <c r="K2311" t="s">
        <v>3583</v>
      </c>
      <c r="L2311" t="s">
        <v>3584</v>
      </c>
      <c r="N2311">
        <v>2477</v>
      </c>
      <c r="O2311" t="s">
        <v>2240</v>
      </c>
      <c r="P2311">
        <v>750</v>
      </c>
      <c r="Q2311">
        <v>0</v>
      </c>
      <c r="R2311">
        <v>0</v>
      </c>
      <c r="S2311">
        <v>750</v>
      </c>
      <c r="T2311">
        <v>750</v>
      </c>
      <c r="U2311">
        <v>750</v>
      </c>
      <c r="W2311" t="s">
        <v>2006</v>
      </c>
      <c r="X2311" t="s">
        <v>71</v>
      </c>
      <c r="Y2311" t="s">
        <v>3585</v>
      </c>
      <c r="AA2311" t="s">
        <v>50</v>
      </c>
      <c r="AC2311" t="s">
        <v>2241</v>
      </c>
      <c r="AE2311" t="s">
        <v>2159</v>
      </c>
    </row>
    <row r="2312" spans="1:31" x14ac:dyDescent="0.25">
      <c r="A2312" s="1">
        <v>44478</v>
      </c>
      <c r="B2312" s="2" t="s">
        <v>3879</v>
      </c>
      <c r="C2312" s="2" t="s">
        <v>46</v>
      </c>
      <c r="D2312" s="2" t="s">
        <v>23</v>
      </c>
      <c r="E2312" s="2" t="s">
        <v>81</v>
      </c>
      <c r="F2312" s="2" t="s">
        <v>71</v>
      </c>
      <c r="G2312" s="4">
        <v>44478</v>
      </c>
      <c r="H2312">
        <v>302</v>
      </c>
      <c r="I2312" t="s">
        <v>1611</v>
      </c>
      <c r="J2312" s="1">
        <v>44478</v>
      </c>
      <c r="K2312" t="s">
        <v>3515</v>
      </c>
      <c r="L2312" t="s">
        <v>3516</v>
      </c>
      <c r="N2312">
        <v>83</v>
      </c>
      <c r="O2312" t="s">
        <v>2029</v>
      </c>
      <c r="P2312">
        <v>138</v>
      </c>
      <c r="Q2312">
        <v>0</v>
      </c>
      <c r="R2312">
        <v>0</v>
      </c>
      <c r="S2312">
        <v>138</v>
      </c>
      <c r="T2312">
        <v>138</v>
      </c>
      <c r="U2312">
        <v>138</v>
      </c>
      <c r="W2312" t="s">
        <v>2006</v>
      </c>
      <c r="X2312" t="s">
        <v>71</v>
      </c>
      <c r="Y2312" t="s">
        <v>3517</v>
      </c>
      <c r="AA2312" t="s">
        <v>46</v>
      </c>
      <c r="AC2312" t="s">
        <v>2030</v>
      </c>
      <c r="AD2312">
        <v>127</v>
      </c>
      <c r="AE2312" t="s">
        <v>2461</v>
      </c>
    </row>
    <row r="2313" spans="1:31" x14ac:dyDescent="0.25">
      <c r="A2313" s="1">
        <v>44478</v>
      </c>
      <c r="B2313" s="2" t="s">
        <v>3879</v>
      </c>
      <c r="C2313" s="2" t="s">
        <v>52</v>
      </c>
      <c r="D2313" s="2" t="s">
        <v>23</v>
      </c>
      <c r="E2313" s="2" t="s">
        <v>81</v>
      </c>
      <c r="F2313" s="2" t="s">
        <v>71</v>
      </c>
      <c r="G2313" s="4">
        <v>44478</v>
      </c>
      <c r="H2313">
        <v>303</v>
      </c>
      <c r="I2313" t="s">
        <v>1612</v>
      </c>
      <c r="J2313" s="1">
        <v>44478</v>
      </c>
      <c r="K2313" t="s">
        <v>3586</v>
      </c>
      <c r="L2313" t="s">
        <v>2984</v>
      </c>
      <c r="N2313">
        <v>2477</v>
      </c>
      <c r="O2313" t="s">
        <v>2240</v>
      </c>
      <c r="P2313">
        <v>750</v>
      </c>
      <c r="Q2313">
        <v>0</v>
      </c>
      <c r="R2313">
        <v>0</v>
      </c>
      <c r="S2313">
        <v>750</v>
      </c>
      <c r="T2313">
        <v>750</v>
      </c>
      <c r="U2313">
        <v>750</v>
      </c>
      <c r="W2313" t="s">
        <v>2006</v>
      </c>
      <c r="X2313" t="s">
        <v>71</v>
      </c>
      <c r="Y2313" t="s">
        <v>3587</v>
      </c>
      <c r="AA2313" t="s">
        <v>50</v>
      </c>
      <c r="AC2313" t="s">
        <v>2241</v>
      </c>
      <c r="AE2313" t="s">
        <v>2159</v>
      </c>
    </row>
    <row r="2314" spans="1:31" x14ac:dyDescent="0.25">
      <c r="A2314" s="1">
        <v>44478</v>
      </c>
      <c r="B2314" s="2" t="s">
        <v>3879</v>
      </c>
      <c r="C2314" s="2" t="s">
        <v>52</v>
      </c>
      <c r="D2314" s="2" t="s">
        <v>23</v>
      </c>
      <c r="E2314" s="2" t="s">
        <v>81</v>
      </c>
      <c r="F2314" s="2" t="s">
        <v>71</v>
      </c>
      <c r="G2314" s="4">
        <v>44478</v>
      </c>
      <c r="H2314">
        <v>304</v>
      </c>
      <c r="I2314" t="s">
        <v>1614</v>
      </c>
      <c r="J2314" s="1">
        <v>44478</v>
      </c>
      <c r="K2314" t="s">
        <v>3588</v>
      </c>
      <c r="L2314" t="s">
        <v>2984</v>
      </c>
      <c r="N2314">
        <v>2477</v>
      </c>
      <c r="O2314" t="s">
        <v>2240</v>
      </c>
      <c r="P2314">
        <v>750</v>
      </c>
      <c r="Q2314">
        <v>0</v>
      </c>
      <c r="R2314">
        <v>0</v>
      </c>
      <c r="S2314">
        <v>750</v>
      </c>
      <c r="T2314">
        <v>750</v>
      </c>
      <c r="U2314">
        <v>750</v>
      </c>
      <c r="W2314" t="s">
        <v>2006</v>
      </c>
      <c r="X2314" t="s">
        <v>71</v>
      </c>
      <c r="Y2314" t="s">
        <v>3589</v>
      </c>
      <c r="AA2314" t="s">
        <v>50</v>
      </c>
      <c r="AC2314" t="s">
        <v>2241</v>
      </c>
      <c r="AE2314" t="s">
        <v>2159</v>
      </c>
    </row>
    <row r="2315" spans="1:31" x14ac:dyDescent="0.25">
      <c r="A2315" s="1">
        <v>44478</v>
      </c>
      <c r="B2315" s="2" t="s">
        <v>3879</v>
      </c>
      <c r="C2315" s="2" t="s">
        <v>46</v>
      </c>
      <c r="D2315" s="2" t="s">
        <v>37</v>
      </c>
      <c r="E2315" s="2" t="s">
        <v>81</v>
      </c>
      <c r="F2315" s="2" t="s">
        <v>71</v>
      </c>
      <c r="G2315" s="4">
        <v>44478</v>
      </c>
      <c r="H2315">
        <v>305</v>
      </c>
      <c r="I2315" t="s">
        <v>1616</v>
      </c>
      <c r="J2315" s="1">
        <v>44478</v>
      </c>
      <c r="K2315" t="s">
        <v>3590</v>
      </c>
      <c r="L2315" t="s">
        <v>3591</v>
      </c>
      <c r="N2315">
        <v>692</v>
      </c>
      <c r="O2315" t="s">
        <v>2012</v>
      </c>
      <c r="P2315">
        <v>184</v>
      </c>
      <c r="Q2315">
        <v>0</v>
      </c>
      <c r="R2315">
        <v>0</v>
      </c>
      <c r="S2315">
        <v>840</v>
      </c>
      <c r="T2315">
        <v>840</v>
      </c>
      <c r="U2315">
        <v>840</v>
      </c>
      <c r="W2315" t="s">
        <v>2006</v>
      </c>
      <c r="X2315" t="s">
        <v>71</v>
      </c>
      <c r="Y2315" t="s">
        <v>3592</v>
      </c>
      <c r="AA2315" t="s">
        <v>46</v>
      </c>
      <c r="AC2315" t="s">
        <v>2013</v>
      </c>
      <c r="AD2315" t="s">
        <v>2014</v>
      </c>
      <c r="AE2315" t="s">
        <v>2384</v>
      </c>
    </row>
    <row r="2316" spans="1:31" x14ac:dyDescent="0.25">
      <c r="A2316" s="1">
        <v>44478</v>
      </c>
      <c r="B2316" s="2" t="s">
        <v>3879</v>
      </c>
      <c r="C2316" s="2" t="s">
        <v>46</v>
      </c>
      <c r="D2316" s="2" t="s">
        <v>37</v>
      </c>
      <c r="E2316" s="2" t="s">
        <v>81</v>
      </c>
      <c r="F2316" s="2" t="s">
        <v>71</v>
      </c>
      <c r="G2316" s="4">
        <v>44478</v>
      </c>
      <c r="H2316">
        <v>306</v>
      </c>
      <c r="I2316" t="s">
        <v>1616</v>
      </c>
      <c r="N2316">
        <v>691</v>
      </c>
      <c r="O2316" t="s">
        <v>2020</v>
      </c>
      <c r="P2316">
        <v>518</v>
      </c>
      <c r="AC2316" t="s">
        <v>2021</v>
      </c>
      <c r="AD2316" t="s">
        <v>2022</v>
      </c>
    </row>
    <row r="2317" spans="1:31" x14ac:dyDescent="0.25">
      <c r="A2317" s="1">
        <v>44478</v>
      </c>
      <c r="B2317" s="2" t="s">
        <v>3879</v>
      </c>
      <c r="C2317" s="2" t="s">
        <v>46</v>
      </c>
      <c r="D2317" s="2" t="s">
        <v>37</v>
      </c>
      <c r="E2317" s="2" t="s">
        <v>81</v>
      </c>
      <c r="F2317" s="2" t="s">
        <v>71</v>
      </c>
      <c r="G2317" s="4">
        <v>44478</v>
      </c>
      <c r="H2317">
        <v>307</v>
      </c>
      <c r="I2317" t="s">
        <v>1616</v>
      </c>
      <c r="N2317">
        <v>83</v>
      </c>
      <c r="O2317" t="s">
        <v>2029</v>
      </c>
      <c r="P2317">
        <v>138</v>
      </c>
      <c r="AC2317" t="s">
        <v>2030</v>
      </c>
      <c r="AD2317">
        <v>127</v>
      </c>
    </row>
    <row r="2318" spans="1:31" x14ac:dyDescent="0.25">
      <c r="A2318" s="1">
        <v>44478</v>
      </c>
      <c r="B2318" s="2" t="s">
        <v>3879</v>
      </c>
      <c r="C2318" s="2" t="s">
        <v>25</v>
      </c>
      <c r="D2318" s="2" t="s">
        <v>37</v>
      </c>
      <c r="E2318" s="2" t="s">
        <v>78</v>
      </c>
      <c r="F2318" s="2" t="s">
        <v>71</v>
      </c>
      <c r="G2318" s="4">
        <v>44478</v>
      </c>
      <c r="H2318">
        <v>308</v>
      </c>
      <c r="I2318" t="s">
        <v>1618</v>
      </c>
      <c r="J2318" s="1">
        <v>44478</v>
      </c>
      <c r="K2318" t="s">
        <v>3169</v>
      </c>
      <c r="L2318" t="s">
        <v>3170</v>
      </c>
      <c r="N2318">
        <v>43</v>
      </c>
      <c r="O2318" t="s">
        <v>2568</v>
      </c>
      <c r="P2318">
        <v>55</v>
      </c>
      <c r="Q2318">
        <v>0</v>
      </c>
      <c r="R2318">
        <v>0</v>
      </c>
      <c r="S2318">
        <v>55</v>
      </c>
      <c r="T2318">
        <v>55</v>
      </c>
      <c r="U2318">
        <v>55</v>
      </c>
      <c r="W2318" t="s">
        <v>2006</v>
      </c>
      <c r="X2318" t="s">
        <v>71</v>
      </c>
      <c r="AA2318" t="s">
        <v>24</v>
      </c>
      <c r="AC2318" t="s">
        <v>2570</v>
      </c>
      <c r="AD2318">
        <v>93</v>
      </c>
      <c r="AE2318" t="s">
        <v>2045</v>
      </c>
    </row>
    <row r="2319" spans="1:31" x14ac:dyDescent="0.25">
      <c r="A2319" s="1">
        <v>44478</v>
      </c>
      <c r="B2319" s="2" t="s">
        <v>3879</v>
      </c>
      <c r="C2319" s="2" t="s">
        <v>20</v>
      </c>
      <c r="D2319" s="2" t="s">
        <v>23</v>
      </c>
      <c r="E2319" s="2" t="s">
        <v>79</v>
      </c>
      <c r="F2319" s="2" t="s">
        <v>71</v>
      </c>
      <c r="G2319" s="4">
        <v>44478</v>
      </c>
      <c r="H2319">
        <v>309</v>
      </c>
      <c r="I2319" t="s">
        <v>1619</v>
      </c>
      <c r="J2319" s="1">
        <v>44478</v>
      </c>
      <c r="K2319" t="s">
        <v>3593</v>
      </c>
      <c r="L2319" t="s">
        <v>2613</v>
      </c>
      <c r="M2319" t="s">
        <v>2335</v>
      </c>
      <c r="N2319">
        <v>692</v>
      </c>
      <c r="O2319" t="s">
        <v>2012</v>
      </c>
      <c r="P2319">
        <v>184</v>
      </c>
      <c r="Q2319">
        <v>0</v>
      </c>
      <c r="R2319">
        <v>0</v>
      </c>
      <c r="S2319">
        <v>1200</v>
      </c>
      <c r="T2319">
        <v>1200</v>
      </c>
      <c r="U2319">
        <v>1200</v>
      </c>
      <c r="W2319" t="s">
        <v>2006</v>
      </c>
      <c r="X2319" t="s">
        <v>71</v>
      </c>
      <c r="AA2319" t="s">
        <v>18</v>
      </c>
      <c r="AC2319" t="s">
        <v>2013</v>
      </c>
      <c r="AD2319" t="s">
        <v>2014</v>
      </c>
      <c r="AE2319" t="s">
        <v>2619</v>
      </c>
    </row>
    <row r="2320" spans="1:31" x14ac:dyDescent="0.25">
      <c r="A2320" s="1">
        <v>44478</v>
      </c>
      <c r="B2320" s="2" t="s">
        <v>3879</v>
      </c>
      <c r="C2320" s="2" t="s">
        <v>20</v>
      </c>
      <c r="D2320" s="2" t="s">
        <v>23</v>
      </c>
      <c r="E2320" s="2" t="s">
        <v>79</v>
      </c>
      <c r="F2320" s="2" t="s">
        <v>71</v>
      </c>
      <c r="G2320" s="4">
        <v>44478</v>
      </c>
      <c r="H2320">
        <v>310</v>
      </c>
      <c r="I2320" t="s">
        <v>1619</v>
      </c>
      <c r="N2320">
        <v>259</v>
      </c>
      <c r="O2320" t="s">
        <v>2277</v>
      </c>
      <c r="P2320">
        <v>130</v>
      </c>
      <c r="AC2320" t="s">
        <v>2278</v>
      </c>
      <c r="AD2320">
        <v>210</v>
      </c>
    </row>
    <row r="2321" spans="1:31" x14ac:dyDescent="0.25">
      <c r="A2321" s="1">
        <v>44478</v>
      </c>
      <c r="B2321" s="2" t="s">
        <v>3879</v>
      </c>
      <c r="C2321" s="2" t="s">
        <v>20</v>
      </c>
      <c r="D2321" s="2" t="s">
        <v>23</v>
      </c>
      <c r="E2321" s="2" t="s">
        <v>79</v>
      </c>
      <c r="F2321" s="2" t="s">
        <v>71</v>
      </c>
      <c r="G2321" s="4">
        <v>44478</v>
      </c>
      <c r="H2321">
        <v>311</v>
      </c>
      <c r="I2321" t="s">
        <v>1619</v>
      </c>
      <c r="N2321">
        <v>262</v>
      </c>
      <c r="O2321" t="s">
        <v>2279</v>
      </c>
      <c r="P2321">
        <v>130</v>
      </c>
      <c r="AC2321" t="s">
        <v>2280</v>
      </c>
    </row>
    <row r="2322" spans="1:31" x14ac:dyDescent="0.25">
      <c r="A2322" s="1">
        <v>44478</v>
      </c>
      <c r="B2322" s="2" t="s">
        <v>3879</v>
      </c>
      <c r="C2322" s="2" t="s">
        <v>20</v>
      </c>
      <c r="D2322" s="2" t="s">
        <v>23</v>
      </c>
      <c r="E2322" s="2" t="s">
        <v>79</v>
      </c>
      <c r="F2322" s="2" t="s">
        <v>71</v>
      </c>
      <c r="G2322" s="4">
        <v>44478</v>
      </c>
      <c r="H2322">
        <v>312</v>
      </c>
      <c r="I2322" t="s">
        <v>1619</v>
      </c>
      <c r="N2322">
        <v>1009</v>
      </c>
      <c r="O2322" t="s">
        <v>2654</v>
      </c>
      <c r="P2322">
        <v>100</v>
      </c>
      <c r="AC2322" t="s">
        <v>2656</v>
      </c>
      <c r="AD2322">
        <v>150</v>
      </c>
    </row>
    <row r="2323" spans="1:31" x14ac:dyDescent="0.25">
      <c r="A2323" s="1">
        <v>44478</v>
      </c>
      <c r="B2323" s="2" t="s">
        <v>3879</v>
      </c>
      <c r="C2323" s="2" t="s">
        <v>20</v>
      </c>
      <c r="D2323" s="2" t="s">
        <v>23</v>
      </c>
      <c r="E2323" s="2" t="s">
        <v>79</v>
      </c>
      <c r="F2323" s="2" t="s">
        <v>71</v>
      </c>
      <c r="G2323" s="4">
        <v>44478</v>
      </c>
      <c r="H2323">
        <v>313</v>
      </c>
      <c r="I2323" t="s">
        <v>1619</v>
      </c>
      <c r="N2323">
        <v>691</v>
      </c>
      <c r="O2323" t="s">
        <v>2020</v>
      </c>
      <c r="P2323">
        <v>518</v>
      </c>
      <c r="AC2323" t="s">
        <v>2021</v>
      </c>
      <c r="AD2323" t="s">
        <v>2022</v>
      </c>
    </row>
    <row r="2324" spans="1:31" x14ac:dyDescent="0.25">
      <c r="A2324" s="1">
        <v>44478</v>
      </c>
      <c r="B2324" s="2" t="s">
        <v>3879</v>
      </c>
      <c r="C2324" s="2" t="s">
        <v>20</v>
      </c>
      <c r="D2324" s="2" t="s">
        <v>23</v>
      </c>
      <c r="E2324" s="2" t="s">
        <v>79</v>
      </c>
      <c r="F2324" s="2" t="s">
        <v>71</v>
      </c>
      <c r="G2324" s="4">
        <v>44478</v>
      </c>
      <c r="H2324">
        <v>314</v>
      </c>
      <c r="I2324" t="s">
        <v>1619</v>
      </c>
      <c r="N2324">
        <v>83</v>
      </c>
      <c r="O2324" t="s">
        <v>2029</v>
      </c>
      <c r="P2324">
        <v>138</v>
      </c>
      <c r="AC2324" t="s">
        <v>2030</v>
      </c>
      <c r="AD2324">
        <v>127</v>
      </c>
    </row>
    <row r="2325" spans="1:31" x14ac:dyDescent="0.25">
      <c r="A2325" s="1">
        <v>44478</v>
      </c>
      <c r="B2325" s="2" t="s">
        <v>3879</v>
      </c>
      <c r="C2325" s="2" t="s">
        <v>52</v>
      </c>
      <c r="D2325" s="2" t="s">
        <v>23</v>
      </c>
      <c r="E2325" s="2" t="s">
        <v>81</v>
      </c>
      <c r="F2325" s="2" t="s">
        <v>71</v>
      </c>
      <c r="G2325" s="4">
        <v>44478</v>
      </c>
      <c r="H2325">
        <v>315</v>
      </c>
      <c r="I2325" t="s">
        <v>1621</v>
      </c>
      <c r="J2325" s="1">
        <v>44478</v>
      </c>
      <c r="K2325" t="s">
        <v>3594</v>
      </c>
      <c r="L2325" t="s">
        <v>3595</v>
      </c>
      <c r="N2325">
        <v>2477</v>
      </c>
      <c r="O2325" t="s">
        <v>2240</v>
      </c>
      <c r="P2325">
        <v>750</v>
      </c>
      <c r="Q2325">
        <v>0</v>
      </c>
      <c r="R2325">
        <v>0</v>
      </c>
      <c r="S2325">
        <v>750</v>
      </c>
      <c r="T2325">
        <v>750</v>
      </c>
      <c r="U2325">
        <v>750</v>
      </c>
      <c r="W2325" t="s">
        <v>2006</v>
      </c>
      <c r="X2325" t="s">
        <v>71</v>
      </c>
      <c r="Y2325" t="s">
        <v>3596</v>
      </c>
      <c r="AA2325" t="s">
        <v>50</v>
      </c>
      <c r="AC2325" t="s">
        <v>2241</v>
      </c>
      <c r="AE2325" t="s">
        <v>2159</v>
      </c>
    </row>
    <row r="2326" spans="1:31" x14ac:dyDescent="0.25">
      <c r="A2326" s="1">
        <v>44478</v>
      </c>
      <c r="B2326" s="2" t="s">
        <v>3879</v>
      </c>
      <c r="C2326" s="2" t="s">
        <v>52</v>
      </c>
      <c r="D2326" s="2" t="s">
        <v>23</v>
      </c>
      <c r="E2326" s="2" t="s">
        <v>81</v>
      </c>
      <c r="F2326" s="2" t="s">
        <v>71</v>
      </c>
      <c r="G2326" s="4">
        <v>44478</v>
      </c>
      <c r="H2326">
        <v>316</v>
      </c>
      <c r="I2326" t="s">
        <v>1623</v>
      </c>
      <c r="J2326" s="1">
        <v>44478</v>
      </c>
      <c r="K2326" t="s">
        <v>3597</v>
      </c>
      <c r="L2326" t="s">
        <v>3598</v>
      </c>
      <c r="N2326">
        <v>2477</v>
      </c>
      <c r="O2326" t="s">
        <v>2240</v>
      </c>
      <c r="P2326">
        <v>750</v>
      </c>
      <c r="Q2326">
        <v>0</v>
      </c>
      <c r="R2326">
        <v>0</v>
      </c>
      <c r="S2326">
        <v>750</v>
      </c>
      <c r="T2326">
        <v>750</v>
      </c>
      <c r="U2326">
        <v>750</v>
      </c>
      <c r="W2326" t="s">
        <v>2006</v>
      </c>
      <c r="X2326" t="s">
        <v>71</v>
      </c>
      <c r="Y2326" t="s">
        <v>3599</v>
      </c>
      <c r="AA2326" t="s">
        <v>50</v>
      </c>
      <c r="AC2326" t="s">
        <v>2241</v>
      </c>
      <c r="AE2326" t="s">
        <v>2159</v>
      </c>
    </row>
    <row r="2327" spans="1:31" x14ac:dyDescent="0.25">
      <c r="A2327" s="1">
        <v>44478</v>
      </c>
      <c r="B2327" s="2" t="s">
        <v>3879</v>
      </c>
      <c r="C2327" s="2" t="s">
        <v>46</v>
      </c>
      <c r="D2327" s="2" t="s">
        <v>37</v>
      </c>
      <c r="E2327" s="2" t="s">
        <v>81</v>
      </c>
      <c r="F2327" s="2" t="s">
        <v>71</v>
      </c>
      <c r="G2327" s="4">
        <v>44478</v>
      </c>
      <c r="H2327">
        <v>317</v>
      </c>
      <c r="I2327" t="s">
        <v>1625</v>
      </c>
      <c r="J2327" s="1">
        <v>44478</v>
      </c>
      <c r="K2327" t="s">
        <v>3600</v>
      </c>
      <c r="L2327" t="s">
        <v>2489</v>
      </c>
      <c r="N2327">
        <v>692</v>
      </c>
      <c r="O2327" t="s">
        <v>2012</v>
      </c>
      <c r="P2327">
        <v>184</v>
      </c>
      <c r="Q2327">
        <v>0</v>
      </c>
      <c r="R2327">
        <v>0</v>
      </c>
      <c r="S2327">
        <v>840</v>
      </c>
      <c r="T2327">
        <v>840</v>
      </c>
      <c r="U2327">
        <v>840</v>
      </c>
      <c r="W2327" t="s">
        <v>2006</v>
      </c>
      <c r="X2327" t="s">
        <v>71</v>
      </c>
      <c r="Y2327" t="s">
        <v>3601</v>
      </c>
      <c r="AA2327" t="s">
        <v>46</v>
      </c>
      <c r="AC2327" t="s">
        <v>2013</v>
      </c>
      <c r="AD2327" t="s">
        <v>2014</v>
      </c>
      <c r="AE2327" t="s">
        <v>2140</v>
      </c>
    </row>
    <row r="2328" spans="1:31" x14ac:dyDescent="0.25">
      <c r="A2328" s="1">
        <v>44478</v>
      </c>
      <c r="B2328" s="2" t="s">
        <v>3879</v>
      </c>
      <c r="C2328" s="2" t="s">
        <v>46</v>
      </c>
      <c r="D2328" s="2" t="s">
        <v>37</v>
      </c>
      <c r="E2328" s="2" t="s">
        <v>81</v>
      </c>
      <c r="F2328" s="2" t="s">
        <v>71</v>
      </c>
      <c r="G2328" s="4">
        <v>44478</v>
      </c>
      <c r="H2328">
        <v>318</v>
      </c>
      <c r="I2328" t="s">
        <v>1625</v>
      </c>
      <c r="N2328">
        <v>691</v>
      </c>
      <c r="O2328" t="s">
        <v>2020</v>
      </c>
      <c r="P2328">
        <v>518</v>
      </c>
      <c r="AC2328" t="s">
        <v>2021</v>
      </c>
      <c r="AD2328" t="s">
        <v>2022</v>
      </c>
    </row>
    <row r="2329" spans="1:31" x14ac:dyDescent="0.25">
      <c r="A2329" s="1">
        <v>44478</v>
      </c>
      <c r="B2329" s="2" t="s">
        <v>3879</v>
      </c>
      <c r="C2329" s="2" t="s">
        <v>46</v>
      </c>
      <c r="D2329" s="2" t="s">
        <v>37</v>
      </c>
      <c r="E2329" s="2" t="s">
        <v>81</v>
      </c>
      <c r="F2329" s="2" t="s">
        <v>71</v>
      </c>
      <c r="G2329" s="4">
        <v>44478</v>
      </c>
      <c r="H2329">
        <v>319</v>
      </c>
      <c r="I2329" t="s">
        <v>1625</v>
      </c>
      <c r="N2329">
        <v>83</v>
      </c>
      <c r="O2329" t="s">
        <v>2029</v>
      </c>
      <c r="P2329">
        <v>138</v>
      </c>
      <c r="AC2329" t="s">
        <v>2030</v>
      </c>
      <c r="AD2329">
        <v>127</v>
      </c>
    </row>
    <row r="2330" spans="1:31" x14ac:dyDescent="0.25">
      <c r="A2330" s="1">
        <v>44478</v>
      </c>
      <c r="B2330" s="2" t="s">
        <v>3879</v>
      </c>
      <c r="C2330" s="2" t="s">
        <v>46</v>
      </c>
      <c r="D2330" s="2" t="s">
        <v>37</v>
      </c>
      <c r="E2330" s="2" t="s">
        <v>81</v>
      </c>
      <c r="F2330" s="2" t="s">
        <v>71</v>
      </c>
      <c r="G2330" s="4">
        <v>44478</v>
      </c>
      <c r="H2330">
        <v>320</v>
      </c>
      <c r="I2330" t="s">
        <v>1627</v>
      </c>
      <c r="J2330" s="1">
        <v>44478</v>
      </c>
      <c r="K2330" t="s">
        <v>3602</v>
      </c>
      <c r="L2330" t="s">
        <v>3603</v>
      </c>
      <c r="M2330" t="s">
        <v>3604</v>
      </c>
      <c r="N2330">
        <v>357</v>
      </c>
      <c r="O2330" t="s">
        <v>3221</v>
      </c>
      <c r="P2330">
        <v>400</v>
      </c>
      <c r="Q2330">
        <v>0</v>
      </c>
      <c r="R2330">
        <v>0</v>
      </c>
      <c r="S2330">
        <v>1200</v>
      </c>
      <c r="T2330">
        <v>1200</v>
      </c>
      <c r="U2330">
        <v>1200</v>
      </c>
      <c r="W2330" t="s">
        <v>2006</v>
      </c>
      <c r="X2330" t="s">
        <v>71</v>
      </c>
      <c r="Y2330" t="s">
        <v>3605</v>
      </c>
      <c r="AA2330" t="s">
        <v>46</v>
      </c>
      <c r="AC2330" t="s">
        <v>3222</v>
      </c>
      <c r="AE2330" t="s">
        <v>2384</v>
      </c>
    </row>
    <row r="2331" spans="1:31" x14ac:dyDescent="0.25">
      <c r="A2331" s="1">
        <v>44478</v>
      </c>
      <c r="B2331" s="2" t="s">
        <v>3879</v>
      </c>
      <c r="C2331" s="2" t="s">
        <v>46</v>
      </c>
      <c r="D2331" s="2" t="s">
        <v>37</v>
      </c>
      <c r="E2331" s="2" t="s">
        <v>81</v>
      </c>
      <c r="F2331" s="2" t="s">
        <v>71</v>
      </c>
      <c r="G2331" s="4">
        <v>44478</v>
      </c>
      <c r="H2331">
        <v>321</v>
      </c>
      <c r="I2331" t="s">
        <v>1627</v>
      </c>
      <c r="N2331">
        <v>376</v>
      </c>
      <c r="O2331" t="s">
        <v>2725</v>
      </c>
      <c r="P2331">
        <v>800</v>
      </c>
      <c r="AC2331" t="s">
        <v>2726</v>
      </c>
    </row>
    <row r="2332" spans="1:31" x14ac:dyDescent="0.25">
      <c r="A2332" s="1">
        <v>44478</v>
      </c>
      <c r="B2332" s="2" t="s">
        <v>3879</v>
      </c>
      <c r="C2332" s="2" t="s">
        <v>46</v>
      </c>
      <c r="D2332" s="2" t="s">
        <v>74</v>
      </c>
      <c r="E2332" s="2" t="s">
        <v>81</v>
      </c>
      <c r="F2332" s="2" t="s">
        <v>71</v>
      </c>
      <c r="G2332" s="4">
        <v>44478</v>
      </c>
      <c r="H2332">
        <v>322</v>
      </c>
      <c r="I2332" t="s">
        <v>1629</v>
      </c>
      <c r="J2332" s="1">
        <v>44478</v>
      </c>
      <c r="K2332" t="s">
        <v>3606</v>
      </c>
      <c r="L2332" t="s">
        <v>3607</v>
      </c>
      <c r="M2332" t="s">
        <v>3608</v>
      </c>
      <c r="N2332">
        <v>2135</v>
      </c>
      <c r="O2332" t="s">
        <v>3191</v>
      </c>
      <c r="P2332">
        <v>2200</v>
      </c>
      <c r="Q2332">
        <v>0</v>
      </c>
      <c r="R2332">
        <v>0</v>
      </c>
      <c r="S2332">
        <v>2200</v>
      </c>
      <c r="T2332">
        <v>2200</v>
      </c>
      <c r="U2332">
        <v>2200</v>
      </c>
      <c r="W2332" t="s">
        <v>2006</v>
      </c>
      <c r="X2332" t="s">
        <v>71</v>
      </c>
      <c r="Y2332" t="s">
        <v>3609</v>
      </c>
      <c r="AA2332" t="s">
        <v>46</v>
      </c>
      <c r="AC2332" t="s">
        <v>3192</v>
      </c>
      <c r="AD2332">
        <v>69</v>
      </c>
      <c r="AE2332" t="s">
        <v>2191</v>
      </c>
    </row>
    <row r="2333" spans="1:31" x14ac:dyDescent="0.25">
      <c r="A2333" s="1">
        <v>44478</v>
      </c>
      <c r="B2333" s="2" t="s">
        <v>3879</v>
      </c>
      <c r="C2333" s="2" t="s">
        <v>46</v>
      </c>
      <c r="D2333" s="2" t="s">
        <v>74</v>
      </c>
      <c r="E2333" s="2" t="s">
        <v>81</v>
      </c>
      <c r="F2333" s="2" t="s">
        <v>71</v>
      </c>
      <c r="G2333" s="4">
        <v>44478</v>
      </c>
      <c r="H2333">
        <v>323</v>
      </c>
      <c r="I2333" t="s">
        <v>1631</v>
      </c>
      <c r="J2333" s="1">
        <v>44478</v>
      </c>
      <c r="K2333" t="s">
        <v>3610</v>
      </c>
      <c r="L2333" t="s">
        <v>2440</v>
      </c>
      <c r="N2333">
        <v>182</v>
      </c>
      <c r="O2333" t="s">
        <v>2189</v>
      </c>
      <c r="P2333">
        <v>360</v>
      </c>
      <c r="Q2333">
        <v>0</v>
      </c>
      <c r="R2333">
        <v>0</v>
      </c>
      <c r="S2333">
        <v>360</v>
      </c>
      <c r="T2333">
        <v>360</v>
      </c>
      <c r="U2333">
        <v>360</v>
      </c>
      <c r="W2333" t="s">
        <v>2006</v>
      </c>
      <c r="X2333" t="s">
        <v>71</v>
      </c>
      <c r="Y2333" t="s">
        <v>2441</v>
      </c>
      <c r="AA2333" t="s">
        <v>46</v>
      </c>
      <c r="AC2333" t="s">
        <v>2190</v>
      </c>
      <c r="AD2333">
        <v>163</v>
      </c>
      <c r="AE2333" t="s">
        <v>2285</v>
      </c>
    </row>
    <row r="2334" spans="1:31" x14ac:dyDescent="0.25">
      <c r="A2334" s="1">
        <v>44478</v>
      </c>
      <c r="B2334" s="2" t="s">
        <v>3879</v>
      </c>
      <c r="C2334" s="2" t="s">
        <v>46</v>
      </c>
      <c r="D2334" s="2" t="s">
        <v>74</v>
      </c>
      <c r="E2334" s="2" t="s">
        <v>81</v>
      </c>
      <c r="F2334" s="2" t="s">
        <v>71</v>
      </c>
      <c r="G2334" s="4">
        <v>44478</v>
      </c>
      <c r="H2334">
        <v>324</v>
      </c>
      <c r="I2334" t="s">
        <v>1632</v>
      </c>
      <c r="J2334" s="1">
        <v>44478</v>
      </c>
      <c r="K2334" t="s">
        <v>3606</v>
      </c>
      <c r="L2334" t="s">
        <v>3607</v>
      </c>
      <c r="M2334" t="s">
        <v>3608</v>
      </c>
      <c r="N2334">
        <v>182</v>
      </c>
      <c r="O2334" t="s">
        <v>2189</v>
      </c>
      <c r="P2334">
        <v>360</v>
      </c>
      <c r="Q2334">
        <v>0</v>
      </c>
      <c r="R2334">
        <v>0</v>
      </c>
      <c r="S2334">
        <v>360</v>
      </c>
      <c r="T2334">
        <v>360</v>
      </c>
      <c r="U2334">
        <v>360</v>
      </c>
      <c r="W2334" t="s">
        <v>2006</v>
      </c>
      <c r="X2334" t="s">
        <v>71</v>
      </c>
      <c r="Y2334" t="s">
        <v>3609</v>
      </c>
      <c r="AA2334" t="s">
        <v>46</v>
      </c>
      <c r="AC2334" t="s">
        <v>2190</v>
      </c>
      <c r="AD2334">
        <v>163</v>
      </c>
      <c r="AE2334" t="s">
        <v>2191</v>
      </c>
    </row>
    <row r="2335" spans="1:31" x14ac:dyDescent="0.25">
      <c r="A2335" s="1">
        <v>44478</v>
      </c>
      <c r="B2335" s="2" t="s">
        <v>3879</v>
      </c>
      <c r="C2335" s="2" t="s">
        <v>46</v>
      </c>
      <c r="D2335" s="2" t="s">
        <v>74</v>
      </c>
      <c r="E2335" s="2" t="s">
        <v>81</v>
      </c>
      <c r="F2335" s="2" t="s">
        <v>71</v>
      </c>
      <c r="G2335" s="4">
        <v>44478</v>
      </c>
      <c r="H2335">
        <v>325</v>
      </c>
      <c r="I2335" t="s">
        <v>1633</v>
      </c>
      <c r="J2335" s="1">
        <v>44478</v>
      </c>
      <c r="K2335" t="s">
        <v>3611</v>
      </c>
      <c r="L2335" t="s">
        <v>2065</v>
      </c>
      <c r="N2335">
        <v>182</v>
      </c>
      <c r="O2335" t="s">
        <v>2189</v>
      </c>
      <c r="P2335">
        <v>360</v>
      </c>
      <c r="Q2335">
        <v>0</v>
      </c>
      <c r="R2335">
        <v>0</v>
      </c>
      <c r="S2335">
        <v>360</v>
      </c>
      <c r="T2335">
        <v>360</v>
      </c>
      <c r="U2335">
        <v>360</v>
      </c>
      <c r="W2335" t="s">
        <v>2006</v>
      </c>
      <c r="X2335" t="s">
        <v>71</v>
      </c>
      <c r="AA2335" t="s">
        <v>46</v>
      </c>
      <c r="AC2335" t="s">
        <v>2190</v>
      </c>
      <c r="AD2335">
        <v>163</v>
      </c>
      <c r="AE2335" t="s">
        <v>2306</v>
      </c>
    </row>
    <row r="2336" spans="1:31" x14ac:dyDescent="0.25">
      <c r="A2336" s="1">
        <v>44478</v>
      </c>
      <c r="B2336" s="2" t="s">
        <v>3879</v>
      </c>
      <c r="C2336" s="2" t="s">
        <v>46</v>
      </c>
      <c r="D2336" s="2" t="s">
        <v>74</v>
      </c>
      <c r="E2336" s="2" t="s">
        <v>81</v>
      </c>
      <c r="F2336" s="2" t="s">
        <v>71</v>
      </c>
      <c r="G2336" s="4">
        <v>44478</v>
      </c>
      <c r="H2336">
        <v>326</v>
      </c>
      <c r="I2336" t="s">
        <v>1635</v>
      </c>
      <c r="J2336" s="1">
        <v>44478</v>
      </c>
      <c r="K2336" t="s">
        <v>3612</v>
      </c>
      <c r="L2336" t="s">
        <v>3160</v>
      </c>
      <c r="N2336">
        <v>182</v>
      </c>
      <c r="O2336" t="s">
        <v>2189</v>
      </c>
      <c r="P2336">
        <v>360</v>
      </c>
      <c r="Q2336">
        <v>0</v>
      </c>
      <c r="R2336">
        <v>0</v>
      </c>
      <c r="S2336">
        <v>360</v>
      </c>
      <c r="T2336">
        <v>360</v>
      </c>
      <c r="U2336">
        <v>360</v>
      </c>
      <c r="W2336" t="s">
        <v>2006</v>
      </c>
      <c r="X2336" t="s">
        <v>71</v>
      </c>
      <c r="Y2336" t="s">
        <v>3613</v>
      </c>
      <c r="AA2336" t="s">
        <v>46</v>
      </c>
      <c r="AC2336" t="s">
        <v>2190</v>
      </c>
      <c r="AD2336">
        <v>163</v>
      </c>
      <c r="AE2336" t="s">
        <v>2285</v>
      </c>
    </row>
    <row r="2337" spans="1:31" x14ac:dyDescent="0.25">
      <c r="A2337" s="1">
        <v>44478</v>
      </c>
      <c r="B2337" s="2" t="s">
        <v>3879</v>
      </c>
      <c r="C2337" s="2" t="s">
        <v>46</v>
      </c>
      <c r="D2337" s="2" t="s">
        <v>74</v>
      </c>
      <c r="E2337" s="2" t="s">
        <v>81</v>
      </c>
      <c r="F2337" s="2" t="s">
        <v>71</v>
      </c>
      <c r="G2337" s="4">
        <v>44478</v>
      </c>
      <c r="H2337">
        <v>327</v>
      </c>
      <c r="I2337" t="s">
        <v>1637</v>
      </c>
      <c r="J2337" s="1">
        <v>44478</v>
      </c>
      <c r="K2337" t="s">
        <v>3614</v>
      </c>
      <c r="L2337" t="s">
        <v>2071</v>
      </c>
      <c r="N2337">
        <v>182</v>
      </c>
      <c r="O2337" t="s">
        <v>2189</v>
      </c>
      <c r="P2337">
        <v>360</v>
      </c>
      <c r="Q2337">
        <v>0</v>
      </c>
      <c r="R2337">
        <v>0</v>
      </c>
      <c r="S2337">
        <v>360</v>
      </c>
      <c r="T2337">
        <v>360</v>
      </c>
      <c r="U2337">
        <v>360</v>
      </c>
      <c r="W2337" t="s">
        <v>2006</v>
      </c>
      <c r="X2337" t="s">
        <v>71</v>
      </c>
      <c r="AA2337" t="s">
        <v>46</v>
      </c>
      <c r="AC2337" t="s">
        <v>2190</v>
      </c>
      <c r="AD2337">
        <v>163</v>
      </c>
      <c r="AE2337" t="s">
        <v>2191</v>
      </c>
    </row>
    <row r="2338" spans="1:31" x14ac:dyDescent="0.25">
      <c r="A2338" s="1">
        <v>44478</v>
      </c>
      <c r="B2338" s="2" t="s">
        <v>3879</v>
      </c>
      <c r="C2338" s="2" t="s">
        <v>46</v>
      </c>
      <c r="D2338" s="2" t="s">
        <v>74</v>
      </c>
      <c r="E2338" s="2" t="s">
        <v>81</v>
      </c>
      <c r="F2338" s="2" t="s">
        <v>71</v>
      </c>
      <c r="G2338" s="4">
        <v>44478</v>
      </c>
      <c r="H2338">
        <v>328</v>
      </c>
      <c r="I2338" t="s">
        <v>1639</v>
      </c>
      <c r="J2338" s="1">
        <v>44478</v>
      </c>
      <c r="K2338" t="s">
        <v>3615</v>
      </c>
      <c r="L2338" t="s">
        <v>2065</v>
      </c>
      <c r="N2338">
        <v>182</v>
      </c>
      <c r="O2338" t="s">
        <v>2189</v>
      </c>
      <c r="P2338">
        <v>360</v>
      </c>
      <c r="Q2338">
        <v>0</v>
      </c>
      <c r="R2338">
        <v>0</v>
      </c>
      <c r="S2338">
        <v>360</v>
      </c>
      <c r="T2338">
        <v>360</v>
      </c>
      <c r="U2338">
        <v>360</v>
      </c>
      <c r="W2338" t="s">
        <v>2006</v>
      </c>
      <c r="X2338" t="s">
        <v>71</v>
      </c>
      <c r="AA2338" t="s">
        <v>46</v>
      </c>
      <c r="AC2338" t="s">
        <v>2190</v>
      </c>
      <c r="AD2338">
        <v>163</v>
      </c>
      <c r="AE2338" t="s">
        <v>2191</v>
      </c>
    </row>
    <row r="2339" spans="1:31" x14ac:dyDescent="0.25">
      <c r="A2339" s="1">
        <v>44478</v>
      </c>
      <c r="B2339" s="2" t="s">
        <v>3879</v>
      </c>
      <c r="C2339" s="2" t="s">
        <v>46</v>
      </c>
      <c r="D2339" s="2" t="s">
        <v>74</v>
      </c>
      <c r="E2339" s="2" t="s">
        <v>81</v>
      </c>
      <c r="F2339" s="2" t="s">
        <v>71</v>
      </c>
      <c r="G2339" s="4">
        <v>44478</v>
      </c>
      <c r="H2339">
        <v>329</v>
      </c>
      <c r="I2339" t="s">
        <v>1641</v>
      </c>
      <c r="J2339" s="1">
        <v>44478</v>
      </c>
      <c r="K2339" t="s">
        <v>3616</v>
      </c>
      <c r="L2339" t="s">
        <v>2479</v>
      </c>
      <c r="N2339">
        <v>182</v>
      </c>
      <c r="O2339" t="s">
        <v>2189</v>
      </c>
      <c r="P2339">
        <v>360</v>
      </c>
      <c r="Q2339">
        <v>0</v>
      </c>
      <c r="R2339">
        <v>0</v>
      </c>
      <c r="S2339">
        <v>360</v>
      </c>
      <c r="T2339">
        <v>360</v>
      </c>
      <c r="U2339">
        <v>360</v>
      </c>
      <c r="W2339" t="s">
        <v>2006</v>
      </c>
      <c r="X2339" t="s">
        <v>71</v>
      </c>
      <c r="AA2339" t="s">
        <v>46</v>
      </c>
      <c r="AC2339" t="s">
        <v>2190</v>
      </c>
      <c r="AD2339">
        <v>163</v>
      </c>
      <c r="AE2339" t="s">
        <v>2201</v>
      </c>
    </row>
    <row r="2340" spans="1:31" x14ac:dyDescent="0.25">
      <c r="A2340" s="1">
        <v>44478</v>
      </c>
      <c r="B2340" s="2" t="s">
        <v>3879</v>
      </c>
      <c r="C2340" s="2" t="s">
        <v>20</v>
      </c>
      <c r="D2340" s="2" t="s">
        <v>37</v>
      </c>
      <c r="E2340" s="2" t="s">
        <v>79</v>
      </c>
      <c r="F2340" s="2" t="s">
        <v>71</v>
      </c>
      <c r="G2340" s="4">
        <v>44478</v>
      </c>
      <c r="H2340">
        <v>330</v>
      </c>
      <c r="I2340" t="s">
        <v>1643</v>
      </c>
      <c r="J2340" s="1">
        <v>44478</v>
      </c>
      <c r="K2340" t="s">
        <v>3617</v>
      </c>
      <c r="L2340" t="s">
        <v>2072</v>
      </c>
      <c r="M2340" t="s">
        <v>3618</v>
      </c>
      <c r="N2340">
        <v>100</v>
      </c>
      <c r="O2340" t="s">
        <v>2016</v>
      </c>
      <c r="P2340">
        <v>414</v>
      </c>
      <c r="Q2340">
        <v>0</v>
      </c>
      <c r="R2340">
        <v>0</v>
      </c>
      <c r="S2340">
        <v>2222</v>
      </c>
      <c r="T2340">
        <v>2222</v>
      </c>
      <c r="U2340">
        <v>2222</v>
      </c>
      <c r="W2340" t="s">
        <v>2006</v>
      </c>
      <c r="X2340" t="s">
        <v>71</v>
      </c>
      <c r="AA2340" t="s">
        <v>18</v>
      </c>
      <c r="AC2340" t="s">
        <v>2017</v>
      </c>
      <c r="AD2340">
        <v>100</v>
      </c>
      <c r="AE2340" t="s">
        <v>2619</v>
      </c>
    </row>
    <row r="2341" spans="1:31" x14ac:dyDescent="0.25">
      <c r="A2341" s="1">
        <v>44478</v>
      </c>
      <c r="B2341" s="2" t="s">
        <v>3879</v>
      </c>
      <c r="C2341" s="2" t="s">
        <v>20</v>
      </c>
      <c r="D2341" s="2" t="s">
        <v>37</v>
      </c>
      <c r="E2341" s="2" t="s">
        <v>79</v>
      </c>
      <c r="F2341" s="2" t="s">
        <v>71</v>
      </c>
      <c r="G2341" s="4">
        <v>44478</v>
      </c>
      <c r="H2341">
        <v>331</v>
      </c>
      <c r="I2341" t="s">
        <v>1643</v>
      </c>
      <c r="N2341">
        <v>692</v>
      </c>
      <c r="O2341" t="s">
        <v>2012</v>
      </c>
      <c r="P2341">
        <v>184</v>
      </c>
      <c r="AC2341" t="s">
        <v>2013</v>
      </c>
      <c r="AD2341" t="s">
        <v>2014</v>
      </c>
    </row>
    <row r="2342" spans="1:31" x14ac:dyDescent="0.25">
      <c r="A2342" s="1">
        <v>44478</v>
      </c>
      <c r="B2342" s="2" t="s">
        <v>3879</v>
      </c>
      <c r="C2342" s="2" t="s">
        <v>20</v>
      </c>
      <c r="D2342" s="2" t="s">
        <v>37</v>
      </c>
      <c r="E2342" s="2" t="s">
        <v>79</v>
      </c>
      <c r="F2342" s="2" t="s">
        <v>71</v>
      </c>
      <c r="G2342" s="4">
        <v>44478</v>
      </c>
      <c r="H2342">
        <v>332</v>
      </c>
      <c r="I2342" t="s">
        <v>1643</v>
      </c>
      <c r="N2342">
        <v>119</v>
      </c>
      <c r="O2342" t="s">
        <v>2145</v>
      </c>
      <c r="P2342">
        <v>161</v>
      </c>
      <c r="AC2342" t="s">
        <v>2146</v>
      </c>
      <c r="AD2342">
        <v>213</v>
      </c>
    </row>
    <row r="2343" spans="1:31" x14ac:dyDescent="0.25">
      <c r="A2343" s="1">
        <v>44478</v>
      </c>
      <c r="B2343" s="2" t="s">
        <v>3879</v>
      </c>
      <c r="C2343" s="2" t="s">
        <v>20</v>
      </c>
      <c r="D2343" s="2" t="s">
        <v>37</v>
      </c>
      <c r="E2343" s="2" t="s">
        <v>79</v>
      </c>
      <c r="F2343" s="2" t="s">
        <v>71</v>
      </c>
      <c r="G2343" s="4">
        <v>44478</v>
      </c>
      <c r="H2343">
        <v>333</v>
      </c>
      <c r="I2343" t="s">
        <v>1643</v>
      </c>
      <c r="N2343">
        <v>691</v>
      </c>
      <c r="O2343" t="s">
        <v>2020</v>
      </c>
      <c r="P2343">
        <v>518</v>
      </c>
      <c r="AC2343" t="s">
        <v>2021</v>
      </c>
      <c r="AD2343" t="s">
        <v>2022</v>
      </c>
    </row>
    <row r="2344" spans="1:31" x14ac:dyDescent="0.25">
      <c r="A2344" s="1">
        <v>44478</v>
      </c>
      <c r="B2344" s="2" t="s">
        <v>3879</v>
      </c>
      <c r="C2344" s="2" t="s">
        <v>20</v>
      </c>
      <c r="D2344" s="2" t="s">
        <v>37</v>
      </c>
      <c r="E2344" s="2" t="s">
        <v>79</v>
      </c>
      <c r="F2344" s="2" t="s">
        <v>71</v>
      </c>
      <c r="G2344" s="4">
        <v>44478</v>
      </c>
      <c r="H2344">
        <v>334</v>
      </c>
      <c r="I2344" t="s">
        <v>1643</v>
      </c>
      <c r="N2344">
        <v>48</v>
      </c>
      <c r="O2344" t="s">
        <v>2075</v>
      </c>
      <c r="P2344">
        <v>165</v>
      </c>
      <c r="AC2344" t="s">
        <v>2076</v>
      </c>
      <c r="AD2344">
        <v>99</v>
      </c>
    </row>
    <row r="2345" spans="1:31" x14ac:dyDescent="0.25">
      <c r="A2345" s="1">
        <v>44478</v>
      </c>
      <c r="B2345" s="2" t="s">
        <v>3879</v>
      </c>
      <c r="C2345" s="2" t="s">
        <v>20</v>
      </c>
      <c r="D2345" s="2" t="s">
        <v>37</v>
      </c>
      <c r="E2345" s="2" t="s">
        <v>79</v>
      </c>
      <c r="F2345" s="2" t="s">
        <v>71</v>
      </c>
      <c r="G2345" s="4">
        <v>44478</v>
      </c>
      <c r="H2345">
        <v>335</v>
      </c>
      <c r="I2345" t="s">
        <v>1643</v>
      </c>
      <c r="N2345">
        <v>49</v>
      </c>
      <c r="O2345" t="s">
        <v>2073</v>
      </c>
      <c r="P2345">
        <v>380</v>
      </c>
      <c r="AC2345" t="s">
        <v>2074</v>
      </c>
      <c r="AD2345">
        <v>97</v>
      </c>
    </row>
    <row r="2346" spans="1:31" x14ac:dyDescent="0.25">
      <c r="A2346" s="1">
        <v>44478</v>
      </c>
      <c r="B2346" s="2" t="s">
        <v>3879</v>
      </c>
      <c r="C2346" s="2" t="s">
        <v>20</v>
      </c>
      <c r="D2346" s="2" t="s">
        <v>37</v>
      </c>
      <c r="E2346" s="2" t="s">
        <v>79</v>
      </c>
      <c r="F2346" s="2" t="s">
        <v>71</v>
      </c>
      <c r="G2346" s="4">
        <v>44478</v>
      </c>
      <c r="H2346">
        <v>336</v>
      </c>
      <c r="I2346" t="s">
        <v>1643</v>
      </c>
      <c r="N2346">
        <v>539</v>
      </c>
      <c r="O2346" t="s">
        <v>2059</v>
      </c>
      <c r="P2346">
        <v>400</v>
      </c>
      <c r="AC2346" t="s">
        <v>2060</v>
      </c>
    </row>
    <row r="2347" spans="1:31" x14ac:dyDescent="0.25">
      <c r="A2347" s="1">
        <v>44478</v>
      </c>
      <c r="B2347" s="2" t="s">
        <v>3879</v>
      </c>
      <c r="C2347" s="2" t="s">
        <v>73</v>
      </c>
      <c r="D2347" s="2" t="s">
        <v>23</v>
      </c>
      <c r="E2347" s="2" t="s">
        <v>77</v>
      </c>
      <c r="F2347" s="2" t="s">
        <v>71</v>
      </c>
      <c r="G2347" s="4">
        <v>44478</v>
      </c>
      <c r="H2347">
        <v>337</v>
      </c>
      <c r="I2347" t="s">
        <v>1645</v>
      </c>
      <c r="J2347" s="1">
        <v>44478</v>
      </c>
      <c r="K2347" t="s">
        <v>2061</v>
      </c>
      <c r="L2347" t="s">
        <v>2062</v>
      </c>
      <c r="N2347">
        <v>102</v>
      </c>
      <c r="O2347" t="s">
        <v>2033</v>
      </c>
      <c r="P2347">
        <v>1070</v>
      </c>
      <c r="Q2347">
        <v>0</v>
      </c>
      <c r="R2347">
        <v>0</v>
      </c>
      <c r="S2347">
        <v>1070</v>
      </c>
      <c r="T2347">
        <v>1070</v>
      </c>
      <c r="U2347">
        <v>1070</v>
      </c>
      <c r="W2347" t="s">
        <v>2006</v>
      </c>
      <c r="X2347" t="s">
        <v>71</v>
      </c>
      <c r="AA2347" t="s">
        <v>24</v>
      </c>
      <c r="AC2347" t="s">
        <v>2034</v>
      </c>
      <c r="AD2347">
        <v>136</v>
      </c>
      <c r="AE2347" t="s">
        <v>2035</v>
      </c>
    </row>
    <row r="2348" spans="1:31" x14ac:dyDescent="0.25">
      <c r="A2348" s="1">
        <v>44478</v>
      </c>
      <c r="B2348" s="2" t="s">
        <v>3879</v>
      </c>
      <c r="C2348" s="2" t="s">
        <v>46</v>
      </c>
      <c r="D2348" s="2" t="s">
        <v>23</v>
      </c>
      <c r="E2348" s="2" t="s">
        <v>81</v>
      </c>
      <c r="F2348" s="2" t="s">
        <v>71</v>
      </c>
      <c r="G2348" s="4">
        <v>44478</v>
      </c>
      <c r="H2348">
        <v>338</v>
      </c>
      <c r="I2348" t="s">
        <v>1647</v>
      </c>
      <c r="J2348" s="1">
        <v>44478</v>
      </c>
      <c r="K2348" t="s">
        <v>3619</v>
      </c>
      <c r="L2348" t="s">
        <v>3620</v>
      </c>
      <c r="N2348">
        <v>692</v>
      </c>
      <c r="O2348" t="s">
        <v>2012</v>
      </c>
      <c r="P2348">
        <v>184</v>
      </c>
      <c r="Q2348">
        <v>0</v>
      </c>
      <c r="R2348">
        <v>0</v>
      </c>
      <c r="S2348">
        <v>1335</v>
      </c>
      <c r="T2348">
        <v>1335</v>
      </c>
      <c r="U2348">
        <v>1335</v>
      </c>
      <c r="W2348" t="s">
        <v>2006</v>
      </c>
      <c r="X2348" t="s">
        <v>71</v>
      </c>
      <c r="Y2348" t="s">
        <v>3621</v>
      </c>
      <c r="AA2348" t="s">
        <v>46</v>
      </c>
      <c r="AC2348" t="s">
        <v>2013</v>
      </c>
      <c r="AD2348" t="s">
        <v>2014</v>
      </c>
      <c r="AE2348" t="s">
        <v>2204</v>
      </c>
    </row>
    <row r="2349" spans="1:31" x14ac:dyDescent="0.25">
      <c r="A2349" s="1">
        <v>44478</v>
      </c>
      <c r="B2349" s="2" t="s">
        <v>3879</v>
      </c>
      <c r="C2349" s="2" t="s">
        <v>46</v>
      </c>
      <c r="D2349" s="2" t="s">
        <v>23</v>
      </c>
      <c r="E2349" s="2" t="s">
        <v>81</v>
      </c>
      <c r="F2349" s="2" t="s">
        <v>71</v>
      </c>
      <c r="G2349" s="4">
        <v>44478</v>
      </c>
      <c r="H2349">
        <v>339</v>
      </c>
      <c r="I2349" t="s">
        <v>1647</v>
      </c>
      <c r="N2349">
        <v>691</v>
      </c>
      <c r="O2349" t="s">
        <v>2020</v>
      </c>
      <c r="P2349">
        <v>518</v>
      </c>
      <c r="AC2349" t="s">
        <v>2021</v>
      </c>
      <c r="AD2349" t="s">
        <v>2022</v>
      </c>
    </row>
    <row r="2350" spans="1:31" x14ac:dyDescent="0.25">
      <c r="A2350" s="1">
        <v>44478</v>
      </c>
      <c r="B2350" s="2" t="s">
        <v>3879</v>
      </c>
      <c r="C2350" s="2" t="s">
        <v>46</v>
      </c>
      <c r="D2350" s="2" t="s">
        <v>23</v>
      </c>
      <c r="E2350" s="2" t="s">
        <v>81</v>
      </c>
      <c r="F2350" s="2" t="s">
        <v>71</v>
      </c>
      <c r="G2350" s="4">
        <v>44478</v>
      </c>
      <c r="H2350">
        <v>340</v>
      </c>
      <c r="I2350" t="s">
        <v>1647</v>
      </c>
      <c r="N2350">
        <v>612</v>
      </c>
      <c r="O2350" t="s">
        <v>2102</v>
      </c>
      <c r="P2350">
        <v>495</v>
      </c>
      <c r="AC2350" t="s">
        <v>2103</v>
      </c>
      <c r="AD2350">
        <v>58</v>
      </c>
    </row>
    <row r="2351" spans="1:31" x14ac:dyDescent="0.25">
      <c r="A2351" s="1">
        <v>44478</v>
      </c>
      <c r="B2351" s="2" t="s">
        <v>3879</v>
      </c>
      <c r="C2351" s="2" t="s">
        <v>46</v>
      </c>
      <c r="D2351" s="2" t="s">
        <v>23</v>
      </c>
      <c r="E2351" s="2" t="s">
        <v>81</v>
      </c>
      <c r="F2351" s="2" t="s">
        <v>71</v>
      </c>
      <c r="G2351" s="4">
        <v>44478</v>
      </c>
      <c r="H2351">
        <v>341</v>
      </c>
      <c r="I2351" t="s">
        <v>1647</v>
      </c>
      <c r="N2351">
        <v>83</v>
      </c>
      <c r="O2351" t="s">
        <v>2029</v>
      </c>
      <c r="P2351">
        <v>138</v>
      </c>
      <c r="AC2351" t="s">
        <v>2030</v>
      </c>
      <c r="AD2351">
        <v>127</v>
      </c>
    </row>
    <row r="2352" spans="1:31" x14ac:dyDescent="0.25">
      <c r="A2352" s="1">
        <v>44478</v>
      </c>
      <c r="B2352" s="2" t="s">
        <v>3879</v>
      </c>
      <c r="C2352" s="2" t="s">
        <v>21</v>
      </c>
      <c r="D2352" s="2" t="s">
        <v>23</v>
      </c>
      <c r="E2352" s="2" t="s">
        <v>81</v>
      </c>
      <c r="F2352" s="2" t="s">
        <v>71</v>
      </c>
      <c r="G2352" s="4">
        <v>44478</v>
      </c>
      <c r="H2352">
        <v>342</v>
      </c>
      <c r="I2352" t="s">
        <v>1650</v>
      </c>
      <c r="J2352" s="1">
        <v>44478</v>
      </c>
      <c r="K2352" t="s">
        <v>3442</v>
      </c>
      <c r="L2352" t="s">
        <v>2752</v>
      </c>
      <c r="M2352" t="s">
        <v>3443</v>
      </c>
      <c r="N2352">
        <v>83</v>
      </c>
      <c r="O2352" t="s">
        <v>2029</v>
      </c>
      <c r="P2352">
        <v>138</v>
      </c>
      <c r="Q2352">
        <v>0</v>
      </c>
      <c r="R2352">
        <v>0</v>
      </c>
      <c r="S2352">
        <v>138</v>
      </c>
      <c r="T2352">
        <v>138</v>
      </c>
      <c r="U2352">
        <v>138</v>
      </c>
      <c r="W2352" t="s">
        <v>2006</v>
      </c>
      <c r="X2352" t="s">
        <v>71</v>
      </c>
      <c r="AA2352" t="s">
        <v>31</v>
      </c>
      <c r="AC2352" t="s">
        <v>2030</v>
      </c>
      <c r="AD2352">
        <v>127</v>
      </c>
      <c r="AE2352" t="s">
        <v>2373</v>
      </c>
    </row>
    <row r="2353" spans="1:31" x14ac:dyDescent="0.25">
      <c r="A2353" s="1">
        <v>44478</v>
      </c>
      <c r="B2353" s="2" t="s">
        <v>3879</v>
      </c>
      <c r="C2353" s="2" t="s">
        <v>73</v>
      </c>
      <c r="D2353" s="2" t="s">
        <v>23</v>
      </c>
      <c r="E2353" s="2" t="s">
        <v>77</v>
      </c>
      <c r="F2353" s="2" t="s">
        <v>71</v>
      </c>
      <c r="G2353" s="4">
        <v>44478</v>
      </c>
      <c r="H2353">
        <v>343</v>
      </c>
      <c r="I2353" t="s">
        <v>1651</v>
      </c>
      <c r="J2353" s="1">
        <v>44478</v>
      </c>
      <c r="K2353" t="s">
        <v>3390</v>
      </c>
      <c r="L2353" t="s">
        <v>2037</v>
      </c>
      <c r="N2353">
        <v>102</v>
      </c>
      <c r="O2353" t="s">
        <v>2033</v>
      </c>
      <c r="P2353">
        <v>1070</v>
      </c>
      <c r="Q2353">
        <v>0</v>
      </c>
      <c r="R2353">
        <v>0</v>
      </c>
      <c r="S2353">
        <v>1070</v>
      </c>
      <c r="T2353">
        <v>1070</v>
      </c>
      <c r="U2353">
        <v>1070</v>
      </c>
      <c r="W2353" t="s">
        <v>2006</v>
      </c>
      <c r="X2353" t="s">
        <v>71</v>
      </c>
      <c r="AA2353" t="s">
        <v>24</v>
      </c>
      <c r="AC2353" t="s">
        <v>2034</v>
      </c>
      <c r="AD2353">
        <v>136</v>
      </c>
      <c r="AE2353" t="s">
        <v>2035</v>
      </c>
    </row>
    <row r="2354" spans="1:31" x14ac:dyDescent="0.25">
      <c r="A2354" s="1">
        <v>44478</v>
      </c>
      <c r="B2354" s="2" t="s">
        <v>3880</v>
      </c>
      <c r="C2354" s="2" t="s">
        <v>46</v>
      </c>
      <c r="D2354" s="2" t="s">
        <v>23</v>
      </c>
      <c r="E2354" s="2" t="s">
        <v>81</v>
      </c>
      <c r="F2354" s="2" t="s">
        <v>71</v>
      </c>
      <c r="G2354" s="4">
        <v>44478</v>
      </c>
      <c r="H2354">
        <v>344</v>
      </c>
      <c r="I2354" t="s">
        <v>1652</v>
      </c>
      <c r="J2354" s="1">
        <v>44478</v>
      </c>
      <c r="K2354" t="s">
        <v>3622</v>
      </c>
      <c r="L2354" t="s">
        <v>2065</v>
      </c>
      <c r="N2354">
        <v>1580</v>
      </c>
      <c r="O2354" t="s">
        <v>2092</v>
      </c>
      <c r="P2354">
        <v>610</v>
      </c>
      <c r="Q2354">
        <v>0</v>
      </c>
      <c r="R2354">
        <v>0</v>
      </c>
      <c r="S2354">
        <v>610</v>
      </c>
      <c r="T2354">
        <v>610</v>
      </c>
      <c r="U2354">
        <v>610</v>
      </c>
      <c r="W2354" t="s">
        <v>2006</v>
      </c>
      <c r="X2354" t="s">
        <v>71</v>
      </c>
      <c r="AA2354" t="s">
        <v>46</v>
      </c>
      <c r="AC2354" t="s">
        <v>2093</v>
      </c>
      <c r="AD2354" t="s">
        <v>2094</v>
      </c>
      <c r="AE2354" t="s">
        <v>2204</v>
      </c>
    </row>
    <row r="2355" spans="1:31" x14ac:dyDescent="0.25">
      <c r="A2355" s="1">
        <v>44478</v>
      </c>
      <c r="B2355" s="2" t="s">
        <v>3880</v>
      </c>
      <c r="C2355" s="2" t="s">
        <v>46</v>
      </c>
      <c r="D2355" s="2" t="s">
        <v>37</v>
      </c>
      <c r="E2355" s="2" t="s">
        <v>81</v>
      </c>
      <c r="F2355" s="2" t="s">
        <v>71</v>
      </c>
      <c r="G2355" s="4">
        <v>44478</v>
      </c>
      <c r="H2355">
        <v>345</v>
      </c>
      <c r="I2355" t="s">
        <v>1654</v>
      </c>
      <c r="J2355" s="1">
        <v>44478</v>
      </c>
      <c r="K2355" t="s">
        <v>3623</v>
      </c>
      <c r="L2355" t="s">
        <v>3624</v>
      </c>
      <c r="N2355">
        <v>692</v>
      </c>
      <c r="O2355" t="s">
        <v>2012</v>
      </c>
      <c r="P2355">
        <v>184</v>
      </c>
      <c r="Q2355">
        <v>0</v>
      </c>
      <c r="R2355">
        <v>0</v>
      </c>
      <c r="S2355">
        <v>772</v>
      </c>
      <c r="T2355">
        <v>772</v>
      </c>
      <c r="U2355">
        <v>772</v>
      </c>
      <c r="W2355" t="s">
        <v>2006</v>
      </c>
      <c r="X2355" t="s">
        <v>71</v>
      </c>
      <c r="Y2355" t="s">
        <v>3625</v>
      </c>
      <c r="AA2355" t="s">
        <v>46</v>
      </c>
      <c r="AC2355" t="s">
        <v>2013</v>
      </c>
      <c r="AD2355" t="s">
        <v>2014</v>
      </c>
      <c r="AE2355" t="s">
        <v>2099</v>
      </c>
    </row>
    <row r="2356" spans="1:31" x14ac:dyDescent="0.25">
      <c r="A2356" s="1">
        <v>44478</v>
      </c>
      <c r="B2356" s="2" t="s">
        <v>3880</v>
      </c>
      <c r="C2356" s="2" t="s">
        <v>46</v>
      </c>
      <c r="D2356" s="2" t="s">
        <v>37</v>
      </c>
      <c r="E2356" s="2" t="s">
        <v>81</v>
      </c>
      <c r="F2356" s="2" t="s">
        <v>71</v>
      </c>
      <c r="G2356" s="4">
        <v>44478</v>
      </c>
      <c r="H2356">
        <v>346</v>
      </c>
      <c r="I2356" t="s">
        <v>1654</v>
      </c>
      <c r="N2356">
        <v>367</v>
      </c>
      <c r="O2356" t="s">
        <v>2341</v>
      </c>
      <c r="P2356">
        <v>450</v>
      </c>
      <c r="AC2356" t="s">
        <v>2342</v>
      </c>
      <c r="AD2356">
        <v>110</v>
      </c>
    </row>
    <row r="2357" spans="1:31" x14ac:dyDescent="0.25">
      <c r="A2357" s="1">
        <v>44478</v>
      </c>
      <c r="B2357" s="2" t="s">
        <v>3880</v>
      </c>
      <c r="C2357" s="2" t="s">
        <v>46</v>
      </c>
      <c r="D2357" s="2" t="s">
        <v>37</v>
      </c>
      <c r="E2357" s="2" t="s">
        <v>81</v>
      </c>
      <c r="F2357" s="2" t="s">
        <v>71</v>
      </c>
      <c r="G2357" s="4">
        <v>44478</v>
      </c>
      <c r="H2357">
        <v>347</v>
      </c>
      <c r="I2357" t="s">
        <v>1654</v>
      </c>
      <c r="N2357">
        <v>83</v>
      </c>
      <c r="O2357" t="s">
        <v>2029</v>
      </c>
      <c r="P2357">
        <v>138</v>
      </c>
      <c r="AC2357" t="s">
        <v>2030</v>
      </c>
      <c r="AD2357">
        <v>127</v>
      </c>
    </row>
    <row r="2358" spans="1:31" x14ac:dyDescent="0.25">
      <c r="A2358" s="1">
        <v>44478</v>
      </c>
      <c r="B2358" s="2" t="s">
        <v>3880</v>
      </c>
      <c r="C2358" s="2" t="s">
        <v>25</v>
      </c>
      <c r="D2358" s="2" t="s">
        <v>74</v>
      </c>
      <c r="E2358" s="2" t="s">
        <v>78</v>
      </c>
      <c r="F2358" s="2" t="s">
        <v>71</v>
      </c>
      <c r="G2358" s="4">
        <v>44478</v>
      </c>
      <c r="H2358">
        <v>348</v>
      </c>
      <c r="I2358" t="s">
        <v>1656</v>
      </c>
      <c r="J2358" s="1">
        <v>44478</v>
      </c>
      <c r="K2358" t="s">
        <v>3626</v>
      </c>
      <c r="L2358" t="s">
        <v>3201</v>
      </c>
      <c r="M2358" t="s">
        <v>2335</v>
      </c>
      <c r="N2358">
        <v>2328</v>
      </c>
      <c r="O2358" t="s">
        <v>3627</v>
      </c>
      <c r="P2358">
        <v>3500</v>
      </c>
      <c r="Q2358">
        <v>0</v>
      </c>
      <c r="R2358">
        <v>0</v>
      </c>
      <c r="S2358">
        <v>3500</v>
      </c>
      <c r="T2358">
        <v>3500</v>
      </c>
      <c r="U2358">
        <v>3500</v>
      </c>
      <c r="W2358" t="s">
        <v>2006</v>
      </c>
      <c r="X2358" t="s">
        <v>71</v>
      </c>
      <c r="AA2358" t="s">
        <v>24</v>
      </c>
      <c r="AC2358" t="s">
        <v>3628</v>
      </c>
      <c r="AE2358" t="s">
        <v>2306</v>
      </c>
    </row>
    <row r="2359" spans="1:31" x14ac:dyDescent="0.25">
      <c r="A2359" s="1">
        <v>44478</v>
      </c>
      <c r="B2359" s="2" t="s">
        <v>3880</v>
      </c>
      <c r="C2359" s="2" t="s">
        <v>25</v>
      </c>
      <c r="D2359" s="2" t="s">
        <v>74</v>
      </c>
      <c r="E2359" s="2" t="s">
        <v>78</v>
      </c>
      <c r="F2359" s="2" t="s">
        <v>71</v>
      </c>
      <c r="G2359" s="4">
        <v>44478</v>
      </c>
      <c r="H2359">
        <v>349</v>
      </c>
      <c r="I2359" t="s">
        <v>1658</v>
      </c>
      <c r="J2359" s="1">
        <v>44478</v>
      </c>
      <c r="K2359" t="s">
        <v>3593</v>
      </c>
      <c r="L2359" t="s">
        <v>2613</v>
      </c>
      <c r="M2359" t="s">
        <v>2335</v>
      </c>
      <c r="N2359">
        <v>2335</v>
      </c>
      <c r="O2359" t="s">
        <v>3629</v>
      </c>
      <c r="P2359">
        <v>2500</v>
      </c>
      <c r="Q2359">
        <v>0</v>
      </c>
      <c r="R2359">
        <v>0</v>
      </c>
      <c r="S2359">
        <v>2500</v>
      </c>
      <c r="T2359">
        <v>2500</v>
      </c>
      <c r="U2359">
        <v>2500</v>
      </c>
      <c r="W2359" t="s">
        <v>2006</v>
      </c>
      <c r="X2359" t="s">
        <v>71</v>
      </c>
      <c r="AA2359" t="s">
        <v>24</v>
      </c>
      <c r="AC2359" t="s">
        <v>3630</v>
      </c>
      <c r="AE2359" t="s">
        <v>3631</v>
      </c>
    </row>
    <row r="2360" spans="1:31" x14ac:dyDescent="0.25">
      <c r="A2360" s="1">
        <v>44478</v>
      </c>
      <c r="B2360" s="2" t="s">
        <v>3880</v>
      </c>
      <c r="C2360" s="2" t="s">
        <v>25</v>
      </c>
      <c r="D2360" s="2" t="s">
        <v>23</v>
      </c>
      <c r="E2360" s="2" t="s">
        <v>78</v>
      </c>
      <c r="F2360" s="2" t="s">
        <v>71</v>
      </c>
      <c r="G2360" s="4">
        <v>44478</v>
      </c>
      <c r="H2360">
        <v>350</v>
      </c>
      <c r="I2360" t="s">
        <v>1659</v>
      </c>
      <c r="J2360" s="1">
        <v>44478</v>
      </c>
      <c r="K2360" t="s">
        <v>2080</v>
      </c>
      <c r="L2360" t="s">
        <v>2081</v>
      </c>
      <c r="M2360" t="s">
        <v>2082</v>
      </c>
      <c r="N2360">
        <v>1916</v>
      </c>
      <c r="O2360" t="s">
        <v>3632</v>
      </c>
      <c r="P2360">
        <v>2000</v>
      </c>
      <c r="Q2360">
        <v>0</v>
      </c>
      <c r="R2360">
        <v>0</v>
      </c>
      <c r="S2360">
        <v>2200</v>
      </c>
      <c r="T2360">
        <v>2200</v>
      </c>
      <c r="U2360">
        <v>2200</v>
      </c>
      <c r="W2360" t="s">
        <v>2006</v>
      </c>
      <c r="X2360" t="s">
        <v>71</v>
      </c>
      <c r="AA2360" t="s">
        <v>24</v>
      </c>
      <c r="AC2360" t="s">
        <v>3633</v>
      </c>
      <c r="AD2360">
        <v>85</v>
      </c>
      <c r="AE2360" t="s">
        <v>3068</v>
      </c>
    </row>
    <row r="2361" spans="1:31" x14ac:dyDescent="0.25">
      <c r="A2361" s="1">
        <v>44478</v>
      </c>
      <c r="B2361" s="2" t="s">
        <v>3880</v>
      </c>
      <c r="C2361" s="2" t="s">
        <v>25</v>
      </c>
      <c r="D2361" s="2" t="s">
        <v>23</v>
      </c>
      <c r="E2361" s="2" t="s">
        <v>78</v>
      </c>
      <c r="F2361" s="2" t="s">
        <v>71</v>
      </c>
      <c r="G2361" s="4">
        <v>44478</v>
      </c>
      <c r="H2361">
        <v>351</v>
      </c>
      <c r="I2361" t="s">
        <v>1659</v>
      </c>
      <c r="N2361">
        <v>1356</v>
      </c>
      <c r="O2361" t="s">
        <v>2251</v>
      </c>
      <c r="P2361">
        <v>200</v>
      </c>
      <c r="AC2361" t="s">
        <v>2252</v>
      </c>
      <c r="AD2361">
        <v>92</v>
      </c>
    </row>
    <row r="2362" spans="1:31" x14ac:dyDescent="0.25">
      <c r="A2362" s="1">
        <v>44478</v>
      </c>
      <c r="B2362" s="2" t="s">
        <v>3883</v>
      </c>
      <c r="C2362" s="2" t="s">
        <v>46</v>
      </c>
      <c r="D2362" s="2" t="s">
        <v>74</v>
      </c>
      <c r="E2362" s="2" t="s">
        <v>81</v>
      </c>
      <c r="F2362" s="2" t="s">
        <v>71</v>
      </c>
      <c r="G2362" s="4">
        <v>44478</v>
      </c>
      <c r="H2362">
        <v>352</v>
      </c>
      <c r="I2362" t="s">
        <v>1660</v>
      </c>
      <c r="J2362" s="1">
        <v>44478</v>
      </c>
      <c r="K2362" t="s">
        <v>3634</v>
      </c>
      <c r="L2362" t="s">
        <v>2072</v>
      </c>
      <c r="N2362">
        <v>182</v>
      </c>
      <c r="O2362" t="s">
        <v>2189</v>
      </c>
      <c r="P2362">
        <v>360</v>
      </c>
      <c r="Q2362">
        <v>0</v>
      </c>
      <c r="R2362">
        <v>0</v>
      </c>
      <c r="S2362">
        <v>360</v>
      </c>
      <c r="T2362">
        <v>360</v>
      </c>
      <c r="U2362">
        <v>360</v>
      </c>
      <c r="W2362" t="s">
        <v>2006</v>
      </c>
      <c r="X2362" t="s">
        <v>71</v>
      </c>
      <c r="AA2362" t="s">
        <v>46</v>
      </c>
      <c r="AC2362" t="s">
        <v>2190</v>
      </c>
      <c r="AD2362">
        <v>163</v>
      </c>
      <c r="AE2362" t="s">
        <v>2561</v>
      </c>
    </row>
    <row r="2363" spans="1:31" x14ac:dyDescent="0.25">
      <c r="A2363" s="1">
        <v>44478</v>
      </c>
      <c r="B2363" s="2" t="s">
        <v>3883</v>
      </c>
      <c r="C2363" s="2" t="s">
        <v>46</v>
      </c>
      <c r="D2363" s="2" t="s">
        <v>74</v>
      </c>
      <c r="E2363" s="2" t="s">
        <v>81</v>
      </c>
      <c r="F2363" s="2" t="s">
        <v>71</v>
      </c>
      <c r="G2363" s="4">
        <v>44478</v>
      </c>
      <c r="H2363">
        <v>353</v>
      </c>
      <c r="I2363" t="s">
        <v>1662</v>
      </c>
      <c r="J2363" s="1">
        <v>44478</v>
      </c>
      <c r="K2363" t="s">
        <v>3324</v>
      </c>
      <c r="L2363" t="s">
        <v>2408</v>
      </c>
      <c r="N2363">
        <v>182</v>
      </c>
      <c r="O2363" t="s">
        <v>2189</v>
      </c>
      <c r="P2363">
        <v>360</v>
      </c>
      <c r="Q2363">
        <v>0</v>
      </c>
      <c r="R2363">
        <v>0</v>
      </c>
      <c r="S2363">
        <v>360</v>
      </c>
      <c r="T2363">
        <v>360</v>
      </c>
      <c r="U2363">
        <v>360</v>
      </c>
      <c r="W2363" t="s">
        <v>2006</v>
      </c>
      <c r="X2363" t="s">
        <v>71</v>
      </c>
      <c r="AA2363" t="s">
        <v>46</v>
      </c>
      <c r="AC2363" t="s">
        <v>2190</v>
      </c>
      <c r="AD2363">
        <v>163</v>
      </c>
      <c r="AE2363" t="s">
        <v>2133</v>
      </c>
    </row>
    <row r="2364" spans="1:31" x14ac:dyDescent="0.25">
      <c r="A2364" s="1">
        <v>44478</v>
      </c>
      <c r="B2364" s="2" t="s">
        <v>3883</v>
      </c>
      <c r="C2364" s="2" t="s">
        <v>46</v>
      </c>
      <c r="D2364" s="2" t="s">
        <v>74</v>
      </c>
      <c r="E2364" s="2" t="s">
        <v>81</v>
      </c>
      <c r="F2364" s="2" t="s">
        <v>71</v>
      </c>
      <c r="G2364" s="4">
        <v>44478</v>
      </c>
      <c r="H2364">
        <v>354</v>
      </c>
      <c r="I2364" t="s">
        <v>1663</v>
      </c>
      <c r="J2364" s="1">
        <v>44478</v>
      </c>
      <c r="K2364" t="s">
        <v>3635</v>
      </c>
      <c r="L2364" t="s">
        <v>2257</v>
      </c>
      <c r="N2364">
        <v>182</v>
      </c>
      <c r="O2364" t="s">
        <v>2189</v>
      </c>
      <c r="P2364">
        <v>360</v>
      </c>
      <c r="Q2364">
        <v>0</v>
      </c>
      <c r="R2364">
        <v>0</v>
      </c>
      <c r="S2364">
        <v>360</v>
      </c>
      <c r="T2364">
        <v>360</v>
      </c>
      <c r="U2364">
        <v>360</v>
      </c>
      <c r="W2364" t="s">
        <v>2006</v>
      </c>
      <c r="X2364" t="s">
        <v>71</v>
      </c>
      <c r="Y2364" t="s">
        <v>3636</v>
      </c>
      <c r="AA2364" t="s">
        <v>46</v>
      </c>
      <c r="AC2364" t="s">
        <v>2190</v>
      </c>
      <c r="AD2364">
        <v>163</v>
      </c>
      <c r="AE2364" t="s">
        <v>2561</v>
      </c>
    </row>
    <row r="2365" spans="1:31" x14ac:dyDescent="0.25">
      <c r="A2365" s="1">
        <v>44478</v>
      </c>
      <c r="B2365" s="2" t="s">
        <v>3883</v>
      </c>
      <c r="C2365" s="2" t="s">
        <v>20</v>
      </c>
      <c r="D2365" s="2" t="s">
        <v>23</v>
      </c>
      <c r="E2365" s="2" t="s">
        <v>79</v>
      </c>
      <c r="F2365" s="2" t="s">
        <v>71</v>
      </c>
      <c r="G2365" s="4">
        <v>44478</v>
      </c>
      <c r="H2365">
        <v>355</v>
      </c>
      <c r="I2365" t="s">
        <v>1665</v>
      </c>
      <c r="J2365" s="1">
        <v>44478</v>
      </c>
      <c r="K2365" t="s">
        <v>3637</v>
      </c>
      <c r="L2365" t="s">
        <v>2071</v>
      </c>
      <c r="M2365" t="s">
        <v>2150</v>
      </c>
      <c r="N2365">
        <v>692</v>
      </c>
      <c r="O2365" t="s">
        <v>2012</v>
      </c>
      <c r="P2365">
        <v>184</v>
      </c>
      <c r="Q2365">
        <v>0</v>
      </c>
      <c r="R2365">
        <v>0</v>
      </c>
      <c r="S2365">
        <v>2437</v>
      </c>
      <c r="T2365">
        <v>2437</v>
      </c>
      <c r="U2365">
        <v>2437</v>
      </c>
      <c r="W2365" t="s">
        <v>2006</v>
      </c>
      <c r="X2365" t="s">
        <v>71</v>
      </c>
      <c r="AA2365" t="s">
        <v>18</v>
      </c>
      <c r="AC2365" t="s">
        <v>2013</v>
      </c>
      <c r="AD2365" t="s">
        <v>2014</v>
      </c>
      <c r="AE2365" t="s">
        <v>2619</v>
      </c>
    </row>
    <row r="2366" spans="1:31" x14ac:dyDescent="0.25">
      <c r="A2366" s="1">
        <v>44478</v>
      </c>
      <c r="B2366" s="2" t="s">
        <v>3883</v>
      </c>
      <c r="C2366" s="2" t="s">
        <v>20</v>
      </c>
      <c r="D2366" s="2" t="s">
        <v>23</v>
      </c>
      <c r="E2366" s="2" t="s">
        <v>79</v>
      </c>
      <c r="F2366" s="2" t="s">
        <v>71</v>
      </c>
      <c r="G2366" s="4">
        <v>44478</v>
      </c>
      <c r="H2366">
        <v>356</v>
      </c>
      <c r="I2366" t="s">
        <v>1665</v>
      </c>
      <c r="N2366">
        <v>288</v>
      </c>
      <c r="O2366" t="s">
        <v>2242</v>
      </c>
      <c r="P2366">
        <v>125</v>
      </c>
      <c r="AC2366" t="s">
        <v>2243</v>
      </c>
      <c r="AD2366">
        <v>221</v>
      </c>
    </row>
    <row r="2367" spans="1:31" x14ac:dyDescent="0.25">
      <c r="A2367" s="1">
        <v>44478</v>
      </c>
      <c r="B2367" s="2" t="s">
        <v>3883</v>
      </c>
      <c r="C2367" s="2" t="s">
        <v>20</v>
      </c>
      <c r="D2367" s="2" t="s">
        <v>23</v>
      </c>
      <c r="E2367" s="2" t="s">
        <v>79</v>
      </c>
      <c r="F2367" s="2" t="s">
        <v>71</v>
      </c>
      <c r="G2367" s="4">
        <v>44478</v>
      </c>
      <c r="H2367">
        <v>357</v>
      </c>
      <c r="I2367" t="s">
        <v>1665</v>
      </c>
      <c r="N2367">
        <v>226</v>
      </c>
      <c r="O2367" t="s">
        <v>2018</v>
      </c>
      <c r="P2367">
        <v>345</v>
      </c>
      <c r="AC2367" t="s">
        <v>2019</v>
      </c>
      <c r="AD2367">
        <v>183</v>
      </c>
    </row>
    <row r="2368" spans="1:31" x14ac:dyDescent="0.25">
      <c r="A2368" s="1">
        <v>44478</v>
      </c>
      <c r="B2368" s="2" t="s">
        <v>3883</v>
      </c>
      <c r="C2368" s="2" t="s">
        <v>20</v>
      </c>
      <c r="D2368" s="2" t="s">
        <v>23</v>
      </c>
      <c r="E2368" s="2" t="s">
        <v>79</v>
      </c>
      <c r="F2368" s="2" t="s">
        <v>71</v>
      </c>
      <c r="G2368" s="4">
        <v>44478</v>
      </c>
      <c r="H2368">
        <v>358</v>
      </c>
      <c r="I2368" t="s">
        <v>1665</v>
      </c>
      <c r="N2368">
        <v>691</v>
      </c>
      <c r="O2368" t="s">
        <v>2020</v>
      </c>
      <c r="P2368">
        <v>518</v>
      </c>
      <c r="AC2368" t="s">
        <v>2021</v>
      </c>
      <c r="AD2368" t="s">
        <v>2022</v>
      </c>
    </row>
    <row r="2369" spans="1:31" x14ac:dyDescent="0.25">
      <c r="A2369" s="1">
        <v>44478</v>
      </c>
      <c r="B2369" s="2" t="s">
        <v>3883</v>
      </c>
      <c r="C2369" s="2" t="s">
        <v>20</v>
      </c>
      <c r="D2369" s="2" t="s">
        <v>23</v>
      </c>
      <c r="E2369" s="2" t="s">
        <v>79</v>
      </c>
      <c r="F2369" s="2" t="s">
        <v>71</v>
      </c>
      <c r="G2369" s="4">
        <v>44478</v>
      </c>
      <c r="H2369">
        <v>359</v>
      </c>
      <c r="I2369" t="s">
        <v>1665</v>
      </c>
      <c r="N2369">
        <v>244</v>
      </c>
      <c r="O2369" t="s">
        <v>2023</v>
      </c>
      <c r="P2369">
        <v>920</v>
      </c>
      <c r="AC2369" t="s">
        <v>2024</v>
      </c>
    </row>
    <row r="2370" spans="1:31" x14ac:dyDescent="0.25">
      <c r="A2370" s="1">
        <v>44478</v>
      </c>
      <c r="B2370" s="2" t="s">
        <v>3883</v>
      </c>
      <c r="C2370" s="2" t="s">
        <v>20</v>
      </c>
      <c r="D2370" s="2" t="s">
        <v>23</v>
      </c>
      <c r="E2370" s="2" t="s">
        <v>79</v>
      </c>
      <c r="F2370" s="2" t="s">
        <v>71</v>
      </c>
      <c r="G2370" s="4">
        <v>44478</v>
      </c>
      <c r="H2370">
        <v>360</v>
      </c>
      <c r="I2370" t="s">
        <v>1665</v>
      </c>
      <c r="N2370">
        <v>87</v>
      </c>
      <c r="O2370" t="s">
        <v>2602</v>
      </c>
      <c r="P2370">
        <v>345</v>
      </c>
      <c r="AC2370" t="s">
        <v>2602</v>
      </c>
      <c r="AD2370">
        <v>129</v>
      </c>
    </row>
    <row r="2371" spans="1:31" x14ac:dyDescent="0.25">
      <c r="A2371" s="1">
        <v>44478</v>
      </c>
      <c r="B2371" s="2" t="s">
        <v>3883</v>
      </c>
      <c r="C2371" s="2" t="s">
        <v>34</v>
      </c>
      <c r="D2371" s="2" t="s">
        <v>23</v>
      </c>
      <c r="E2371" s="2" t="s">
        <v>80</v>
      </c>
      <c r="F2371" s="2" t="s">
        <v>71</v>
      </c>
      <c r="G2371" s="4">
        <v>44478</v>
      </c>
      <c r="H2371">
        <v>361</v>
      </c>
      <c r="I2371" t="s">
        <v>1668</v>
      </c>
      <c r="J2371" s="1">
        <v>44478</v>
      </c>
      <c r="K2371" t="s">
        <v>3638</v>
      </c>
      <c r="L2371" t="s">
        <v>3639</v>
      </c>
      <c r="M2371" t="s">
        <v>3018</v>
      </c>
      <c r="N2371">
        <v>2477</v>
      </c>
      <c r="O2371" t="s">
        <v>2240</v>
      </c>
      <c r="P2371">
        <v>750</v>
      </c>
      <c r="Q2371">
        <v>0</v>
      </c>
      <c r="R2371">
        <v>0</v>
      </c>
      <c r="S2371">
        <v>750</v>
      </c>
      <c r="T2371">
        <v>750</v>
      </c>
      <c r="U2371">
        <v>750</v>
      </c>
      <c r="W2371" t="s">
        <v>2006</v>
      </c>
      <c r="X2371" t="s">
        <v>71</v>
      </c>
      <c r="AA2371" t="s">
        <v>33</v>
      </c>
      <c r="AC2371" t="s">
        <v>2241</v>
      </c>
      <c r="AE2371" t="s">
        <v>2015</v>
      </c>
    </row>
    <row r="2372" spans="1:31" x14ac:dyDescent="0.25">
      <c r="A2372" s="1">
        <v>44478</v>
      </c>
      <c r="B2372" s="2" t="s">
        <v>3883</v>
      </c>
      <c r="C2372" s="2" t="s">
        <v>20</v>
      </c>
      <c r="D2372" s="2" t="s">
        <v>23</v>
      </c>
      <c r="E2372" s="2" t="s">
        <v>79</v>
      </c>
      <c r="F2372" s="2" t="s">
        <v>71</v>
      </c>
      <c r="G2372" s="4">
        <v>44478</v>
      </c>
      <c r="H2372">
        <v>362</v>
      </c>
      <c r="I2372" t="s">
        <v>1670</v>
      </c>
      <c r="J2372" s="1">
        <v>44478</v>
      </c>
      <c r="K2372" t="s">
        <v>3640</v>
      </c>
      <c r="L2372" t="s">
        <v>2283</v>
      </c>
      <c r="M2372" t="s">
        <v>3641</v>
      </c>
      <c r="N2372">
        <v>692</v>
      </c>
      <c r="O2372" t="s">
        <v>2012</v>
      </c>
      <c r="P2372">
        <v>184</v>
      </c>
      <c r="Q2372">
        <v>0</v>
      </c>
      <c r="R2372">
        <v>0</v>
      </c>
      <c r="S2372">
        <v>1277</v>
      </c>
      <c r="T2372">
        <v>1277</v>
      </c>
      <c r="U2372">
        <v>1277</v>
      </c>
      <c r="W2372" t="s">
        <v>2006</v>
      </c>
      <c r="X2372" t="s">
        <v>71</v>
      </c>
      <c r="AA2372" t="s">
        <v>18</v>
      </c>
      <c r="AC2372" t="s">
        <v>2013</v>
      </c>
      <c r="AD2372" t="s">
        <v>2014</v>
      </c>
      <c r="AE2372" t="s">
        <v>2619</v>
      </c>
    </row>
    <row r="2373" spans="1:31" x14ac:dyDescent="0.25">
      <c r="A2373" s="1">
        <v>44478</v>
      </c>
      <c r="B2373" s="2" t="s">
        <v>3883</v>
      </c>
      <c r="C2373" s="2" t="s">
        <v>20</v>
      </c>
      <c r="D2373" s="2" t="s">
        <v>23</v>
      </c>
      <c r="E2373" s="2" t="s">
        <v>79</v>
      </c>
      <c r="F2373" s="2" t="s">
        <v>71</v>
      </c>
      <c r="G2373" s="4">
        <v>44478</v>
      </c>
      <c r="H2373">
        <v>363</v>
      </c>
      <c r="I2373" t="s">
        <v>1670</v>
      </c>
      <c r="N2373">
        <v>119</v>
      </c>
      <c r="O2373" t="s">
        <v>2145</v>
      </c>
      <c r="P2373">
        <v>161</v>
      </c>
      <c r="AC2373" t="s">
        <v>2146</v>
      </c>
      <c r="AD2373">
        <v>213</v>
      </c>
    </row>
    <row r="2374" spans="1:31" x14ac:dyDescent="0.25">
      <c r="A2374" s="1">
        <v>44478</v>
      </c>
      <c r="B2374" s="2" t="s">
        <v>3883</v>
      </c>
      <c r="C2374" s="2" t="s">
        <v>20</v>
      </c>
      <c r="D2374" s="2" t="s">
        <v>23</v>
      </c>
      <c r="E2374" s="2" t="s">
        <v>79</v>
      </c>
      <c r="F2374" s="2" t="s">
        <v>71</v>
      </c>
      <c r="G2374" s="4">
        <v>44478</v>
      </c>
      <c r="H2374">
        <v>364</v>
      </c>
      <c r="I2374" t="s">
        <v>1670</v>
      </c>
      <c r="N2374">
        <v>100</v>
      </c>
      <c r="O2374" t="s">
        <v>2016</v>
      </c>
      <c r="P2374">
        <v>414</v>
      </c>
      <c r="AC2374" t="s">
        <v>2017</v>
      </c>
      <c r="AD2374">
        <v>100</v>
      </c>
    </row>
    <row r="2375" spans="1:31" x14ac:dyDescent="0.25">
      <c r="A2375" s="1">
        <v>44478</v>
      </c>
      <c r="B2375" s="2" t="s">
        <v>3883</v>
      </c>
      <c r="C2375" s="2" t="s">
        <v>20</v>
      </c>
      <c r="D2375" s="2" t="s">
        <v>23</v>
      </c>
      <c r="E2375" s="2" t="s">
        <v>79</v>
      </c>
      <c r="F2375" s="2" t="s">
        <v>71</v>
      </c>
      <c r="G2375" s="4">
        <v>44478</v>
      </c>
      <c r="H2375">
        <v>365</v>
      </c>
      <c r="I2375" t="s">
        <v>1670</v>
      </c>
      <c r="N2375">
        <v>691</v>
      </c>
      <c r="O2375" t="s">
        <v>2020</v>
      </c>
      <c r="P2375">
        <v>518</v>
      </c>
      <c r="AC2375" t="s">
        <v>2021</v>
      </c>
      <c r="AD2375" t="s">
        <v>2022</v>
      </c>
    </row>
    <row r="2376" spans="1:31" x14ac:dyDescent="0.25">
      <c r="A2376" s="1">
        <v>44478</v>
      </c>
      <c r="B2376" s="2" t="s">
        <v>3883</v>
      </c>
      <c r="C2376" s="2" t="s">
        <v>20</v>
      </c>
      <c r="D2376" s="2" t="s">
        <v>23</v>
      </c>
      <c r="E2376" s="2" t="s">
        <v>79</v>
      </c>
      <c r="F2376" s="2" t="s">
        <v>71</v>
      </c>
      <c r="G2376" s="4">
        <v>44478</v>
      </c>
      <c r="H2376">
        <v>366</v>
      </c>
      <c r="I2376" t="s">
        <v>1672</v>
      </c>
      <c r="J2376" s="1">
        <v>44478</v>
      </c>
      <c r="K2376" t="s">
        <v>3642</v>
      </c>
      <c r="L2376" t="s">
        <v>2268</v>
      </c>
      <c r="M2376" t="s">
        <v>2335</v>
      </c>
      <c r="N2376">
        <v>692</v>
      </c>
      <c r="O2376" t="s">
        <v>2012</v>
      </c>
      <c r="P2376">
        <v>184</v>
      </c>
      <c r="Q2376">
        <v>0</v>
      </c>
      <c r="R2376">
        <v>0</v>
      </c>
      <c r="S2376">
        <v>1277</v>
      </c>
      <c r="T2376">
        <v>1277</v>
      </c>
      <c r="U2376">
        <v>1277</v>
      </c>
      <c r="W2376" t="s">
        <v>2006</v>
      </c>
      <c r="X2376" t="s">
        <v>71</v>
      </c>
      <c r="AA2376" t="s">
        <v>18</v>
      </c>
      <c r="AC2376" t="s">
        <v>2013</v>
      </c>
      <c r="AD2376" t="s">
        <v>2014</v>
      </c>
      <c r="AE2376" t="s">
        <v>2619</v>
      </c>
    </row>
    <row r="2377" spans="1:31" x14ac:dyDescent="0.25">
      <c r="A2377" s="1">
        <v>44478</v>
      </c>
      <c r="B2377" s="2" t="s">
        <v>3883</v>
      </c>
      <c r="C2377" s="2" t="s">
        <v>20</v>
      </c>
      <c r="D2377" s="2" t="s">
        <v>23</v>
      </c>
      <c r="E2377" s="2" t="s">
        <v>79</v>
      </c>
      <c r="F2377" s="2" t="s">
        <v>71</v>
      </c>
      <c r="G2377" s="4">
        <v>44478</v>
      </c>
      <c r="H2377">
        <v>367</v>
      </c>
      <c r="I2377" t="s">
        <v>1672</v>
      </c>
      <c r="N2377">
        <v>119</v>
      </c>
      <c r="O2377" t="s">
        <v>2145</v>
      </c>
      <c r="P2377">
        <v>161</v>
      </c>
      <c r="AC2377" t="s">
        <v>2146</v>
      </c>
      <c r="AD2377">
        <v>213</v>
      </c>
    </row>
    <row r="2378" spans="1:31" x14ac:dyDescent="0.25">
      <c r="A2378" s="1">
        <v>44478</v>
      </c>
      <c r="B2378" s="2" t="s">
        <v>3883</v>
      </c>
      <c r="C2378" s="2" t="s">
        <v>20</v>
      </c>
      <c r="D2378" s="2" t="s">
        <v>23</v>
      </c>
      <c r="E2378" s="2" t="s">
        <v>79</v>
      </c>
      <c r="F2378" s="2" t="s">
        <v>71</v>
      </c>
      <c r="G2378" s="4">
        <v>44478</v>
      </c>
      <c r="H2378">
        <v>368</v>
      </c>
      <c r="I2378" t="s">
        <v>1672</v>
      </c>
      <c r="N2378">
        <v>100</v>
      </c>
      <c r="O2378" t="s">
        <v>2016</v>
      </c>
      <c r="P2378">
        <v>414</v>
      </c>
      <c r="AC2378" t="s">
        <v>2017</v>
      </c>
      <c r="AD2378">
        <v>100</v>
      </c>
    </row>
    <row r="2379" spans="1:31" x14ac:dyDescent="0.25">
      <c r="A2379" s="1">
        <v>44478</v>
      </c>
      <c r="B2379" s="2" t="s">
        <v>3883</v>
      </c>
      <c r="C2379" s="2" t="s">
        <v>20</v>
      </c>
      <c r="D2379" s="2" t="s">
        <v>23</v>
      </c>
      <c r="E2379" s="2" t="s">
        <v>79</v>
      </c>
      <c r="F2379" s="2" t="s">
        <v>71</v>
      </c>
      <c r="G2379" s="4">
        <v>44478</v>
      </c>
      <c r="H2379">
        <v>369</v>
      </c>
      <c r="I2379" t="s">
        <v>1672</v>
      </c>
      <c r="N2379">
        <v>691</v>
      </c>
      <c r="O2379" t="s">
        <v>2020</v>
      </c>
      <c r="P2379">
        <v>518</v>
      </c>
      <c r="AC2379" t="s">
        <v>2021</v>
      </c>
      <c r="AD2379" t="s">
        <v>2022</v>
      </c>
    </row>
    <row r="2380" spans="1:31" x14ac:dyDescent="0.25">
      <c r="A2380" s="1">
        <v>44479</v>
      </c>
      <c r="B2380" s="2" t="s">
        <v>3883</v>
      </c>
      <c r="C2380" s="2" t="s">
        <v>20</v>
      </c>
      <c r="D2380" s="2" t="s">
        <v>23</v>
      </c>
      <c r="E2380" s="2" t="s">
        <v>79</v>
      </c>
      <c r="F2380" s="2" t="s">
        <v>71</v>
      </c>
      <c r="G2380" s="4">
        <v>44478</v>
      </c>
      <c r="H2380">
        <v>1</v>
      </c>
      <c r="I2380" t="s">
        <v>1674</v>
      </c>
      <c r="J2380" s="1">
        <v>44479</v>
      </c>
      <c r="K2380" t="s">
        <v>3643</v>
      </c>
      <c r="L2380" t="s">
        <v>2567</v>
      </c>
      <c r="M2380" t="s">
        <v>2944</v>
      </c>
      <c r="N2380">
        <v>83</v>
      </c>
      <c r="O2380" t="s">
        <v>2029</v>
      </c>
      <c r="P2380">
        <v>138</v>
      </c>
      <c r="Q2380">
        <v>0</v>
      </c>
      <c r="R2380">
        <v>0</v>
      </c>
      <c r="S2380">
        <v>138</v>
      </c>
      <c r="T2380">
        <v>138</v>
      </c>
      <c r="U2380">
        <v>138</v>
      </c>
      <c r="W2380" t="s">
        <v>2006</v>
      </c>
      <c r="X2380" t="s">
        <v>71</v>
      </c>
      <c r="AA2380" t="s">
        <v>18</v>
      </c>
      <c r="AC2380" t="s">
        <v>2030</v>
      </c>
      <c r="AD2380">
        <v>127</v>
      </c>
      <c r="AE2380" t="s">
        <v>2648</v>
      </c>
    </row>
    <row r="2381" spans="1:31" x14ac:dyDescent="0.25">
      <c r="A2381" s="1">
        <v>44479</v>
      </c>
      <c r="B2381" s="2" t="s">
        <v>3883</v>
      </c>
      <c r="C2381" s="2" t="s">
        <v>73</v>
      </c>
      <c r="D2381" s="2" t="s">
        <v>23</v>
      </c>
      <c r="E2381" s="2" t="s">
        <v>77</v>
      </c>
      <c r="F2381" s="2" t="s">
        <v>71</v>
      </c>
      <c r="G2381" s="4">
        <v>44478</v>
      </c>
      <c r="H2381">
        <v>2</v>
      </c>
      <c r="I2381" t="s">
        <v>1676</v>
      </c>
      <c r="J2381" s="1">
        <v>44479</v>
      </c>
      <c r="K2381" t="s">
        <v>2080</v>
      </c>
      <c r="L2381" t="s">
        <v>2081</v>
      </c>
      <c r="M2381" t="s">
        <v>2082</v>
      </c>
      <c r="N2381">
        <v>102</v>
      </c>
      <c r="O2381" t="s">
        <v>2033</v>
      </c>
      <c r="P2381">
        <v>1070</v>
      </c>
      <c r="Q2381">
        <v>0</v>
      </c>
      <c r="R2381">
        <v>0</v>
      </c>
      <c r="S2381">
        <v>1070</v>
      </c>
      <c r="T2381">
        <v>1070</v>
      </c>
      <c r="U2381">
        <v>1070</v>
      </c>
      <c r="W2381" t="s">
        <v>2006</v>
      </c>
      <c r="X2381" t="s">
        <v>71</v>
      </c>
      <c r="AA2381" t="s">
        <v>24</v>
      </c>
      <c r="AC2381" t="s">
        <v>2034</v>
      </c>
      <c r="AD2381">
        <v>136</v>
      </c>
      <c r="AE2381" t="s">
        <v>2063</v>
      </c>
    </row>
    <row r="2382" spans="1:31" x14ac:dyDescent="0.25">
      <c r="A2382" s="1">
        <v>44479</v>
      </c>
      <c r="B2382" s="2" t="s">
        <v>3883</v>
      </c>
      <c r="C2382" s="2" t="s">
        <v>25</v>
      </c>
      <c r="D2382" s="2" t="s">
        <v>23</v>
      </c>
      <c r="E2382" s="2" t="s">
        <v>78</v>
      </c>
      <c r="F2382" s="2" t="s">
        <v>71</v>
      </c>
      <c r="G2382" s="4">
        <v>44478</v>
      </c>
      <c r="H2382">
        <v>3</v>
      </c>
      <c r="I2382" t="s">
        <v>1677</v>
      </c>
      <c r="J2382" s="1">
        <v>44479</v>
      </c>
      <c r="K2382" t="s">
        <v>3219</v>
      </c>
      <c r="L2382" t="s">
        <v>2155</v>
      </c>
      <c r="N2382">
        <v>288</v>
      </c>
      <c r="O2382" t="s">
        <v>2242</v>
      </c>
      <c r="P2382">
        <v>125</v>
      </c>
      <c r="Q2382">
        <v>0</v>
      </c>
      <c r="R2382">
        <v>0</v>
      </c>
      <c r="S2382">
        <v>988</v>
      </c>
      <c r="T2382">
        <v>988</v>
      </c>
      <c r="U2382">
        <v>988</v>
      </c>
      <c r="W2382" t="s">
        <v>2006</v>
      </c>
      <c r="X2382" t="s">
        <v>71</v>
      </c>
      <c r="AA2382" t="s">
        <v>24</v>
      </c>
      <c r="AC2382" t="s">
        <v>2243</v>
      </c>
      <c r="AD2382">
        <v>221</v>
      </c>
      <c r="AE2382" t="s">
        <v>2197</v>
      </c>
    </row>
    <row r="2383" spans="1:31" x14ac:dyDescent="0.25">
      <c r="A2383" s="1">
        <v>44479</v>
      </c>
      <c r="B2383" s="2" t="s">
        <v>3883</v>
      </c>
      <c r="C2383" s="2" t="s">
        <v>25</v>
      </c>
      <c r="D2383" s="2" t="s">
        <v>23</v>
      </c>
      <c r="E2383" s="2" t="s">
        <v>78</v>
      </c>
      <c r="F2383" s="2" t="s">
        <v>71</v>
      </c>
      <c r="G2383" s="4">
        <v>44478</v>
      </c>
      <c r="H2383">
        <v>4</v>
      </c>
      <c r="I2383" t="s">
        <v>1677</v>
      </c>
      <c r="N2383">
        <v>226</v>
      </c>
      <c r="O2383" t="s">
        <v>2018</v>
      </c>
      <c r="P2383">
        <v>345</v>
      </c>
      <c r="AC2383" t="s">
        <v>2019</v>
      </c>
      <c r="AD2383">
        <v>183</v>
      </c>
    </row>
    <row r="2384" spans="1:31" x14ac:dyDescent="0.25">
      <c r="A2384" s="1">
        <v>44479</v>
      </c>
      <c r="B2384" s="2" t="s">
        <v>3883</v>
      </c>
      <c r="C2384" s="2" t="s">
        <v>25</v>
      </c>
      <c r="D2384" s="2" t="s">
        <v>23</v>
      </c>
      <c r="E2384" s="2" t="s">
        <v>78</v>
      </c>
      <c r="F2384" s="2" t="s">
        <v>71</v>
      </c>
      <c r="G2384" s="4">
        <v>44478</v>
      </c>
      <c r="H2384">
        <v>5</v>
      </c>
      <c r="I2384" t="s">
        <v>1677</v>
      </c>
      <c r="N2384">
        <v>691</v>
      </c>
      <c r="O2384" t="s">
        <v>2020</v>
      </c>
      <c r="P2384">
        <v>518</v>
      </c>
      <c r="AC2384" t="s">
        <v>2021</v>
      </c>
      <c r="AD2384" t="s">
        <v>2022</v>
      </c>
    </row>
    <row r="2385" spans="1:31" x14ac:dyDescent="0.25">
      <c r="A2385" s="1">
        <v>44479</v>
      </c>
      <c r="B2385" s="2" t="s">
        <v>3883</v>
      </c>
      <c r="C2385" s="2" t="s">
        <v>73</v>
      </c>
      <c r="D2385" s="2" t="s">
        <v>23</v>
      </c>
      <c r="E2385" s="2" t="s">
        <v>77</v>
      </c>
      <c r="F2385" s="2" t="s">
        <v>71</v>
      </c>
      <c r="G2385" s="4">
        <v>44478</v>
      </c>
      <c r="H2385">
        <v>6</v>
      </c>
      <c r="I2385" t="s">
        <v>1678</v>
      </c>
      <c r="J2385" s="1">
        <v>44479</v>
      </c>
      <c r="K2385" t="s">
        <v>2036</v>
      </c>
      <c r="L2385" t="s">
        <v>2037</v>
      </c>
      <c r="M2385" t="s">
        <v>2038</v>
      </c>
      <c r="N2385">
        <v>102</v>
      </c>
      <c r="O2385" t="s">
        <v>2033</v>
      </c>
      <c r="P2385">
        <v>1070</v>
      </c>
      <c r="Q2385">
        <v>0</v>
      </c>
      <c r="R2385">
        <v>0</v>
      </c>
      <c r="S2385">
        <v>1070</v>
      </c>
      <c r="T2385">
        <v>1070</v>
      </c>
      <c r="U2385">
        <v>1070</v>
      </c>
      <c r="W2385" t="s">
        <v>2006</v>
      </c>
      <c r="X2385" t="s">
        <v>71</v>
      </c>
      <c r="AA2385" t="s">
        <v>24</v>
      </c>
      <c r="AC2385" t="s">
        <v>2034</v>
      </c>
      <c r="AD2385">
        <v>136</v>
      </c>
      <c r="AE2385" t="s">
        <v>3068</v>
      </c>
    </row>
    <row r="2386" spans="1:31" x14ac:dyDescent="0.25">
      <c r="A2386" s="1">
        <v>44479</v>
      </c>
      <c r="B2386" s="2" t="s">
        <v>3883</v>
      </c>
      <c r="C2386" s="2" t="s">
        <v>25</v>
      </c>
      <c r="D2386" s="2" t="s">
        <v>23</v>
      </c>
      <c r="E2386" s="2" t="s">
        <v>78</v>
      </c>
      <c r="F2386" s="2" t="s">
        <v>71</v>
      </c>
      <c r="G2386" s="4">
        <v>44478</v>
      </c>
      <c r="H2386">
        <v>7</v>
      </c>
      <c r="I2386" t="s">
        <v>1679</v>
      </c>
      <c r="J2386" s="1">
        <v>44479</v>
      </c>
      <c r="K2386" t="s">
        <v>2036</v>
      </c>
      <c r="L2386" t="s">
        <v>2037</v>
      </c>
      <c r="M2386" t="s">
        <v>2038</v>
      </c>
      <c r="N2386">
        <v>692</v>
      </c>
      <c r="O2386" t="s">
        <v>2012</v>
      </c>
      <c r="P2386">
        <v>184</v>
      </c>
      <c r="Q2386">
        <v>0</v>
      </c>
      <c r="R2386">
        <v>0</v>
      </c>
      <c r="S2386">
        <v>873</v>
      </c>
      <c r="T2386">
        <v>873</v>
      </c>
      <c r="U2386">
        <v>873</v>
      </c>
      <c r="W2386" t="s">
        <v>2006</v>
      </c>
      <c r="X2386" t="s">
        <v>71</v>
      </c>
      <c r="AA2386" t="s">
        <v>24</v>
      </c>
      <c r="AC2386" t="s">
        <v>2013</v>
      </c>
      <c r="AD2386" t="s">
        <v>2014</v>
      </c>
      <c r="AE2386" t="s">
        <v>3068</v>
      </c>
    </row>
    <row r="2387" spans="1:31" x14ac:dyDescent="0.25">
      <c r="A2387" s="1">
        <v>44479</v>
      </c>
      <c r="B2387" s="2" t="s">
        <v>3883</v>
      </c>
      <c r="C2387" s="2" t="s">
        <v>25</v>
      </c>
      <c r="D2387" s="2" t="s">
        <v>23</v>
      </c>
      <c r="E2387" s="2" t="s">
        <v>78</v>
      </c>
      <c r="F2387" s="2" t="s">
        <v>71</v>
      </c>
      <c r="G2387" s="4">
        <v>44478</v>
      </c>
      <c r="H2387">
        <v>8</v>
      </c>
      <c r="I2387" t="s">
        <v>1679</v>
      </c>
      <c r="N2387">
        <v>104</v>
      </c>
      <c r="O2387" t="s">
        <v>2057</v>
      </c>
      <c r="P2387">
        <v>171</v>
      </c>
      <c r="AC2387" t="s">
        <v>2058</v>
      </c>
      <c r="AD2387">
        <v>157</v>
      </c>
    </row>
    <row r="2388" spans="1:31" x14ac:dyDescent="0.25">
      <c r="A2388" s="1">
        <v>44479</v>
      </c>
      <c r="B2388" s="2" t="s">
        <v>3883</v>
      </c>
      <c r="C2388" s="2" t="s">
        <v>25</v>
      </c>
      <c r="D2388" s="2" t="s">
        <v>23</v>
      </c>
      <c r="E2388" s="2" t="s">
        <v>78</v>
      </c>
      <c r="F2388" s="2" t="s">
        <v>71</v>
      </c>
      <c r="G2388" s="4">
        <v>44478</v>
      </c>
      <c r="H2388">
        <v>9</v>
      </c>
      <c r="I2388" t="s">
        <v>1679</v>
      </c>
      <c r="N2388">
        <v>691</v>
      </c>
      <c r="O2388" t="s">
        <v>2020</v>
      </c>
      <c r="P2388">
        <v>518</v>
      </c>
      <c r="AC2388" t="s">
        <v>2021</v>
      </c>
      <c r="AD2388" t="s">
        <v>2022</v>
      </c>
    </row>
    <row r="2389" spans="1:31" x14ac:dyDescent="0.25">
      <c r="A2389" s="1">
        <v>44479</v>
      </c>
      <c r="B2389" s="2" t="s">
        <v>3879</v>
      </c>
      <c r="C2389" s="2" t="s">
        <v>25</v>
      </c>
      <c r="D2389" s="2" t="s">
        <v>37</v>
      </c>
      <c r="E2389" s="2" t="s">
        <v>78</v>
      </c>
      <c r="F2389" s="2" t="s">
        <v>71</v>
      </c>
      <c r="G2389" s="4">
        <v>44479</v>
      </c>
      <c r="H2389">
        <v>10</v>
      </c>
      <c r="I2389" t="s">
        <v>1680</v>
      </c>
      <c r="J2389" s="1">
        <v>44479</v>
      </c>
      <c r="K2389" t="s">
        <v>2958</v>
      </c>
      <c r="L2389" t="s">
        <v>2071</v>
      </c>
      <c r="N2389">
        <v>692</v>
      </c>
      <c r="O2389" t="s">
        <v>2012</v>
      </c>
      <c r="P2389">
        <v>184</v>
      </c>
      <c r="Q2389">
        <v>0</v>
      </c>
      <c r="R2389">
        <v>0</v>
      </c>
      <c r="S2389">
        <v>1093</v>
      </c>
      <c r="T2389">
        <v>1093</v>
      </c>
      <c r="U2389">
        <v>1093</v>
      </c>
      <c r="W2389" t="s">
        <v>2006</v>
      </c>
      <c r="X2389" t="s">
        <v>71</v>
      </c>
      <c r="Y2389" t="s">
        <v>2959</v>
      </c>
      <c r="AA2389" t="s">
        <v>24</v>
      </c>
      <c r="AC2389" t="s">
        <v>2013</v>
      </c>
      <c r="AD2389" t="s">
        <v>2014</v>
      </c>
      <c r="AE2389" t="s">
        <v>2652</v>
      </c>
    </row>
    <row r="2390" spans="1:31" x14ac:dyDescent="0.25">
      <c r="A2390" s="1">
        <v>44479</v>
      </c>
      <c r="B2390" s="2" t="s">
        <v>3879</v>
      </c>
      <c r="C2390" s="2" t="s">
        <v>25</v>
      </c>
      <c r="D2390" s="2" t="s">
        <v>37</v>
      </c>
      <c r="E2390" s="2" t="s">
        <v>78</v>
      </c>
      <c r="F2390" s="2" t="s">
        <v>71</v>
      </c>
      <c r="G2390" s="4">
        <v>44479</v>
      </c>
      <c r="H2390">
        <v>11</v>
      </c>
      <c r="I2390" t="s">
        <v>1680</v>
      </c>
      <c r="N2390">
        <v>1533</v>
      </c>
      <c r="O2390" t="s">
        <v>2119</v>
      </c>
      <c r="P2390">
        <v>535</v>
      </c>
      <c r="AC2390" t="s">
        <v>2120</v>
      </c>
      <c r="AD2390" t="s">
        <v>2121</v>
      </c>
    </row>
    <row r="2391" spans="1:31" x14ac:dyDescent="0.25">
      <c r="A2391" s="1">
        <v>44479</v>
      </c>
      <c r="B2391" s="2" t="s">
        <v>3879</v>
      </c>
      <c r="C2391" s="2" t="s">
        <v>25</v>
      </c>
      <c r="D2391" s="2" t="s">
        <v>37</v>
      </c>
      <c r="E2391" s="2" t="s">
        <v>78</v>
      </c>
      <c r="F2391" s="2" t="s">
        <v>71</v>
      </c>
      <c r="G2391" s="4">
        <v>44479</v>
      </c>
      <c r="H2391">
        <v>12</v>
      </c>
      <c r="I2391" t="s">
        <v>1680</v>
      </c>
      <c r="N2391">
        <v>121</v>
      </c>
      <c r="O2391" t="s">
        <v>2100</v>
      </c>
      <c r="P2391">
        <v>374</v>
      </c>
      <c r="AC2391" t="s">
        <v>2101</v>
      </c>
      <c r="AD2391">
        <v>137</v>
      </c>
    </row>
    <row r="2392" spans="1:31" x14ac:dyDescent="0.25">
      <c r="A2392" s="1">
        <v>44479</v>
      </c>
      <c r="B2392" s="2" t="s">
        <v>3879</v>
      </c>
      <c r="C2392" s="2" t="s">
        <v>25</v>
      </c>
      <c r="D2392" s="2" t="s">
        <v>23</v>
      </c>
      <c r="E2392" s="2" t="s">
        <v>78</v>
      </c>
      <c r="F2392" s="2" t="s">
        <v>71</v>
      </c>
      <c r="G2392" s="4">
        <v>44479</v>
      </c>
      <c r="H2392">
        <v>13</v>
      </c>
      <c r="I2392" t="s">
        <v>1682</v>
      </c>
      <c r="J2392" s="1">
        <v>44479</v>
      </c>
      <c r="K2392" t="s">
        <v>2080</v>
      </c>
      <c r="L2392" t="s">
        <v>2081</v>
      </c>
      <c r="M2392" t="s">
        <v>2082</v>
      </c>
      <c r="N2392">
        <v>692</v>
      </c>
      <c r="O2392" t="s">
        <v>2012</v>
      </c>
      <c r="P2392">
        <v>184</v>
      </c>
      <c r="Q2392">
        <v>0</v>
      </c>
      <c r="R2392">
        <v>0</v>
      </c>
      <c r="S2392">
        <v>873</v>
      </c>
      <c r="T2392">
        <v>873</v>
      </c>
      <c r="U2392">
        <v>873</v>
      </c>
      <c r="W2392" t="s">
        <v>2006</v>
      </c>
      <c r="X2392" t="s">
        <v>71</v>
      </c>
      <c r="AA2392" t="s">
        <v>24</v>
      </c>
      <c r="AC2392" t="s">
        <v>2013</v>
      </c>
      <c r="AD2392" t="s">
        <v>2014</v>
      </c>
      <c r="AE2392" t="s">
        <v>2063</v>
      </c>
    </row>
    <row r="2393" spans="1:31" x14ac:dyDescent="0.25">
      <c r="A2393" s="1">
        <v>44479</v>
      </c>
      <c r="B2393" s="2" t="s">
        <v>3879</v>
      </c>
      <c r="C2393" s="2" t="s">
        <v>25</v>
      </c>
      <c r="D2393" s="2" t="s">
        <v>23</v>
      </c>
      <c r="E2393" s="2" t="s">
        <v>78</v>
      </c>
      <c r="F2393" s="2" t="s">
        <v>71</v>
      </c>
      <c r="G2393" s="4">
        <v>44479</v>
      </c>
      <c r="H2393">
        <v>14</v>
      </c>
      <c r="I2393" t="s">
        <v>1682</v>
      </c>
      <c r="N2393">
        <v>104</v>
      </c>
      <c r="O2393" t="s">
        <v>2057</v>
      </c>
      <c r="P2393">
        <v>171</v>
      </c>
      <c r="AC2393" t="s">
        <v>2058</v>
      </c>
      <c r="AD2393">
        <v>157</v>
      </c>
    </row>
    <row r="2394" spans="1:31" x14ac:dyDescent="0.25">
      <c r="A2394" s="1">
        <v>44479</v>
      </c>
      <c r="B2394" s="2" t="s">
        <v>3879</v>
      </c>
      <c r="C2394" s="2" t="s">
        <v>25</v>
      </c>
      <c r="D2394" s="2" t="s">
        <v>23</v>
      </c>
      <c r="E2394" s="2" t="s">
        <v>78</v>
      </c>
      <c r="F2394" s="2" t="s">
        <v>71</v>
      </c>
      <c r="G2394" s="4">
        <v>44479</v>
      </c>
      <c r="H2394">
        <v>15</v>
      </c>
      <c r="I2394" t="s">
        <v>1682</v>
      </c>
      <c r="N2394">
        <v>691</v>
      </c>
      <c r="O2394" t="s">
        <v>2020</v>
      </c>
      <c r="P2394">
        <v>518</v>
      </c>
      <c r="AC2394" t="s">
        <v>2021</v>
      </c>
      <c r="AD2394" t="s">
        <v>2022</v>
      </c>
    </row>
    <row r="2395" spans="1:31" x14ac:dyDescent="0.25">
      <c r="A2395" s="1">
        <v>44479</v>
      </c>
      <c r="B2395" s="2" t="s">
        <v>3879</v>
      </c>
      <c r="C2395" s="2" t="s">
        <v>73</v>
      </c>
      <c r="D2395" s="2" t="s">
        <v>23</v>
      </c>
      <c r="E2395" s="2" t="s">
        <v>77</v>
      </c>
      <c r="F2395" s="2" t="s">
        <v>71</v>
      </c>
      <c r="G2395" s="4">
        <v>44479</v>
      </c>
      <c r="H2395">
        <v>16</v>
      </c>
      <c r="I2395" t="s">
        <v>1683</v>
      </c>
      <c r="J2395" s="1">
        <v>44479</v>
      </c>
      <c r="K2395" t="s">
        <v>2085</v>
      </c>
      <c r="L2395" t="s">
        <v>2086</v>
      </c>
      <c r="M2395" t="s">
        <v>2087</v>
      </c>
      <c r="N2395">
        <v>102</v>
      </c>
      <c r="O2395" t="s">
        <v>2033</v>
      </c>
      <c r="P2395">
        <v>1070</v>
      </c>
      <c r="Q2395">
        <v>0</v>
      </c>
      <c r="R2395">
        <v>0</v>
      </c>
      <c r="S2395">
        <v>1070</v>
      </c>
      <c r="T2395">
        <v>1070</v>
      </c>
      <c r="U2395">
        <v>1070</v>
      </c>
      <c r="W2395" t="s">
        <v>2006</v>
      </c>
      <c r="X2395" t="s">
        <v>71</v>
      </c>
      <c r="AA2395" t="s">
        <v>24</v>
      </c>
      <c r="AC2395" t="s">
        <v>2034</v>
      </c>
      <c r="AD2395">
        <v>136</v>
      </c>
      <c r="AE2395" t="s">
        <v>3068</v>
      </c>
    </row>
    <row r="2396" spans="1:31" x14ac:dyDescent="0.25">
      <c r="A2396" s="1">
        <v>44479</v>
      </c>
      <c r="B2396" s="2" t="s">
        <v>3879</v>
      </c>
      <c r="C2396" s="2" t="s">
        <v>25</v>
      </c>
      <c r="D2396" s="2" t="s">
        <v>37</v>
      </c>
      <c r="E2396" s="2" t="s">
        <v>78</v>
      </c>
      <c r="F2396" s="2" t="s">
        <v>71</v>
      </c>
      <c r="G2396" s="4">
        <v>44479</v>
      </c>
      <c r="H2396">
        <v>17</v>
      </c>
      <c r="I2396" t="s">
        <v>1684</v>
      </c>
      <c r="J2396" s="1">
        <v>44479</v>
      </c>
      <c r="K2396" t="s">
        <v>2085</v>
      </c>
      <c r="L2396" t="s">
        <v>2086</v>
      </c>
      <c r="M2396" t="s">
        <v>2087</v>
      </c>
      <c r="N2396">
        <v>692</v>
      </c>
      <c r="O2396" t="s">
        <v>2012</v>
      </c>
      <c r="P2396">
        <v>184</v>
      </c>
      <c r="Q2396">
        <v>0</v>
      </c>
      <c r="R2396">
        <v>0</v>
      </c>
      <c r="S2396">
        <v>873</v>
      </c>
      <c r="T2396">
        <v>873</v>
      </c>
      <c r="U2396">
        <v>873</v>
      </c>
      <c r="W2396" t="s">
        <v>2006</v>
      </c>
      <c r="X2396" t="s">
        <v>71</v>
      </c>
      <c r="AA2396" t="s">
        <v>24</v>
      </c>
      <c r="AC2396" t="s">
        <v>2013</v>
      </c>
      <c r="AD2396" t="s">
        <v>2014</v>
      </c>
      <c r="AE2396" t="s">
        <v>3068</v>
      </c>
    </row>
    <row r="2397" spans="1:31" x14ac:dyDescent="0.25">
      <c r="A2397" s="1">
        <v>44479</v>
      </c>
      <c r="B2397" s="2" t="s">
        <v>3879</v>
      </c>
      <c r="C2397" s="2" t="s">
        <v>25</v>
      </c>
      <c r="D2397" s="2" t="s">
        <v>37</v>
      </c>
      <c r="E2397" s="2" t="s">
        <v>78</v>
      </c>
      <c r="F2397" s="2" t="s">
        <v>71</v>
      </c>
      <c r="G2397" s="4">
        <v>44479</v>
      </c>
      <c r="H2397">
        <v>18</v>
      </c>
      <c r="I2397" t="s">
        <v>1684</v>
      </c>
      <c r="N2397">
        <v>104</v>
      </c>
      <c r="O2397" t="s">
        <v>2057</v>
      </c>
      <c r="P2397">
        <v>171</v>
      </c>
      <c r="AC2397" t="s">
        <v>2058</v>
      </c>
      <c r="AD2397">
        <v>157</v>
      </c>
    </row>
    <row r="2398" spans="1:31" x14ac:dyDescent="0.25">
      <c r="A2398" s="1">
        <v>44479</v>
      </c>
      <c r="B2398" s="2" t="s">
        <v>3879</v>
      </c>
      <c r="C2398" s="2" t="s">
        <v>25</v>
      </c>
      <c r="D2398" s="2" t="s">
        <v>37</v>
      </c>
      <c r="E2398" s="2" t="s">
        <v>78</v>
      </c>
      <c r="F2398" s="2" t="s">
        <v>71</v>
      </c>
      <c r="G2398" s="4">
        <v>44479</v>
      </c>
      <c r="H2398">
        <v>19</v>
      </c>
      <c r="I2398" t="s">
        <v>1684</v>
      </c>
      <c r="N2398">
        <v>691</v>
      </c>
      <c r="O2398" t="s">
        <v>2020</v>
      </c>
      <c r="P2398">
        <v>518</v>
      </c>
      <c r="AC2398" t="s">
        <v>2021</v>
      </c>
      <c r="AD2398" t="s">
        <v>2022</v>
      </c>
    </row>
    <row r="2399" spans="1:31" x14ac:dyDescent="0.25">
      <c r="A2399" s="1">
        <v>44479</v>
      </c>
      <c r="B2399" s="2" t="s">
        <v>3879</v>
      </c>
      <c r="C2399" s="2" t="s">
        <v>73</v>
      </c>
      <c r="D2399" s="2" t="s">
        <v>23</v>
      </c>
      <c r="E2399" s="2" t="s">
        <v>77</v>
      </c>
      <c r="F2399" s="2" t="s">
        <v>71</v>
      </c>
      <c r="G2399" s="4">
        <v>44479</v>
      </c>
      <c r="H2399">
        <v>20</v>
      </c>
      <c r="I2399" t="s">
        <v>1685</v>
      </c>
      <c r="J2399" s="1">
        <v>44479</v>
      </c>
      <c r="K2399" t="s">
        <v>3390</v>
      </c>
      <c r="L2399" t="s">
        <v>2037</v>
      </c>
      <c r="N2399">
        <v>102</v>
      </c>
      <c r="O2399" t="s">
        <v>2033</v>
      </c>
      <c r="P2399">
        <v>1070</v>
      </c>
      <c r="Q2399">
        <v>0</v>
      </c>
      <c r="R2399">
        <v>0</v>
      </c>
      <c r="S2399">
        <v>1070</v>
      </c>
      <c r="T2399">
        <v>1070</v>
      </c>
      <c r="U2399">
        <v>1070</v>
      </c>
      <c r="W2399" t="s">
        <v>2006</v>
      </c>
      <c r="X2399" t="s">
        <v>71</v>
      </c>
      <c r="AA2399" t="s">
        <v>24</v>
      </c>
      <c r="AC2399" t="s">
        <v>2034</v>
      </c>
      <c r="AD2399">
        <v>136</v>
      </c>
      <c r="AE2399" t="s">
        <v>3068</v>
      </c>
    </row>
    <row r="2400" spans="1:31" x14ac:dyDescent="0.25">
      <c r="A2400" s="1">
        <v>44479</v>
      </c>
      <c r="B2400" s="2" t="s">
        <v>3879</v>
      </c>
      <c r="C2400" s="2" t="s">
        <v>25</v>
      </c>
      <c r="D2400" s="2" t="s">
        <v>23</v>
      </c>
      <c r="E2400" s="2" t="s">
        <v>78</v>
      </c>
      <c r="F2400" s="2" t="s">
        <v>71</v>
      </c>
      <c r="G2400" s="4">
        <v>44479</v>
      </c>
      <c r="H2400">
        <v>21</v>
      </c>
      <c r="I2400" t="s">
        <v>1686</v>
      </c>
      <c r="J2400" s="1">
        <v>44479</v>
      </c>
      <c r="K2400" t="s">
        <v>3390</v>
      </c>
      <c r="L2400" t="s">
        <v>2037</v>
      </c>
      <c r="N2400">
        <v>692</v>
      </c>
      <c r="O2400" t="s">
        <v>2012</v>
      </c>
      <c r="P2400">
        <v>184</v>
      </c>
      <c r="Q2400">
        <v>0</v>
      </c>
      <c r="R2400">
        <v>0</v>
      </c>
      <c r="S2400">
        <v>873</v>
      </c>
      <c r="T2400">
        <v>873</v>
      </c>
      <c r="U2400">
        <v>873</v>
      </c>
      <c r="W2400" t="s">
        <v>2006</v>
      </c>
      <c r="X2400" t="s">
        <v>71</v>
      </c>
      <c r="AA2400" t="s">
        <v>24</v>
      </c>
      <c r="AC2400" t="s">
        <v>2013</v>
      </c>
      <c r="AD2400" t="s">
        <v>2014</v>
      </c>
      <c r="AE2400" t="s">
        <v>3068</v>
      </c>
    </row>
    <row r="2401" spans="1:31" x14ac:dyDescent="0.25">
      <c r="A2401" s="1">
        <v>44479</v>
      </c>
      <c r="B2401" s="2" t="s">
        <v>3879</v>
      </c>
      <c r="C2401" s="2" t="s">
        <v>25</v>
      </c>
      <c r="D2401" s="2" t="s">
        <v>23</v>
      </c>
      <c r="E2401" s="2" t="s">
        <v>78</v>
      </c>
      <c r="F2401" s="2" t="s">
        <v>71</v>
      </c>
      <c r="G2401" s="4">
        <v>44479</v>
      </c>
      <c r="H2401">
        <v>22</v>
      </c>
      <c r="I2401" t="s">
        <v>1686</v>
      </c>
      <c r="N2401">
        <v>104</v>
      </c>
      <c r="O2401" t="s">
        <v>2057</v>
      </c>
      <c r="P2401">
        <v>171</v>
      </c>
      <c r="AC2401" t="s">
        <v>2058</v>
      </c>
      <c r="AD2401">
        <v>157</v>
      </c>
    </row>
    <row r="2402" spans="1:31" x14ac:dyDescent="0.25">
      <c r="A2402" s="1">
        <v>44479</v>
      </c>
      <c r="B2402" s="2" t="s">
        <v>3879</v>
      </c>
      <c r="C2402" s="2" t="s">
        <v>25</v>
      </c>
      <c r="D2402" s="2" t="s">
        <v>23</v>
      </c>
      <c r="E2402" s="2" t="s">
        <v>78</v>
      </c>
      <c r="F2402" s="2" t="s">
        <v>71</v>
      </c>
      <c r="G2402" s="4">
        <v>44479</v>
      </c>
      <c r="H2402">
        <v>23</v>
      </c>
      <c r="I2402" t="s">
        <v>1686</v>
      </c>
      <c r="N2402">
        <v>691</v>
      </c>
      <c r="O2402" t="s">
        <v>2020</v>
      </c>
      <c r="P2402">
        <v>518</v>
      </c>
      <c r="AC2402" t="s">
        <v>2021</v>
      </c>
      <c r="AD2402" t="s">
        <v>2022</v>
      </c>
    </row>
    <row r="2403" spans="1:31" x14ac:dyDescent="0.25">
      <c r="A2403" s="1">
        <v>44479</v>
      </c>
      <c r="B2403" s="2" t="s">
        <v>3879</v>
      </c>
      <c r="C2403" s="2" t="s">
        <v>46</v>
      </c>
      <c r="D2403" s="2" t="s">
        <v>23</v>
      </c>
      <c r="E2403" s="2" t="s">
        <v>81</v>
      </c>
      <c r="F2403" s="2" t="s">
        <v>71</v>
      </c>
      <c r="G2403" s="4">
        <v>44479</v>
      </c>
      <c r="H2403">
        <v>24</v>
      </c>
      <c r="I2403" t="s">
        <v>1687</v>
      </c>
      <c r="J2403" s="1">
        <v>44479</v>
      </c>
      <c r="K2403" t="s">
        <v>3644</v>
      </c>
      <c r="L2403" t="s">
        <v>3645</v>
      </c>
      <c r="N2403">
        <v>692</v>
      </c>
      <c r="O2403" t="s">
        <v>2012</v>
      </c>
      <c r="P2403">
        <v>184</v>
      </c>
      <c r="Q2403">
        <v>0</v>
      </c>
      <c r="R2403">
        <v>0</v>
      </c>
      <c r="S2403">
        <v>2050</v>
      </c>
      <c r="T2403">
        <v>2050</v>
      </c>
      <c r="U2403">
        <v>2050</v>
      </c>
      <c r="W2403" t="s">
        <v>2006</v>
      </c>
      <c r="X2403" t="s">
        <v>71</v>
      </c>
      <c r="AA2403" t="s">
        <v>46</v>
      </c>
      <c r="AC2403" t="s">
        <v>2013</v>
      </c>
      <c r="AD2403" t="s">
        <v>2014</v>
      </c>
      <c r="AE2403" t="s">
        <v>2204</v>
      </c>
    </row>
    <row r="2404" spans="1:31" x14ac:dyDescent="0.25">
      <c r="A2404" s="1">
        <v>44479</v>
      </c>
      <c r="B2404" s="2" t="s">
        <v>3879</v>
      </c>
      <c r="C2404" s="2" t="s">
        <v>46</v>
      </c>
      <c r="D2404" s="2" t="s">
        <v>23</v>
      </c>
      <c r="E2404" s="2" t="s">
        <v>81</v>
      </c>
      <c r="F2404" s="2" t="s">
        <v>71</v>
      </c>
      <c r="G2404" s="4">
        <v>44479</v>
      </c>
      <c r="H2404">
        <v>25</v>
      </c>
      <c r="I2404" t="s">
        <v>1687</v>
      </c>
      <c r="N2404">
        <v>207</v>
      </c>
      <c r="O2404" t="s">
        <v>2975</v>
      </c>
      <c r="P2404">
        <v>600</v>
      </c>
      <c r="AC2404" t="s">
        <v>2976</v>
      </c>
      <c r="AD2404">
        <v>174</v>
      </c>
    </row>
    <row r="2405" spans="1:31" x14ac:dyDescent="0.25">
      <c r="A2405" s="1">
        <v>44479</v>
      </c>
      <c r="B2405" s="2" t="s">
        <v>3879</v>
      </c>
      <c r="C2405" s="2" t="s">
        <v>46</v>
      </c>
      <c r="D2405" s="2" t="s">
        <v>23</v>
      </c>
      <c r="E2405" s="2" t="s">
        <v>81</v>
      </c>
      <c r="F2405" s="2" t="s">
        <v>71</v>
      </c>
      <c r="G2405" s="4">
        <v>44479</v>
      </c>
      <c r="H2405">
        <v>26</v>
      </c>
      <c r="I2405" t="s">
        <v>1687</v>
      </c>
      <c r="N2405">
        <v>691</v>
      </c>
      <c r="O2405" t="s">
        <v>2020</v>
      </c>
      <c r="P2405">
        <v>518</v>
      </c>
      <c r="AC2405" t="s">
        <v>2021</v>
      </c>
      <c r="AD2405" t="s">
        <v>2022</v>
      </c>
    </row>
    <row r="2406" spans="1:31" x14ac:dyDescent="0.25">
      <c r="A2406" s="1">
        <v>44479</v>
      </c>
      <c r="B2406" s="2" t="s">
        <v>3879</v>
      </c>
      <c r="C2406" s="2" t="s">
        <v>46</v>
      </c>
      <c r="D2406" s="2" t="s">
        <v>23</v>
      </c>
      <c r="E2406" s="2" t="s">
        <v>81</v>
      </c>
      <c r="F2406" s="2" t="s">
        <v>71</v>
      </c>
      <c r="G2406" s="4">
        <v>44479</v>
      </c>
      <c r="H2406">
        <v>27</v>
      </c>
      <c r="I2406" t="s">
        <v>1687</v>
      </c>
      <c r="N2406">
        <v>1580</v>
      </c>
      <c r="O2406" t="s">
        <v>2092</v>
      </c>
      <c r="P2406">
        <v>610</v>
      </c>
      <c r="AC2406" t="s">
        <v>2093</v>
      </c>
      <c r="AD2406" t="s">
        <v>2094</v>
      </c>
    </row>
    <row r="2407" spans="1:31" x14ac:dyDescent="0.25">
      <c r="A2407" s="1">
        <v>44479</v>
      </c>
      <c r="B2407" s="2" t="s">
        <v>3879</v>
      </c>
      <c r="C2407" s="2" t="s">
        <v>46</v>
      </c>
      <c r="D2407" s="2" t="s">
        <v>23</v>
      </c>
      <c r="E2407" s="2" t="s">
        <v>81</v>
      </c>
      <c r="F2407" s="2" t="s">
        <v>71</v>
      </c>
      <c r="G2407" s="4">
        <v>44479</v>
      </c>
      <c r="H2407">
        <v>28</v>
      </c>
      <c r="I2407" t="s">
        <v>1687</v>
      </c>
      <c r="N2407">
        <v>83</v>
      </c>
      <c r="O2407" t="s">
        <v>2029</v>
      </c>
      <c r="P2407">
        <v>138</v>
      </c>
      <c r="AC2407" t="s">
        <v>2030</v>
      </c>
      <c r="AD2407">
        <v>127</v>
      </c>
    </row>
    <row r="2408" spans="1:31" x14ac:dyDescent="0.25">
      <c r="A2408" s="1">
        <v>44479</v>
      </c>
      <c r="B2408" s="2" t="s">
        <v>3879</v>
      </c>
      <c r="C2408" s="2" t="s">
        <v>73</v>
      </c>
      <c r="D2408" s="2" t="s">
        <v>23</v>
      </c>
      <c r="E2408" s="2" t="s">
        <v>77</v>
      </c>
      <c r="F2408" s="2" t="s">
        <v>71</v>
      </c>
      <c r="G2408" s="4">
        <v>44479</v>
      </c>
      <c r="H2408">
        <v>29</v>
      </c>
      <c r="I2408" t="s">
        <v>1689</v>
      </c>
      <c r="J2408" s="1">
        <v>44479</v>
      </c>
      <c r="K2408" t="s">
        <v>3305</v>
      </c>
      <c r="L2408" t="s">
        <v>2335</v>
      </c>
      <c r="M2408" t="s">
        <v>2396</v>
      </c>
      <c r="N2408">
        <v>102</v>
      </c>
      <c r="O2408" t="s">
        <v>2033</v>
      </c>
      <c r="P2408">
        <v>1070</v>
      </c>
      <c r="Q2408">
        <v>0</v>
      </c>
      <c r="R2408">
        <v>0</v>
      </c>
      <c r="S2408">
        <v>1070</v>
      </c>
      <c r="T2408">
        <v>1070</v>
      </c>
      <c r="U2408">
        <v>1070</v>
      </c>
      <c r="W2408" t="s">
        <v>2006</v>
      </c>
      <c r="X2408" t="s">
        <v>71</v>
      </c>
      <c r="AA2408" t="s">
        <v>24</v>
      </c>
      <c r="AC2408" t="s">
        <v>2034</v>
      </c>
      <c r="AD2408">
        <v>136</v>
      </c>
      <c r="AE2408" t="s">
        <v>3068</v>
      </c>
    </row>
    <row r="2409" spans="1:31" x14ac:dyDescent="0.25">
      <c r="A2409" s="1">
        <v>44479</v>
      </c>
      <c r="B2409" s="2" t="s">
        <v>3879</v>
      </c>
      <c r="C2409" s="2" t="s">
        <v>73</v>
      </c>
      <c r="D2409" s="2" t="s">
        <v>23</v>
      </c>
      <c r="E2409" s="2" t="s">
        <v>77</v>
      </c>
      <c r="F2409" s="2" t="s">
        <v>71</v>
      </c>
      <c r="G2409" s="4">
        <v>44479</v>
      </c>
      <c r="H2409">
        <v>30</v>
      </c>
      <c r="I2409" t="s">
        <v>1690</v>
      </c>
      <c r="J2409" s="1">
        <v>44479</v>
      </c>
      <c r="K2409" t="s">
        <v>2915</v>
      </c>
      <c r="L2409" t="s">
        <v>2618</v>
      </c>
      <c r="M2409" t="s">
        <v>2065</v>
      </c>
      <c r="N2409">
        <v>102</v>
      </c>
      <c r="O2409" t="s">
        <v>2033</v>
      </c>
      <c r="P2409">
        <v>1070</v>
      </c>
      <c r="Q2409">
        <v>0</v>
      </c>
      <c r="R2409">
        <v>0</v>
      </c>
      <c r="S2409">
        <v>1070</v>
      </c>
      <c r="T2409">
        <v>1070</v>
      </c>
      <c r="U2409">
        <v>1070</v>
      </c>
      <c r="W2409" t="s">
        <v>2006</v>
      </c>
      <c r="X2409" t="s">
        <v>71</v>
      </c>
      <c r="AA2409" t="s">
        <v>24</v>
      </c>
      <c r="AC2409" t="s">
        <v>2034</v>
      </c>
      <c r="AD2409">
        <v>136</v>
      </c>
      <c r="AE2409" t="s">
        <v>3068</v>
      </c>
    </row>
    <row r="2410" spans="1:31" x14ac:dyDescent="0.25">
      <c r="A2410" s="1">
        <v>44479</v>
      </c>
      <c r="B2410" s="2" t="s">
        <v>3879</v>
      </c>
      <c r="C2410" s="2" t="s">
        <v>46</v>
      </c>
      <c r="D2410" s="2" t="s">
        <v>37</v>
      </c>
      <c r="E2410" s="2" t="s">
        <v>81</v>
      </c>
      <c r="F2410" s="2" t="s">
        <v>71</v>
      </c>
      <c r="G2410" s="4">
        <v>44479</v>
      </c>
      <c r="H2410">
        <v>31</v>
      </c>
      <c r="I2410" t="s">
        <v>1691</v>
      </c>
      <c r="J2410" s="1">
        <v>44479</v>
      </c>
      <c r="K2410" t="s">
        <v>2439</v>
      </c>
      <c r="L2410" t="s">
        <v>2440</v>
      </c>
      <c r="N2410">
        <v>1580</v>
      </c>
      <c r="O2410" t="s">
        <v>2092</v>
      </c>
      <c r="P2410">
        <v>610</v>
      </c>
      <c r="Q2410">
        <v>0</v>
      </c>
      <c r="R2410">
        <v>0</v>
      </c>
      <c r="S2410">
        <v>4260</v>
      </c>
      <c r="T2410">
        <v>4260</v>
      </c>
      <c r="U2410">
        <v>4260</v>
      </c>
      <c r="W2410" t="s">
        <v>2006</v>
      </c>
      <c r="X2410" t="s">
        <v>71</v>
      </c>
      <c r="Y2410" t="s">
        <v>2441</v>
      </c>
      <c r="AA2410" t="s">
        <v>46</v>
      </c>
      <c r="AC2410" t="s">
        <v>2093</v>
      </c>
      <c r="AD2410" t="s">
        <v>2094</v>
      </c>
      <c r="AE2410" t="s">
        <v>2285</v>
      </c>
    </row>
    <row r="2411" spans="1:31" x14ac:dyDescent="0.25">
      <c r="A2411" s="1">
        <v>44479</v>
      </c>
      <c r="B2411" s="2" t="s">
        <v>3879</v>
      </c>
      <c r="C2411" s="2" t="s">
        <v>46</v>
      </c>
      <c r="D2411" s="2" t="s">
        <v>37</v>
      </c>
      <c r="E2411" s="2" t="s">
        <v>81</v>
      </c>
      <c r="F2411" s="2" t="s">
        <v>71</v>
      </c>
      <c r="G2411" s="4">
        <v>44479</v>
      </c>
      <c r="H2411">
        <v>32</v>
      </c>
      <c r="I2411" t="s">
        <v>1691</v>
      </c>
      <c r="N2411">
        <v>2131</v>
      </c>
      <c r="O2411" t="s">
        <v>2831</v>
      </c>
      <c r="P2411">
        <v>3200</v>
      </c>
      <c r="AC2411" t="s">
        <v>2832</v>
      </c>
      <c r="AD2411">
        <v>2131</v>
      </c>
    </row>
    <row r="2412" spans="1:31" x14ac:dyDescent="0.25">
      <c r="A2412" s="1">
        <v>44479</v>
      </c>
      <c r="B2412" s="2" t="s">
        <v>3879</v>
      </c>
      <c r="C2412" s="2" t="s">
        <v>46</v>
      </c>
      <c r="D2412" s="2" t="s">
        <v>37</v>
      </c>
      <c r="E2412" s="2" t="s">
        <v>81</v>
      </c>
      <c r="F2412" s="2" t="s">
        <v>71</v>
      </c>
      <c r="G2412" s="4">
        <v>44479</v>
      </c>
      <c r="H2412">
        <v>33</v>
      </c>
      <c r="I2412" t="s">
        <v>1691</v>
      </c>
      <c r="N2412">
        <v>367</v>
      </c>
      <c r="O2412" t="s">
        <v>2341</v>
      </c>
      <c r="P2412">
        <v>450</v>
      </c>
      <c r="AC2412" t="s">
        <v>2342</v>
      </c>
      <c r="AD2412">
        <v>110</v>
      </c>
    </row>
    <row r="2413" spans="1:31" x14ac:dyDescent="0.25">
      <c r="A2413" s="1">
        <v>44479</v>
      </c>
      <c r="B2413" s="2" t="s">
        <v>3879</v>
      </c>
      <c r="C2413" s="2" t="s">
        <v>25</v>
      </c>
      <c r="D2413" s="2" t="s">
        <v>23</v>
      </c>
      <c r="E2413" s="2" t="s">
        <v>78</v>
      </c>
      <c r="F2413" s="2" t="s">
        <v>71</v>
      </c>
      <c r="G2413" s="4">
        <v>44479</v>
      </c>
      <c r="H2413">
        <v>34</v>
      </c>
      <c r="I2413" t="s">
        <v>1692</v>
      </c>
      <c r="J2413" s="1">
        <v>44479</v>
      </c>
      <c r="K2413" t="s">
        <v>2915</v>
      </c>
      <c r="L2413" t="s">
        <v>2618</v>
      </c>
      <c r="M2413" t="s">
        <v>2065</v>
      </c>
      <c r="N2413">
        <v>692</v>
      </c>
      <c r="O2413" t="s">
        <v>2012</v>
      </c>
      <c r="P2413">
        <v>184</v>
      </c>
      <c r="Q2413">
        <v>0</v>
      </c>
      <c r="R2413">
        <v>0</v>
      </c>
      <c r="S2413">
        <v>873</v>
      </c>
      <c r="T2413">
        <v>873</v>
      </c>
      <c r="U2413">
        <v>873</v>
      </c>
      <c r="W2413" t="s">
        <v>2006</v>
      </c>
      <c r="X2413" t="s">
        <v>71</v>
      </c>
      <c r="AA2413" t="s">
        <v>24</v>
      </c>
      <c r="AC2413" t="s">
        <v>2013</v>
      </c>
      <c r="AD2413" t="s">
        <v>2014</v>
      </c>
      <c r="AE2413" t="s">
        <v>3068</v>
      </c>
    </row>
    <row r="2414" spans="1:31" x14ac:dyDescent="0.25">
      <c r="A2414" s="1">
        <v>44479</v>
      </c>
      <c r="B2414" s="2" t="s">
        <v>3879</v>
      </c>
      <c r="C2414" s="2" t="s">
        <v>25</v>
      </c>
      <c r="D2414" s="2" t="s">
        <v>23</v>
      </c>
      <c r="E2414" s="2" t="s">
        <v>78</v>
      </c>
      <c r="F2414" s="2" t="s">
        <v>71</v>
      </c>
      <c r="G2414" s="4">
        <v>44479</v>
      </c>
      <c r="H2414">
        <v>35</v>
      </c>
      <c r="I2414" t="s">
        <v>1692</v>
      </c>
      <c r="N2414">
        <v>104</v>
      </c>
      <c r="O2414" t="s">
        <v>2057</v>
      </c>
      <c r="P2414">
        <v>171</v>
      </c>
      <c r="AC2414" t="s">
        <v>2058</v>
      </c>
      <c r="AD2414">
        <v>157</v>
      </c>
    </row>
    <row r="2415" spans="1:31" x14ac:dyDescent="0.25">
      <c r="A2415" s="1">
        <v>44479</v>
      </c>
      <c r="B2415" s="2" t="s">
        <v>3879</v>
      </c>
      <c r="C2415" s="2" t="s">
        <v>25</v>
      </c>
      <c r="D2415" s="2" t="s">
        <v>23</v>
      </c>
      <c r="E2415" s="2" t="s">
        <v>78</v>
      </c>
      <c r="F2415" s="2" t="s">
        <v>71</v>
      </c>
      <c r="G2415" s="4">
        <v>44479</v>
      </c>
      <c r="H2415">
        <v>36</v>
      </c>
      <c r="I2415" t="s">
        <v>1692</v>
      </c>
      <c r="N2415">
        <v>691</v>
      </c>
      <c r="O2415" t="s">
        <v>2020</v>
      </c>
      <c r="P2415">
        <v>518</v>
      </c>
      <c r="AC2415" t="s">
        <v>2021</v>
      </c>
      <c r="AD2415" t="s">
        <v>2022</v>
      </c>
    </row>
    <row r="2416" spans="1:31" x14ac:dyDescent="0.25">
      <c r="A2416" s="1">
        <v>44479</v>
      </c>
      <c r="B2416" s="2" t="s">
        <v>3879</v>
      </c>
      <c r="C2416" s="2" t="s">
        <v>25</v>
      </c>
      <c r="D2416" s="2" t="s">
        <v>23</v>
      </c>
      <c r="E2416" s="2" t="s">
        <v>78</v>
      </c>
      <c r="F2416" s="2" t="s">
        <v>71</v>
      </c>
      <c r="G2416" s="4">
        <v>44479</v>
      </c>
      <c r="H2416">
        <v>37</v>
      </c>
      <c r="I2416" t="s">
        <v>1693</v>
      </c>
      <c r="J2416" s="1">
        <v>44479</v>
      </c>
      <c r="K2416" t="s">
        <v>3305</v>
      </c>
      <c r="L2416" t="s">
        <v>2335</v>
      </c>
      <c r="M2416" t="s">
        <v>2396</v>
      </c>
      <c r="N2416">
        <v>692</v>
      </c>
      <c r="O2416" t="s">
        <v>2012</v>
      </c>
      <c r="P2416">
        <v>184</v>
      </c>
      <c r="Q2416">
        <v>0</v>
      </c>
      <c r="R2416">
        <v>0</v>
      </c>
      <c r="S2416">
        <v>873</v>
      </c>
      <c r="T2416">
        <v>873</v>
      </c>
      <c r="U2416">
        <v>873</v>
      </c>
      <c r="W2416" t="s">
        <v>2006</v>
      </c>
      <c r="X2416" t="s">
        <v>71</v>
      </c>
      <c r="AA2416" t="s">
        <v>24</v>
      </c>
      <c r="AC2416" t="s">
        <v>2013</v>
      </c>
      <c r="AD2416" t="s">
        <v>2014</v>
      </c>
      <c r="AE2416" t="s">
        <v>3068</v>
      </c>
    </row>
    <row r="2417" spans="1:31" x14ac:dyDescent="0.25">
      <c r="A2417" s="1">
        <v>44479</v>
      </c>
      <c r="B2417" s="2" t="s">
        <v>3879</v>
      </c>
      <c r="C2417" s="2" t="s">
        <v>25</v>
      </c>
      <c r="D2417" s="2" t="s">
        <v>23</v>
      </c>
      <c r="E2417" s="2" t="s">
        <v>78</v>
      </c>
      <c r="F2417" s="2" t="s">
        <v>71</v>
      </c>
      <c r="G2417" s="4">
        <v>44479</v>
      </c>
      <c r="H2417">
        <v>38</v>
      </c>
      <c r="I2417" t="s">
        <v>1693</v>
      </c>
      <c r="N2417">
        <v>104</v>
      </c>
      <c r="O2417" t="s">
        <v>2057</v>
      </c>
      <c r="P2417">
        <v>171</v>
      </c>
      <c r="AC2417" t="s">
        <v>2058</v>
      </c>
      <c r="AD2417">
        <v>157</v>
      </c>
    </row>
    <row r="2418" spans="1:31" x14ac:dyDescent="0.25">
      <c r="A2418" s="1">
        <v>44479</v>
      </c>
      <c r="B2418" s="2" t="s">
        <v>3879</v>
      </c>
      <c r="C2418" s="2" t="s">
        <v>25</v>
      </c>
      <c r="D2418" s="2" t="s">
        <v>23</v>
      </c>
      <c r="E2418" s="2" t="s">
        <v>78</v>
      </c>
      <c r="F2418" s="2" t="s">
        <v>71</v>
      </c>
      <c r="G2418" s="4">
        <v>44479</v>
      </c>
      <c r="H2418">
        <v>39</v>
      </c>
      <c r="I2418" t="s">
        <v>1693</v>
      </c>
      <c r="N2418">
        <v>691</v>
      </c>
      <c r="O2418" t="s">
        <v>2020</v>
      </c>
      <c r="P2418">
        <v>518</v>
      </c>
      <c r="AC2418" t="s">
        <v>2021</v>
      </c>
      <c r="AD2418" t="s">
        <v>2022</v>
      </c>
    </row>
    <row r="2419" spans="1:31" x14ac:dyDescent="0.25">
      <c r="A2419" s="1">
        <v>44479</v>
      </c>
      <c r="B2419" s="2" t="s">
        <v>3879</v>
      </c>
      <c r="C2419" s="2" t="s">
        <v>46</v>
      </c>
      <c r="D2419" s="2" t="s">
        <v>23</v>
      </c>
      <c r="E2419" s="2" t="s">
        <v>81</v>
      </c>
      <c r="F2419" s="2" t="s">
        <v>71</v>
      </c>
      <c r="G2419" s="4">
        <v>44479</v>
      </c>
      <c r="H2419">
        <v>40</v>
      </c>
      <c r="I2419" t="s">
        <v>1694</v>
      </c>
      <c r="J2419" s="1">
        <v>44479</v>
      </c>
      <c r="K2419" t="s">
        <v>3646</v>
      </c>
      <c r="L2419" t="s">
        <v>3120</v>
      </c>
      <c r="M2419" t="s">
        <v>2338</v>
      </c>
      <c r="N2419">
        <v>692</v>
      </c>
      <c r="O2419" t="s">
        <v>2012</v>
      </c>
      <c r="P2419">
        <v>184</v>
      </c>
      <c r="Q2419">
        <v>0</v>
      </c>
      <c r="R2419">
        <v>0</v>
      </c>
      <c r="S2419">
        <v>857</v>
      </c>
      <c r="T2419">
        <v>857</v>
      </c>
      <c r="U2419">
        <v>857</v>
      </c>
      <c r="W2419" t="s">
        <v>2006</v>
      </c>
      <c r="X2419" t="s">
        <v>71</v>
      </c>
      <c r="AA2419" t="s">
        <v>46</v>
      </c>
      <c r="AC2419" t="s">
        <v>2013</v>
      </c>
      <c r="AD2419" t="s">
        <v>2014</v>
      </c>
      <c r="AE2419" t="s">
        <v>2266</v>
      </c>
    </row>
    <row r="2420" spans="1:31" x14ac:dyDescent="0.25">
      <c r="A2420" s="1">
        <v>44479</v>
      </c>
      <c r="B2420" s="2" t="s">
        <v>3879</v>
      </c>
      <c r="C2420" s="2" t="s">
        <v>46</v>
      </c>
      <c r="D2420" s="2" t="s">
        <v>23</v>
      </c>
      <c r="E2420" s="2" t="s">
        <v>81</v>
      </c>
      <c r="F2420" s="2" t="s">
        <v>71</v>
      </c>
      <c r="G2420" s="4">
        <v>44479</v>
      </c>
      <c r="H2420">
        <v>41</v>
      </c>
      <c r="I2420" t="s">
        <v>1694</v>
      </c>
      <c r="N2420">
        <v>1533</v>
      </c>
      <c r="O2420" t="s">
        <v>2119</v>
      </c>
      <c r="P2420">
        <v>535</v>
      </c>
      <c r="AC2420" t="s">
        <v>2120</v>
      </c>
      <c r="AD2420" t="s">
        <v>2121</v>
      </c>
    </row>
    <row r="2421" spans="1:31" x14ac:dyDescent="0.25">
      <c r="A2421" s="1">
        <v>44479</v>
      </c>
      <c r="B2421" s="2" t="s">
        <v>3879</v>
      </c>
      <c r="C2421" s="2" t="s">
        <v>46</v>
      </c>
      <c r="D2421" s="2" t="s">
        <v>23</v>
      </c>
      <c r="E2421" s="2" t="s">
        <v>81</v>
      </c>
      <c r="F2421" s="2" t="s">
        <v>71</v>
      </c>
      <c r="G2421" s="4">
        <v>44479</v>
      </c>
      <c r="H2421">
        <v>42</v>
      </c>
      <c r="I2421" t="s">
        <v>1694</v>
      </c>
      <c r="N2421">
        <v>83</v>
      </c>
      <c r="O2421" t="s">
        <v>2029</v>
      </c>
      <c r="P2421">
        <v>138</v>
      </c>
      <c r="AC2421" t="s">
        <v>2030</v>
      </c>
      <c r="AD2421">
        <v>127</v>
      </c>
    </row>
    <row r="2422" spans="1:31" x14ac:dyDescent="0.25">
      <c r="A2422" s="1">
        <v>44479</v>
      </c>
      <c r="B2422" s="2" t="s">
        <v>3879</v>
      </c>
      <c r="C2422" s="2" t="s">
        <v>56</v>
      </c>
      <c r="D2422" s="2" t="s">
        <v>23</v>
      </c>
      <c r="E2422" s="2" t="s">
        <v>81</v>
      </c>
      <c r="F2422" s="2" t="s">
        <v>71</v>
      </c>
      <c r="G2422" s="4">
        <v>44479</v>
      </c>
      <c r="H2422">
        <v>43</v>
      </c>
      <c r="I2422" t="s">
        <v>1696</v>
      </c>
      <c r="J2422" s="1">
        <v>44479</v>
      </c>
      <c r="K2422" t="s">
        <v>3647</v>
      </c>
      <c r="L2422" t="s">
        <v>2294</v>
      </c>
      <c r="M2422" t="s">
        <v>3648</v>
      </c>
      <c r="N2422">
        <v>692</v>
      </c>
      <c r="O2422" t="s">
        <v>2012</v>
      </c>
      <c r="P2422">
        <v>52.09</v>
      </c>
      <c r="Q2422">
        <v>0</v>
      </c>
      <c r="R2422">
        <v>0</v>
      </c>
      <c r="S2422">
        <v>816.66</v>
      </c>
      <c r="T2422">
        <v>816.66</v>
      </c>
      <c r="U2422">
        <v>816.66</v>
      </c>
      <c r="W2422" t="s">
        <v>2006</v>
      </c>
      <c r="X2422" t="s">
        <v>71</v>
      </c>
      <c r="AA2422" t="s">
        <v>56</v>
      </c>
      <c r="AC2422" t="s">
        <v>2013</v>
      </c>
      <c r="AD2422" t="s">
        <v>2014</v>
      </c>
      <c r="AE2422" t="s">
        <v>3649</v>
      </c>
    </row>
    <row r="2423" spans="1:31" x14ac:dyDescent="0.25">
      <c r="A2423" s="1">
        <v>44479</v>
      </c>
      <c r="B2423" s="2" t="s">
        <v>3879</v>
      </c>
      <c r="C2423" s="2" t="s">
        <v>56</v>
      </c>
      <c r="D2423" s="2" t="s">
        <v>23</v>
      </c>
      <c r="E2423" s="2" t="s">
        <v>81</v>
      </c>
      <c r="F2423" s="2" t="s">
        <v>71</v>
      </c>
      <c r="G2423" s="4">
        <v>44479</v>
      </c>
      <c r="H2423">
        <v>44</v>
      </c>
      <c r="I2423" t="s">
        <v>1696</v>
      </c>
      <c r="N2423">
        <v>1533</v>
      </c>
      <c r="O2423" t="s">
        <v>2119</v>
      </c>
      <c r="P2423">
        <v>764.57</v>
      </c>
      <c r="AC2423" t="s">
        <v>2120</v>
      </c>
      <c r="AD2423" t="s">
        <v>2121</v>
      </c>
    </row>
    <row r="2424" spans="1:31" x14ac:dyDescent="0.25">
      <c r="A2424" s="1">
        <v>44479</v>
      </c>
      <c r="B2424" s="2" t="s">
        <v>3879</v>
      </c>
      <c r="C2424" s="2" t="s">
        <v>46</v>
      </c>
      <c r="D2424" s="2" t="s">
        <v>23</v>
      </c>
      <c r="E2424" s="2" t="s">
        <v>81</v>
      </c>
      <c r="F2424" s="2" t="s">
        <v>71</v>
      </c>
      <c r="G2424" s="4">
        <v>44479</v>
      </c>
      <c r="H2424">
        <v>45</v>
      </c>
      <c r="I2424" t="s">
        <v>1698</v>
      </c>
      <c r="J2424" s="1">
        <v>44479</v>
      </c>
      <c r="K2424" t="s">
        <v>3650</v>
      </c>
      <c r="L2424" t="s">
        <v>3651</v>
      </c>
      <c r="N2424">
        <v>692</v>
      </c>
      <c r="O2424" t="s">
        <v>2012</v>
      </c>
      <c r="P2424">
        <v>184</v>
      </c>
      <c r="Q2424">
        <v>0</v>
      </c>
      <c r="R2424">
        <v>0</v>
      </c>
      <c r="S2424">
        <v>1214</v>
      </c>
      <c r="T2424">
        <v>1214</v>
      </c>
      <c r="U2424">
        <v>1214</v>
      </c>
      <c r="W2424" t="s">
        <v>2006</v>
      </c>
      <c r="X2424" t="s">
        <v>71</v>
      </c>
      <c r="AA2424" t="s">
        <v>46</v>
      </c>
      <c r="AC2424" t="s">
        <v>2013</v>
      </c>
      <c r="AD2424" t="s">
        <v>2014</v>
      </c>
      <c r="AE2424" t="s">
        <v>2197</v>
      </c>
    </row>
    <row r="2425" spans="1:31" x14ac:dyDescent="0.25">
      <c r="A2425" s="1">
        <v>44479</v>
      </c>
      <c r="B2425" s="2" t="s">
        <v>3879</v>
      </c>
      <c r="C2425" s="2" t="s">
        <v>46</v>
      </c>
      <c r="D2425" s="2" t="s">
        <v>23</v>
      </c>
      <c r="E2425" s="2" t="s">
        <v>81</v>
      </c>
      <c r="F2425" s="2" t="s">
        <v>71</v>
      </c>
      <c r="G2425" s="4">
        <v>44479</v>
      </c>
      <c r="H2425">
        <v>46</v>
      </c>
      <c r="I2425" t="s">
        <v>1698</v>
      </c>
      <c r="N2425">
        <v>121</v>
      </c>
      <c r="O2425" t="s">
        <v>2100</v>
      </c>
      <c r="P2425">
        <v>374</v>
      </c>
      <c r="AC2425" t="s">
        <v>2101</v>
      </c>
      <c r="AD2425">
        <v>137</v>
      </c>
    </row>
    <row r="2426" spans="1:31" x14ac:dyDescent="0.25">
      <c r="A2426" s="1">
        <v>44479</v>
      </c>
      <c r="B2426" s="2" t="s">
        <v>3879</v>
      </c>
      <c r="C2426" s="2" t="s">
        <v>46</v>
      </c>
      <c r="D2426" s="2" t="s">
        <v>23</v>
      </c>
      <c r="E2426" s="2" t="s">
        <v>81</v>
      </c>
      <c r="F2426" s="2" t="s">
        <v>71</v>
      </c>
      <c r="G2426" s="4">
        <v>44479</v>
      </c>
      <c r="H2426">
        <v>47</v>
      </c>
      <c r="I2426" t="s">
        <v>1698</v>
      </c>
      <c r="N2426">
        <v>691</v>
      </c>
      <c r="O2426" t="s">
        <v>2020</v>
      </c>
      <c r="P2426">
        <v>518</v>
      </c>
      <c r="AC2426" t="s">
        <v>2021</v>
      </c>
      <c r="AD2426" t="s">
        <v>2022</v>
      </c>
    </row>
    <row r="2427" spans="1:31" x14ac:dyDescent="0.25">
      <c r="A2427" s="1">
        <v>44479</v>
      </c>
      <c r="B2427" s="2" t="s">
        <v>3879</v>
      </c>
      <c r="C2427" s="2" t="s">
        <v>46</v>
      </c>
      <c r="D2427" s="2" t="s">
        <v>23</v>
      </c>
      <c r="E2427" s="2" t="s">
        <v>81</v>
      </c>
      <c r="F2427" s="2" t="s">
        <v>71</v>
      </c>
      <c r="G2427" s="4">
        <v>44479</v>
      </c>
      <c r="H2427">
        <v>48</v>
      </c>
      <c r="I2427" t="s">
        <v>1698</v>
      </c>
      <c r="N2427">
        <v>83</v>
      </c>
      <c r="O2427" t="s">
        <v>2029</v>
      </c>
      <c r="P2427">
        <v>138</v>
      </c>
      <c r="AC2427" t="s">
        <v>2030</v>
      </c>
      <c r="AD2427">
        <v>127</v>
      </c>
    </row>
    <row r="2428" spans="1:31" x14ac:dyDescent="0.25">
      <c r="A2428" s="1">
        <v>44479</v>
      </c>
      <c r="B2428" s="2" t="s">
        <v>3879</v>
      </c>
      <c r="C2428" s="2" t="s">
        <v>25</v>
      </c>
      <c r="D2428" s="2" t="s">
        <v>23</v>
      </c>
      <c r="E2428" s="2" t="s">
        <v>78</v>
      </c>
      <c r="F2428" s="2" t="s">
        <v>71</v>
      </c>
      <c r="G2428" s="4">
        <v>44479</v>
      </c>
      <c r="H2428">
        <v>49</v>
      </c>
      <c r="I2428" t="s">
        <v>1700</v>
      </c>
      <c r="J2428" s="1">
        <v>44479</v>
      </c>
      <c r="K2428" t="s">
        <v>2002</v>
      </c>
      <c r="L2428" t="s">
        <v>2003</v>
      </c>
      <c r="M2428" t="s">
        <v>2004</v>
      </c>
      <c r="N2428">
        <v>692</v>
      </c>
      <c r="O2428" t="s">
        <v>2012</v>
      </c>
      <c r="P2428">
        <v>184</v>
      </c>
      <c r="Q2428">
        <v>0</v>
      </c>
      <c r="R2428">
        <v>0</v>
      </c>
      <c r="S2428">
        <v>2024</v>
      </c>
      <c r="T2428">
        <v>2024</v>
      </c>
      <c r="U2428">
        <v>2024</v>
      </c>
      <c r="W2428" t="s">
        <v>2006</v>
      </c>
      <c r="X2428" t="s">
        <v>71</v>
      </c>
      <c r="AA2428" t="s">
        <v>24</v>
      </c>
      <c r="AC2428" t="s">
        <v>2013</v>
      </c>
      <c r="AD2428" t="s">
        <v>2014</v>
      </c>
      <c r="AE2428" t="s">
        <v>2773</v>
      </c>
    </row>
    <row r="2429" spans="1:31" x14ac:dyDescent="0.25">
      <c r="A2429" s="1">
        <v>44479</v>
      </c>
      <c r="B2429" s="2" t="s">
        <v>3879</v>
      </c>
      <c r="C2429" s="2" t="s">
        <v>25</v>
      </c>
      <c r="D2429" s="2" t="s">
        <v>23</v>
      </c>
      <c r="E2429" s="2" t="s">
        <v>78</v>
      </c>
      <c r="F2429" s="2" t="s">
        <v>71</v>
      </c>
      <c r="G2429" s="4">
        <v>44479</v>
      </c>
      <c r="H2429">
        <v>50</v>
      </c>
      <c r="I2429" t="s">
        <v>1700</v>
      </c>
      <c r="N2429">
        <v>226</v>
      </c>
      <c r="O2429" t="s">
        <v>2018</v>
      </c>
      <c r="P2429">
        <v>345</v>
      </c>
      <c r="AC2429" t="s">
        <v>2019</v>
      </c>
      <c r="AD2429">
        <v>183</v>
      </c>
    </row>
    <row r="2430" spans="1:31" x14ac:dyDescent="0.25">
      <c r="A2430" s="1">
        <v>44479</v>
      </c>
      <c r="B2430" s="2" t="s">
        <v>3879</v>
      </c>
      <c r="C2430" s="2" t="s">
        <v>25</v>
      </c>
      <c r="D2430" s="2" t="s">
        <v>23</v>
      </c>
      <c r="E2430" s="2" t="s">
        <v>78</v>
      </c>
      <c r="F2430" s="2" t="s">
        <v>71</v>
      </c>
      <c r="G2430" s="4">
        <v>44479</v>
      </c>
      <c r="H2430">
        <v>51</v>
      </c>
      <c r="I2430" t="s">
        <v>1700</v>
      </c>
      <c r="N2430">
        <v>2062</v>
      </c>
      <c r="O2430" t="s">
        <v>2307</v>
      </c>
      <c r="P2430">
        <v>1495</v>
      </c>
      <c r="AC2430" t="s">
        <v>2308</v>
      </c>
      <c r="AD2430" t="s">
        <v>2309</v>
      </c>
    </row>
    <row r="2431" spans="1:31" x14ac:dyDescent="0.25">
      <c r="A2431" s="1">
        <v>44479</v>
      </c>
      <c r="B2431" s="2" t="s">
        <v>3879</v>
      </c>
      <c r="C2431" s="2" t="s">
        <v>46</v>
      </c>
      <c r="D2431" s="2" t="s">
        <v>23</v>
      </c>
      <c r="E2431" s="2" t="s">
        <v>81</v>
      </c>
      <c r="F2431" s="2" t="s">
        <v>71</v>
      </c>
      <c r="G2431" s="4">
        <v>44479</v>
      </c>
      <c r="H2431">
        <v>52</v>
      </c>
      <c r="I2431" t="s">
        <v>1701</v>
      </c>
      <c r="J2431" s="1">
        <v>44479</v>
      </c>
      <c r="K2431" t="s">
        <v>3652</v>
      </c>
      <c r="L2431" t="s">
        <v>3653</v>
      </c>
      <c r="N2431">
        <v>692</v>
      </c>
      <c r="O2431" t="s">
        <v>2012</v>
      </c>
      <c r="P2431">
        <v>184</v>
      </c>
      <c r="Q2431">
        <v>0</v>
      </c>
      <c r="R2431">
        <v>0</v>
      </c>
      <c r="S2431">
        <v>1214</v>
      </c>
      <c r="T2431">
        <v>1214</v>
      </c>
      <c r="U2431">
        <v>1214</v>
      </c>
      <c r="W2431" t="s">
        <v>2006</v>
      </c>
      <c r="X2431" t="s">
        <v>71</v>
      </c>
      <c r="Y2431" t="s">
        <v>3654</v>
      </c>
      <c r="AA2431" t="s">
        <v>46</v>
      </c>
      <c r="AC2431" t="s">
        <v>2013</v>
      </c>
      <c r="AD2431" t="s">
        <v>2014</v>
      </c>
      <c r="AE2431" t="s">
        <v>2300</v>
      </c>
    </row>
    <row r="2432" spans="1:31" x14ac:dyDescent="0.25">
      <c r="A2432" s="1">
        <v>44479</v>
      </c>
      <c r="B2432" s="2" t="s">
        <v>3879</v>
      </c>
      <c r="C2432" s="2" t="s">
        <v>46</v>
      </c>
      <c r="D2432" s="2" t="s">
        <v>23</v>
      </c>
      <c r="E2432" s="2" t="s">
        <v>81</v>
      </c>
      <c r="F2432" s="2" t="s">
        <v>71</v>
      </c>
      <c r="G2432" s="4">
        <v>44479</v>
      </c>
      <c r="H2432">
        <v>53</v>
      </c>
      <c r="I2432" t="s">
        <v>1701</v>
      </c>
      <c r="N2432">
        <v>121</v>
      </c>
      <c r="O2432" t="s">
        <v>2100</v>
      </c>
      <c r="P2432">
        <v>374</v>
      </c>
      <c r="AC2432" t="s">
        <v>2101</v>
      </c>
      <c r="AD2432">
        <v>137</v>
      </c>
    </row>
    <row r="2433" spans="1:31" x14ac:dyDescent="0.25">
      <c r="A2433" s="1">
        <v>44479</v>
      </c>
      <c r="B2433" s="2" t="s">
        <v>3879</v>
      </c>
      <c r="C2433" s="2" t="s">
        <v>46</v>
      </c>
      <c r="D2433" s="2" t="s">
        <v>23</v>
      </c>
      <c r="E2433" s="2" t="s">
        <v>81</v>
      </c>
      <c r="F2433" s="2" t="s">
        <v>71</v>
      </c>
      <c r="G2433" s="4">
        <v>44479</v>
      </c>
      <c r="H2433">
        <v>54</v>
      </c>
      <c r="I2433" t="s">
        <v>1701</v>
      </c>
      <c r="N2433">
        <v>691</v>
      </c>
      <c r="O2433" t="s">
        <v>2020</v>
      </c>
      <c r="P2433">
        <v>518</v>
      </c>
      <c r="AC2433" t="s">
        <v>2021</v>
      </c>
      <c r="AD2433" t="s">
        <v>2022</v>
      </c>
    </row>
    <row r="2434" spans="1:31" x14ac:dyDescent="0.25">
      <c r="A2434" s="1">
        <v>44479</v>
      </c>
      <c r="B2434" s="2" t="s">
        <v>3879</v>
      </c>
      <c r="C2434" s="2" t="s">
        <v>46</v>
      </c>
      <c r="D2434" s="2" t="s">
        <v>23</v>
      </c>
      <c r="E2434" s="2" t="s">
        <v>81</v>
      </c>
      <c r="F2434" s="2" t="s">
        <v>71</v>
      </c>
      <c r="G2434" s="4">
        <v>44479</v>
      </c>
      <c r="H2434">
        <v>55</v>
      </c>
      <c r="I2434" t="s">
        <v>1701</v>
      </c>
      <c r="N2434">
        <v>83</v>
      </c>
      <c r="O2434" t="s">
        <v>2029</v>
      </c>
      <c r="P2434">
        <v>138</v>
      </c>
      <c r="AC2434" t="s">
        <v>2030</v>
      </c>
      <c r="AD2434">
        <v>127</v>
      </c>
    </row>
    <row r="2435" spans="1:31" x14ac:dyDescent="0.25">
      <c r="A2435" s="1">
        <v>44479</v>
      </c>
      <c r="B2435" s="2" t="s">
        <v>3879</v>
      </c>
      <c r="C2435" s="2" t="s">
        <v>46</v>
      </c>
      <c r="D2435" s="2" t="s">
        <v>23</v>
      </c>
      <c r="E2435" s="2" t="s">
        <v>81</v>
      </c>
      <c r="F2435" s="2" t="s">
        <v>71</v>
      </c>
      <c r="G2435" s="4">
        <v>44479</v>
      </c>
      <c r="H2435">
        <v>56</v>
      </c>
      <c r="I2435" t="s">
        <v>1703</v>
      </c>
      <c r="J2435" s="1">
        <v>44479</v>
      </c>
      <c r="K2435" t="s">
        <v>3655</v>
      </c>
      <c r="L2435" t="s">
        <v>3656</v>
      </c>
      <c r="N2435">
        <v>692</v>
      </c>
      <c r="O2435" t="s">
        <v>2012</v>
      </c>
      <c r="P2435">
        <v>184</v>
      </c>
      <c r="Q2435">
        <v>0</v>
      </c>
      <c r="R2435">
        <v>0</v>
      </c>
      <c r="S2435">
        <v>1611</v>
      </c>
      <c r="T2435">
        <v>1611</v>
      </c>
      <c r="U2435">
        <v>1611</v>
      </c>
      <c r="W2435" t="s">
        <v>2006</v>
      </c>
      <c r="X2435" t="s">
        <v>71</v>
      </c>
      <c r="Y2435" t="s">
        <v>3657</v>
      </c>
      <c r="AA2435" t="s">
        <v>46</v>
      </c>
      <c r="AC2435" t="s">
        <v>2013</v>
      </c>
      <c r="AD2435" t="s">
        <v>2014</v>
      </c>
      <c r="AE2435" t="s">
        <v>2201</v>
      </c>
    </row>
    <row r="2436" spans="1:31" x14ac:dyDescent="0.25">
      <c r="A2436" s="1">
        <v>44479</v>
      </c>
      <c r="B2436" s="2" t="s">
        <v>3879</v>
      </c>
      <c r="C2436" s="2" t="s">
        <v>46</v>
      </c>
      <c r="D2436" s="2" t="s">
        <v>23</v>
      </c>
      <c r="E2436" s="2" t="s">
        <v>81</v>
      </c>
      <c r="F2436" s="2" t="s">
        <v>71</v>
      </c>
      <c r="G2436" s="4">
        <v>44479</v>
      </c>
      <c r="H2436">
        <v>57</v>
      </c>
      <c r="I2436" t="s">
        <v>1703</v>
      </c>
      <c r="N2436">
        <v>119</v>
      </c>
      <c r="O2436" t="s">
        <v>2145</v>
      </c>
      <c r="P2436">
        <v>161</v>
      </c>
      <c r="AC2436" t="s">
        <v>2146</v>
      </c>
      <c r="AD2436">
        <v>213</v>
      </c>
    </row>
    <row r="2437" spans="1:31" x14ac:dyDescent="0.25">
      <c r="A2437" s="1">
        <v>44479</v>
      </c>
      <c r="B2437" s="2" t="s">
        <v>3879</v>
      </c>
      <c r="C2437" s="2" t="s">
        <v>46</v>
      </c>
      <c r="D2437" s="2" t="s">
        <v>23</v>
      </c>
      <c r="E2437" s="2" t="s">
        <v>81</v>
      </c>
      <c r="F2437" s="2" t="s">
        <v>71</v>
      </c>
      <c r="G2437" s="4">
        <v>44479</v>
      </c>
      <c r="H2437">
        <v>58</v>
      </c>
      <c r="I2437" t="s">
        <v>1703</v>
      </c>
      <c r="N2437">
        <v>259</v>
      </c>
      <c r="O2437" t="s">
        <v>2277</v>
      </c>
      <c r="P2437">
        <v>130</v>
      </c>
      <c r="AC2437" t="s">
        <v>2278</v>
      </c>
      <c r="AD2437">
        <v>210</v>
      </c>
    </row>
    <row r="2438" spans="1:31" x14ac:dyDescent="0.25">
      <c r="A2438" s="1">
        <v>44479</v>
      </c>
      <c r="B2438" s="2" t="s">
        <v>3879</v>
      </c>
      <c r="C2438" s="2" t="s">
        <v>46</v>
      </c>
      <c r="D2438" s="2" t="s">
        <v>23</v>
      </c>
      <c r="E2438" s="2" t="s">
        <v>81</v>
      </c>
      <c r="F2438" s="2" t="s">
        <v>71</v>
      </c>
      <c r="G2438" s="4">
        <v>44479</v>
      </c>
      <c r="H2438">
        <v>59</v>
      </c>
      <c r="I2438" t="s">
        <v>1703</v>
      </c>
      <c r="N2438">
        <v>262</v>
      </c>
      <c r="O2438" t="s">
        <v>2279</v>
      </c>
      <c r="P2438">
        <v>130</v>
      </c>
      <c r="AC2438" t="s">
        <v>2280</v>
      </c>
    </row>
    <row r="2439" spans="1:31" x14ac:dyDescent="0.25">
      <c r="A2439" s="1">
        <v>44479</v>
      </c>
      <c r="B2439" s="2" t="s">
        <v>3879</v>
      </c>
      <c r="C2439" s="2" t="s">
        <v>46</v>
      </c>
      <c r="D2439" s="2" t="s">
        <v>23</v>
      </c>
      <c r="E2439" s="2" t="s">
        <v>81</v>
      </c>
      <c r="F2439" s="2" t="s">
        <v>71</v>
      </c>
      <c r="G2439" s="4">
        <v>44479</v>
      </c>
      <c r="H2439">
        <v>60</v>
      </c>
      <c r="I2439" t="s">
        <v>1703</v>
      </c>
      <c r="N2439">
        <v>691</v>
      </c>
      <c r="O2439" t="s">
        <v>2020</v>
      </c>
      <c r="P2439">
        <v>518</v>
      </c>
      <c r="AC2439" t="s">
        <v>2021</v>
      </c>
      <c r="AD2439" t="s">
        <v>2022</v>
      </c>
    </row>
    <row r="2440" spans="1:31" x14ac:dyDescent="0.25">
      <c r="A2440" s="1">
        <v>44479</v>
      </c>
      <c r="B2440" s="2" t="s">
        <v>3879</v>
      </c>
      <c r="C2440" s="2" t="s">
        <v>46</v>
      </c>
      <c r="D2440" s="2" t="s">
        <v>23</v>
      </c>
      <c r="E2440" s="2" t="s">
        <v>81</v>
      </c>
      <c r="F2440" s="2" t="s">
        <v>71</v>
      </c>
      <c r="G2440" s="4">
        <v>44479</v>
      </c>
      <c r="H2440">
        <v>61</v>
      </c>
      <c r="I2440" t="s">
        <v>1703</v>
      </c>
      <c r="N2440">
        <v>225</v>
      </c>
      <c r="O2440" t="s">
        <v>3109</v>
      </c>
      <c r="P2440">
        <v>350</v>
      </c>
      <c r="AC2440" t="s">
        <v>3110</v>
      </c>
      <c r="AD2440" t="s">
        <v>3111</v>
      </c>
    </row>
    <row r="2441" spans="1:31" x14ac:dyDescent="0.25">
      <c r="A2441" s="1">
        <v>44479</v>
      </c>
      <c r="B2441" s="2" t="s">
        <v>3879</v>
      </c>
      <c r="C2441" s="2" t="s">
        <v>46</v>
      </c>
      <c r="D2441" s="2" t="s">
        <v>23</v>
      </c>
      <c r="E2441" s="2" t="s">
        <v>81</v>
      </c>
      <c r="F2441" s="2" t="s">
        <v>71</v>
      </c>
      <c r="G2441" s="4">
        <v>44479</v>
      </c>
      <c r="H2441">
        <v>62</v>
      </c>
      <c r="I2441" t="s">
        <v>1703</v>
      </c>
      <c r="N2441">
        <v>83</v>
      </c>
      <c r="O2441" t="s">
        <v>2029</v>
      </c>
      <c r="P2441">
        <v>138</v>
      </c>
      <c r="AC2441" t="s">
        <v>2030</v>
      </c>
      <c r="AD2441">
        <v>127</v>
      </c>
    </row>
    <row r="2442" spans="1:31" x14ac:dyDescent="0.25">
      <c r="A2442" s="1">
        <v>44479</v>
      </c>
      <c r="B2442" s="2" t="s">
        <v>3879</v>
      </c>
      <c r="C2442" s="2" t="s">
        <v>20</v>
      </c>
      <c r="D2442" s="2" t="s">
        <v>23</v>
      </c>
      <c r="E2442" s="2" t="s">
        <v>79</v>
      </c>
      <c r="F2442" s="2" t="s">
        <v>71</v>
      </c>
      <c r="G2442" s="4">
        <v>44479</v>
      </c>
      <c r="H2442">
        <v>63</v>
      </c>
      <c r="I2442" t="s">
        <v>1705</v>
      </c>
      <c r="J2442" s="1">
        <v>44479</v>
      </c>
      <c r="K2442" t="s">
        <v>3658</v>
      </c>
      <c r="L2442" t="s">
        <v>2287</v>
      </c>
      <c r="M2442" t="s">
        <v>3659</v>
      </c>
      <c r="N2442">
        <v>83</v>
      </c>
      <c r="O2442" t="s">
        <v>2029</v>
      </c>
      <c r="P2442">
        <v>138</v>
      </c>
      <c r="Q2442">
        <v>0</v>
      </c>
      <c r="R2442">
        <v>0</v>
      </c>
      <c r="S2442">
        <v>138</v>
      </c>
      <c r="T2442">
        <v>138</v>
      </c>
      <c r="U2442">
        <v>138</v>
      </c>
      <c r="W2442" t="s">
        <v>2006</v>
      </c>
      <c r="X2442" t="s">
        <v>71</v>
      </c>
      <c r="AA2442" t="s">
        <v>18</v>
      </c>
      <c r="AC2442" t="s">
        <v>2030</v>
      </c>
      <c r="AD2442">
        <v>127</v>
      </c>
      <c r="AE2442" t="s">
        <v>2619</v>
      </c>
    </row>
    <row r="2443" spans="1:31" x14ac:dyDescent="0.25">
      <c r="A2443" s="1">
        <v>44479</v>
      </c>
      <c r="B2443" s="2" t="s">
        <v>3879</v>
      </c>
      <c r="C2443" s="2" t="s">
        <v>46</v>
      </c>
      <c r="D2443" s="2" t="s">
        <v>23</v>
      </c>
      <c r="E2443" s="2" t="s">
        <v>81</v>
      </c>
      <c r="F2443" s="2" t="s">
        <v>71</v>
      </c>
      <c r="G2443" s="4">
        <v>44479</v>
      </c>
      <c r="H2443">
        <v>64</v>
      </c>
      <c r="I2443" t="s">
        <v>1707</v>
      </c>
      <c r="J2443" s="1">
        <v>44479</v>
      </c>
      <c r="K2443" t="s">
        <v>3660</v>
      </c>
      <c r="L2443" t="s">
        <v>2914</v>
      </c>
      <c r="N2443">
        <v>692</v>
      </c>
      <c r="O2443" t="s">
        <v>2012</v>
      </c>
      <c r="P2443">
        <v>184</v>
      </c>
      <c r="Q2443">
        <v>0</v>
      </c>
      <c r="R2443">
        <v>0</v>
      </c>
      <c r="S2443">
        <v>587</v>
      </c>
      <c r="T2443">
        <v>587</v>
      </c>
      <c r="U2443">
        <v>587</v>
      </c>
      <c r="W2443" t="s">
        <v>2006</v>
      </c>
      <c r="X2443" t="s">
        <v>71</v>
      </c>
      <c r="AA2443" t="s">
        <v>46</v>
      </c>
      <c r="AC2443" t="s">
        <v>2013</v>
      </c>
      <c r="AD2443" t="s">
        <v>2014</v>
      </c>
      <c r="AE2443" t="s">
        <v>2680</v>
      </c>
    </row>
    <row r="2444" spans="1:31" x14ac:dyDescent="0.25">
      <c r="A2444" s="1">
        <v>44479</v>
      </c>
      <c r="B2444" s="2" t="s">
        <v>3879</v>
      </c>
      <c r="C2444" s="2" t="s">
        <v>46</v>
      </c>
      <c r="D2444" s="2" t="s">
        <v>23</v>
      </c>
      <c r="E2444" s="2" t="s">
        <v>81</v>
      </c>
      <c r="F2444" s="2" t="s">
        <v>71</v>
      </c>
      <c r="G2444" s="4">
        <v>44479</v>
      </c>
      <c r="H2444">
        <v>65</v>
      </c>
      <c r="I2444" t="s">
        <v>1707</v>
      </c>
      <c r="N2444">
        <v>1297</v>
      </c>
      <c r="O2444" t="s">
        <v>2112</v>
      </c>
      <c r="P2444">
        <v>265</v>
      </c>
      <c r="AC2444" t="s">
        <v>2113</v>
      </c>
      <c r="AD2444" t="s">
        <v>2114</v>
      </c>
    </row>
    <row r="2445" spans="1:31" x14ac:dyDescent="0.25">
      <c r="A2445" s="1">
        <v>44479</v>
      </c>
      <c r="B2445" s="2" t="s">
        <v>3879</v>
      </c>
      <c r="C2445" s="2" t="s">
        <v>46</v>
      </c>
      <c r="D2445" s="2" t="s">
        <v>23</v>
      </c>
      <c r="E2445" s="2" t="s">
        <v>81</v>
      </c>
      <c r="F2445" s="2" t="s">
        <v>71</v>
      </c>
      <c r="G2445" s="4">
        <v>44479</v>
      </c>
      <c r="H2445">
        <v>66</v>
      </c>
      <c r="I2445" t="s">
        <v>1707</v>
      </c>
      <c r="N2445">
        <v>83</v>
      </c>
      <c r="O2445" t="s">
        <v>2029</v>
      </c>
      <c r="P2445">
        <v>138</v>
      </c>
      <c r="AC2445" t="s">
        <v>2030</v>
      </c>
      <c r="AD2445">
        <v>127</v>
      </c>
    </row>
    <row r="2446" spans="1:31" x14ac:dyDescent="0.25">
      <c r="A2446" s="1">
        <v>44479</v>
      </c>
      <c r="B2446" s="2" t="s">
        <v>3879</v>
      </c>
      <c r="C2446" s="2" t="s">
        <v>46</v>
      </c>
      <c r="D2446" s="2" t="s">
        <v>23</v>
      </c>
      <c r="E2446" s="2" t="s">
        <v>81</v>
      </c>
      <c r="F2446" s="2" t="s">
        <v>71</v>
      </c>
      <c r="G2446" s="4">
        <v>44479</v>
      </c>
      <c r="H2446">
        <v>67</v>
      </c>
      <c r="I2446" t="s">
        <v>1709</v>
      </c>
      <c r="J2446" s="1">
        <v>44479</v>
      </c>
      <c r="K2446" t="s">
        <v>3661</v>
      </c>
      <c r="L2446" t="s">
        <v>2618</v>
      </c>
      <c r="M2446" t="s">
        <v>2072</v>
      </c>
      <c r="N2446">
        <v>692</v>
      </c>
      <c r="O2446" t="s">
        <v>2012</v>
      </c>
      <c r="P2446">
        <v>184</v>
      </c>
      <c r="Q2446">
        <v>0</v>
      </c>
      <c r="R2446">
        <v>0</v>
      </c>
      <c r="S2446">
        <v>2141</v>
      </c>
      <c r="T2446">
        <v>2141</v>
      </c>
      <c r="U2446">
        <v>2141</v>
      </c>
      <c r="W2446" t="s">
        <v>2006</v>
      </c>
      <c r="X2446" t="s">
        <v>71</v>
      </c>
      <c r="Y2446" t="s">
        <v>3662</v>
      </c>
      <c r="AA2446" t="s">
        <v>46</v>
      </c>
      <c r="AC2446" t="s">
        <v>2013</v>
      </c>
      <c r="AD2446" t="s">
        <v>2014</v>
      </c>
      <c r="AE2446" t="s">
        <v>2118</v>
      </c>
    </row>
    <row r="2447" spans="1:31" x14ac:dyDescent="0.25">
      <c r="A2447" s="1">
        <v>44479</v>
      </c>
      <c r="B2447" s="2" t="s">
        <v>3879</v>
      </c>
      <c r="C2447" s="2" t="s">
        <v>46</v>
      </c>
      <c r="D2447" s="2" t="s">
        <v>23</v>
      </c>
      <c r="E2447" s="2" t="s">
        <v>81</v>
      </c>
      <c r="F2447" s="2" t="s">
        <v>71</v>
      </c>
      <c r="G2447" s="4">
        <v>44479</v>
      </c>
      <c r="H2447">
        <v>68</v>
      </c>
      <c r="I2447" t="s">
        <v>1709</v>
      </c>
      <c r="N2447">
        <v>121</v>
      </c>
      <c r="O2447" t="s">
        <v>2100</v>
      </c>
      <c r="P2447">
        <v>374</v>
      </c>
      <c r="AC2447" t="s">
        <v>2101</v>
      </c>
      <c r="AD2447">
        <v>137</v>
      </c>
    </row>
    <row r="2448" spans="1:31" x14ac:dyDescent="0.25">
      <c r="A2448" s="1">
        <v>44479</v>
      </c>
      <c r="B2448" s="2" t="s">
        <v>3879</v>
      </c>
      <c r="C2448" s="2" t="s">
        <v>46</v>
      </c>
      <c r="D2448" s="2" t="s">
        <v>23</v>
      </c>
      <c r="E2448" s="2" t="s">
        <v>81</v>
      </c>
      <c r="F2448" s="2" t="s">
        <v>71</v>
      </c>
      <c r="G2448" s="4">
        <v>44479</v>
      </c>
      <c r="H2448">
        <v>69</v>
      </c>
      <c r="I2448" t="s">
        <v>1709</v>
      </c>
      <c r="N2448">
        <v>1533</v>
      </c>
      <c r="O2448" t="s">
        <v>2119</v>
      </c>
      <c r="P2448">
        <v>535</v>
      </c>
      <c r="AC2448" t="s">
        <v>2120</v>
      </c>
      <c r="AD2448" t="s">
        <v>2121</v>
      </c>
    </row>
    <row r="2449" spans="1:31" x14ac:dyDescent="0.25">
      <c r="A2449" s="1">
        <v>44479</v>
      </c>
      <c r="B2449" s="2" t="s">
        <v>3879</v>
      </c>
      <c r="C2449" s="2" t="s">
        <v>46</v>
      </c>
      <c r="D2449" s="2" t="s">
        <v>23</v>
      </c>
      <c r="E2449" s="2" t="s">
        <v>81</v>
      </c>
      <c r="F2449" s="2" t="s">
        <v>71</v>
      </c>
      <c r="G2449" s="4">
        <v>44479</v>
      </c>
      <c r="H2449">
        <v>70</v>
      </c>
      <c r="I2449" t="s">
        <v>1709</v>
      </c>
      <c r="N2449">
        <v>1580</v>
      </c>
      <c r="O2449" t="s">
        <v>2092</v>
      </c>
      <c r="P2449">
        <v>610</v>
      </c>
      <c r="AC2449" t="s">
        <v>2093</v>
      </c>
      <c r="AD2449" t="s">
        <v>2094</v>
      </c>
    </row>
    <row r="2450" spans="1:31" x14ac:dyDescent="0.25">
      <c r="A2450" s="1">
        <v>44479</v>
      </c>
      <c r="B2450" s="2" t="s">
        <v>3879</v>
      </c>
      <c r="C2450" s="2" t="s">
        <v>46</v>
      </c>
      <c r="D2450" s="2" t="s">
        <v>23</v>
      </c>
      <c r="E2450" s="2" t="s">
        <v>81</v>
      </c>
      <c r="F2450" s="2" t="s">
        <v>71</v>
      </c>
      <c r="G2450" s="4">
        <v>44479</v>
      </c>
      <c r="H2450">
        <v>71</v>
      </c>
      <c r="I2450" t="s">
        <v>1709</v>
      </c>
      <c r="N2450">
        <v>1371</v>
      </c>
      <c r="O2450" t="s">
        <v>2122</v>
      </c>
      <c r="P2450">
        <v>300</v>
      </c>
      <c r="AC2450" t="s">
        <v>2123</v>
      </c>
      <c r="AD2450">
        <v>205</v>
      </c>
    </row>
    <row r="2451" spans="1:31" x14ac:dyDescent="0.25">
      <c r="A2451" s="1">
        <v>44479</v>
      </c>
      <c r="B2451" s="2" t="s">
        <v>3879</v>
      </c>
      <c r="C2451" s="2" t="s">
        <v>46</v>
      </c>
      <c r="D2451" s="2" t="s">
        <v>23</v>
      </c>
      <c r="E2451" s="2" t="s">
        <v>81</v>
      </c>
      <c r="F2451" s="2" t="s">
        <v>71</v>
      </c>
      <c r="G2451" s="4">
        <v>44479</v>
      </c>
      <c r="H2451">
        <v>72</v>
      </c>
      <c r="I2451" t="s">
        <v>1709</v>
      </c>
      <c r="N2451">
        <v>83</v>
      </c>
      <c r="O2451" t="s">
        <v>2029</v>
      </c>
      <c r="P2451">
        <v>138</v>
      </c>
      <c r="AC2451" t="s">
        <v>2030</v>
      </c>
      <c r="AD2451">
        <v>127</v>
      </c>
    </row>
    <row r="2452" spans="1:31" x14ac:dyDescent="0.25">
      <c r="A2452" s="1">
        <v>44479</v>
      </c>
      <c r="B2452" s="2" t="s">
        <v>3879</v>
      </c>
      <c r="C2452" s="2" t="s">
        <v>46</v>
      </c>
      <c r="D2452" s="2" t="s">
        <v>23</v>
      </c>
      <c r="E2452" s="2" t="s">
        <v>81</v>
      </c>
      <c r="F2452" s="2" t="s">
        <v>71</v>
      </c>
      <c r="G2452" s="4">
        <v>44479</v>
      </c>
      <c r="H2452">
        <v>73</v>
      </c>
      <c r="I2452" t="s">
        <v>1711</v>
      </c>
      <c r="J2452" s="1">
        <v>44479</v>
      </c>
      <c r="K2452" t="s">
        <v>3663</v>
      </c>
      <c r="L2452" t="s">
        <v>2339</v>
      </c>
      <c r="N2452">
        <v>121</v>
      </c>
      <c r="O2452" t="s">
        <v>2100</v>
      </c>
      <c r="P2452">
        <v>374</v>
      </c>
      <c r="Q2452">
        <v>0</v>
      </c>
      <c r="R2452">
        <v>0</v>
      </c>
      <c r="S2452">
        <v>2202</v>
      </c>
      <c r="T2452">
        <v>2202</v>
      </c>
      <c r="U2452">
        <v>2202</v>
      </c>
      <c r="W2452" t="s">
        <v>2006</v>
      </c>
      <c r="X2452" t="s">
        <v>71</v>
      </c>
      <c r="AA2452" t="s">
        <v>46</v>
      </c>
      <c r="AC2452" t="s">
        <v>2101</v>
      </c>
      <c r="AD2452">
        <v>137</v>
      </c>
      <c r="AE2452" t="s">
        <v>2499</v>
      </c>
    </row>
    <row r="2453" spans="1:31" x14ac:dyDescent="0.25">
      <c r="A2453" s="1">
        <v>44479</v>
      </c>
      <c r="B2453" s="2" t="s">
        <v>3879</v>
      </c>
      <c r="C2453" s="2" t="s">
        <v>46</v>
      </c>
      <c r="D2453" s="2" t="s">
        <v>23</v>
      </c>
      <c r="E2453" s="2" t="s">
        <v>81</v>
      </c>
      <c r="F2453" s="2" t="s">
        <v>71</v>
      </c>
      <c r="G2453" s="4">
        <v>44479</v>
      </c>
      <c r="H2453">
        <v>74</v>
      </c>
      <c r="I2453" t="s">
        <v>1711</v>
      </c>
      <c r="N2453">
        <v>1297</v>
      </c>
      <c r="O2453" t="s">
        <v>2112</v>
      </c>
      <c r="P2453">
        <v>265</v>
      </c>
      <c r="AC2453" t="s">
        <v>2113</v>
      </c>
      <c r="AD2453" t="s">
        <v>2114</v>
      </c>
    </row>
    <row r="2454" spans="1:31" x14ac:dyDescent="0.25">
      <c r="A2454" s="1">
        <v>44479</v>
      </c>
      <c r="B2454" s="2" t="s">
        <v>3879</v>
      </c>
      <c r="C2454" s="2" t="s">
        <v>46</v>
      </c>
      <c r="D2454" s="2" t="s">
        <v>23</v>
      </c>
      <c r="E2454" s="2" t="s">
        <v>81</v>
      </c>
      <c r="F2454" s="2" t="s">
        <v>71</v>
      </c>
      <c r="G2454" s="4">
        <v>44479</v>
      </c>
      <c r="H2454">
        <v>75</v>
      </c>
      <c r="I2454" t="s">
        <v>1711</v>
      </c>
      <c r="N2454">
        <v>1659</v>
      </c>
      <c r="O2454" t="s">
        <v>2500</v>
      </c>
      <c r="P2454">
        <v>320</v>
      </c>
      <c r="AC2454" t="s">
        <v>2501</v>
      </c>
    </row>
    <row r="2455" spans="1:31" x14ac:dyDescent="0.25">
      <c r="A2455" s="1">
        <v>44479</v>
      </c>
      <c r="B2455" s="2" t="s">
        <v>3879</v>
      </c>
      <c r="C2455" s="2" t="s">
        <v>46</v>
      </c>
      <c r="D2455" s="2" t="s">
        <v>23</v>
      </c>
      <c r="E2455" s="2" t="s">
        <v>81</v>
      </c>
      <c r="F2455" s="2" t="s">
        <v>71</v>
      </c>
      <c r="G2455" s="4">
        <v>44479</v>
      </c>
      <c r="H2455">
        <v>76</v>
      </c>
      <c r="I2455" t="s">
        <v>1711</v>
      </c>
      <c r="N2455">
        <v>612</v>
      </c>
      <c r="O2455" t="s">
        <v>2102</v>
      </c>
      <c r="P2455">
        <v>495</v>
      </c>
      <c r="AC2455" t="s">
        <v>2103</v>
      </c>
      <c r="AD2455">
        <v>58</v>
      </c>
    </row>
    <row r="2456" spans="1:31" x14ac:dyDescent="0.25">
      <c r="A2456" s="1">
        <v>44479</v>
      </c>
      <c r="B2456" s="2" t="s">
        <v>3879</v>
      </c>
      <c r="C2456" s="2" t="s">
        <v>46</v>
      </c>
      <c r="D2456" s="2" t="s">
        <v>23</v>
      </c>
      <c r="E2456" s="2" t="s">
        <v>81</v>
      </c>
      <c r="F2456" s="2" t="s">
        <v>71</v>
      </c>
      <c r="G2456" s="4">
        <v>44479</v>
      </c>
      <c r="H2456">
        <v>77</v>
      </c>
      <c r="I2456" t="s">
        <v>1711</v>
      </c>
      <c r="N2456">
        <v>1580</v>
      </c>
      <c r="O2456" t="s">
        <v>2092</v>
      </c>
      <c r="P2456">
        <v>610</v>
      </c>
      <c r="AC2456" t="s">
        <v>2093</v>
      </c>
      <c r="AD2456" t="s">
        <v>2094</v>
      </c>
    </row>
    <row r="2457" spans="1:31" x14ac:dyDescent="0.25">
      <c r="A2457" s="1">
        <v>44479</v>
      </c>
      <c r="B2457" s="2" t="s">
        <v>3879</v>
      </c>
      <c r="C2457" s="2" t="s">
        <v>46</v>
      </c>
      <c r="D2457" s="2" t="s">
        <v>23</v>
      </c>
      <c r="E2457" s="2" t="s">
        <v>81</v>
      </c>
      <c r="F2457" s="2" t="s">
        <v>71</v>
      </c>
      <c r="G2457" s="4">
        <v>44479</v>
      </c>
      <c r="H2457">
        <v>78</v>
      </c>
      <c r="I2457" t="s">
        <v>1711</v>
      </c>
      <c r="N2457">
        <v>83</v>
      </c>
      <c r="O2457" t="s">
        <v>2029</v>
      </c>
      <c r="P2457">
        <v>138</v>
      </c>
      <c r="AC2457" t="s">
        <v>2030</v>
      </c>
      <c r="AD2457">
        <v>127</v>
      </c>
    </row>
    <row r="2458" spans="1:31" x14ac:dyDescent="0.25">
      <c r="A2458" s="1">
        <v>44479</v>
      </c>
      <c r="B2458" s="2" t="s">
        <v>3879</v>
      </c>
      <c r="C2458" s="2" t="s">
        <v>56</v>
      </c>
      <c r="D2458" s="2" t="s">
        <v>37</v>
      </c>
      <c r="E2458" s="2" t="s">
        <v>81</v>
      </c>
      <c r="F2458" s="2" t="s">
        <v>71</v>
      </c>
      <c r="G2458" s="4">
        <v>44479</v>
      </c>
      <c r="H2458">
        <v>79</v>
      </c>
      <c r="I2458" t="s">
        <v>1714</v>
      </c>
      <c r="J2458" s="1">
        <v>44479</v>
      </c>
      <c r="K2458" t="s">
        <v>3664</v>
      </c>
      <c r="L2458" t="s">
        <v>2438</v>
      </c>
      <c r="M2458" t="s">
        <v>3365</v>
      </c>
      <c r="N2458">
        <v>259</v>
      </c>
      <c r="O2458" t="s">
        <v>2277</v>
      </c>
      <c r="P2458">
        <v>130</v>
      </c>
      <c r="Q2458">
        <v>0</v>
      </c>
      <c r="R2458">
        <v>0</v>
      </c>
      <c r="S2458">
        <v>335.49</v>
      </c>
      <c r="T2458">
        <v>335.49</v>
      </c>
      <c r="U2458">
        <v>335.49</v>
      </c>
      <c r="W2458" t="s">
        <v>2006</v>
      </c>
      <c r="X2458" t="s">
        <v>71</v>
      </c>
      <c r="AA2458" t="s">
        <v>56</v>
      </c>
      <c r="AC2458" t="s">
        <v>2278</v>
      </c>
      <c r="AD2458">
        <v>210</v>
      </c>
      <c r="AE2458" t="s">
        <v>2373</v>
      </c>
    </row>
    <row r="2459" spans="1:31" x14ac:dyDescent="0.25">
      <c r="A2459" s="1">
        <v>44479</v>
      </c>
      <c r="B2459" s="2" t="s">
        <v>3879</v>
      </c>
      <c r="C2459" s="2" t="s">
        <v>56</v>
      </c>
      <c r="D2459" s="2" t="s">
        <v>37</v>
      </c>
      <c r="E2459" s="2" t="s">
        <v>81</v>
      </c>
      <c r="F2459" s="2" t="s">
        <v>71</v>
      </c>
      <c r="G2459" s="4">
        <v>44479</v>
      </c>
      <c r="H2459">
        <v>80</v>
      </c>
      <c r="I2459" t="s">
        <v>1714</v>
      </c>
      <c r="N2459">
        <v>262</v>
      </c>
      <c r="O2459" t="s">
        <v>2279</v>
      </c>
      <c r="P2459">
        <v>60</v>
      </c>
      <c r="AC2459" t="s">
        <v>2280</v>
      </c>
    </row>
    <row r="2460" spans="1:31" x14ac:dyDescent="0.25">
      <c r="A2460" s="1">
        <v>44479</v>
      </c>
      <c r="B2460" s="2" t="s">
        <v>3879</v>
      </c>
      <c r="C2460" s="2" t="s">
        <v>56</v>
      </c>
      <c r="D2460" s="2" t="s">
        <v>37</v>
      </c>
      <c r="E2460" s="2" t="s">
        <v>81</v>
      </c>
      <c r="F2460" s="2" t="s">
        <v>71</v>
      </c>
      <c r="G2460" s="4">
        <v>44479</v>
      </c>
      <c r="H2460">
        <v>81</v>
      </c>
      <c r="I2460" t="s">
        <v>1714</v>
      </c>
      <c r="N2460">
        <v>692</v>
      </c>
      <c r="O2460" t="s">
        <v>2012</v>
      </c>
      <c r="P2460">
        <v>52.09</v>
      </c>
      <c r="AC2460" t="s">
        <v>2013</v>
      </c>
      <c r="AD2460" t="s">
        <v>2014</v>
      </c>
    </row>
    <row r="2461" spans="1:31" x14ac:dyDescent="0.25">
      <c r="A2461" s="1">
        <v>44479</v>
      </c>
      <c r="B2461" s="2" t="s">
        <v>3879</v>
      </c>
      <c r="C2461" s="2" t="s">
        <v>56</v>
      </c>
      <c r="D2461" s="2" t="s">
        <v>37</v>
      </c>
      <c r="E2461" s="2" t="s">
        <v>81</v>
      </c>
      <c r="F2461" s="2" t="s">
        <v>71</v>
      </c>
      <c r="G2461" s="4">
        <v>44479</v>
      </c>
      <c r="H2461">
        <v>82</v>
      </c>
      <c r="I2461" t="s">
        <v>1714</v>
      </c>
      <c r="N2461">
        <v>288</v>
      </c>
      <c r="O2461" t="s">
        <v>2242</v>
      </c>
      <c r="P2461">
        <v>31</v>
      </c>
      <c r="AC2461" t="s">
        <v>2243</v>
      </c>
      <c r="AD2461">
        <v>221</v>
      </c>
    </row>
    <row r="2462" spans="1:31" x14ac:dyDescent="0.25">
      <c r="A2462" s="1">
        <v>44479</v>
      </c>
      <c r="B2462" s="2" t="s">
        <v>3879</v>
      </c>
      <c r="C2462" s="2" t="s">
        <v>56</v>
      </c>
      <c r="D2462" s="2" t="s">
        <v>37</v>
      </c>
      <c r="E2462" s="2" t="s">
        <v>81</v>
      </c>
      <c r="F2462" s="2" t="s">
        <v>71</v>
      </c>
      <c r="G2462" s="4">
        <v>44479</v>
      </c>
      <c r="H2462">
        <v>83</v>
      </c>
      <c r="I2462" t="s">
        <v>1714</v>
      </c>
      <c r="N2462">
        <v>2197</v>
      </c>
      <c r="O2462" t="s">
        <v>2205</v>
      </c>
      <c r="P2462">
        <v>0</v>
      </c>
      <c r="AC2462" t="s">
        <v>2206</v>
      </c>
    </row>
    <row r="2463" spans="1:31" x14ac:dyDescent="0.25">
      <c r="A2463" s="1">
        <v>44479</v>
      </c>
      <c r="B2463" s="2" t="s">
        <v>3879</v>
      </c>
      <c r="C2463" s="2" t="s">
        <v>56</v>
      </c>
      <c r="D2463" s="2" t="s">
        <v>37</v>
      </c>
      <c r="E2463" s="2" t="s">
        <v>81</v>
      </c>
      <c r="F2463" s="2" t="s">
        <v>71</v>
      </c>
      <c r="G2463" s="4">
        <v>44479</v>
      </c>
      <c r="H2463">
        <v>84</v>
      </c>
      <c r="I2463" t="s">
        <v>1714</v>
      </c>
      <c r="N2463">
        <v>83</v>
      </c>
      <c r="O2463" t="s">
        <v>2029</v>
      </c>
      <c r="P2463">
        <v>62.4</v>
      </c>
      <c r="AC2463" t="s">
        <v>2030</v>
      </c>
      <c r="AD2463">
        <v>127</v>
      </c>
    </row>
    <row r="2464" spans="1:31" x14ac:dyDescent="0.25">
      <c r="A2464" s="1">
        <v>44479</v>
      </c>
      <c r="B2464" s="2" t="s">
        <v>3879</v>
      </c>
      <c r="C2464" s="2" t="s">
        <v>46</v>
      </c>
      <c r="D2464" s="2" t="s">
        <v>23</v>
      </c>
      <c r="E2464" s="2" t="s">
        <v>81</v>
      </c>
      <c r="F2464" s="2" t="s">
        <v>71</v>
      </c>
      <c r="G2464" s="4">
        <v>44479</v>
      </c>
      <c r="H2464">
        <v>85</v>
      </c>
      <c r="I2464" t="s">
        <v>1715</v>
      </c>
      <c r="J2464" s="1">
        <v>44479</v>
      </c>
      <c r="K2464" t="s">
        <v>3665</v>
      </c>
      <c r="L2464" t="s">
        <v>3666</v>
      </c>
      <c r="N2464">
        <v>1658</v>
      </c>
      <c r="O2464" t="s">
        <v>3667</v>
      </c>
      <c r="P2464">
        <v>240</v>
      </c>
      <c r="Q2464">
        <v>0</v>
      </c>
      <c r="R2464">
        <v>0</v>
      </c>
      <c r="S2464">
        <v>240</v>
      </c>
      <c r="T2464">
        <v>240</v>
      </c>
      <c r="U2464">
        <v>240</v>
      </c>
      <c r="W2464" t="s">
        <v>2006</v>
      </c>
      <c r="X2464" t="s">
        <v>71</v>
      </c>
      <c r="Y2464" t="s">
        <v>3668</v>
      </c>
      <c r="AA2464" t="s">
        <v>46</v>
      </c>
      <c r="AC2464" t="s">
        <v>3669</v>
      </c>
      <c r="AE2464" t="s">
        <v>2461</v>
      </c>
    </row>
    <row r="2465" spans="1:31" x14ac:dyDescent="0.25">
      <c r="A2465" s="1">
        <v>44479</v>
      </c>
      <c r="B2465" s="2" t="s">
        <v>3879</v>
      </c>
      <c r="C2465" s="2" t="s">
        <v>46</v>
      </c>
      <c r="D2465" s="2" t="s">
        <v>23</v>
      </c>
      <c r="E2465" s="2" t="s">
        <v>81</v>
      </c>
      <c r="F2465" s="2" t="s">
        <v>71</v>
      </c>
      <c r="G2465" s="4">
        <v>44479</v>
      </c>
      <c r="H2465">
        <v>86</v>
      </c>
      <c r="I2465" t="s">
        <v>1717</v>
      </c>
      <c r="J2465" s="1">
        <v>44479</v>
      </c>
      <c r="K2465" t="s">
        <v>3670</v>
      </c>
      <c r="L2465" t="s">
        <v>2155</v>
      </c>
      <c r="N2465">
        <v>83</v>
      </c>
      <c r="O2465" t="s">
        <v>2029</v>
      </c>
      <c r="P2465">
        <v>138</v>
      </c>
      <c r="Q2465">
        <v>0</v>
      </c>
      <c r="R2465">
        <v>0</v>
      </c>
      <c r="S2465">
        <v>138</v>
      </c>
      <c r="T2465">
        <v>138</v>
      </c>
      <c r="U2465">
        <v>138</v>
      </c>
      <c r="W2465" t="s">
        <v>2006</v>
      </c>
      <c r="X2465" t="s">
        <v>71</v>
      </c>
      <c r="Y2465" t="s">
        <v>3671</v>
      </c>
      <c r="AA2465" t="s">
        <v>46</v>
      </c>
      <c r="AC2465" t="s">
        <v>2030</v>
      </c>
      <c r="AD2465">
        <v>127</v>
      </c>
      <c r="AE2465" t="s">
        <v>2118</v>
      </c>
    </row>
    <row r="2466" spans="1:31" x14ac:dyDescent="0.25">
      <c r="A2466" s="1">
        <v>44479</v>
      </c>
      <c r="B2466" s="2" t="s">
        <v>3879</v>
      </c>
      <c r="C2466" s="2" t="s">
        <v>46</v>
      </c>
      <c r="D2466" s="2" t="s">
        <v>23</v>
      </c>
      <c r="E2466" s="2" t="s">
        <v>81</v>
      </c>
      <c r="F2466" s="2" t="s">
        <v>71</v>
      </c>
      <c r="G2466" s="4">
        <v>44479</v>
      </c>
      <c r="H2466">
        <v>87</v>
      </c>
      <c r="I2466" t="s">
        <v>1719</v>
      </c>
      <c r="J2466" s="1">
        <v>44479</v>
      </c>
      <c r="K2466" t="s">
        <v>3672</v>
      </c>
      <c r="L2466" t="s">
        <v>3168</v>
      </c>
      <c r="N2466">
        <v>692</v>
      </c>
      <c r="O2466" t="s">
        <v>2012</v>
      </c>
      <c r="P2466">
        <v>184</v>
      </c>
      <c r="Q2466">
        <v>0</v>
      </c>
      <c r="R2466">
        <v>0</v>
      </c>
      <c r="S2466">
        <v>1093</v>
      </c>
      <c r="T2466">
        <v>1093</v>
      </c>
      <c r="U2466">
        <v>1093</v>
      </c>
      <c r="W2466" t="s">
        <v>2006</v>
      </c>
      <c r="X2466" t="s">
        <v>71</v>
      </c>
      <c r="Y2466" t="s">
        <v>3673</v>
      </c>
      <c r="AA2466" t="s">
        <v>46</v>
      </c>
      <c r="AC2466" t="s">
        <v>2013</v>
      </c>
      <c r="AD2466" t="s">
        <v>2014</v>
      </c>
      <c r="AE2466" t="s">
        <v>2461</v>
      </c>
    </row>
    <row r="2467" spans="1:31" x14ac:dyDescent="0.25">
      <c r="A2467" s="1">
        <v>44479</v>
      </c>
      <c r="B2467" s="2" t="s">
        <v>3879</v>
      </c>
      <c r="C2467" s="2" t="s">
        <v>46</v>
      </c>
      <c r="D2467" s="2" t="s">
        <v>23</v>
      </c>
      <c r="E2467" s="2" t="s">
        <v>81</v>
      </c>
      <c r="F2467" s="2" t="s">
        <v>71</v>
      </c>
      <c r="G2467" s="4">
        <v>44479</v>
      </c>
      <c r="H2467">
        <v>88</v>
      </c>
      <c r="I2467" t="s">
        <v>1719</v>
      </c>
      <c r="N2467">
        <v>121</v>
      </c>
      <c r="O2467" t="s">
        <v>2100</v>
      </c>
      <c r="P2467">
        <v>374</v>
      </c>
      <c r="AC2467" t="s">
        <v>2101</v>
      </c>
      <c r="AD2467">
        <v>137</v>
      </c>
    </row>
    <row r="2468" spans="1:31" x14ac:dyDescent="0.25">
      <c r="A2468" s="1">
        <v>44479</v>
      </c>
      <c r="B2468" s="2" t="s">
        <v>3879</v>
      </c>
      <c r="C2468" s="2" t="s">
        <v>46</v>
      </c>
      <c r="D2468" s="2" t="s">
        <v>23</v>
      </c>
      <c r="E2468" s="2" t="s">
        <v>81</v>
      </c>
      <c r="F2468" s="2" t="s">
        <v>71</v>
      </c>
      <c r="G2468" s="4">
        <v>44479</v>
      </c>
      <c r="H2468">
        <v>89</v>
      </c>
      <c r="I2468" t="s">
        <v>1719</v>
      </c>
      <c r="N2468">
        <v>1533</v>
      </c>
      <c r="O2468" t="s">
        <v>2119</v>
      </c>
      <c r="P2468">
        <v>535</v>
      </c>
      <c r="AC2468" t="s">
        <v>2120</v>
      </c>
      <c r="AD2468" t="s">
        <v>2121</v>
      </c>
    </row>
    <row r="2469" spans="1:31" x14ac:dyDescent="0.25">
      <c r="A2469" s="1">
        <v>44479</v>
      </c>
      <c r="B2469" s="2" t="s">
        <v>3879</v>
      </c>
      <c r="C2469" s="2" t="s">
        <v>46</v>
      </c>
      <c r="D2469" s="2" t="s">
        <v>23</v>
      </c>
      <c r="E2469" s="2" t="s">
        <v>81</v>
      </c>
      <c r="F2469" s="2" t="s">
        <v>71</v>
      </c>
      <c r="G2469" s="4">
        <v>44479</v>
      </c>
      <c r="H2469">
        <v>90</v>
      </c>
      <c r="I2469" t="s">
        <v>1722</v>
      </c>
      <c r="J2469" s="1">
        <v>44479</v>
      </c>
      <c r="K2469" t="s">
        <v>2645</v>
      </c>
      <c r="L2469" t="s">
        <v>2089</v>
      </c>
      <c r="N2469">
        <v>692</v>
      </c>
      <c r="O2469" t="s">
        <v>2012</v>
      </c>
      <c r="P2469">
        <v>184</v>
      </c>
      <c r="Q2469">
        <v>0</v>
      </c>
      <c r="R2469">
        <v>0</v>
      </c>
      <c r="S2469">
        <v>2950</v>
      </c>
      <c r="T2469">
        <v>2950</v>
      </c>
      <c r="U2469">
        <v>2950</v>
      </c>
      <c r="W2469" t="s">
        <v>2006</v>
      </c>
      <c r="X2469" t="s">
        <v>71</v>
      </c>
      <c r="AA2469" t="s">
        <v>46</v>
      </c>
      <c r="AC2469" t="s">
        <v>2013</v>
      </c>
      <c r="AD2469" t="s">
        <v>2014</v>
      </c>
      <c r="AE2469" t="s">
        <v>2133</v>
      </c>
    </row>
    <row r="2470" spans="1:31" x14ac:dyDescent="0.25">
      <c r="A2470" s="1">
        <v>44479</v>
      </c>
      <c r="B2470" s="2" t="s">
        <v>3879</v>
      </c>
      <c r="C2470" s="2" t="s">
        <v>46</v>
      </c>
      <c r="D2470" s="2" t="s">
        <v>23</v>
      </c>
      <c r="E2470" s="2" t="s">
        <v>81</v>
      </c>
      <c r="F2470" s="2" t="s">
        <v>71</v>
      </c>
      <c r="G2470" s="4">
        <v>44479</v>
      </c>
      <c r="H2470">
        <v>91</v>
      </c>
      <c r="I2470" t="s">
        <v>1722</v>
      </c>
      <c r="N2470">
        <v>691</v>
      </c>
      <c r="O2470" t="s">
        <v>2020</v>
      </c>
      <c r="P2470">
        <v>518</v>
      </c>
      <c r="AC2470" t="s">
        <v>2021</v>
      </c>
      <c r="AD2470" t="s">
        <v>2022</v>
      </c>
    </row>
    <row r="2471" spans="1:31" x14ac:dyDescent="0.25">
      <c r="A2471" s="1">
        <v>44479</v>
      </c>
      <c r="B2471" s="2" t="s">
        <v>3879</v>
      </c>
      <c r="C2471" s="2" t="s">
        <v>46</v>
      </c>
      <c r="D2471" s="2" t="s">
        <v>23</v>
      </c>
      <c r="E2471" s="2" t="s">
        <v>81</v>
      </c>
      <c r="F2471" s="2" t="s">
        <v>71</v>
      </c>
      <c r="G2471" s="4">
        <v>44479</v>
      </c>
      <c r="H2471">
        <v>92</v>
      </c>
      <c r="I2471" t="s">
        <v>1722</v>
      </c>
      <c r="N2471">
        <v>1580</v>
      </c>
      <c r="O2471" t="s">
        <v>2092</v>
      </c>
      <c r="P2471">
        <v>610</v>
      </c>
      <c r="AC2471" t="s">
        <v>2093</v>
      </c>
      <c r="AD2471" t="s">
        <v>2094</v>
      </c>
    </row>
    <row r="2472" spans="1:31" x14ac:dyDescent="0.25">
      <c r="A2472" s="1">
        <v>44479</v>
      </c>
      <c r="B2472" s="2" t="s">
        <v>3879</v>
      </c>
      <c r="C2472" s="2" t="s">
        <v>46</v>
      </c>
      <c r="D2472" s="2" t="s">
        <v>23</v>
      </c>
      <c r="E2472" s="2" t="s">
        <v>81</v>
      </c>
      <c r="F2472" s="2" t="s">
        <v>71</v>
      </c>
      <c r="G2472" s="4">
        <v>44479</v>
      </c>
      <c r="H2472">
        <v>93</v>
      </c>
      <c r="I2472" t="s">
        <v>1722</v>
      </c>
      <c r="N2472">
        <v>1794</v>
      </c>
      <c r="O2472" t="s">
        <v>2558</v>
      </c>
      <c r="P2472">
        <v>1500</v>
      </c>
      <c r="AC2472" t="s">
        <v>2560</v>
      </c>
      <c r="AD2472">
        <v>171</v>
      </c>
    </row>
    <row r="2473" spans="1:31" x14ac:dyDescent="0.25">
      <c r="A2473" s="1">
        <v>44479</v>
      </c>
      <c r="B2473" s="2" t="s">
        <v>3879</v>
      </c>
      <c r="C2473" s="2" t="s">
        <v>46</v>
      </c>
      <c r="D2473" s="2" t="s">
        <v>23</v>
      </c>
      <c r="E2473" s="2" t="s">
        <v>81</v>
      </c>
      <c r="F2473" s="2" t="s">
        <v>71</v>
      </c>
      <c r="G2473" s="4">
        <v>44479</v>
      </c>
      <c r="H2473">
        <v>94</v>
      </c>
      <c r="I2473" t="s">
        <v>1722</v>
      </c>
      <c r="N2473">
        <v>83</v>
      </c>
      <c r="O2473" t="s">
        <v>2029</v>
      </c>
      <c r="P2473">
        <v>138</v>
      </c>
      <c r="AC2473" t="s">
        <v>2030</v>
      </c>
      <c r="AD2473">
        <v>127</v>
      </c>
    </row>
    <row r="2474" spans="1:31" x14ac:dyDescent="0.25">
      <c r="A2474" s="1">
        <v>44479</v>
      </c>
      <c r="B2474" s="2" t="s">
        <v>3879</v>
      </c>
      <c r="C2474" s="2" t="s">
        <v>21</v>
      </c>
      <c r="D2474" s="2" t="s">
        <v>23</v>
      </c>
      <c r="E2474" s="2" t="s">
        <v>81</v>
      </c>
      <c r="F2474" s="2" t="s">
        <v>71</v>
      </c>
      <c r="G2474" s="4">
        <v>44479</v>
      </c>
      <c r="H2474">
        <v>95</v>
      </c>
      <c r="I2474" t="s">
        <v>1723</v>
      </c>
      <c r="J2474" s="1">
        <v>44479</v>
      </c>
      <c r="K2474" t="s">
        <v>3674</v>
      </c>
      <c r="L2474" t="s">
        <v>2615</v>
      </c>
      <c r="M2474" t="s">
        <v>3675</v>
      </c>
      <c r="N2474">
        <v>692</v>
      </c>
      <c r="O2474" t="s">
        <v>2012</v>
      </c>
      <c r="P2474">
        <v>184</v>
      </c>
      <c r="Q2474">
        <v>0</v>
      </c>
      <c r="R2474">
        <v>0</v>
      </c>
      <c r="S2474">
        <v>840</v>
      </c>
      <c r="T2474">
        <v>840</v>
      </c>
      <c r="U2474">
        <v>840</v>
      </c>
      <c r="W2474" t="s">
        <v>2006</v>
      </c>
      <c r="X2474" t="s">
        <v>71</v>
      </c>
      <c r="AA2474" t="s">
        <v>31</v>
      </c>
      <c r="AC2474" t="s">
        <v>2013</v>
      </c>
      <c r="AD2474" t="s">
        <v>2014</v>
      </c>
      <c r="AE2474" t="s">
        <v>2587</v>
      </c>
    </row>
    <row r="2475" spans="1:31" x14ac:dyDescent="0.25">
      <c r="A2475" s="1">
        <v>44479</v>
      </c>
      <c r="B2475" s="2" t="s">
        <v>3879</v>
      </c>
      <c r="C2475" s="2" t="s">
        <v>21</v>
      </c>
      <c r="D2475" s="2" t="s">
        <v>23</v>
      </c>
      <c r="E2475" s="2" t="s">
        <v>81</v>
      </c>
      <c r="F2475" s="2" t="s">
        <v>71</v>
      </c>
      <c r="G2475" s="4">
        <v>44479</v>
      </c>
      <c r="H2475">
        <v>96</v>
      </c>
      <c r="I2475" t="s">
        <v>1723</v>
      </c>
      <c r="N2475">
        <v>691</v>
      </c>
      <c r="O2475" t="s">
        <v>2020</v>
      </c>
      <c r="P2475">
        <v>518</v>
      </c>
      <c r="AC2475" t="s">
        <v>2021</v>
      </c>
      <c r="AD2475" t="s">
        <v>2022</v>
      </c>
    </row>
    <row r="2476" spans="1:31" x14ac:dyDescent="0.25">
      <c r="A2476" s="1">
        <v>44479</v>
      </c>
      <c r="B2476" s="2" t="s">
        <v>3879</v>
      </c>
      <c r="C2476" s="2" t="s">
        <v>21</v>
      </c>
      <c r="D2476" s="2" t="s">
        <v>23</v>
      </c>
      <c r="E2476" s="2" t="s">
        <v>81</v>
      </c>
      <c r="F2476" s="2" t="s">
        <v>71</v>
      </c>
      <c r="G2476" s="4">
        <v>44479</v>
      </c>
      <c r="H2476">
        <v>97</v>
      </c>
      <c r="I2476" t="s">
        <v>1723</v>
      </c>
      <c r="N2476">
        <v>83</v>
      </c>
      <c r="O2476" t="s">
        <v>2029</v>
      </c>
      <c r="P2476">
        <v>138</v>
      </c>
      <c r="AC2476" t="s">
        <v>2030</v>
      </c>
      <c r="AD2476">
        <v>127</v>
      </c>
    </row>
    <row r="2477" spans="1:31" x14ac:dyDescent="0.25">
      <c r="A2477" s="1">
        <v>44479</v>
      </c>
      <c r="B2477" s="2" t="s">
        <v>3879</v>
      </c>
      <c r="C2477" s="2" t="s">
        <v>46</v>
      </c>
      <c r="D2477" s="2" t="s">
        <v>37</v>
      </c>
      <c r="E2477" s="2" t="s">
        <v>81</v>
      </c>
      <c r="F2477" s="2" t="s">
        <v>71</v>
      </c>
      <c r="G2477" s="4">
        <v>44479</v>
      </c>
      <c r="H2477">
        <v>98</v>
      </c>
      <c r="I2477" t="s">
        <v>1725</v>
      </c>
      <c r="J2477" s="1">
        <v>44479</v>
      </c>
      <c r="K2477" t="s">
        <v>3676</v>
      </c>
      <c r="L2477" t="s">
        <v>3070</v>
      </c>
      <c r="N2477">
        <v>1533</v>
      </c>
      <c r="O2477" t="s">
        <v>2119</v>
      </c>
      <c r="P2477">
        <v>535</v>
      </c>
      <c r="Q2477">
        <v>0</v>
      </c>
      <c r="R2477">
        <v>0</v>
      </c>
      <c r="S2477">
        <v>1030</v>
      </c>
      <c r="T2477">
        <v>1030</v>
      </c>
      <c r="U2477">
        <v>1030</v>
      </c>
      <c r="W2477" t="s">
        <v>2006</v>
      </c>
      <c r="X2477" t="s">
        <v>71</v>
      </c>
      <c r="AA2477" t="s">
        <v>46</v>
      </c>
      <c r="AC2477" t="s">
        <v>2120</v>
      </c>
      <c r="AD2477" t="s">
        <v>2121</v>
      </c>
      <c r="AE2477" t="s">
        <v>2528</v>
      </c>
    </row>
    <row r="2478" spans="1:31" x14ac:dyDescent="0.25">
      <c r="A2478" s="1">
        <v>44479</v>
      </c>
      <c r="B2478" s="2" t="s">
        <v>3879</v>
      </c>
      <c r="C2478" s="2" t="s">
        <v>46</v>
      </c>
      <c r="D2478" s="2" t="s">
        <v>37</v>
      </c>
      <c r="E2478" s="2" t="s">
        <v>81</v>
      </c>
      <c r="F2478" s="2" t="s">
        <v>71</v>
      </c>
      <c r="G2478" s="4">
        <v>44479</v>
      </c>
      <c r="H2478">
        <v>99</v>
      </c>
      <c r="I2478" t="s">
        <v>1725</v>
      </c>
      <c r="N2478">
        <v>612</v>
      </c>
      <c r="O2478" t="s">
        <v>2102</v>
      </c>
      <c r="P2478">
        <v>495</v>
      </c>
      <c r="AC2478" t="s">
        <v>2103</v>
      </c>
      <c r="AD2478">
        <v>58</v>
      </c>
    </row>
    <row r="2479" spans="1:31" x14ac:dyDescent="0.25">
      <c r="A2479" s="1">
        <v>44479</v>
      </c>
      <c r="B2479" s="2" t="s">
        <v>3879</v>
      </c>
      <c r="C2479" s="2" t="s">
        <v>46</v>
      </c>
      <c r="D2479" s="2" t="s">
        <v>23</v>
      </c>
      <c r="E2479" s="2" t="s">
        <v>81</v>
      </c>
      <c r="F2479" s="2" t="s">
        <v>71</v>
      </c>
      <c r="G2479" s="4">
        <v>44479</v>
      </c>
      <c r="H2479">
        <v>100</v>
      </c>
      <c r="I2479" t="s">
        <v>1727</v>
      </c>
      <c r="J2479" s="1">
        <v>44479</v>
      </c>
      <c r="K2479" t="s">
        <v>3677</v>
      </c>
      <c r="L2479" t="s">
        <v>2257</v>
      </c>
      <c r="N2479">
        <v>692</v>
      </c>
      <c r="O2479" t="s">
        <v>2012</v>
      </c>
      <c r="P2479">
        <v>184</v>
      </c>
      <c r="Q2479">
        <v>0</v>
      </c>
      <c r="R2479">
        <v>0</v>
      </c>
      <c r="S2479">
        <v>1116</v>
      </c>
      <c r="T2479">
        <v>1116</v>
      </c>
      <c r="U2479">
        <v>1116</v>
      </c>
      <c r="W2479" t="s">
        <v>2006</v>
      </c>
      <c r="X2479" t="s">
        <v>71</v>
      </c>
      <c r="AA2479" t="s">
        <v>46</v>
      </c>
      <c r="AC2479" t="s">
        <v>2013</v>
      </c>
      <c r="AD2479" t="s">
        <v>2014</v>
      </c>
      <c r="AE2479" t="s">
        <v>2380</v>
      </c>
    </row>
    <row r="2480" spans="1:31" x14ac:dyDescent="0.25">
      <c r="A2480" s="1">
        <v>44479</v>
      </c>
      <c r="B2480" s="2" t="s">
        <v>3879</v>
      </c>
      <c r="C2480" s="2" t="s">
        <v>46</v>
      </c>
      <c r="D2480" s="2" t="s">
        <v>23</v>
      </c>
      <c r="E2480" s="2" t="s">
        <v>81</v>
      </c>
      <c r="F2480" s="2" t="s">
        <v>71</v>
      </c>
      <c r="G2480" s="4">
        <v>44479</v>
      </c>
      <c r="H2480">
        <v>101</v>
      </c>
      <c r="I2480" t="s">
        <v>1727</v>
      </c>
      <c r="N2480">
        <v>100</v>
      </c>
      <c r="O2480" t="s">
        <v>2016</v>
      </c>
      <c r="P2480">
        <v>414</v>
      </c>
      <c r="AC2480" t="s">
        <v>2017</v>
      </c>
      <c r="AD2480">
        <v>100</v>
      </c>
    </row>
    <row r="2481" spans="1:31" x14ac:dyDescent="0.25">
      <c r="A2481" s="1">
        <v>44479</v>
      </c>
      <c r="B2481" s="2" t="s">
        <v>3879</v>
      </c>
      <c r="C2481" s="2" t="s">
        <v>46</v>
      </c>
      <c r="D2481" s="2" t="s">
        <v>23</v>
      </c>
      <c r="E2481" s="2" t="s">
        <v>81</v>
      </c>
      <c r="F2481" s="2" t="s">
        <v>71</v>
      </c>
      <c r="G2481" s="4">
        <v>44479</v>
      </c>
      <c r="H2481">
        <v>102</v>
      </c>
      <c r="I2481" t="s">
        <v>1727</v>
      </c>
      <c r="N2481">
        <v>691</v>
      </c>
      <c r="O2481" t="s">
        <v>2020</v>
      </c>
      <c r="P2481">
        <v>518</v>
      </c>
      <c r="AC2481" t="s">
        <v>2021</v>
      </c>
      <c r="AD2481" t="s">
        <v>2022</v>
      </c>
    </row>
    <row r="2482" spans="1:31" x14ac:dyDescent="0.25">
      <c r="A2482" s="1">
        <v>44479</v>
      </c>
      <c r="B2482" s="2" t="s">
        <v>3879</v>
      </c>
      <c r="C2482" s="2" t="s">
        <v>46</v>
      </c>
      <c r="D2482" s="2" t="s">
        <v>23</v>
      </c>
      <c r="E2482" s="2" t="s">
        <v>81</v>
      </c>
      <c r="F2482" s="2" t="s">
        <v>71</v>
      </c>
      <c r="G2482" s="4">
        <v>44479</v>
      </c>
      <c r="H2482">
        <v>103</v>
      </c>
      <c r="I2482" t="s">
        <v>1729</v>
      </c>
      <c r="J2482" s="1">
        <v>44479</v>
      </c>
      <c r="K2482" t="s">
        <v>3678</v>
      </c>
      <c r="L2482" t="s">
        <v>3607</v>
      </c>
      <c r="N2482">
        <v>121</v>
      </c>
      <c r="O2482" t="s">
        <v>2100</v>
      </c>
      <c r="P2482">
        <v>374</v>
      </c>
      <c r="Q2482">
        <v>0</v>
      </c>
      <c r="R2482">
        <v>0</v>
      </c>
      <c r="S2482">
        <v>1047</v>
      </c>
      <c r="T2482">
        <v>1047</v>
      </c>
      <c r="U2482">
        <v>1047</v>
      </c>
      <c r="W2482" t="s">
        <v>2006</v>
      </c>
      <c r="X2482" t="s">
        <v>71</v>
      </c>
      <c r="Y2482" t="s">
        <v>3679</v>
      </c>
      <c r="AA2482" t="s">
        <v>46</v>
      </c>
      <c r="AC2482" t="s">
        <v>2101</v>
      </c>
      <c r="AD2482">
        <v>137</v>
      </c>
      <c r="AE2482" t="s">
        <v>2111</v>
      </c>
    </row>
    <row r="2483" spans="1:31" x14ac:dyDescent="0.25">
      <c r="A2483" s="1">
        <v>44479</v>
      </c>
      <c r="B2483" s="2" t="s">
        <v>3879</v>
      </c>
      <c r="C2483" s="2" t="s">
        <v>46</v>
      </c>
      <c r="D2483" s="2" t="s">
        <v>23</v>
      </c>
      <c r="E2483" s="2" t="s">
        <v>81</v>
      </c>
      <c r="F2483" s="2" t="s">
        <v>71</v>
      </c>
      <c r="G2483" s="4">
        <v>44479</v>
      </c>
      <c r="H2483">
        <v>104</v>
      </c>
      <c r="I2483" t="s">
        <v>1729</v>
      </c>
      <c r="N2483">
        <v>1533</v>
      </c>
      <c r="O2483" t="s">
        <v>2119</v>
      </c>
      <c r="P2483">
        <v>535</v>
      </c>
      <c r="AC2483" t="s">
        <v>2120</v>
      </c>
      <c r="AD2483" t="s">
        <v>2121</v>
      </c>
    </row>
    <row r="2484" spans="1:31" x14ac:dyDescent="0.25">
      <c r="A2484" s="1">
        <v>44479</v>
      </c>
      <c r="B2484" s="2" t="s">
        <v>3879</v>
      </c>
      <c r="C2484" s="2" t="s">
        <v>46</v>
      </c>
      <c r="D2484" s="2" t="s">
        <v>23</v>
      </c>
      <c r="E2484" s="2" t="s">
        <v>81</v>
      </c>
      <c r="F2484" s="2" t="s">
        <v>71</v>
      </c>
      <c r="G2484" s="4">
        <v>44479</v>
      </c>
      <c r="H2484">
        <v>105</v>
      </c>
      <c r="I2484" t="s">
        <v>1729</v>
      </c>
      <c r="N2484">
        <v>83</v>
      </c>
      <c r="O2484" t="s">
        <v>2029</v>
      </c>
      <c r="P2484">
        <v>138</v>
      </c>
      <c r="AC2484" t="s">
        <v>2030</v>
      </c>
      <c r="AD2484">
        <v>127</v>
      </c>
    </row>
    <row r="2485" spans="1:31" x14ac:dyDescent="0.25">
      <c r="A2485" s="1">
        <v>44479</v>
      </c>
      <c r="B2485" s="2" t="s">
        <v>3879</v>
      </c>
      <c r="C2485" s="2" t="s">
        <v>46</v>
      </c>
      <c r="D2485" s="2" t="s">
        <v>23</v>
      </c>
      <c r="E2485" s="2" t="s">
        <v>81</v>
      </c>
      <c r="F2485" s="2" t="s">
        <v>71</v>
      </c>
      <c r="G2485" s="4">
        <v>44479</v>
      </c>
      <c r="H2485">
        <v>106</v>
      </c>
      <c r="I2485" t="s">
        <v>1731</v>
      </c>
      <c r="J2485" s="1">
        <v>44479</v>
      </c>
      <c r="K2485" t="s">
        <v>3680</v>
      </c>
      <c r="L2485" t="s">
        <v>3437</v>
      </c>
      <c r="M2485" t="s">
        <v>3190</v>
      </c>
      <c r="N2485">
        <v>100</v>
      </c>
      <c r="O2485" t="s">
        <v>2016</v>
      </c>
      <c r="P2485">
        <v>414</v>
      </c>
      <c r="Q2485">
        <v>0</v>
      </c>
      <c r="R2485">
        <v>0</v>
      </c>
      <c r="S2485">
        <v>414</v>
      </c>
      <c r="T2485">
        <v>414</v>
      </c>
      <c r="U2485">
        <v>414</v>
      </c>
      <c r="W2485" t="s">
        <v>2006</v>
      </c>
      <c r="X2485" t="s">
        <v>71</v>
      </c>
      <c r="Y2485" t="s">
        <v>3681</v>
      </c>
      <c r="AA2485" t="s">
        <v>46</v>
      </c>
      <c r="AC2485" t="s">
        <v>2017</v>
      </c>
      <c r="AD2485">
        <v>100</v>
      </c>
      <c r="AE2485" t="s">
        <v>2457</v>
      </c>
    </row>
    <row r="2486" spans="1:31" x14ac:dyDescent="0.25">
      <c r="A2486" s="1">
        <v>44479</v>
      </c>
      <c r="B2486" s="2" t="s">
        <v>3879</v>
      </c>
      <c r="C2486" s="2" t="s">
        <v>34</v>
      </c>
      <c r="D2486" s="2" t="s">
        <v>23</v>
      </c>
      <c r="E2486" s="2" t="s">
        <v>80</v>
      </c>
      <c r="F2486" s="2" t="s">
        <v>71</v>
      </c>
      <c r="G2486" s="4">
        <v>44479</v>
      </c>
      <c r="H2486">
        <v>107</v>
      </c>
      <c r="I2486" t="s">
        <v>1733</v>
      </c>
      <c r="J2486" s="1">
        <v>44479</v>
      </c>
      <c r="K2486" t="s">
        <v>3682</v>
      </c>
      <c r="L2486" t="s">
        <v>2335</v>
      </c>
      <c r="N2486">
        <v>692</v>
      </c>
      <c r="O2486" t="s">
        <v>2012</v>
      </c>
      <c r="P2486">
        <v>184</v>
      </c>
      <c r="Q2486">
        <v>0</v>
      </c>
      <c r="R2486">
        <v>0</v>
      </c>
      <c r="S2486">
        <v>1547</v>
      </c>
      <c r="T2486">
        <v>1547</v>
      </c>
      <c r="U2486">
        <v>1547</v>
      </c>
      <c r="W2486" t="s">
        <v>2006</v>
      </c>
      <c r="X2486" t="s">
        <v>71</v>
      </c>
      <c r="AA2486" t="s">
        <v>33</v>
      </c>
      <c r="AC2486" t="s">
        <v>2013</v>
      </c>
      <c r="AD2486" t="s">
        <v>2014</v>
      </c>
      <c r="AE2486" t="s">
        <v>2730</v>
      </c>
    </row>
    <row r="2487" spans="1:31" x14ac:dyDescent="0.25">
      <c r="A2487" s="1">
        <v>44479</v>
      </c>
      <c r="B2487" s="2" t="s">
        <v>3879</v>
      </c>
      <c r="C2487" s="2" t="s">
        <v>34</v>
      </c>
      <c r="D2487" s="2" t="s">
        <v>23</v>
      </c>
      <c r="E2487" s="2" t="s">
        <v>80</v>
      </c>
      <c r="F2487" s="2" t="s">
        <v>71</v>
      </c>
      <c r="G2487" s="4">
        <v>44479</v>
      </c>
      <c r="H2487">
        <v>108</v>
      </c>
      <c r="I2487" t="s">
        <v>1733</v>
      </c>
      <c r="N2487">
        <v>226</v>
      </c>
      <c r="O2487" t="s">
        <v>2018</v>
      </c>
      <c r="P2487">
        <v>345</v>
      </c>
      <c r="AC2487" t="s">
        <v>2019</v>
      </c>
      <c r="AD2487">
        <v>183</v>
      </c>
    </row>
    <row r="2488" spans="1:31" x14ac:dyDescent="0.25">
      <c r="A2488" s="1">
        <v>44479</v>
      </c>
      <c r="B2488" s="2" t="s">
        <v>3879</v>
      </c>
      <c r="C2488" s="2" t="s">
        <v>34</v>
      </c>
      <c r="D2488" s="2" t="s">
        <v>23</v>
      </c>
      <c r="E2488" s="2" t="s">
        <v>80</v>
      </c>
      <c r="F2488" s="2" t="s">
        <v>71</v>
      </c>
      <c r="G2488" s="4">
        <v>44479</v>
      </c>
      <c r="H2488">
        <v>109</v>
      </c>
      <c r="I2488" t="s">
        <v>1733</v>
      </c>
      <c r="N2488">
        <v>691</v>
      </c>
      <c r="O2488" t="s">
        <v>2020</v>
      </c>
      <c r="P2488">
        <v>518</v>
      </c>
      <c r="AC2488" t="s">
        <v>2021</v>
      </c>
      <c r="AD2488" t="s">
        <v>2022</v>
      </c>
    </row>
    <row r="2489" spans="1:31" x14ac:dyDescent="0.25">
      <c r="A2489" s="1">
        <v>44479</v>
      </c>
      <c r="B2489" s="2" t="s">
        <v>3879</v>
      </c>
      <c r="C2489" s="2" t="s">
        <v>34</v>
      </c>
      <c r="D2489" s="2" t="s">
        <v>23</v>
      </c>
      <c r="E2489" s="2" t="s">
        <v>80</v>
      </c>
      <c r="F2489" s="2" t="s">
        <v>71</v>
      </c>
      <c r="G2489" s="4">
        <v>44479</v>
      </c>
      <c r="H2489">
        <v>110</v>
      </c>
      <c r="I2489" t="s">
        <v>1733</v>
      </c>
      <c r="N2489">
        <v>2458</v>
      </c>
      <c r="O2489" t="s">
        <v>2152</v>
      </c>
      <c r="P2489">
        <v>500</v>
      </c>
      <c r="AC2489" t="s">
        <v>2153</v>
      </c>
    </row>
    <row r="2490" spans="1:31" x14ac:dyDescent="0.25">
      <c r="A2490" s="1">
        <v>44479</v>
      </c>
      <c r="B2490" s="2" t="s">
        <v>3879</v>
      </c>
      <c r="C2490" s="2" t="s">
        <v>34</v>
      </c>
      <c r="D2490" s="2" t="s">
        <v>23</v>
      </c>
      <c r="E2490" s="2" t="s">
        <v>80</v>
      </c>
      <c r="F2490" s="2" t="s">
        <v>71</v>
      </c>
      <c r="G2490" s="4">
        <v>44479</v>
      </c>
      <c r="H2490">
        <v>111</v>
      </c>
      <c r="I2490" t="s">
        <v>1735</v>
      </c>
      <c r="J2490" s="1">
        <v>44479</v>
      </c>
      <c r="K2490" t="s">
        <v>3683</v>
      </c>
      <c r="L2490" t="s">
        <v>3684</v>
      </c>
      <c r="M2490" t="s">
        <v>2338</v>
      </c>
      <c r="N2490">
        <v>692</v>
      </c>
      <c r="O2490" t="s">
        <v>2012</v>
      </c>
      <c r="P2490">
        <v>184</v>
      </c>
      <c r="Q2490">
        <v>0</v>
      </c>
      <c r="R2490">
        <v>0</v>
      </c>
      <c r="S2490">
        <v>2297</v>
      </c>
      <c r="T2490">
        <v>2297</v>
      </c>
      <c r="U2490">
        <v>2297</v>
      </c>
      <c r="W2490" t="s">
        <v>2006</v>
      </c>
      <c r="X2490" t="s">
        <v>71</v>
      </c>
      <c r="AA2490" t="s">
        <v>33</v>
      </c>
      <c r="AC2490" t="s">
        <v>2013</v>
      </c>
      <c r="AD2490" t="s">
        <v>2014</v>
      </c>
      <c r="AE2490" t="s">
        <v>2730</v>
      </c>
    </row>
    <row r="2491" spans="1:31" x14ac:dyDescent="0.25">
      <c r="A2491" s="1">
        <v>44479</v>
      </c>
      <c r="B2491" s="2" t="s">
        <v>3879</v>
      </c>
      <c r="C2491" s="2" t="s">
        <v>34</v>
      </c>
      <c r="D2491" s="2" t="s">
        <v>23</v>
      </c>
      <c r="E2491" s="2" t="s">
        <v>80</v>
      </c>
      <c r="F2491" s="2" t="s">
        <v>71</v>
      </c>
      <c r="G2491" s="4">
        <v>44479</v>
      </c>
      <c r="H2491">
        <v>112</v>
      </c>
      <c r="I2491" t="s">
        <v>1735</v>
      </c>
      <c r="N2491">
        <v>226</v>
      </c>
      <c r="O2491" t="s">
        <v>2018</v>
      </c>
      <c r="P2491">
        <v>345</v>
      </c>
      <c r="AC2491" t="s">
        <v>2019</v>
      </c>
      <c r="AD2491">
        <v>183</v>
      </c>
    </row>
    <row r="2492" spans="1:31" x14ac:dyDescent="0.25">
      <c r="A2492" s="1">
        <v>44479</v>
      </c>
      <c r="B2492" s="2" t="s">
        <v>3879</v>
      </c>
      <c r="C2492" s="2" t="s">
        <v>34</v>
      </c>
      <c r="D2492" s="2" t="s">
        <v>23</v>
      </c>
      <c r="E2492" s="2" t="s">
        <v>80</v>
      </c>
      <c r="F2492" s="2" t="s">
        <v>71</v>
      </c>
      <c r="G2492" s="4">
        <v>44479</v>
      </c>
      <c r="H2492">
        <v>113</v>
      </c>
      <c r="I2492" t="s">
        <v>1735</v>
      </c>
      <c r="N2492">
        <v>691</v>
      </c>
      <c r="O2492" t="s">
        <v>2020</v>
      </c>
      <c r="P2492">
        <v>518</v>
      </c>
      <c r="AC2492" t="s">
        <v>2021</v>
      </c>
      <c r="AD2492" t="s">
        <v>2022</v>
      </c>
    </row>
    <row r="2493" spans="1:31" x14ac:dyDescent="0.25">
      <c r="A2493" s="1">
        <v>44479</v>
      </c>
      <c r="B2493" s="2" t="s">
        <v>3879</v>
      </c>
      <c r="C2493" s="2" t="s">
        <v>34</v>
      </c>
      <c r="D2493" s="2" t="s">
        <v>23</v>
      </c>
      <c r="E2493" s="2" t="s">
        <v>80</v>
      </c>
      <c r="F2493" s="2" t="s">
        <v>71</v>
      </c>
      <c r="G2493" s="4">
        <v>44479</v>
      </c>
      <c r="H2493">
        <v>114</v>
      </c>
      <c r="I2493" t="s">
        <v>1735</v>
      </c>
      <c r="N2493">
        <v>2477</v>
      </c>
      <c r="O2493" t="s">
        <v>2240</v>
      </c>
      <c r="P2493">
        <v>750</v>
      </c>
      <c r="AC2493" t="s">
        <v>2241</v>
      </c>
    </row>
    <row r="2494" spans="1:31" x14ac:dyDescent="0.25">
      <c r="A2494" s="1">
        <v>44479</v>
      </c>
      <c r="B2494" s="2" t="s">
        <v>3879</v>
      </c>
      <c r="C2494" s="2" t="s">
        <v>34</v>
      </c>
      <c r="D2494" s="2" t="s">
        <v>23</v>
      </c>
      <c r="E2494" s="2" t="s">
        <v>80</v>
      </c>
      <c r="F2494" s="2" t="s">
        <v>71</v>
      </c>
      <c r="G2494" s="4">
        <v>44479</v>
      </c>
      <c r="H2494">
        <v>115</v>
      </c>
      <c r="I2494" t="s">
        <v>1735</v>
      </c>
      <c r="N2494">
        <v>2458</v>
      </c>
      <c r="O2494" t="s">
        <v>2152</v>
      </c>
      <c r="P2494">
        <v>500</v>
      </c>
      <c r="AC2494" t="s">
        <v>2153</v>
      </c>
    </row>
    <row r="2495" spans="1:31" x14ac:dyDescent="0.25">
      <c r="A2495" s="1">
        <v>44479</v>
      </c>
      <c r="B2495" s="2" t="s">
        <v>3879</v>
      </c>
      <c r="C2495" s="2" t="s">
        <v>73</v>
      </c>
      <c r="D2495" s="2" t="s">
        <v>23</v>
      </c>
      <c r="E2495" s="2" t="s">
        <v>77</v>
      </c>
      <c r="F2495" s="2" t="s">
        <v>71</v>
      </c>
      <c r="G2495" s="4">
        <v>44479</v>
      </c>
      <c r="H2495">
        <v>116</v>
      </c>
      <c r="I2495" t="s">
        <v>1737</v>
      </c>
      <c r="J2495" s="1">
        <v>44479</v>
      </c>
      <c r="K2495" t="s">
        <v>3423</v>
      </c>
      <c r="L2495" t="s">
        <v>3424</v>
      </c>
      <c r="M2495" t="s">
        <v>3425</v>
      </c>
      <c r="N2495">
        <v>102</v>
      </c>
      <c r="O2495" t="s">
        <v>2033</v>
      </c>
      <c r="P2495">
        <v>1070</v>
      </c>
      <c r="Q2495">
        <v>0</v>
      </c>
      <c r="R2495">
        <v>0</v>
      </c>
      <c r="S2495">
        <v>1070</v>
      </c>
      <c r="T2495">
        <v>1070</v>
      </c>
      <c r="U2495">
        <v>1070</v>
      </c>
      <c r="W2495" t="s">
        <v>2006</v>
      </c>
      <c r="X2495" t="s">
        <v>71</v>
      </c>
      <c r="AA2495" t="s">
        <v>24</v>
      </c>
      <c r="AC2495" t="s">
        <v>2034</v>
      </c>
      <c r="AD2495">
        <v>136</v>
      </c>
      <c r="AE2495" t="s">
        <v>2773</v>
      </c>
    </row>
    <row r="2496" spans="1:31" x14ac:dyDescent="0.25">
      <c r="A2496" s="1">
        <v>44479</v>
      </c>
      <c r="B2496" s="2" t="s">
        <v>3879</v>
      </c>
      <c r="C2496" s="2" t="s">
        <v>25</v>
      </c>
      <c r="D2496" s="2" t="s">
        <v>23</v>
      </c>
      <c r="E2496" s="2" t="s">
        <v>78</v>
      </c>
      <c r="F2496" s="2" t="s">
        <v>71</v>
      </c>
      <c r="G2496" s="4">
        <v>44479</v>
      </c>
      <c r="H2496">
        <v>117</v>
      </c>
      <c r="I2496" t="s">
        <v>1738</v>
      </c>
      <c r="J2496" s="1">
        <v>44479</v>
      </c>
      <c r="K2496" t="s">
        <v>3423</v>
      </c>
      <c r="L2496" t="s">
        <v>3424</v>
      </c>
      <c r="M2496" t="s">
        <v>3425</v>
      </c>
      <c r="N2496">
        <v>745</v>
      </c>
      <c r="O2496" t="s">
        <v>3685</v>
      </c>
      <c r="P2496">
        <v>195</v>
      </c>
      <c r="Q2496">
        <v>0</v>
      </c>
      <c r="R2496">
        <v>0</v>
      </c>
      <c r="S2496">
        <v>195</v>
      </c>
      <c r="T2496">
        <v>195</v>
      </c>
      <c r="U2496">
        <v>195</v>
      </c>
      <c r="W2496" t="s">
        <v>2006</v>
      </c>
      <c r="X2496" t="s">
        <v>71</v>
      </c>
      <c r="AA2496" t="s">
        <v>24</v>
      </c>
      <c r="AC2496" t="s">
        <v>3686</v>
      </c>
      <c r="AD2496">
        <v>64</v>
      </c>
      <c r="AE2496" t="s">
        <v>2773</v>
      </c>
    </row>
    <row r="2497" spans="1:31" x14ac:dyDescent="0.25">
      <c r="A2497" s="1">
        <v>44479</v>
      </c>
      <c r="B2497" s="2" t="s">
        <v>3879</v>
      </c>
      <c r="C2497" s="2" t="s">
        <v>20</v>
      </c>
      <c r="D2497" s="2" t="s">
        <v>23</v>
      </c>
      <c r="E2497" s="2" t="s">
        <v>79</v>
      </c>
      <c r="F2497" s="2" t="s">
        <v>71</v>
      </c>
      <c r="G2497" s="4">
        <v>44479</v>
      </c>
      <c r="H2497">
        <v>118</v>
      </c>
      <c r="I2497" t="s">
        <v>1739</v>
      </c>
      <c r="J2497" s="1">
        <v>44479</v>
      </c>
      <c r="K2497" t="s">
        <v>3687</v>
      </c>
      <c r="L2497" t="s">
        <v>2287</v>
      </c>
      <c r="M2497" t="s">
        <v>3659</v>
      </c>
      <c r="N2497">
        <v>692</v>
      </c>
      <c r="O2497" t="s">
        <v>2012</v>
      </c>
      <c r="P2497">
        <v>184</v>
      </c>
      <c r="Q2497">
        <v>0</v>
      </c>
      <c r="R2497">
        <v>0</v>
      </c>
      <c r="S2497">
        <v>1116</v>
      </c>
      <c r="T2497">
        <v>1116</v>
      </c>
      <c r="U2497">
        <v>1116</v>
      </c>
      <c r="W2497" t="s">
        <v>2006</v>
      </c>
      <c r="X2497" t="s">
        <v>71</v>
      </c>
      <c r="AA2497" t="s">
        <v>18</v>
      </c>
      <c r="AC2497" t="s">
        <v>2013</v>
      </c>
      <c r="AD2497" t="s">
        <v>2014</v>
      </c>
      <c r="AE2497" t="s">
        <v>2619</v>
      </c>
    </row>
    <row r="2498" spans="1:31" x14ac:dyDescent="0.25">
      <c r="A2498" s="1">
        <v>44479</v>
      </c>
      <c r="B2498" s="2" t="s">
        <v>3879</v>
      </c>
      <c r="C2498" s="2" t="s">
        <v>20</v>
      </c>
      <c r="D2498" s="2" t="s">
        <v>23</v>
      </c>
      <c r="E2498" s="2" t="s">
        <v>79</v>
      </c>
      <c r="F2498" s="2" t="s">
        <v>71</v>
      </c>
      <c r="G2498" s="4">
        <v>44479</v>
      </c>
      <c r="H2498">
        <v>119</v>
      </c>
      <c r="I2498" t="s">
        <v>1739</v>
      </c>
      <c r="N2498">
        <v>100</v>
      </c>
      <c r="O2498" t="s">
        <v>2016</v>
      </c>
      <c r="P2498">
        <v>414</v>
      </c>
      <c r="AC2498" t="s">
        <v>2017</v>
      </c>
      <c r="AD2498">
        <v>100</v>
      </c>
    </row>
    <row r="2499" spans="1:31" x14ac:dyDescent="0.25">
      <c r="A2499" s="1">
        <v>44479</v>
      </c>
      <c r="B2499" s="2" t="s">
        <v>3879</v>
      </c>
      <c r="C2499" s="2" t="s">
        <v>20</v>
      </c>
      <c r="D2499" s="2" t="s">
        <v>23</v>
      </c>
      <c r="E2499" s="2" t="s">
        <v>79</v>
      </c>
      <c r="F2499" s="2" t="s">
        <v>71</v>
      </c>
      <c r="G2499" s="4">
        <v>44479</v>
      </c>
      <c r="H2499">
        <v>120</v>
      </c>
      <c r="I2499" t="s">
        <v>1739</v>
      </c>
      <c r="N2499">
        <v>691</v>
      </c>
      <c r="O2499" t="s">
        <v>2020</v>
      </c>
      <c r="P2499">
        <v>518</v>
      </c>
      <c r="AC2499" t="s">
        <v>2021</v>
      </c>
      <c r="AD2499" t="s">
        <v>2022</v>
      </c>
    </row>
    <row r="2500" spans="1:31" x14ac:dyDescent="0.25">
      <c r="A2500" s="1">
        <v>44479</v>
      </c>
      <c r="B2500" s="2" t="s">
        <v>3879</v>
      </c>
      <c r="C2500" s="2" t="s">
        <v>25</v>
      </c>
      <c r="D2500" s="2" t="s">
        <v>74</v>
      </c>
      <c r="E2500" s="2" t="s">
        <v>78</v>
      </c>
      <c r="F2500" s="2" t="s">
        <v>71</v>
      </c>
      <c r="G2500" s="4">
        <v>44479</v>
      </c>
      <c r="H2500">
        <v>121</v>
      </c>
      <c r="I2500" t="s">
        <v>1741</v>
      </c>
      <c r="J2500" s="1">
        <v>44479</v>
      </c>
      <c r="K2500" t="s">
        <v>3642</v>
      </c>
      <c r="L2500" t="s">
        <v>2268</v>
      </c>
      <c r="M2500" t="s">
        <v>2335</v>
      </c>
      <c r="N2500">
        <v>2334</v>
      </c>
      <c r="O2500" t="s">
        <v>3688</v>
      </c>
      <c r="P2500">
        <v>2700</v>
      </c>
      <c r="Q2500">
        <v>0</v>
      </c>
      <c r="R2500">
        <v>0</v>
      </c>
      <c r="S2500">
        <v>2700</v>
      </c>
      <c r="T2500">
        <v>2700</v>
      </c>
      <c r="U2500">
        <v>2700</v>
      </c>
      <c r="W2500" t="s">
        <v>2006</v>
      </c>
      <c r="X2500" t="s">
        <v>71</v>
      </c>
      <c r="AA2500" t="s">
        <v>24</v>
      </c>
      <c r="AC2500" t="s">
        <v>3689</v>
      </c>
      <c r="AE2500" t="s">
        <v>2345</v>
      </c>
    </row>
    <row r="2501" spans="1:31" x14ac:dyDescent="0.25">
      <c r="A2501" s="1">
        <v>44479</v>
      </c>
      <c r="B2501" s="2" t="s">
        <v>3880</v>
      </c>
      <c r="C2501" s="2" t="s">
        <v>34</v>
      </c>
      <c r="D2501" s="2" t="s">
        <v>23</v>
      </c>
      <c r="E2501" s="2" t="s">
        <v>80</v>
      </c>
      <c r="F2501" s="2" t="s">
        <v>71</v>
      </c>
      <c r="G2501" s="4">
        <v>44479</v>
      </c>
      <c r="H2501">
        <v>122</v>
      </c>
      <c r="I2501" t="s">
        <v>1742</v>
      </c>
      <c r="J2501" s="1">
        <v>44479</v>
      </c>
      <c r="K2501" t="s">
        <v>3690</v>
      </c>
      <c r="L2501" t="s">
        <v>2150</v>
      </c>
      <c r="N2501">
        <v>2477</v>
      </c>
      <c r="O2501" t="s">
        <v>2240</v>
      </c>
      <c r="P2501">
        <v>750</v>
      </c>
      <c r="Q2501">
        <v>0</v>
      </c>
      <c r="R2501">
        <v>0</v>
      </c>
      <c r="S2501">
        <v>750</v>
      </c>
      <c r="T2501">
        <v>750</v>
      </c>
      <c r="U2501">
        <v>750</v>
      </c>
      <c r="W2501" t="s">
        <v>2006</v>
      </c>
      <c r="X2501" t="s">
        <v>71</v>
      </c>
      <c r="AA2501" t="s">
        <v>33</v>
      </c>
      <c r="AC2501" t="s">
        <v>2241</v>
      </c>
      <c r="AE2501" t="s">
        <v>2875</v>
      </c>
    </row>
    <row r="2502" spans="1:31" x14ac:dyDescent="0.25">
      <c r="A2502" s="1">
        <v>44479</v>
      </c>
      <c r="B2502" s="2" t="s">
        <v>3880</v>
      </c>
      <c r="C2502" s="2" t="s">
        <v>34</v>
      </c>
      <c r="D2502" s="2" t="s">
        <v>37</v>
      </c>
      <c r="E2502" s="2" t="s">
        <v>80</v>
      </c>
      <c r="F2502" s="2" t="s">
        <v>71</v>
      </c>
      <c r="G2502" s="4">
        <v>44479</v>
      </c>
      <c r="H2502">
        <v>123</v>
      </c>
      <c r="I2502" t="s">
        <v>1744</v>
      </c>
      <c r="J2502" s="1">
        <v>44479</v>
      </c>
      <c r="K2502" t="s">
        <v>3691</v>
      </c>
      <c r="L2502" t="s">
        <v>3692</v>
      </c>
      <c r="N2502">
        <v>259</v>
      </c>
      <c r="O2502" t="s">
        <v>2277</v>
      </c>
      <c r="P2502">
        <v>130</v>
      </c>
      <c r="Q2502">
        <v>0</v>
      </c>
      <c r="R2502">
        <v>0</v>
      </c>
      <c r="S2502">
        <v>7697</v>
      </c>
      <c r="T2502">
        <v>7697</v>
      </c>
      <c r="U2502">
        <v>7697</v>
      </c>
      <c r="W2502" t="s">
        <v>2006</v>
      </c>
      <c r="X2502" t="s">
        <v>71</v>
      </c>
      <c r="AA2502" t="s">
        <v>33</v>
      </c>
      <c r="AC2502" t="s">
        <v>2278</v>
      </c>
      <c r="AD2502">
        <v>210</v>
      </c>
      <c r="AE2502" t="s">
        <v>2730</v>
      </c>
    </row>
    <row r="2503" spans="1:31" x14ac:dyDescent="0.25">
      <c r="A2503" s="1">
        <v>44479</v>
      </c>
      <c r="B2503" s="2" t="s">
        <v>3880</v>
      </c>
      <c r="C2503" s="2" t="s">
        <v>34</v>
      </c>
      <c r="D2503" s="2" t="s">
        <v>37</v>
      </c>
      <c r="E2503" s="2" t="s">
        <v>80</v>
      </c>
      <c r="F2503" s="2" t="s">
        <v>71</v>
      </c>
      <c r="G2503" s="4">
        <v>44479</v>
      </c>
      <c r="H2503">
        <v>124</v>
      </c>
      <c r="I2503" t="s">
        <v>1744</v>
      </c>
      <c r="N2503">
        <v>262</v>
      </c>
      <c r="O2503" t="s">
        <v>2279</v>
      </c>
      <c r="P2503">
        <v>130</v>
      </c>
      <c r="AC2503" t="s">
        <v>2280</v>
      </c>
    </row>
    <row r="2504" spans="1:31" x14ac:dyDescent="0.25">
      <c r="A2504" s="1">
        <v>44479</v>
      </c>
      <c r="B2504" s="2" t="s">
        <v>3880</v>
      </c>
      <c r="C2504" s="2" t="s">
        <v>34</v>
      </c>
      <c r="D2504" s="2" t="s">
        <v>37</v>
      </c>
      <c r="E2504" s="2" t="s">
        <v>80</v>
      </c>
      <c r="F2504" s="2" t="s">
        <v>71</v>
      </c>
      <c r="G2504" s="4">
        <v>44479</v>
      </c>
      <c r="H2504">
        <v>125</v>
      </c>
      <c r="I2504" t="s">
        <v>1744</v>
      </c>
      <c r="N2504">
        <v>692</v>
      </c>
      <c r="O2504" t="s">
        <v>2012</v>
      </c>
      <c r="P2504">
        <v>184</v>
      </c>
      <c r="AC2504" t="s">
        <v>2013</v>
      </c>
      <c r="AD2504" t="s">
        <v>2014</v>
      </c>
    </row>
    <row r="2505" spans="1:31" x14ac:dyDescent="0.25">
      <c r="A2505" s="1">
        <v>44479</v>
      </c>
      <c r="B2505" s="2" t="s">
        <v>3880</v>
      </c>
      <c r="C2505" s="2" t="s">
        <v>34</v>
      </c>
      <c r="D2505" s="2" t="s">
        <v>37</v>
      </c>
      <c r="E2505" s="2" t="s">
        <v>80</v>
      </c>
      <c r="F2505" s="2" t="s">
        <v>71</v>
      </c>
      <c r="G2505" s="4">
        <v>44479</v>
      </c>
      <c r="H2505">
        <v>126</v>
      </c>
      <c r="I2505" t="s">
        <v>1744</v>
      </c>
      <c r="N2505">
        <v>288</v>
      </c>
      <c r="O2505" t="s">
        <v>2242</v>
      </c>
      <c r="P2505">
        <v>125</v>
      </c>
      <c r="AC2505" t="s">
        <v>2243</v>
      </c>
      <c r="AD2505">
        <v>221</v>
      </c>
    </row>
    <row r="2506" spans="1:31" x14ac:dyDescent="0.25">
      <c r="A2506" s="1">
        <v>44479</v>
      </c>
      <c r="B2506" s="2" t="s">
        <v>3880</v>
      </c>
      <c r="C2506" s="2" t="s">
        <v>34</v>
      </c>
      <c r="D2506" s="2" t="s">
        <v>37</v>
      </c>
      <c r="E2506" s="2" t="s">
        <v>80</v>
      </c>
      <c r="F2506" s="2" t="s">
        <v>71</v>
      </c>
      <c r="G2506" s="4">
        <v>44479</v>
      </c>
      <c r="H2506">
        <v>127</v>
      </c>
      <c r="I2506" t="s">
        <v>1744</v>
      </c>
      <c r="N2506">
        <v>691</v>
      </c>
      <c r="O2506" t="s">
        <v>2020</v>
      </c>
      <c r="P2506">
        <v>518</v>
      </c>
      <c r="AC2506" t="s">
        <v>2021</v>
      </c>
      <c r="AD2506" t="s">
        <v>2022</v>
      </c>
    </row>
    <row r="2507" spans="1:31" x14ac:dyDescent="0.25">
      <c r="A2507" s="1">
        <v>44479</v>
      </c>
      <c r="B2507" s="2" t="s">
        <v>3880</v>
      </c>
      <c r="C2507" s="2" t="s">
        <v>34</v>
      </c>
      <c r="D2507" s="2" t="s">
        <v>37</v>
      </c>
      <c r="E2507" s="2" t="s">
        <v>80</v>
      </c>
      <c r="F2507" s="2" t="s">
        <v>71</v>
      </c>
      <c r="G2507" s="4">
        <v>44479</v>
      </c>
      <c r="H2507">
        <v>128</v>
      </c>
      <c r="I2507" t="s">
        <v>1744</v>
      </c>
      <c r="N2507">
        <v>226</v>
      </c>
      <c r="O2507" t="s">
        <v>2018</v>
      </c>
      <c r="P2507">
        <v>345</v>
      </c>
      <c r="AC2507" t="s">
        <v>2019</v>
      </c>
      <c r="AD2507">
        <v>183</v>
      </c>
    </row>
    <row r="2508" spans="1:31" x14ac:dyDescent="0.25">
      <c r="A2508" s="1">
        <v>44479</v>
      </c>
      <c r="B2508" s="2" t="s">
        <v>3880</v>
      </c>
      <c r="C2508" s="2" t="s">
        <v>34</v>
      </c>
      <c r="D2508" s="2" t="s">
        <v>37</v>
      </c>
      <c r="E2508" s="2" t="s">
        <v>80</v>
      </c>
      <c r="F2508" s="2" t="s">
        <v>71</v>
      </c>
      <c r="G2508" s="4">
        <v>44479</v>
      </c>
      <c r="H2508">
        <v>129</v>
      </c>
      <c r="I2508" t="s">
        <v>1744</v>
      </c>
      <c r="N2508">
        <v>244</v>
      </c>
      <c r="O2508" t="s">
        <v>2023</v>
      </c>
      <c r="P2508">
        <v>920</v>
      </c>
      <c r="AC2508" t="s">
        <v>2024</v>
      </c>
    </row>
    <row r="2509" spans="1:31" x14ac:dyDescent="0.25">
      <c r="A2509" s="1">
        <v>44479</v>
      </c>
      <c r="B2509" s="2" t="s">
        <v>3880</v>
      </c>
      <c r="C2509" s="2" t="s">
        <v>34</v>
      </c>
      <c r="D2509" s="2" t="s">
        <v>37</v>
      </c>
      <c r="E2509" s="2" t="s">
        <v>80</v>
      </c>
      <c r="F2509" s="2" t="s">
        <v>71</v>
      </c>
      <c r="G2509" s="4">
        <v>44479</v>
      </c>
      <c r="H2509">
        <v>130</v>
      </c>
      <c r="I2509" t="s">
        <v>1744</v>
      </c>
      <c r="N2509">
        <v>87</v>
      </c>
      <c r="O2509" t="s">
        <v>2602</v>
      </c>
      <c r="P2509">
        <v>345</v>
      </c>
      <c r="AC2509" t="s">
        <v>2602</v>
      </c>
      <c r="AD2509">
        <v>129</v>
      </c>
    </row>
    <row r="2510" spans="1:31" x14ac:dyDescent="0.25">
      <c r="A2510" s="1">
        <v>44479</v>
      </c>
      <c r="B2510" s="2" t="s">
        <v>3880</v>
      </c>
      <c r="C2510" s="2" t="s">
        <v>34</v>
      </c>
      <c r="D2510" s="2" t="s">
        <v>37</v>
      </c>
      <c r="E2510" s="2" t="s">
        <v>80</v>
      </c>
      <c r="F2510" s="2" t="s">
        <v>71</v>
      </c>
      <c r="G2510" s="4">
        <v>44479</v>
      </c>
      <c r="H2510">
        <v>131</v>
      </c>
      <c r="I2510" t="s">
        <v>1744</v>
      </c>
      <c r="N2510">
        <v>2085</v>
      </c>
      <c r="O2510" t="s">
        <v>2741</v>
      </c>
      <c r="P2510">
        <v>750</v>
      </c>
      <c r="AC2510" t="s">
        <v>2742</v>
      </c>
      <c r="AD2510">
        <v>189</v>
      </c>
    </row>
    <row r="2511" spans="1:31" x14ac:dyDescent="0.25">
      <c r="A2511" s="1">
        <v>44479</v>
      </c>
      <c r="B2511" s="2" t="s">
        <v>3880</v>
      </c>
      <c r="C2511" s="2" t="s">
        <v>34</v>
      </c>
      <c r="D2511" s="2" t="s">
        <v>37</v>
      </c>
      <c r="E2511" s="2" t="s">
        <v>80</v>
      </c>
      <c r="F2511" s="2" t="s">
        <v>71</v>
      </c>
      <c r="G2511" s="4">
        <v>44479</v>
      </c>
      <c r="H2511">
        <v>132</v>
      </c>
      <c r="I2511" t="s">
        <v>1744</v>
      </c>
      <c r="N2511">
        <v>2477</v>
      </c>
      <c r="O2511" t="s">
        <v>2240</v>
      </c>
      <c r="P2511">
        <v>750</v>
      </c>
      <c r="AC2511" t="s">
        <v>2241</v>
      </c>
    </row>
    <row r="2512" spans="1:31" x14ac:dyDescent="0.25">
      <c r="A2512" s="1">
        <v>44479</v>
      </c>
      <c r="B2512" s="2" t="s">
        <v>3880</v>
      </c>
      <c r="C2512" s="2" t="s">
        <v>34</v>
      </c>
      <c r="D2512" s="2" t="s">
        <v>37</v>
      </c>
      <c r="E2512" s="2" t="s">
        <v>80</v>
      </c>
      <c r="F2512" s="2" t="s">
        <v>71</v>
      </c>
      <c r="G2512" s="4">
        <v>44479</v>
      </c>
      <c r="H2512">
        <v>133</v>
      </c>
      <c r="I2512" t="s">
        <v>1744</v>
      </c>
      <c r="N2512">
        <v>2452</v>
      </c>
      <c r="O2512" t="s">
        <v>2157</v>
      </c>
      <c r="P2512">
        <v>3500</v>
      </c>
      <c r="AC2512" t="s">
        <v>2158</v>
      </c>
    </row>
    <row r="2513" spans="1:31" x14ac:dyDescent="0.25">
      <c r="A2513" s="1">
        <v>44479</v>
      </c>
      <c r="B2513" s="2" t="s">
        <v>3880</v>
      </c>
      <c r="C2513" s="2" t="s">
        <v>73</v>
      </c>
      <c r="D2513" s="2" t="s">
        <v>23</v>
      </c>
      <c r="E2513" s="2" t="s">
        <v>77</v>
      </c>
      <c r="F2513" s="2" t="s">
        <v>71</v>
      </c>
      <c r="G2513" s="4">
        <v>44479</v>
      </c>
      <c r="H2513">
        <v>134</v>
      </c>
      <c r="I2513" t="s">
        <v>1747</v>
      </c>
      <c r="J2513" s="1">
        <v>44479</v>
      </c>
      <c r="K2513" t="s">
        <v>3691</v>
      </c>
      <c r="L2513" t="s">
        <v>3692</v>
      </c>
      <c r="N2513">
        <v>102</v>
      </c>
      <c r="O2513" t="s">
        <v>2033</v>
      </c>
      <c r="P2513">
        <v>1070</v>
      </c>
      <c r="Q2513">
        <v>0</v>
      </c>
      <c r="R2513">
        <v>0</v>
      </c>
      <c r="S2513">
        <v>1070</v>
      </c>
      <c r="T2513">
        <v>1070</v>
      </c>
      <c r="U2513">
        <v>1070</v>
      </c>
      <c r="W2513" t="s">
        <v>2006</v>
      </c>
      <c r="X2513" t="s">
        <v>71</v>
      </c>
      <c r="AA2513" t="s">
        <v>33</v>
      </c>
      <c r="AC2513" t="s">
        <v>2034</v>
      </c>
      <c r="AD2513">
        <v>136</v>
      </c>
      <c r="AE2513" t="s">
        <v>2730</v>
      </c>
    </row>
    <row r="2514" spans="1:31" x14ac:dyDescent="0.25">
      <c r="A2514" s="1">
        <v>44479</v>
      </c>
      <c r="B2514" s="2" t="s">
        <v>3880</v>
      </c>
      <c r="C2514" s="2" t="s">
        <v>20</v>
      </c>
      <c r="D2514" s="2" t="s">
        <v>23</v>
      </c>
      <c r="E2514" s="2" t="s">
        <v>79</v>
      </c>
      <c r="F2514" s="2" t="s">
        <v>71</v>
      </c>
      <c r="G2514" s="4">
        <v>44479</v>
      </c>
      <c r="H2514">
        <v>135</v>
      </c>
      <c r="I2514" t="s">
        <v>1748</v>
      </c>
      <c r="J2514" s="1">
        <v>44479</v>
      </c>
      <c r="K2514" t="s">
        <v>3693</v>
      </c>
      <c r="L2514" t="s">
        <v>3694</v>
      </c>
      <c r="N2514">
        <v>692</v>
      </c>
      <c r="O2514" t="s">
        <v>2012</v>
      </c>
      <c r="P2514">
        <v>184</v>
      </c>
      <c r="Q2514">
        <v>0</v>
      </c>
      <c r="R2514">
        <v>0</v>
      </c>
      <c r="S2514">
        <v>1012</v>
      </c>
      <c r="T2514">
        <v>1012</v>
      </c>
      <c r="U2514">
        <v>1012</v>
      </c>
      <c r="W2514" t="s">
        <v>2006</v>
      </c>
      <c r="X2514" t="s">
        <v>71</v>
      </c>
      <c r="AA2514" t="s">
        <v>18</v>
      </c>
      <c r="AC2514" t="s">
        <v>2013</v>
      </c>
      <c r="AD2514" t="s">
        <v>2014</v>
      </c>
      <c r="AE2514" t="s">
        <v>2619</v>
      </c>
    </row>
    <row r="2515" spans="1:31" x14ac:dyDescent="0.25">
      <c r="A2515" s="1">
        <v>44479</v>
      </c>
      <c r="B2515" s="2" t="s">
        <v>3880</v>
      </c>
      <c r="C2515" s="2" t="s">
        <v>20</v>
      </c>
      <c r="D2515" s="2" t="s">
        <v>23</v>
      </c>
      <c r="E2515" s="2" t="s">
        <v>79</v>
      </c>
      <c r="F2515" s="2" t="s">
        <v>71</v>
      </c>
      <c r="G2515" s="4">
        <v>44479</v>
      </c>
      <c r="H2515">
        <v>136</v>
      </c>
      <c r="I2515" t="s">
        <v>1748</v>
      </c>
      <c r="N2515">
        <v>1340</v>
      </c>
      <c r="O2515" t="s">
        <v>2703</v>
      </c>
      <c r="P2515">
        <v>250</v>
      </c>
      <c r="AC2515" t="s">
        <v>2704</v>
      </c>
      <c r="AD2515">
        <v>188</v>
      </c>
    </row>
    <row r="2516" spans="1:31" x14ac:dyDescent="0.25">
      <c r="A2516" s="1">
        <v>44479</v>
      </c>
      <c r="B2516" s="2" t="s">
        <v>3880</v>
      </c>
      <c r="C2516" s="2" t="s">
        <v>20</v>
      </c>
      <c r="D2516" s="2" t="s">
        <v>23</v>
      </c>
      <c r="E2516" s="2" t="s">
        <v>79</v>
      </c>
      <c r="F2516" s="2" t="s">
        <v>71</v>
      </c>
      <c r="G2516" s="4">
        <v>44479</v>
      </c>
      <c r="H2516">
        <v>137</v>
      </c>
      <c r="I2516" t="s">
        <v>1748</v>
      </c>
      <c r="N2516">
        <v>123</v>
      </c>
      <c r="O2516" t="s">
        <v>3695</v>
      </c>
      <c r="P2516">
        <v>440</v>
      </c>
      <c r="AC2516" t="s">
        <v>3696</v>
      </c>
      <c r="AD2516">
        <v>50</v>
      </c>
    </row>
    <row r="2517" spans="1:31" x14ac:dyDescent="0.25">
      <c r="A2517" s="1">
        <v>44479</v>
      </c>
      <c r="B2517" s="2" t="s">
        <v>3880</v>
      </c>
      <c r="C2517" s="2" t="s">
        <v>20</v>
      </c>
      <c r="D2517" s="2" t="s">
        <v>23</v>
      </c>
      <c r="E2517" s="2" t="s">
        <v>79</v>
      </c>
      <c r="F2517" s="2" t="s">
        <v>71</v>
      </c>
      <c r="G2517" s="4">
        <v>44479</v>
      </c>
      <c r="H2517">
        <v>138</v>
      </c>
      <c r="I2517" t="s">
        <v>1748</v>
      </c>
      <c r="N2517">
        <v>83</v>
      </c>
      <c r="O2517" t="s">
        <v>2029</v>
      </c>
      <c r="P2517">
        <v>138</v>
      </c>
      <c r="AC2517" t="s">
        <v>2030</v>
      </c>
      <c r="AD2517">
        <v>127</v>
      </c>
    </row>
    <row r="2518" spans="1:31" x14ac:dyDescent="0.25">
      <c r="A2518" s="1">
        <v>44479</v>
      </c>
      <c r="B2518" s="2" t="s">
        <v>3880</v>
      </c>
      <c r="C2518" s="2" t="s">
        <v>46</v>
      </c>
      <c r="D2518" s="2" t="s">
        <v>23</v>
      </c>
      <c r="E2518" s="2" t="s">
        <v>81</v>
      </c>
      <c r="F2518" s="2" t="s">
        <v>71</v>
      </c>
      <c r="G2518" s="4">
        <v>44479</v>
      </c>
      <c r="H2518">
        <v>139</v>
      </c>
      <c r="I2518" t="s">
        <v>1750</v>
      </c>
      <c r="J2518" s="1">
        <v>44479</v>
      </c>
      <c r="K2518" t="s">
        <v>3697</v>
      </c>
      <c r="L2518" t="s">
        <v>3698</v>
      </c>
      <c r="N2518">
        <v>692</v>
      </c>
      <c r="O2518" t="s">
        <v>2012</v>
      </c>
      <c r="P2518">
        <v>184</v>
      </c>
      <c r="Q2518">
        <v>0</v>
      </c>
      <c r="R2518">
        <v>0</v>
      </c>
      <c r="S2518">
        <v>1001</v>
      </c>
      <c r="T2518">
        <v>1001</v>
      </c>
      <c r="U2518">
        <v>1001</v>
      </c>
      <c r="W2518" t="s">
        <v>2006</v>
      </c>
      <c r="X2518" t="s">
        <v>71</v>
      </c>
      <c r="Y2518" t="s">
        <v>3699</v>
      </c>
      <c r="AA2518" t="s">
        <v>46</v>
      </c>
      <c r="AC2518" t="s">
        <v>2013</v>
      </c>
      <c r="AD2518" t="s">
        <v>2014</v>
      </c>
      <c r="AE2518" t="s">
        <v>2300</v>
      </c>
    </row>
    <row r="2519" spans="1:31" x14ac:dyDescent="0.25">
      <c r="A2519" s="1">
        <v>44479</v>
      </c>
      <c r="B2519" s="2" t="s">
        <v>3880</v>
      </c>
      <c r="C2519" s="2" t="s">
        <v>46</v>
      </c>
      <c r="D2519" s="2" t="s">
        <v>23</v>
      </c>
      <c r="E2519" s="2" t="s">
        <v>81</v>
      </c>
      <c r="F2519" s="2" t="s">
        <v>71</v>
      </c>
      <c r="G2519" s="4">
        <v>44479</v>
      </c>
      <c r="H2519">
        <v>140</v>
      </c>
      <c r="I2519" t="s">
        <v>1750</v>
      </c>
      <c r="N2519">
        <v>119</v>
      </c>
      <c r="O2519" t="s">
        <v>2145</v>
      </c>
      <c r="P2519">
        <v>161</v>
      </c>
      <c r="AC2519" t="s">
        <v>2146</v>
      </c>
      <c r="AD2519">
        <v>213</v>
      </c>
    </row>
    <row r="2520" spans="1:31" x14ac:dyDescent="0.25">
      <c r="A2520" s="1">
        <v>44479</v>
      </c>
      <c r="B2520" s="2" t="s">
        <v>3880</v>
      </c>
      <c r="C2520" s="2" t="s">
        <v>46</v>
      </c>
      <c r="D2520" s="2" t="s">
        <v>23</v>
      </c>
      <c r="E2520" s="2" t="s">
        <v>81</v>
      </c>
      <c r="F2520" s="2" t="s">
        <v>71</v>
      </c>
      <c r="G2520" s="4">
        <v>44479</v>
      </c>
      <c r="H2520">
        <v>141</v>
      </c>
      <c r="I2520" t="s">
        <v>1750</v>
      </c>
      <c r="N2520">
        <v>691</v>
      </c>
      <c r="O2520" t="s">
        <v>2020</v>
      </c>
      <c r="P2520">
        <v>518</v>
      </c>
      <c r="AC2520" t="s">
        <v>2021</v>
      </c>
      <c r="AD2520" t="s">
        <v>2022</v>
      </c>
    </row>
    <row r="2521" spans="1:31" x14ac:dyDescent="0.25">
      <c r="A2521" s="1">
        <v>44479</v>
      </c>
      <c r="B2521" s="2" t="s">
        <v>3880</v>
      </c>
      <c r="C2521" s="2" t="s">
        <v>46</v>
      </c>
      <c r="D2521" s="2" t="s">
        <v>23</v>
      </c>
      <c r="E2521" s="2" t="s">
        <v>81</v>
      </c>
      <c r="F2521" s="2" t="s">
        <v>71</v>
      </c>
      <c r="G2521" s="4">
        <v>44479</v>
      </c>
      <c r="H2521">
        <v>142</v>
      </c>
      <c r="I2521" t="s">
        <v>1750</v>
      </c>
      <c r="N2521">
        <v>83</v>
      </c>
      <c r="O2521" t="s">
        <v>2029</v>
      </c>
      <c r="P2521">
        <v>138</v>
      </c>
      <c r="AC2521" t="s">
        <v>2030</v>
      </c>
      <c r="AD2521">
        <v>127</v>
      </c>
    </row>
    <row r="2522" spans="1:31" x14ac:dyDescent="0.25">
      <c r="A2522" s="1">
        <v>44479</v>
      </c>
      <c r="B2522" s="2" t="s">
        <v>3880</v>
      </c>
      <c r="C2522" s="2" t="s">
        <v>73</v>
      </c>
      <c r="D2522" s="2" t="s">
        <v>23</v>
      </c>
      <c r="E2522" s="2" t="s">
        <v>77</v>
      </c>
      <c r="F2522" s="2" t="s">
        <v>71</v>
      </c>
      <c r="G2522" s="4">
        <v>44479</v>
      </c>
      <c r="H2522">
        <v>143</v>
      </c>
      <c r="I2522" t="s">
        <v>1752</v>
      </c>
      <c r="J2522" s="1">
        <v>44479</v>
      </c>
      <c r="K2522" t="s">
        <v>2085</v>
      </c>
      <c r="L2522" t="s">
        <v>2086</v>
      </c>
      <c r="M2522" t="s">
        <v>2087</v>
      </c>
      <c r="N2522">
        <v>102</v>
      </c>
      <c r="O2522" t="s">
        <v>2033</v>
      </c>
      <c r="P2522">
        <v>1070</v>
      </c>
      <c r="Q2522">
        <v>0</v>
      </c>
      <c r="R2522">
        <v>0</v>
      </c>
      <c r="S2522">
        <v>1070</v>
      </c>
      <c r="T2522">
        <v>1070</v>
      </c>
      <c r="U2522">
        <v>1070</v>
      </c>
      <c r="W2522" t="s">
        <v>2006</v>
      </c>
      <c r="X2522" t="s">
        <v>71</v>
      </c>
      <c r="AA2522" t="s">
        <v>24</v>
      </c>
      <c r="AC2522" t="s">
        <v>2034</v>
      </c>
      <c r="AD2522">
        <v>136</v>
      </c>
      <c r="AE2522" t="s">
        <v>2333</v>
      </c>
    </row>
    <row r="2523" spans="1:31" x14ac:dyDescent="0.25">
      <c r="A2523" s="1">
        <v>44479</v>
      </c>
      <c r="B2523" s="2" t="s">
        <v>3880</v>
      </c>
      <c r="C2523" s="2" t="s">
        <v>73</v>
      </c>
      <c r="D2523" s="2" t="s">
        <v>23</v>
      </c>
      <c r="E2523" s="2" t="s">
        <v>77</v>
      </c>
      <c r="F2523" s="2" t="s">
        <v>71</v>
      </c>
      <c r="G2523" s="4">
        <v>44479</v>
      </c>
      <c r="H2523">
        <v>144</v>
      </c>
      <c r="I2523" t="s">
        <v>1753</v>
      </c>
      <c r="J2523" s="1">
        <v>44479</v>
      </c>
      <c r="K2523" t="s">
        <v>2915</v>
      </c>
      <c r="L2523" t="s">
        <v>2618</v>
      </c>
      <c r="M2523" t="s">
        <v>2065</v>
      </c>
      <c r="N2523">
        <v>102</v>
      </c>
      <c r="O2523" t="s">
        <v>2033</v>
      </c>
      <c r="P2523">
        <v>1070</v>
      </c>
      <c r="Q2523">
        <v>0</v>
      </c>
      <c r="R2523">
        <v>0</v>
      </c>
      <c r="S2523">
        <v>1070</v>
      </c>
      <c r="T2523">
        <v>1070</v>
      </c>
      <c r="U2523">
        <v>1070</v>
      </c>
      <c r="W2523" t="s">
        <v>2006</v>
      </c>
      <c r="X2523" t="s">
        <v>71</v>
      </c>
      <c r="AA2523" t="s">
        <v>24</v>
      </c>
      <c r="AC2523" t="s">
        <v>2034</v>
      </c>
      <c r="AD2523">
        <v>136</v>
      </c>
      <c r="AE2523" t="s">
        <v>2333</v>
      </c>
    </row>
    <row r="2524" spans="1:31" x14ac:dyDescent="0.25">
      <c r="A2524" s="1">
        <v>44479</v>
      </c>
      <c r="B2524" s="2" t="s">
        <v>3883</v>
      </c>
      <c r="C2524" s="2" t="s">
        <v>20</v>
      </c>
      <c r="D2524" s="2" t="s">
        <v>23</v>
      </c>
      <c r="E2524" s="2" t="s">
        <v>79</v>
      </c>
      <c r="F2524" s="2" t="s">
        <v>71</v>
      </c>
      <c r="G2524" s="4">
        <v>44479</v>
      </c>
      <c r="H2524">
        <v>145</v>
      </c>
      <c r="I2524" t="s">
        <v>1754</v>
      </c>
      <c r="J2524" s="1">
        <v>44479</v>
      </c>
      <c r="K2524" t="s">
        <v>3700</v>
      </c>
      <c r="L2524" t="s">
        <v>3701</v>
      </c>
      <c r="M2524" t="s">
        <v>3702</v>
      </c>
      <c r="N2524">
        <v>692</v>
      </c>
      <c r="O2524" t="s">
        <v>2012</v>
      </c>
      <c r="P2524">
        <v>184</v>
      </c>
      <c r="Q2524">
        <v>0</v>
      </c>
      <c r="R2524">
        <v>0</v>
      </c>
      <c r="S2524">
        <v>1116</v>
      </c>
      <c r="T2524">
        <v>1116</v>
      </c>
      <c r="U2524">
        <v>1116</v>
      </c>
      <c r="W2524" t="s">
        <v>2006</v>
      </c>
      <c r="X2524" t="s">
        <v>71</v>
      </c>
      <c r="AA2524" t="s">
        <v>18</v>
      </c>
      <c r="AC2524" t="s">
        <v>2013</v>
      </c>
      <c r="AD2524" t="s">
        <v>2014</v>
      </c>
      <c r="AE2524" t="s">
        <v>2619</v>
      </c>
    </row>
    <row r="2525" spans="1:31" x14ac:dyDescent="0.25">
      <c r="A2525" s="1">
        <v>44479</v>
      </c>
      <c r="B2525" s="2" t="s">
        <v>3883</v>
      </c>
      <c r="C2525" s="2" t="s">
        <v>20</v>
      </c>
      <c r="D2525" s="2" t="s">
        <v>23</v>
      </c>
      <c r="E2525" s="2" t="s">
        <v>79</v>
      </c>
      <c r="F2525" s="2" t="s">
        <v>71</v>
      </c>
      <c r="G2525" s="4">
        <v>44479</v>
      </c>
      <c r="H2525">
        <v>146</v>
      </c>
      <c r="I2525" t="s">
        <v>1754</v>
      </c>
      <c r="N2525">
        <v>100</v>
      </c>
      <c r="O2525" t="s">
        <v>2016</v>
      </c>
      <c r="P2525">
        <v>414</v>
      </c>
      <c r="AC2525" t="s">
        <v>2017</v>
      </c>
      <c r="AD2525">
        <v>100</v>
      </c>
    </row>
    <row r="2526" spans="1:31" x14ac:dyDescent="0.25">
      <c r="A2526" s="1">
        <v>44479</v>
      </c>
      <c r="B2526" s="2" t="s">
        <v>3883</v>
      </c>
      <c r="C2526" s="2" t="s">
        <v>20</v>
      </c>
      <c r="D2526" s="2" t="s">
        <v>23</v>
      </c>
      <c r="E2526" s="2" t="s">
        <v>79</v>
      </c>
      <c r="F2526" s="2" t="s">
        <v>71</v>
      </c>
      <c r="G2526" s="4">
        <v>44479</v>
      </c>
      <c r="H2526">
        <v>147</v>
      </c>
      <c r="I2526" t="s">
        <v>1754</v>
      </c>
      <c r="N2526">
        <v>691</v>
      </c>
      <c r="O2526" t="s">
        <v>2020</v>
      </c>
      <c r="P2526">
        <v>518</v>
      </c>
      <c r="AC2526" t="s">
        <v>2021</v>
      </c>
      <c r="AD2526" t="s">
        <v>2022</v>
      </c>
    </row>
    <row r="2527" spans="1:31" x14ac:dyDescent="0.25">
      <c r="A2527" s="1">
        <v>44479</v>
      </c>
      <c r="B2527" s="2" t="s">
        <v>3883</v>
      </c>
      <c r="C2527" s="2" t="s">
        <v>20</v>
      </c>
      <c r="D2527" s="2" t="s">
        <v>23</v>
      </c>
      <c r="E2527" s="2" t="s">
        <v>79</v>
      </c>
      <c r="F2527" s="2" t="s">
        <v>71</v>
      </c>
      <c r="G2527" s="4">
        <v>44479</v>
      </c>
      <c r="H2527">
        <v>148</v>
      </c>
      <c r="I2527" t="s">
        <v>1756</v>
      </c>
      <c r="J2527" s="1">
        <v>44479</v>
      </c>
      <c r="K2527" t="s">
        <v>3703</v>
      </c>
      <c r="L2527" t="s">
        <v>2257</v>
      </c>
      <c r="N2527">
        <v>83</v>
      </c>
      <c r="O2527" t="s">
        <v>2029</v>
      </c>
      <c r="P2527">
        <v>138</v>
      </c>
      <c r="Q2527">
        <v>0</v>
      </c>
      <c r="R2527">
        <v>0</v>
      </c>
      <c r="S2527">
        <v>138</v>
      </c>
      <c r="T2527">
        <v>138</v>
      </c>
      <c r="U2527">
        <v>138</v>
      </c>
      <c r="W2527" t="s">
        <v>2006</v>
      </c>
      <c r="X2527" t="s">
        <v>71</v>
      </c>
      <c r="AA2527" t="s">
        <v>18</v>
      </c>
      <c r="AC2527" t="s">
        <v>2030</v>
      </c>
      <c r="AD2527">
        <v>127</v>
      </c>
      <c r="AE2527" t="s">
        <v>2619</v>
      </c>
    </row>
    <row r="2528" spans="1:31" x14ac:dyDescent="0.25">
      <c r="A2528" s="1">
        <v>44479</v>
      </c>
      <c r="B2528" s="2" t="s">
        <v>3883</v>
      </c>
      <c r="C2528" s="2" t="s">
        <v>73</v>
      </c>
      <c r="D2528" s="2" t="s">
        <v>23</v>
      </c>
      <c r="E2528" s="2" t="s">
        <v>77</v>
      </c>
      <c r="F2528" s="2" t="s">
        <v>71</v>
      </c>
      <c r="G2528" s="4">
        <v>44479</v>
      </c>
      <c r="H2528">
        <v>149</v>
      </c>
      <c r="I2528" t="s">
        <v>1758</v>
      </c>
      <c r="J2528" s="1">
        <v>44479</v>
      </c>
      <c r="K2528" t="s">
        <v>3390</v>
      </c>
      <c r="L2528" t="s">
        <v>2037</v>
      </c>
      <c r="N2528">
        <v>102</v>
      </c>
      <c r="O2528" t="s">
        <v>2033</v>
      </c>
      <c r="P2528">
        <v>1070</v>
      </c>
      <c r="Q2528">
        <v>0</v>
      </c>
      <c r="R2528">
        <v>0</v>
      </c>
      <c r="S2528">
        <v>1070</v>
      </c>
      <c r="T2528">
        <v>1070</v>
      </c>
      <c r="U2528">
        <v>1070</v>
      </c>
      <c r="W2528" t="s">
        <v>2006</v>
      </c>
      <c r="X2528" t="s">
        <v>71</v>
      </c>
      <c r="AA2528" t="s">
        <v>24</v>
      </c>
      <c r="AC2528" t="s">
        <v>2034</v>
      </c>
      <c r="AD2528">
        <v>136</v>
      </c>
      <c r="AE2528" t="s">
        <v>2333</v>
      </c>
    </row>
    <row r="2529" spans="1:31" x14ac:dyDescent="0.25">
      <c r="A2529" s="1">
        <v>44479</v>
      </c>
      <c r="B2529" s="2" t="s">
        <v>3883</v>
      </c>
      <c r="C2529" s="2" t="s">
        <v>20</v>
      </c>
      <c r="D2529" s="2" t="s">
        <v>23</v>
      </c>
      <c r="E2529" s="2" t="s">
        <v>79</v>
      </c>
      <c r="F2529" s="2" t="s">
        <v>71</v>
      </c>
      <c r="G2529" s="4">
        <v>44479</v>
      </c>
      <c r="H2529">
        <v>150</v>
      </c>
      <c r="I2529" t="s">
        <v>1759</v>
      </c>
      <c r="J2529" s="1">
        <v>44479</v>
      </c>
      <c r="K2529" t="s">
        <v>3703</v>
      </c>
      <c r="L2529" t="s">
        <v>2257</v>
      </c>
      <c r="N2529">
        <v>692</v>
      </c>
      <c r="O2529" t="s">
        <v>2012</v>
      </c>
      <c r="P2529">
        <v>184</v>
      </c>
      <c r="Q2529">
        <v>0</v>
      </c>
      <c r="R2529">
        <v>0</v>
      </c>
      <c r="S2529">
        <v>1116</v>
      </c>
      <c r="T2529">
        <v>1116</v>
      </c>
      <c r="U2529">
        <v>1116</v>
      </c>
      <c r="W2529" t="s">
        <v>2006</v>
      </c>
      <c r="X2529" t="s">
        <v>71</v>
      </c>
      <c r="AA2529" t="s">
        <v>18</v>
      </c>
      <c r="AC2529" t="s">
        <v>2013</v>
      </c>
      <c r="AD2529" t="s">
        <v>2014</v>
      </c>
      <c r="AE2529" t="s">
        <v>2619</v>
      </c>
    </row>
    <row r="2530" spans="1:31" x14ac:dyDescent="0.25">
      <c r="A2530" s="1">
        <v>44479</v>
      </c>
      <c r="B2530" s="2" t="s">
        <v>3883</v>
      </c>
      <c r="C2530" s="2" t="s">
        <v>20</v>
      </c>
      <c r="D2530" s="2" t="s">
        <v>23</v>
      </c>
      <c r="E2530" s="2" t="s">
        <v>79</v>
      </c>
      <c r="F2530" s="2" t="s">
        <v>71</v>
      </c>
      <c r="G2530" s="4">
        <v>44479</v>
      </c>
      <c r="H2530">
        <v>151</v>
      </c>
      <c r="I2530" t="s">
        <v>1759</v>
      </c>
      <c r="N2530">
        <v>100</v>
      </c>
      <c r="O2530" t="s">
        <v>2016</v>
      </c>
      <c r="P2530">
        <v>414</v>
      </c>
      <c r="AC2530" t="s">
        <v>2017</v>
      </c>
      <c r="AD2530">
        <v>100</v>
      </c>
    </row>
    <row r="2531" spans="1:31" x14ac:dyDescent="0.25">
      <c r="A2531" s="1">
        <v>44479</v>
      </c>
      <c r="B2531" s="2" t="s">
        <v>3883</v>
      </c>
      <c r="C2531" s="2" t="s">
        <v>20</v>
      </c>
      <c r="D2531" s="2" t="s">
        <v>23</v>
      </c>
      <c r="E2531" s="2" t="s">
        <v>79</v>
      </c>
      <c r="F2531" s="2" t="s">
        <v>71</v>
      </c>
      <c r="G2531" s="4">
        <v>44479</v>
      </c>
      <c r="H2531">
        <v>152</v>
      </c>
      <c r="I2531" t="s">
        <v>1759</v>
      </c>
      <c r="N2531">
        <v>691</v>
      </c>
      <c r="O2531" t="s">
        <v>2020</v>
      </c>
      <c r="P2531">
        <v>518</v>
      </c>
      <c r="AC2531" t="s">
        <v>2021</v>
      </c>
      <c r="AD2531" t="s">
        <v>2022</v>
      </c>
    </row>
    <row r="2532" spans="1:31" x14ac:dyDescent="0.25">
      <c r="A2532" s="1">
        <v>44479</v>
      </c>
      <c r="B2532" s="2" t="s">
        <v>3883</v>
      </c>
      <c r="C2532" s="2" t="s">
        <v>20</v>
      </c>
      <c r="D2532" s="2" t="s">
        <v>23</v>
      </c>
      <c r="E2532" s="2" t="s">
        <v>79</v>
      </c>
      <c r="F2532" s="2" t="s">
        <v>71</v>
      </c>
      <c r="G2532" s="4">
        <v>44479</v>
      </c>
      <c r="H2532">
        <v>153</v>
      </c>
      <c r="I2532" t="s">
        <v>1760</v>
      </c>
      <c r="J2532" s="1">
        <v>44479</v>
      </c>
      <c r="K2532" t="s">
        <v>3704</v>
      </c>
      <c r="L2532" t="s">
        <v>2740</v>
      </c>
      <c r="M2532" t="s">
        <v>2150</v>
      </c>
      <c r="N2532">
        <v>100</v>
      </c>
      <c r="O2532" t="s">
        <v>2016</v>
      </c>
      <c r="P2532">
        <v>414</v>
      </c>
      <c r="Q2532">
        <v>0</v>
      </c>
      <c r="R2532">
        <v>0</v>
      </c>
      <c r="S2532">
        <v>2811</v>
      </c>
      <c r="T2532">
        <v>2811</v>
      </c>
      <c r="U2532">
        <v>2811</v>
      </c>
      <c r="W2532" t="s">
        <v>2006</v>
      </c>
      <c r="X2532" t="s">
        <v>71</v>
      </c>
      <c r="AA2532" t="s">
        <v>18</v>
      </c>
      <c r="AC2532" t="s">
        <v>2017</v>
      </c>
      <c r="AD2532">
        <v>100</v>
      </c>
      <c r="AE2532" t="s">
        <v>2332</v>
      </c>
    </row>
    <row r="2533" spans="1:31" x14ac:dyDescent="0.25">
      <c r="A2533" s="1">
        <v>44479</v>
      </c>
      <c r="B2533" s="2" t="s">
        <v>3883</v>
      </c>
      <c r="C2533" s="2" t="s">
        <v>20</v>
      </c>
      <c r="D2533" s="2" t="s">
        <v>23</v>
      </c>
      <c r="E2533" s="2" t="s">
        <v>79</v>
      </c>
      <c r="F2533" s="2" t="s">
        <v>71</v>
      </c>
      <c r="G2533" s="4">
        <v>44479</v>
      </c>
      <c r="H2533">
        <v>154</v>
      </c>
      <c r="I2533" t="s">
        <v>1760</v>
      </c>
      <c r="N2533">
        <v>692</v>
      </c>
      <c r="O2533" t="s">
        <v>2012</v>
      </c>
      <c r="P2533">
        <v>184</v>
      </c>
      <c r="AC2533" t="s">
        <v>2013</v>
      </c>
      <c r="AD2533" t="s">
        <v>2014</v>
      </c>
    </row>
    <row r="2534" spans="1:31" x14ac:dyDescent="0.25">
      <c r="A2534" s="1">
        <v>44479</v>
      </c>
      <c r="B2534" s="2" t="s">
        <v>3883</v>
      </c>
      <c r="C2534" s="2" t="s">
        <v>20</v>
      </c>
      <c r="D2534" s="2" t="s">
        <v>23</v>
      </c>
      <c r="E2534" s="2" t="s">
        <v>79</v>
      </c>
      <c r="F2534" s="2" t="s">
        <v>71</v>
      </c>
      <c r="G2534" s="4">
        <v>44479</v>
      </c>
      <c r="H2534">
        <v>155</v>
      </c>
      <c r="I2534" t="s">
        <v>1760</v>
      </c>
      <c r="N2534">
        <v>48</v>
      </c>
      <c r="O2534" t="s">
        <v>2075</v>
      </c>
      <c r="P2534">
        <v>165</v>
      </c>
      <c r="AC2534" t="s">
        <v>2076</v>
      </c>
      <c r="AD2534">
        <v>99</v>
      </c>
    </row>
    <row r="2535" spans="1:31" x14ac:dyDescent="0.25">
      <c r="A2535" s="1">
        <v>44479</v>
      </c>
      <c r="B2535" s="2" t="s">
        <v>3883</v>
      </c>
      <c r="C2535" s="2" t="s">
        <v>20</v>
      </c>
      <c r="D2535" s="2" t="s">
        <v>23</v>
      </c>
      <c r="E2535" s="2" t="s">
        <v>79</v>
      </c>
      <c r="F2535" s="2" t="s">
        <v>71</v>
      </c>
      <c r="G2535" s="4">
        <v>44479</v>
      </c>
      <c r="H2535">
        <v>156</v>
      </c>
      <c r="I2535" t="s">
        <v>1760</v>
      </c>
      <c r="N2535">
        <v>49</v>
      </c>
      <c r="O2535" t="s">
        <v>2073</v>
      </c>
      <c r="P2535">
        <v>380</v>
      </c>
      <c r="AC2535" t="s">
        <v>2074</v>
      </c>
      <c r="AD2535">
        <v>97</v>
      </c>
    </row>
    <row r="2536" spans="1:31" x14ac:dyDescent="0.25">
      <c r="A2536" s="1">
        <v>44479</v>
      </c>
      <c r="B2536" s="2" t="s">
        <v>3883</v>
      </c>
      <c r="C2536" s="2" t="s">
        <v>20</v>
      </c>
      <c r="D2536" s="2" t="s">
        <v>23</v>
      </c>
      <c r="E2536" s="2" t="s">
        <v>79</v>
      </c>
      <c r="F2536" s="2" t="s">
        <v>71</v>
      </c>
      <c r="G2536" s="4">
        <v>44479</v>
      </c>
      <c r="H2536">
        <v>157</v>
      </c>
      <c r="I2536" t="s">
        <v>1760</v>
      </c>
      <c r="N2536">
        <v>691</v>
      </c>
      <c r="O2536" t="s">
        <v>2020</v>
      </c>
      <c r="P2536">
        <v>518</v>
      </c>
      <c r="AC2536" t="s">
        <v>2021</v>
      </c>
      <c r="AD2536" t="s">
        <v>2022</v>
      </c>
    </row>
    <row r="2537" spans="1:31" x14ac:dyDescent="0.25">
      <c r="A2537" s="1">
        <v>44479</v>
      </c>
      <c r="B2537" s="2" t="s">
        <v>3883</v>
      </c>
      <c r="C2537" s="2" t="s">
        <v>20</v>
      </c>
      <c r="D2537" s="2" t="s">
        <v>23</v>
      </c>
      <c r="E2537" s="2" t="s">
        <v>79</v>
      </c>
      <c r="F2537" s="2" t="s">
        <v>71</v>
      </c>
      <c r="G2537" s="4">
        <v>44479</v>
      </c>
      <c r="H2537">
        <v>158</v>
      </c>
      <c r="I2537" t="s">
        <v>1760</v>
      </c>
      <c r="N2537">
        <v>539</v>
      </c>
      <c r="O2537" t="s">
        <v>2059</v>
      </c>
      <c r="P2537">
        <v>400</v>
      </c>
      <c r="AC2537" t="s">
        <v>2060</v>
      </c>
    </row>
    <row r="2538" spans="1:31" x14ac:dyDescent="0.25">
      <c r="A2538" s="1">
        <v>44479</v>
      </c>
      <c r="B2538" s="2" t="s">
        <v>3883</v>
      </c>
      <c r="C2538" s="2" t="s">
        <v>20</v>
      </c>
      <c r="D2538" s="2" t="s">
        <v>23</v>
      </c>
      <c r="E2538" s="2" t="s">
        <v>79</v>
      </c>
      <c r="F2538" s="2" t="s">
        <v>71</v>
      </c>
      <c r="G2538" s="4">
        <v>44479</v>
      </c>
      <c r="H2538">
        <v>159</v>
      </c>
      <c r="I2538" t="s">
        <v>1760</v>
      </c>
      <c r="N2538">
        <v>2477</v>
      </c>
      <c r="O2538" t="s">
        <v>2240</v>
      </c>
      <c r="P2538">
        <v>750</v>
      </c>
      <c r="AC2538" t="s">
        <v>2241</v>
      </c>
    </row>
    <row r="2539" spans="1:31" x14ac:dyDescent="0.25">
      <c r="A2539" s="1">
        <v>44479</v>
      </c>
      <c r="B2539" s="2" t="s">
        <v>3883</v>
      </c>
      <c r="C2539" s="2" t="s">
        <v>20</v>
      </c>
      <c r="D2539" s="2" t="s">
        <v>23</v>
      </c>
      <c r="E2539" s="2" t="s">
        <v>79</v>
      </c>
      <c r="F2539" s="2" t="s">
        <v>71</v>
      </c>
      <c r="G2539" s="4">
        <v>44479</v>
      </c>
      <c r="H2539">
        <v>160</v>
      </c>
      <c r="I2539" t="s">
        <v>1763</v>
      </c>
      <c r="J2539" s="1">
        <v>44479</v>
      </c>
      <c r="K2539" t="s">
        <v>3704</v>
      </c>
      <c r="L2539" t="s">
        <v>2740</v>
      </c>
      <c r="M2539" t="s">
        <v>2150</v>
      </c>
      <c r="N2539">
        <v>226</v>
      </c>
      <c r="O2539" t="s">
        <v>2018</v>
      </c>
      <c r="P2539">
        <v>345</v>
      </c>
      <c r="Q2539">
        <v>0</v>
      </c>
      <c r="R2539">
        <v>0</v>
      </c>
      <c r="S2539">
        <v>1265</v>
      </c>
      <c r="T2539">
        <v>1265</v>
      </c>
      <c r="U2539">
        <v>1265</v>
      </c>
      <c r="W2539" t="s">
        <v>2006</v>
      </c>
      <c r="X2539" t="s">
        <v>71</v>
      </c>
      <c r="AA2539" t="s">
        <v>18</v>
      </c>
      <c r="AC2539" t="s">
        <v>2019</v>
      </c>
      <c r="AD2539">
        <v>183</v>
      </c>
      <c r="AE2539" t="s">
        <v>2332</v>
      </c>
    </row>
    <row r="2540" spans="1:31" x14ac:dyDescent="0.25">
      <c r="A2540" s="1">
        <v>44479</v>
      </c>
      <c r="B2540" s="2" t="s">
        <v>3883</v>
      </c>
      <c r="C2540" s="2" t="s">
        <v>20</v>
      </c>
      <c r="D2540" s="2" t="s">
        <v>23</v>
      </c>
      <c r="E2540" s="2" t="s">
        <v>79</v>
      </c>
      <c r="F2540" s="2" t="s">
        <v>71</v>
      </c>
      <c r="G2540" s="4">
        <v>44479</v>
      </c>
      <c r="H2540">
        <v>161</v>
      </c>
      <c r="I2540" t="s">
        <v>1763</v>
      </c>
      <c r="N2540">
        <v>244</v>
      </c>
      <c r="O2540" t="s">
        <v>2023</v>
      </c>
      <c r="P2540">
        <v>920</v>
      </c>
      <c r="AC2540" t="s">
        <v>2024</v>
      </c>
    </row>
    <row r="2541" spans="1:31" x14ac:dyDescent="0.25">
      <c r="A2541" s="1">
        <v>44479</v>
      </c>
      <c r="B2541" s="2" t="s">
        <v>3883</v>
      </c>
      <c r="C2541" s="2" t="s">
        <v>25</v>
      </c>
      <c r="D2541" s="2" t="s">
        <v>37</v>
      </c>
      <c r="E2541" s="2" t="s">
        <v>78</v>
      </c>
      <c r="F2541" s="2" t="s">
        <v>71</v>
      </c>
      <c r="G2541" s="4">
        <v>44479</v>
      </c>
      <c r="H2541">
        <v>162</v>
      </c>
      <c r="I2541" t="s">
        <v>1764</v>
      </c>
      <c r="J2541" s="1">
        <v>44479</v>
      </c>
      <c r="K2541" t="s">
        <v>2036</v>
      </c>
      <c r="L2541" t="s">
        <v>2037</v>
      </c>
      <c r="M2541" t="s">
        <v>2038</v>
      </c>
      <c r="N2541">
        <v>354</v>
      </c>
      <c r="O2541" t="s">
        <v>3705</v>
      </c>
      <c r="P2541">
        <v>400</v>
      </c>
      <c r="Q2541">
        <v>0</v>
      </c>
      <c r="R2541">
        <v>0</v>
      </c>
      <c r="S2541">
        <v>400</v>
      </c>
      <c r="T2541">
        <v>400</v>
      </c>
      <c r="U2541">
        <v>400</v>
      </c>
      <c r="W2541" t="s">
        <v>2006</v>
      </c>
      <c r="X2541" t="s">
        <v>71</v>
      </c>
      <c r="AA2541" t="s">
        <v>24</v>
      </c>
      <c r="AC2541" t="s">
        <v>3706</v>
      </c>
      <c r="AD2541">
        <v>106</v>
      </c>
      <c r="AE2541" t="s">
        <v>2028</v>
      </c>
    </row>
    <row r="2542" spans="1:31" x14ac:dyDescent="0.25">
      <c r="A2542" s="1">
        <v>44479</v>
      </c>
      <c r="B2542" s="2" t="s">
        <v>3883</v>
      </c>
      <c r="C2542" s="2" t="s">
        <v>20</v>
      </c>
      <c r="D2542" s="2" t="s">
        <v>23</v>
      </c>
      <c r="E2542" s="2" t="s">
        <v>79</v>
      </c>
      <c r="F2542" s="2" t="s">
        <v>71</v>
      </c>
      <c r="G2542" s="4">
        <v>44479</v>
      </c>
      <c r="H2542">
        <v>163</v>
      </c>
      <c r="I2542" t="s">
        <v>1765</v>
      </c>
      <c r="J2542" s="1">
        <v>44479</v>
      </c>
      <c r="K2542" t="s">
        <v>3707</v>
      </c>
      <c r="L2542" t="s">
        <v>2155</v>
      </c>
      <c r="M2542" t="s">
        <v>3258</v>
      </c>
      <c r="N2542">
        <v>692</v>
      </c>
      <c r="O2542" t="s">
        <v>2012</v>
      </c>
      <c r="P2542">
        <v>184</v>
      </c>
      <c r="Q2542">
        <v>0</v>
      </c>
      <c r="R2542">
        <v>0</v>
      </c>
      <c r="S2542">
        <v>322</v>
      </c>
      <c r="T2542">
        <v>322</v>
      </c>
      <c r="U2542">
        <v>322</v>
      </c>
      <c r="W2542" t="s">
        <v>2006</v>
      </c>
      <c r="X2542" t="s">
        <v>71</v>
      </c>
      <c r="AA2542" t="s">
        <v>18</v>
      </c>
      <c r="AC2542" t="s">
        <v>2013</v>
      </c>
      <c r="AD2542" t="s">
        <v>2014</v>
      </c>
      <c r="AE2542" t="s">
        <v>2332</v>
      </c>
    </row>
    <row r="2543" spans="1:31" x14ac:dyDescent="0.25">
      <c r="A2543" s="1">
        <v>44479</v>
      </c>
      <c r="B2543" s="2" t="s">
        <v>3883</v>
      </c>
      <c r="C2543" s="2" t="s">
        <v>20</v>
      </c>
      <c r="D2543" s="2" t="s">
        <v>23</v>
      </c>
      <c r="E2543" s="2" t="s">
        <v>79</v>
      </c>
      <c r="F2543" s="2" t="s">
        <v>71</v>
      </c>
      <c r="G2543" s="4">
        <v>44479</v>
      </c>
      <c r="H2543">
        <v>164</v>
      </c>
      <c r="I2543" t="s">
        <v>1765</v>
      </c>
      <c r="N2543">
        <v>83</v>
      </c>
      <c r="O2543" t="s">
        <v>2029</v>
      </c>
      <c r="P2543">
        <v>138</v>
      </c>
      <c r="AC2543" t="s">
        <v>2030</v>
      </c>
      <c r="AD2543">
        <v>127</v>
      </c>
    </row>
    <row r="2544" spans="1:31" x14ac:dyDescent="0.25">
      <c r="A2544" s="1">
        <v>44479</v>
      </c>
      <c r="B2544" s="2" t="s">
        <v>3883</v>
      </c>
      <c r="C2544" s="2" t="s">
        <v>25</v>
      </c>
      <c r="D2544" s="2" t="s">
        <v>74</v>
      </c>
      <c r="E2544" s="2" t="s">
        <v>78</v>
      </c>
      <c r="F2544" s="2" t="s">
        <v>71</v>
      </c>
      <c r="G2544" s="4">
        <v>44479</v>
      </c>
      <c r="H2544">
        <v>165</v>
      </c>
      <c r="I2544" t="s">
        <v>1767</v>
      </c>
      <c r="J2544" s="1">
        <v>44479</v>
      </c>
      <c r="K2544" t="s">
        <v>2036</v>
      </c>
      <c r="L2544" t="s">
        <v>2037</v>
      </c>
      <c r="M2544" t="s">
        <v>2038</v>
      </c>
      <c r="N2544">
        <v>1531</v>
      </c>
      <c r="O2544" t="s">
        <v>2005</v>
      </c>
      <c r="P2544">
        <v>800</v>
      </c>
      <c r="Q2544">
        <v>0</v>
      </c>
      <c r="R2544">
        <v>0</v>
      </c>
      <c r="S2544">
        <v>1575</v>
      </c>
      <c r="T2544">
        <v>1575</v>
      </c>
      <c r="U2544">
        <v>1575</v>
      </c>
      <c r="W2544" t="s">
        <v>2006</v>
      </c>
      <c r="X2544" t="s">
        <v>71</v>
      </c>
      <c r="AA2544" t="s">
        <v>24</v>
      </c>
      <c r="AC2544" t="s">
        <v>2007</v>
      </c>
      <c r="AE2544" t="s">
        <v>2333</v>
      </c>
    </row>
    <row r="2545" spans="1:31" x14ac:dyDescent="0.25">
      <c r="A2545" s="1">
        <v>44479</v>
      </c>
      <c r="B2545" s="2" t="s">
        <v>3883</v>
      </c>
      <c r="C2545" s="2" t="s">
        <v>25</v>
      </c>
      <c r="D2545" s="2" t="s">
        <v>74</v>
      </c>
      <c r="E2545" s="2" t="s">
        <v>78</v>
      </c>
      <c r="F2545" s="2" t="s">
        <v>71</v>
      </c>
      <c r="G2545" s="4">
        <v>44479</v>
      </c>
      <c r="H2545">
        <v>166</v>
      </c>
      <c r="I2545" t="s">
        <v>1767</v>
      </c>
      <c r="N2545">
        <v>2474</v>
      </c>
      <c r="O2545" t="s">
        <v>2259</v>
      </c>
      <c r="P2545">
        <v>775</v>
      </c>
      <c r="AC2545" t="s">
        <v>2260</v>
      </c>
    </row>
    <row r="2546" spans="1:31" x14ac:dyDescent="0.25">
      <c r="A2546" s="1">
        <v>44479</v>
      </c>
      <c r="B2546" s="2" t="s">
        <v>3883</v>
      </c>
      <c r="C2546" s="2" t="s">
        <v>25</v>
      </c>
      <c r="D2546" s="2" t="s">
        <v>74</v>
      </c>
      <c r="E2546" s="2" t="s">
        <v>78</v>
      </c>
      <c r="F2546" s="2" t="s">
        <v>71</v>
      </c>
      <c r="G2546" s="4">
        <v>44479</v>
      </c>
      <c r="H2546">
        <v>167</v>
      </c>
      <c r="I2546" t="s">
        <v>1768</v>
      </c>
      <c r="J2546" s="1">
        <v>44479</v>
      </c>
      <c r="K2546" t="s">
        <v>2036</v>
      </c>
      <c r="L2546" t="s">
        <v>2037</v>
      </c>
      <c r="M2546" t="s">
        <v>2038</v>
      </c>
      <c r="N2546">
        <v>1531</v>
      </c>
      <c r="O2546" t="s">
        <v>2005</v>
      </c>
      <c r="P2546">
        <v>800</v>
      </c>
      <c r="Q2546">
        <v>0</v>
      </c>
      <c r="R2546">
        <v>0</v>
      </c>
      <c r="S2546">
        <v>1575</v>
      </c>
      <c r="T2546">
        <v>1575</v>
      </c>
      <c r="U2546">
        <v>1575</v>
      </c>
      <c r="W2546" t="s">
        <v>2006</v>
      </c>
      <c r="X2546" t="s">
        <v>71</v>
      </c>
      <c r="AA2546" t="s">
        <v>24</v>
      </c>
      <c r="AC2546" t="s">
        <v>2007</v>
      </c>
      <c r="AE2546" t="s">
        <v>2333</v>
      </c>
    </row>
    <row r="2547" spans="1:31" x14ac:dyDescent="0.25">
      <c r="A2547" s="1">
        <v>44479</v>
      </c>
      <c r="B2547" s="2" t="s">
        <v>3883</v>
      </c>
      <c r="C2547" s="2" t="s">
        <v>25</v>
      </c>
      <c r="D2547" s="2" t="s">
        <v>74</v>
      </c>
      <c r="E2547" s="2" t="s">
        <v>78</v>
      </c>
      <c r="F2547" s="2" t="s">
        <v>71</v>
      </c>
      <c r="G2547" s="4">
        <v>44479</v>
      </c>
      <c r="H2547">
        <v>168</v>
      </c>
      <c r="I2547" t="s">
        <v>1768</v>
      </c>
      <c r="N2547">
        <v>2474</v>
      </c>
      <c r="O2547" t="s">
        <v>2259</v>
      </c>
      <c r="P2547">
        <v>775</v>
      </c>
      <c r="AC2547" t="s">
        <v>2260</v>
      </c>
    </row>
    <row r="2548" spans="1:31" x14ac:dyDescent="0.25">
      <c r="A2548" s="1">
        <v>44479</v>
      </c>
      <c r="B2548" s="2" t="s">
        <v>3883</v>
      </c>
      <c r="C2548" s="2" t="s">
        <v>20</v>
      </c>
      <c r="D2548" s="2" t="s">
        <v>37</v>
      </c>
      <c r="E2548" s="2" t="s">
        <v>79</v>
      </c>
      <c r="F2548" s="2" t="s">
        <v>71</v>
      </c>
      <c r="G2548" s="4">
        <v>44479</v>
      </c>
      <c r="H2548">
        <v>169</v>
      </c>
      <c r="I2548" t="s">
        <v>1769</v>
      </c>
      <c r="J2548" s="1">
        <v>44479</v>
      </c>
      <c r="K2548" t="s">
        <v>3704</v>
      </c>
      <c r="L2548" t="s">
        <v>2740</v>
      </c>
      <c r="M2548" t="s">
        <v>2150</v>
      </c>
      <c r="N2548">
        <v>83</v>
      </c>
      <c r="O2548" t="s">
        <v>2029</v>
      </c>
      <c r="P2548">
        <v>138</v>
      </c>
      <c r="Q2548">
        <v>0</v>
      </c>
      <c r="R2548">
        <v>0</v>
      </c>
      <c r="S2548">
        <v>588</v>
      </c>
      <c r="T2548">
        <v>588</v>
      </c>
      <c r="U2548">
        <v>588</v>
      </c>
      <c r="W2548" t="s">
        <v>2006</v>
      </c>
      <c r="X2548" t="s">
        <v>71</v>
      </c>
      <c r="AA2548" t="s">
        <v>18</v>
      </c>
      <c r="AC2548" t="s">
        <v>2030</v>
      </c>
      <c r="AD2548">
        <v>127</v>
      </c>
      <c r="AE2548" t="s">
        <v>2332</v>
      </c>
    </row>
    <row r="2549" spans="1:31" x14ac:dyDescent="0.25">
      <c r="A2549" s="1">
        <v>44479</v>
      </c>
      <c r="B2549" s="2" t="s">
        <v>3883</v>
      </c>
      <c r="C2549" s="2" t="s">
        <v>20</v>
      </c>
      <c r="D2549" s="2" t="s">
        <v>37</v>
      </c>
      <c r="E2549" s="2" t="s">
        <v>79</v>
      </c>
      <c r="F2549" s="2" t="s">
        <v>71</v>
      </c>
      <c r="G2549" s="4">
        <v>44479</v>
      </c>
      <c r="H2549">
        <v>170</v>
      </c>
      <c r="I2549" t="s">
        <v>1769</v>
      </c>
      <c r="N2549">
        <v>367</v>
      </c>
      <c r="O2549" t="s">
        <v>2341</v>
      </c>
      <c r="P2549">
        <v>450</v>
      </c>
      <c r="AC2549" t="s">
        <v>2342</v>
      </c>
      <c r="AD2549">
        <v>110</v>
      </c>
    </row>
    <row r="2550" spans="1:31" x14ac:dyDescent="0.25">
      <c r="A2550" s="1">
        <v>44479</v>
      </c>
      <c r="B2550" s="2" t="s">
        <v>3883</v>
      </c>
      <c r="C2550" s="2" t="s">
        <v>20</v>
      </c>
      <c r="D2550" s="2" t="s">
        <v>23</v>
      </c>
      <c r="E2550" s="2" t="s">
        <v>79</v>
      </c>
      <c r="F2550" s="2" t="s">
        <v>71</v>
      </c>
      <c r="G2550" s="4">
        <v>44479</v>
      </c>
      <c r="H2550">
        <v>171</v>
      </c>
      <c r="I2550" t="s">
        <v>1770</v>
      </c>
      <c r="J2550" s="1">
        <v>44479</v>
      </c>
      <c r="K2550" t="s">
        <v>3700</v>
      </c>
      <c r="L2550" t="s">
        <v>3701</v>
      </c>
      <c r="M2550" t="s">
        <v>3702</v>
      </c>
      <c r="N2550">
        <v>83</v>
      </c>
      <c r="O2550" t="s">
        <v>2029</v>
      </c>
      <c r="P2550">
        <v>138</v>
      </c>
      <c r="Q2550">
        <v>0</v>
      </c>
      <c r="R2550">
        <v>0</v>
      </c>
      <c r="S2550">
        <v>138</v>
      </c>
      <c r="T2550">
        <v>138</v>
      </c>
      <c r="U2550">
        <v>138</v>
      </c>
      <c r="W2550" t="s">
        <v>2006</v>
      </c>
      <c r="X2550" t="s">
        <v>71</v>
      </c>
      <c r="AA2550" t="s">
        <v>18</v>
      </c>
      <c r="AC2550" t="s">
        <v>2030</v>
      </c>
      <c r="AD2550">
        <v>127</v>
      </c>
      <c r="AE2550" t="s">
        <v>2619</v>
      </c>
    </row>
    <row r="2551" spans="1:31" x14ac:dyDescent="0.25">
      <c r="A2551" s="1">
        <v>44479</v>
      </c>
      <c r="B2551" s="2" t="s">
        <v>3883</v>
      </c>
      <c r="C2551" s="2" t="s">
        <v>73</v>
      </c>
      <c r="D2551" s="2" t="s">
        <v>23</v>
      </c>
      <c r="E2551" s="2" t="s">
        <v>77</v>
      </c>
      <c r="F2551" s="2" t="s">
        <v>71</v>
      </c>
      <c r="G2551" s="4">
        <v>44479</v>
      </c>
      <c r="H2551">
        <v>172</v>
      </c>
      <c r="I2551" t="s">
        <v>1771</v>
      </c>
      <c r="J2551" s="1">
        <v>44479</v>
      </c>
      <c r="K2551" t="s">
        <v>3390</v>
      </c>
      <c r="L2551" t="s">
        <v>2037</v>
      </c>
      <c r="N2551">
        <v>102</v>
      </c>
      <c r="O2551" t="s">
        <v>2033</v>
      </c>
      <c r="P2551">
        <v>1070</v>
      </c>
      <c r="Q2551">
        <v>0</v>
      </c>
      <c r="R2551">
        <v>0</v>
      </c>
      <c r="S2551">
        <v>1070</v>
      </c>
      <c r="T2551">
        <v>1070</v>
      </c>
      <c r="U2551">
        <v>1070</v>
      </c>
      <c r="W2551" t="s">
        <v>2006</v>
      </c>
      <c r="X2551" t="s">
        <v>71</v>
      </c>
      <c r="AA2551" t="s">
        <v>24</v>
      </c>
      <c r="AC2551" t="s">
        <v>2034</v>
      </c>
      <c r="AD2551">
        <v>136</v>
      </c>
      <c r="AE2551" t="s">
        <v>2333</v>
      </c>
    </row>
    <row r="2552" spans="1:31" x14ac:dyDescent="0.25">
      <c r="A2552" s="1">
        <v>44480</v>
      </c>
      <c r="B2552" s="2" t="s">
        <v>3883</v>
      </c>
      <c r="C2552" s="2" t="s">
        <v>20</v>
      </c>
      <c r="D2552" s="2" t="s">
        <v>23</v>
      </c>
      <c r="E2552" s="2" t="s">
        <v>79</v>
      </c>
      <c r="F2552" s="2" t="s">
        <v>71</v>
      </c>
      <c r="G2552" s="4">
        <v>44479</v>
      </c>
      <c r="H2552">
        <v>1</v>
      </c>
      <c r="I2552" t="s">
        <v>1772</v>
      </c>
      <c r="J2552" s="1">
        <v>44480</v>
      </c>
      <c r="K2552" t="s">
        <v>2070</v>
      </c>
      <c r="L2552" t="s">
        <v>2071</v>
      </c>
      <c r="M2552" t="s">
        <v>2072</v>
      </c>
      <c r="N2552">
        <v>100</v>
      </c>
      <c r="O2552" t="s">
        <v>2016</v>
      </c>
      <c r="P2552">
        <v>414</v>
      </c>
      <c r="Q2552">
        <v>0</v>
      </c>
      <c r="R2552">
        <v>0</v>
      </c>
      <c r="S2552">
        <v>3464</v>
      </c>
      <c r="T2552">
        <v>3464</v>
      </c>
      <c r="U2552">
        <v>3464</v>
      </c>
      <c r="W2552" t="s">
        <v>2006</v>
      </c>
      <c r="X2552" t="s">
        <v>71</v>
      </c>
      <c r="AA2552" t="s">
        <v>18</v>
      </c>
      <c r="AC2552" t="s">
        <v>2017</v>
      </c>
      <c r="AD2552">
        <v>100</v>
      </c>
      <c r="AE2552" t="s">
        <v>2345</v>
      </c>
    </row>
    <row r="2553" spans="1:31" x14ac:dyDescent="0.25">
      <c r="A2553" s="1">
        <v>44480</v>
      </c>
      <c r="B2553" s="2" t="s">
        <v>3883</v>
      </c>
      <c r="C2553" s="2" t="s">
        <v>20</v>
      </c>
      <c r="D2553" s="2" t="s">
        <v>23</v>
      </c>
      <c r="E2553" s="2" t="s">
        <v>79</v>
      </c>
      <c r="F2553" s="2" t="s">
        <v>71</v>
      </c>
      <c r="G2553" s="4">
        <v>44479</v>
      </c>
      <c r="H2553">
        <v>2</v>
      </c>
      <c r="I2553" t="s">
        <v>1772</v>
      </c>
      <c r="N2553">
        <v>692</v>
      </c>
      <c r="O2553" t="s">
        <v>2012</v>
      </c>
      <c r="P2553">
        <v>184</v>
      </c>
      <c r="AC2553" t="s">
        <v>2013</v>
      </c>
      <c r="AD2553" t="s">
        <v>2014</v>
      </c>
    </row>
    <row r="2554" spans="1:31" x14ac:dyDescent="0.25">
      <c r="A2554" s="1">
        <v>44480</v>
      </c>
      <c r="B2554" s="2" t="s">
        <v>3883</v>
      </c>
      <c r="C2554" s="2" t="s">
        <v>20</v>
      </c>
      <c r="D2554" s="2" t="s">
        <v>23</v>
      </c>
      <c r="E2554" s="2" t="s">
        <v>79</v>
      </c>
      <c r="F2554" s="2" t="s">
        <v>71</v>
      </c>
      <c r="G2554" s="4">
        <v>44479</v>
      </c>
      <c r="H2554">
        <v>3</v>
      </c>
      <c r="I2554" t="s">
        <v>1772</v>
      </c>
      <c r="N2554">
        <v>48</v>
      </c>
      <c r="O2554" t="s">
        <v>2075</v>
      </c>
      <c r="P2554">
        <v>165</v>
      </c>
      <c r="AC2554" t="s">
        <v>2076</v>
      </c>
      <c r="AD2554">
        <v>99</v>
      </c>
    </row>
    <row r="2555" spans="1:31" x14ac:dyDescent="0.25">
      <c r="A2555" s="1">
        <v>44480</v>
      </c>
      <c r="B2555" s="2" t="s">
        <v>3883</v>
      </c>
      <c r="C2555" s="2" t="s">
        <v>20</v>
      </c>
      <c r="D2555" s="2" t="s">
        <v>23</v>
      </c>
      <c r="E2555" s="2" t="s">
        <v>79</v>
      </c>
      <c r="F2555" s="2" t="s">
        <v>71</v>
      </c>
      <c r="G2555" s="4">
        <v>44479</v>
      </c>
      <c r="H2555">
        <v>4</v>
      </c>
      <c r="I2555" t="s">
        <v>1772</v>
      </c>
      <c r="N2555">
        <v>49</v>
      </c>
      <c r="O2555" t="s">
        <v>2073</v>
      </c>
      <c r="P2555">
        <v>380</v>
      </c>
      <c r="AC2555" t="s">
        <v>2074</v>
      </c>
      <c r="AD2555">
        <v>97</v>
      </c>
    </row>
    <row r="2556" spans="1:31" x14ac:dyDescent="0.25">
      <c r="A2556" s="1">
        <v>44480</v>
      </c>
      <c r="B2556" s="2" t="s">
        <v>3883</v>
      </c>
      <c r="C2556" s="2" t="s">
        <v>20</v>
      </c>
      <c r="D2556" s="2" t="s">
        <v>23</v>
      </c>
      <c r="E2556" s="2" t="s">
        <v>79</v>
      </c>
      <c r="F2556" s="2" t="s">
        <v>71</v>
      </c>
      <c r="G2556" s="4">
        <v>44479</v>
      </c>
      <c r="H2556">
        <v>5</v>
      </c>
      <c r="I2556" t="s">
        <v>1772</v>
      </c>
      <c r="N2556">
        <v>226</v>
      </c>
      <c r="O2556" t="s">
        <v>2018</v>
      </c>
      <c r="P2556">
        <v>345</v>
      </c>
      <c r="AC2556" t="s">
        <v>2019</v>
      </c>
      <c r="AD2556">
        <v>183</v>
      </c>
    </row>
    <row r="2557" spans="1:31" x14ac:dyDescent="0.25">
      <c r="A2557" s="1">
        <v>44480</v>
      </c>
      <c r="B2557" s="2" t="s">
        <v>3883</v>
      </c>
      <c r="C2557" s="2" t="s">
        <v>20</v>
      </c>
      <c r="D2557" s="2" t="s">
        <v>23</v>
      </c>
      <c r="E2557" s="2" t="s">
        <v>79</v>
      </c>
      <c r="F2557" s="2" t="s">
        <v>71</v>
      </c>
      <c r="G2557" s="4">
        <v>44479</v>
      </c>
      <c r="H2557">
        <v>6</v>
      </c>
      <c r="I2557" t="s">
        <v>1772</v>
      </c>
      <c r="N2557">
        <v>691</v>
      </c>
      <c r="O2557" t="s">
        <v>2020</v>
      </c>
      <c r="P2557">
        <v>518</v>
      </c>
      <c r="AC2557" t="s">
        <v>2021</v>
      </c>
      <c r="AD2557" t="s">
        <v>2022</v>
      </c>
    </row>
    <row r="2558" spans="1:31" x14ac:dyDescent="0.25">
      <c r="A2558" s="1">
        <v>44480</v>
      </c>
      <c r="B2558" s="2" t="s">
        <v>3883</v>
      </c>
      <c r="C2558" s="2" t="s">
        <v>20</v>
      </c>
      <c r="D2558" s="2" t="s">
        <v>23</v>
      </c>
      <c r="E2558" s="2" t="s">
        <v>79</v>
      </c>
      <c r="F2558" s="2" t="s">
        <v>71</v>
      </c>
      <c r="G2558" s="4">
        <v>44479</v>
      </c>
      <c r="H2558">
        <v>7</v>
      </c>
      <c r="I2558" t="s">
        <v>1772</v>
      </c>
      <c r="N2558">
        <v>244</v>
      </c>
      <c r="O2558" t="s">
        <v>2023</v>
      </c>
      <c r="P2558">
        <v>920</v>
      </c>
      <c r="AC2558" t="s">
        <v>2024</v>
      </c>
    </row>
    <row r="2559" spans="1:31" x14ac:dyDescent="0.25">
      <c r="A2559" s="1">
        <v>44480</v>
      </c>
      <c r="B2559" s="2" t="s">
        <v>3883</v>
      </c>
      <c r="C2559" s="2" t="s">
        <v>20</v>
      </c>
      <c r="D2559" s="2" t="s">
        <v>23</v>
      </c>
      <c r="E2559" s="2" t="s">
        <v>79</v>
      </c>
      <c r="F2559" s="2" t="s">
        <v>71</v>
      </c>
      <c r="G2559" s="4">
        <v>44479</v>
      </c>
      <c r="H2559">
        <v>8</v>
      </c>
      <c r="I2559" t="s">
        <v>1772</v>
      </c>
      <c r="N2559">
        <v>539</v>
      </c>
      <c r="O2559" t="s">
        <v>2059</v>
      </c>
      <c r="P2559">
        <v>400</v>
      </c>
      <c r="AC2559" t="s">
        <v>2060</v>
      </c>
    </row>
    <row r="2560" spans="1:31" x14ac:dyDescent="0.25">
      <c r="A2560" s="1">
        <v>44480</v>
      </c>
      <c r="B2560" s="2" t="s">
        <v>3883</v>
      </c>
      <c r="C2560" s="2" t="s">
        <v>20</v>
      </c>
      <c r="D2560" s="2" t="s">
        <v>23</v>
      </c>
      <c r="E2560" s="2" t="s">
        <v>79</v>
      </c>
      <c r="F2560" s="2" t="s">
        <v>71</v>
      </c>
      <c r="G2560" s="4">
        <v>44479</v>
      </c>
      <c r="H2560">
        <v>9</v>
      </c>
      <c r="I2560" t="s">
        <v>1772</v>
      </c>
      <c r="N2560">
        <v>83</v>
      </c>
      <c r="O2560" t="s">
        <v>2029</v>
      </c>
      <c r="P2560">
        <v>138</v>
      </c>
      <c r="AC2560" t="s">
        <v>2030</v>
      </c>
      <c r="AD2560">
        <v>127</v>
      </c>
    </row>
    <row r="2561" spans="1:31" x14ac:dyDescent="0.25">
      <c r="A2561" s="1">
        <v>44480</v>
      </c>
      <c r="B2561" s="2" t="s">
        <v>3883</v>
      </c>
      <c r="C2561" s="2" t="s">
        <v>73</v>
      </c>
      <c r="D2561" s="2" t="s">
        <v>23</v>
      </c>
      <c r="E2561" s="2" t="s">
        <v>77</v>
      </c>
      <c r="F2561" s="2" t="s">
        <v>71</v>
      </c>
      <c r="G2561" s="4">
        <v>44479</v>
      </c>
      <c r="H2561">
        <v>10</v>
      </c>
      <c r="I2561" t="s">
        <v>1774</v>
      </c>
      <c r="J2561" s="1">
        <v>44480</v>
      </c>
      <c r="K2561" t="s">
        <v>3704</v>
      </c>
      <c r="L2561" t="s">
        <v>2740</v>
      </c>
      <c r="M2561" t="s">
        <v>2150</v>
      </c>
      <c r="N2561">
        <v>102</v>
      </c>
      <c r="O2561" t="s">
        <v>2033</v>
      </c>
      <c r="P2561">
        <v>1070</v>
      </c>
      <c r="Q2561">
        <v>0</v>
      </c>
      <c r="R2561">
        <v>0</v>
      </c>
      <c r="S2561">
        <v>1070</v>
      </c>
      <c r="T2561">
        <v>1070</v>
      </c>
      <c r="U2561">
        <v>1070</v>
      </c>
      <c r="W2561" t="s">
        <v>2006</v>
      </c>
      <c r="X2561" t="s">
        <v>71</v>
      </c>
      <c r="AA2561" t="s">
        <v>24</v>
      </c>
      <c r="AC2561" t="s">
        <v>2034</v>
      </c>
      <c r="AD2561">
        <v>136</v>
      </c>
      <c r="AE2561" t="s">
        <v>2333</v>
      </c>
    </row>
    <row r="2562" spans="1:31" x14ac:dyDescent="0.25">
      <c r="A2562" s="1">
        <v>44480</v>
      </c>
      <c r="B2562" s="2" t="s">
        <v>3883</v>
      </c>
      <c r="C2562" s="2" t="s">
        <v>25</v>
      </c>
      <c r="D2562" s="2" t="s">
        <v>23</v>
      </c>
      <c r="E2562" s="2" t="s">
        <v>78</v>
      </c>
      <c r="F2562" s="2" t="s">
        <v>71</v>
      </c>
      <c r="G2562" s="4">
        <v>44479</v>
      </c>
      <c r="H2562">
        <v>11</v>
      </c>
      <c r="I2562" t="s">
        <v>1775</v>
      </c>
      <c r="J2562" s="1">
        <v>44480</v>
      </c>
      <c r="K2562" t="s">
        <v>3704</v>
      </c>
      <c r="L2562" t="s">
        <v>2740</v>
      </c>
      <c r="M2562" t="s">
        <v>2150</v>
      </c>
      <c r="N2562">
        <v>1356</v>
      </c>
      <c r="O2562" t="s">
        <v>2251</v>
      </c>
      <c r="P2562">
        <v>200</v>
      </c>
      <c r="Q2562">
        <v>0</v>
      </c>
      <c r="R2562">
        <v>0</v>
      </c>
      <c r="S2562">
        <v>2600</v>
      </c>
      <c r="T2562">
        <v>2600</v>
      </c>
      <c r="U2562">
        <v>2600</v>
      </c>
      <c r="W2562" t="s">
        <v>2006</v>
      </c>
      <c r="X2562" t="s">
        <v>71</v>
      </c>
      <c r="AA2562" t="s">
        <v>24</v>
      </c>
      <c r="AC2562" t="s">
        <v>2252</v>
      </c>
      <c r="AD2562">
        <v>92</v>
      </c>
      <c r="AE2562" t="s">
        <v>2333</v>
      </c>
    </row>
    <row r="2563" spans="1:31" x14ac:dyDescent="0.25">
      <c r="A2563" s="1">
        <v>44480</v>
      </c>
      <c r="B2563" s="2" t="s">
        <v>3883</v>
      </c>
      <c r="C2563" s="2" t="s">
        <v>25</v>
      </c>
      <c r="D2563" s="2" t="s">
        <v>23</v>
      </c>
      <c r="E2563" s="2" t="s">
        <v>78</v>
      </c>
      <c r="F2563" s="2" t="s">
        <v>71</v>
      </c>
      <c r="G2563" s="4">
        <v>44479</v>
      </c>
      <c r="H2563">
        <v>12</v>
      </c>
      <c r="I2563" t="s">
        <v>1775</v>
      </c>
      <c r="N2563">
        <v>2224</v>
      </c>
      <c r="O2563" t="s">
        <v>2745</v>
      </c>
      <c r="P2563">
        <v>2400</v>
      </c>
      <c r="AC2563" t="s">
        <v>2746</v>
      </c>
      <c r="AD2563" t="s">
        <v>2747</v>
      </c>
    </row>
    <row r="2564" spans="1:31" x14ac:dyDescent="0.25">
      <c r="A2564" s="1">
        <v>44480</v>
      </c>
      <c r="B2564" s="2" t="s">
        <v>3883</v>
      </c>
      <c r="C2564" s="2" t="s">
        <v>20</v>
      </c>
      <c r="D2564" s="2" t="s">
        <v>23</v>
      </c>
      <c r="E2564" s="2" t="s">
        <v>79</v>
      </c>
      <c r="F2564" s="2" t="s">
        <v>71</v>
      </c>
      <c r="G2564" s="4">
        <v>44479</v>
      </c>
      <c r="H2564">
        <v>13</v>
      </c>
      <c r="I2564" t="s">
        <v>1777</v>
      </c>
      <c r="J2564" s="1">
        <v>44480</v>
      </c>
      <c r="K2564" t="s">
        <v>2070</v>
      </c>
      <c r="L2564" t="s">
        <v>2071</v>
      </c>
      <c r="M2564" t="s">
        <v>2072</v>
      </c>
      <c r="N2564">
        <v>1910</v>
      </c>
      <c r="O2564" t="s">
        <v>3708</v>
      </c>
      <c r="P2564">
        <v>1500</v>
      </c>
      <c r="Q2564">
        <v>0</v>
      </c>
      <c r="R2564">
        <v>0</v>
      </c>
      <c r="S2564">
        <v>2995</v>
      </c>
      <c r="T2564">
        <v>2995</v>
      </c>
      <c r="U2564">
        <v>2995</v>
      </c>
      <c r="W2564" t="s">
        <v>2006</v>
      </c>
      <c r="X2564" t="s">
        <v>71</v>
      </c>
      <c r="AA2564" t="s">
        <v>18</v>
      </c>
      <c r="AC2564" t="s">
        <v>3709</v>
      </c>
      <c r="AE2564" t="s">
        <v>2332</v>
      </c>
    </row>
    <row r="2565" spans="1:31" x14ac:dyDescent="0.25">
      <c r="A2565" s="1">
        <v>44480</v>
      </c>
      <c r="B2565" s="2" t="s">
        <v>3883</v>
      </c>
      <c r="C2565" s="2" t="s">
        <v>20</v>
      </c>
      <c r="D2565" s="2" t="s">
        <v>23</v>
      </c>
      <c r="E2565" s="2" t="s">
        <v>79</v>
      </c>
      <c r="F2565" s="2" t="s">
        <v>71</v>
      </c>
      <c r="G2565" s="4">
        <v>44479</v>
      </c>
      <c r="H2565">
        <v>14</v>
      </c>
      <c r="I2565" t="s">
        <v>1777</v>
      </c>
      <c r="N2565">
        <v>2062</v>
      </c>
      <c r="O2565" t="s">
        <v>2307</v>
      </c>
      <c r="P2565">
        <v>1495</v>
      </c>
      <c r="AC2565" t="s">
        <v>2308</v>
      </c>
      <c r="AD2565" t="s">
        <v>2309</v>
      </c>
    </row>
    <row r="2566" spans="1:31" x14ac:dyDescent="0.25">
      <c r="A2566" s="1">
        <v>44480</v>
      </c>
      <c r="B2566" s="2" t="s">
        <v>3883</v>
      </c>
      <c r="C2566" s="2" t="s">
        <v>73</v>
      </c>
      <c r="D2566" s="2" t="s">
        <v>23</v>
      </c>
      <c r="E2566" s="2" t="s">
        <v>77</v>
      </c>
      <c r="F2566" s="2" t="s">
        <v>71</v>
      </c>
      <c r="G2566" s="4">
        <v>44479</v>
      </c>
      <c r="H2566">
        <v>15</v>
      </c>
      <c r="I2566" t="s">
        <v>1778</v>
      </c>
      <c r="J2566" s="1">
        <v>44480</v>
      </c>
      <c r="K2566" t="s">
        <v>2070</v>
      </c>
      <c r="L2566" t="s">
        <v>2071</v>
      </c>
      <c r="M2566" t="s">
        <v>2072</v>
      </c>
      <c r="N2566">
        <v>102</v>
      </c>
      <c r="O2566" t="s">
        <v>2033</v>
      </c>
      <c r="P2566">
        <v>1070</v>
      </c>
      <c r="Q2566">
        <v>0</v>
      </c>
      <c r="R2566">
        <v>0</v>
      </c>
      <c r="S2566">
        <v>2140</v>
      </c>
      <c r="T2566">
        <v>2140</v>
      </c>
      <c r="U2566">
        <v>2140</v>
      </c>
      <c r="W2566" t="s">
        <v>2006</v>
      </c>
      <c r="X2566" t="s">
        <v>71</v>
      </c>
      <c r="AA2566" t="s">
        <v>24</v>
      </c>
      <c r="AC2566" t="s">
        <v>2034</v>
      </c>
      <c r="AD2566">
        <v>136</v>
      </c>
      <c r="AE2566" t="s">
        <v>2652</v>
      </c>
    </row>
    <row r="2567" spans="1:31" x14ac:dyDescent="0.25">
      <c r="A2567" s="1">
        <v>44480</v>
      </c>
      <c r="B2567" s="2" t="s">
        <v>3883</v>
      </c>
      <c r="C2567" s="2" t="s">
        <v>73</v>
      </c>
      <c r="D2567" s="2" t="s">
        <v>23</v>
      </c>
      <c r="E2567" s="2" t="s">
        <v>77</v>
      </c>
      <c r="F2567" s="2" t="s">
        <v>71</v>
      </c>
      <c r="G2567" s="4">
        <v>44479</v>
      </c>
      <c r="H2567">
        <v>16</v>
      </c>
      <c r="I2567" t="s">
        <v>1778</v>
      </c>
      <c r="N2567">
        <v>112</v>
      </c>
      <c r="O2567" t="s">
        <v>2357</v>
      </c>
      <c r="P2567">
        <v>1070</v>
      </c>
      <c r="AC2567" t="s">
        <v>2358</v>
      </c>
    </row>
    <row r="2568" spans="1:31" x14ac:dyDescent="0.25">
      <c r="A2568" s="1">
        <v>44480</v>
      </c>
      <c r="B2568" s="2" t="s">
        <v>3883</v>
      </c>
      <c r="C2568" s="2" t="s">
        <v>25</v>
      </c>
      <c r="D2568" s="2" t="s">
        <v>37</v>
      </c>
      <c r="E2568" s="2" t="s">
        <v>78</v>
      </c>
      <c r="F2568" s="2" t="s">
        <v>71</v>
      </c>
      <c r="G2568" s="4">
        <v>44479</v>
      </c>
      <c r="H2568">
        <v>17</v>
      </c>
      <c r="I2568" t="s">
        <v>1779</v>
      </c>
      <c r="J2568" s="1">
        <v>44480</v>
      </c>
      <c r="K2568" t="s">
        <v>3704</v>
      </c>
      <c r="L2568" t="s">
        <v>2740</v>
      </c>
      <c r="M2568" t="s">
        <v>2150</v>
      </c>
      <c r="N2568">
        <v>356</v>
      </c>
      <c r="O2568" t="s">
        <v>2571</v>
      </c>
      <c r="P2568">
        <v>400</v>
      </c>
      <c r="Q2568">
        <v>0</v>
      </c>
      <c r="R2568">
        <v>0</v>
      </c>
      <c r="S2568">
        <v>400</v>
      </c>
      <c r="T2568">
        <v>400</v>
      </c>
      <c r="U2568">
        <v>400</v>
      </c>
      <c r="W2568" t="s">
        <v>2006</v>
      </c>
      <c r="X2568" t="s">
        <v>71</v>
      </c>
      <c r="AA2568" t="s">
        <v>24</v>
      </c>
      <c r="AC2568" t="s">
        <v>2572</v>
      </c>
      <c r="AE2568" t="s">
        <v>2333</v>
      </c>
    </row>
    <row r="2569" spans="1:31" x14ac:dyDescent="0.25">
      <c r="A2569" s="1">
        <v>44480</v>
      </c>
      <c r="B2569" s="2" t="s">
        <v>3879</v>
      </c>
      <c r="C2569" s="2" t="s">
        <v>73</v>
      </c>
      <c r="D2569" s="2" t="s">
        <v>23</v>
      </c>
      <c r="E2569" s="2" t="s">
        <v>77</v>
      </c>
      <c r="F2569" s="2" t="s">
        <v>71</v>
      </c>
      <c r="G2569" s="4">
        <v>44480</v>
      </c>
      <c r="H2569">
        <v>18</v>
      </c>
      <c r="I2569" t="s">
        <v>1780</v>
      </c>
      <c r="J2569" s="1">
        <v>44480</v>
      </c>
      <c r="K2569" t="s">
        <v>2080</v>
      </c>
      <c r="L2569" t="s">
        <v>2081</v>
      </c>
      <c r="M2569" t="s">
        <v>2082</v>
      </c>
      <c r="N2569">
        <v>102</v>
      </c>
      <c r="O2569" t="s">
        <v>2033</v>
      </c>
      <c r="P2569">
        <v>1070</v>
      </c>
      <c r="Q2569">
        <v>0</v>
      </c>
      <c r="R2569">
        <v>0</v>
      </c>
      <c r="S2569">
        <v>1070</v>
      </c>
      <c r="T2569">
        <v>1070</v>
      </c>
      <c r="U2569">
        <v>1070</v>
      </c>
      <c r="W2569" t="s">
        <v>2006</v>
      </c>
      <c r="X2569" t="s">
        <v>71</v>
      </c>
      <c r="AA2569" t="s">
        <v>24</v>
      </c>
      <c r="AC2569" t="s">
        <v>2034</v>
      </c>
      <c r="AD2569">
        <v>136</v>
      </c>
      <c r="AE2569" t="s">
        <v>2028</v>
      </c>
    </row>
    <row r="2570" spans="1:31" x14ac:dyDescent="0.25">
      <c r="A2570" s="1">
        <v>44480</v>
      </c>
      <c r="B2570" s="2" t="s">
        <v>3879</v>
      </c>
      <c r="C2570" s="2" t="s">
        <v>73</v>
      </c>
      <c r="D2570" s="2" t="s">
        <v>23</v>
      </c>
      <c r="E2570" s="2" t="s">
        <v>77</v>
      </c>
      <c r="F2570" s="2" t="s">
        <v>71</v>
      </c>
      <c r="G2570" s="4">
        <v>44480</v>
      </c>
      <c r="H2570">
        <v>19</v>
      </c>
      <c r="I2570" t="s">
        <v>1781</v>
      </c>
      <c r="J2570" s="1">
        <v>44480</v>
      </c>
      <c r="K2570" t="s">
        <v>2070</v>
      </c>
      <c r="L2570" t="s">
        <v>2071</v>
      </c>
      <c r="M2570" t="s">
        <v>2072</v>
      </c>
      <c r="N2570">
        <v>102</v>
      </c>
      <c r="O2570" t="s">
        <v>2033</v>
      </c>
      <c r="P2570">
        <v>1070</v>
      </c>
      <c r="Q2570">
        <v>0</v>
      </c>
      <c r="R2570">
        <v>0</v>
      </c>
      <c r="S2570">
        <v>2140</v>
      </c>
      <c r="T2570">
        <v>2140</v>
      </c>
      <c r="U2570">
        <v>2140</v>
      </c>
      <c r="W2570" t="s">
        <v>2006</v>
      </c>
      <c r="X2570" t="s">
        <v>71</v>
      </c>
      <c r="AA2570" t="s">
        <v>24</v>
      </c>
      <c r="AC2570" t="s">
        <v>2034</v>
      </c>
      <c r="AD2570">
        <v>136</v>
      </c>
      <c r="AE2570" t="s">
        <v>2333</v>
      </c>
    </row>
    <row r="2571" spans="1:31" x14ac:dyDescent="0.25">
      <c r="A2571" s="1">
        <v>44480</v>
      </c>
      <c r="B2571" s="2" t="s">
        <v>3879</v>
      </c>
      <c r="C2571" s="2" t="s">
        <v>73</v>
      </c>
      <c r="D2571" s="2" t="s">
        <v>23</v>
      </c>
      <c r="E2571" s="2" t="s">
        <v>77</v>
      </c>
      <c r="F2571" s="2" t="s">
        <v>71</v>
      </c>
      <c r="G2571" s="4">
        <v>44480</v>
      </c>
      <c r="H2571">
        <v>20</v>
      </c>
      <c r="I2571" t="s">
        <v>1781</v>
      </c>
      <c r="N2571">
        <v>112</v>
      </c>
      <c r="O2571" t="s">
        <v>2357</v>
      </c>
      <c r="P2571">
        <v>1070</v>
      </c>
      <c r="AC2571" t="s">
        <v>2358</v>
      </c>
    </row>
    <row r="2572" spans="1:31" x14ac:dyDescent="0.25">
      <c r="A2572" s="1">
        <v>44480</v>
      </c>
      <c r="B2572" s="2" t="s">
        <v>3879</v>
      </c>
      <c r="C2572" s="2" t="s">
        <v>73</v>
      </c>
      <c r="D2572" s="2" t="s">
        <v>23</v>
      </c>
      <c r="E2572" s="2" t="s">
        <v>77</v>
      </c>
      <c r="F2572" s="2" t="s">
        <v>71</v>
      </c>
      <c r="G2572" s="4">
        <v>44480</v>
      </c>
      <c r="H2572">
        <v>21</v>
      </c>
      <c r="I2572" t="s">
        <v>1782</v>
      </c>
      <c r="J2572" s="1">
        <v>44480</v>
      </c>
      <c r="K2572" t="s">
        <v>2036</v>
      </c>
      <c r="L2572" t="s">
        <v>2037</v>
      </c>
      <c r="M2572" t="s">
        <v>2038</v>
      </c>
      <c r="N2572">
        <v>102</v>
      </c>
      <c r="O2572" t="s">
        <v>2033</v>
      </c>
      <c r="P2572">
        <v>1070</v>
      </c>
      <c r="Q2572">
        <v>0</v>
      </c>
      <c r="R2572">
        <v>0</v>
      </c>
      <c r="S2572">
        <v>1070</v>
      </c>
      <c r="T2572">
        <v>1070</v>
      </c>
      <c r="U2572">
        <v>1070</v>
      </c>
      <c r="W2572" t="s">
        <v>2006</v>
      </c>
      <c r="X2572" t="s">
        <v>71</v>
      </c>
      <c r="AA2572" t="s">
        <v>24</v>
      </c>
      <c r="AC2572" t="s">
        <v>2034</v>
      </c>
      <c r="AD2572">
        <v>136</v>
      </c>
      <c r="AE2572" t="s">
        <v>2333</v>
      </c>
    </row>
    <row r="2573" spans="1:31" x14ac:dyDescent="0.25">
      <c r="A2573" s="1">
        <v>44480</v>
      </c>
      <c r="B2573" s="2" t="s">
        <v>3879</v>
      </c>
      <c r="C2573" s="2" t="s">
        <v>73</v>
      </c>
      <c r="D2573" s="2" t="s">
        <v>23</v>
      </c>
      <c r="E2573" s="2" t="s">
        <v>77</v>
      </c>
      <c r="F2573" s="2" t="s">
        <v>71</v>
      </c>
      <c r="G2573" s="4">
        <v>44480</v>
      </c>
      <c r="H2573">
        <v>22</v>
      </c>
      <c r="I2573" t="s">
        <v>1783</v>
      </c>
      <c r="J2573" s="1">
        <v>44480</v>
      </c>
      <c r="K2573" t="s">
        <v>2085</v>
      </c>
      <c r="L2573" t="s">
        <v>2086</v>
      </c>
      <c r="M2573" t="s">
        <v>2087</v>
      </c>
      <c r="N2573">
        <v>102</v>
      </c>
      <c r="O2573" t="s">
        <v>2033</v>
      </c>
      <c r="P2573">
        <v>1070</v>
      </c>
      <c r="Q2573">
        <v>0</v>
      </c>
      <c r="R2573">
        <v>0</v>
      </c>
      <c r="S2573">
        <v>1070</v>
      </c>
      <c r="T2573">
        <v>1070</v>
      </c>
      <c r="U2573">
        <v>1070</v>
      </c>
      <c r="W2573" t="s">
        <v>2006</v>
      </c>
      <c r="X2573" t="s">
        <v>71</v>
      </c>
      <c r="AA2573" t="s">
        <v>24</v>
      </c>
      <c r="AC2573" t="s">
        <v>2034</v>
      </c>
      <c r="AD2573">
        <v>136</v>
      </c>
      <c r="AE2573" t="s">
        <v>2028</v>
      </c>
    </row>
    <row r="2574" spans="1:31" x14ac:dyDescent="0.25">
      <c r="A2574" s="1">
        <v>44480</v>
      </c>
      <c r="B2574" s="2" t="s">
        <v>3879</v>
      </c>
      <c r="C2574" s="2" t="s">
        <v>73</v>
      </c>
      <c r="D2574" s="2" t="s">
        <v>23</v>
      </c>
      <c r="E2574" s="2" t="s">
        <v>77</v>
      </c>
      <c r="F2574" s="2" t="s">
        <v>71</v>
      </c>
      <c r="G2574" s="4">
        <v>44480</v>
      </c>
      <c r="H2574">
        <v>23</v>
      </c>
      <c r="I2574" t="s">
        <v>1784</v>
      </c>
      <c r="J2574" s="1">
        <v>44480</v>
      </c>
      <c r="K2574" t="s">
        <v>2915</v>
      </c>
      <c r="L2574" t="s">
        <v>2618</v>
      </c>
      <c r="M2574" t="s">
        <v>2065</v>
      </c>
      <c r="N2574">
        <v>102</v>
      </c>
      <c r="O2574" t="s">
        <v>2033</v>
      </c>
      <c r="P2574">
        <v>1070</v>
      </c>
      <c r="Q2574">
        <v>0</v>
      </c>
      <c r="R2574">
        <v>0</v>
      </c>
      <c r="S2574">
        <v>1070</v>
      </c>
      <c r="T2574">
        <v>1070</v>
      </c>
      <c r="U2574">
        <v>1070</v>
      </c>
      <c r="W2574" t="s">
        <v>2006</v>
      </c>
      <c r="X2574" t="s">
        <v>71</v>
      </c>
      <c r="AA2574" t="s">
        <v>24</v>
      </c>
      <c r="AC2574" t="s">
        <v>2034</v>
      </c>
      <c r="AD2574">
        <v>136</v>
      </c>
      <c r="AE2574" t="s">
        <v>2333</v>
      </c>
    </row>
    <row r="2575" spans="1:31" x14ac:dyDescent="0.25">
      <c r="A2575" s="1">
        <v>44480</v>
      </c>
      <c r="B2575" s="2" t="s">
        <v>3879</v>
      </c>
      <c r="C2575" s="2" t="s">
        <v>25</v>
      </c>
      <c r="D2575" s="2" t="s">
        <v>23</v>
      </c>
      <c r="E2575" s="2" t="s">
        <v>78</v>
      </c>
      <c r="F2575" s="2" t="s">
        <v>71</v>
      </c>
      <c r="G2575" s="4">
        <v>44480</v>
      </c>
      <c r="H2575">
        <v>24</v>
      </c>
      <c r="I2575" t="s">
        <v>1785</v>
      </c>
      <c r="J2575" s="1">
        <v>44480</v>
      </c>
      <c r="K2575" t="s">
        <v>3710</v>
      </c>
      <c r="L2575" t="s">
        <v>3711</v>
      </c>
      <c r="M2575" t="s">
        <v>2071</v>
      </c>
      <c r="N2575">
        <v>692</v>
      </c>
      <c r="O2575" t="s">
        <v>2012</v>
      </c>
      <c r="P2575">
        <v>184</v>
      </c>
      <c r="Q2575">
        <v>0</v>
      </c>
      <c r="R2575">
        <v>0</v>
      </c>
      <c r="S2575">
        <v>719</v>
      </c>
      <c r="T2575">
        <v>719</v>
      </c>
      <c r="U2575">
        <v>719</v>
      </c>
      <c r="W2575" t="s">
        <v>2006</v>
      </c>
      <c r="X2575" t="s">
        <v>71</v>
      </c>
      <c r="AA2575" t="s">
        <v>24</v>
      </c>
      <c r="AC2575" t="s">
        <v>2013</v>
      </c>
      <c r="AD2575" t="s">
        <v>2014</v>
      </c>
      <c r="AE2575" t="s">
        <v>2652</v>
      </c>
    </row>
    <row r="2576" spans="1:31" x14ac:dyDescent="0.25">
      <c r="A2576" s="1">
        <v>44480</v>
      </c>
      <c r="B2576" s="2" t="s">
        <v>3879</v>
      </c>
      <c r="C2576" s="2" t="s">
        <v>25</v>
      </c>
      <c r="D2576" s="2" t="s">
        <v>23</v>
      </c>
      <c r="E2576" s="2" t="s">
        <v>78</v>
      </c>
      <c r="F2576" s="2" t="s">
        <v>71</v>
      </c>
      <c r="G2576" s="4">
        <v>44480</v>
      </c>
      <c r="H2576">
        <v>25</v>
      </c>
      <c r="I2576" t="s">
        <v>1785</v>
      </c>
      <c r="N2576">
        <v>1533</v>
      </c>
      <c r="O2576" t="s">
        <v>2119</v>
      </c>
      <c r="P2576">
        <v>535</v>
      </c>
      <c r="AC2576" t="s">
        <v>2120</v>
      </c>
      <c r="AD2576" t="s">
        <v>2121</v>
      </c>
    </row>
    <row r="2577" spans="1:31" x14ac:dyDescent="0.25">
      <c r="A2577" s="1">
        <v>44480</v>
      </c>
      <c r="B2577" s="2" t="s">
        <v>3879</v>
      </c>
      <c r="C2577" s="2" t="s">
        <v>25</v>
      </c>
      <c r="D2577" s="2" t="s">
        <v>23</v>
      </c>
      <c r="E2577" s="2" t="s">
        <v>78</v>
      </c>
      <c r="F2577" s="2" t="s">
        <v>71</v>
      </c>
      <c r="G2577" s="4">
        <v>44480</v>
      </c>
      <c r="H2577">
        <v>26</v>
      </c>
      <c r="I2577" t="s">
        <v>1787</v>
      </c>
      <c r="J2577" s="1">
        <v>44480</v>
      </c>
      <c r="K2577" t="s">
        <v>2085</v>
      </c>
      <c r="L2577" t="s">
        <v>2086</v>
      </c>
      <c r="M2577" t="s">
        <v>2087</v>
      </c>
      <c r="N2577">
        <v>2477</v>
      </c>
      <c r="O2577" t="s">
        <v>2240</v>
      </c>
      <c r="P2577">
        <v>750</v>
      </c>
      <c r="Q2577">
        <v>0</v>
      </c>
      <c r="R2577">
        <v>0</v>
      </c>
      <c r="S2577">
        <v>750</v>
      </c>
      <c r="T2577">
        <v>750</v>
      </c>
      <c r="U2577">
        <v>750</v>
      </c>
      <c r="W2577" t="s">
        <v>2006</v>
      </c>
      <c r="X2577" t="s">
        <v>71</v>
      </c>
      <c r="AA2577" t="s">
        <v>24</v>
      </c>
      <c r="AC2577" t="s">
        <v>2241</v>
      </c>
      <c r="AE2577" t="s">
        <v>2333</v>
      </c>
    </row>
    <row r="2578" spans="1:31" x14ac:dyDescent="0.25">
      <c r="A2578" s="1">
        <v>44480</v>
      </c>
      <c r="B2578" s="2" t="s">
        <v>3879</v>
      </c>
      <c r="C2578" s="2" t="s">
        <v>25</v>
      </c>
      <c r="D2578" s="2" t="s">
        <v>23</v>
      </c>
      <c r="E2578" s="2" t="s">
        <v>78</v>
      </c>
      <c r="F2578" s="2" t="s">
        <v>71</v>
      </c>
      <c r="G2578" s="4">
        <v>44480</v>
      </c>
      <c r="H2578">
        <v>27</v>
      </c>
      <c r="I2578" t="s">
        <v>1788</v>
      </c>
      <c r="J2578" s="1">
        <v>44480</v>
      </c>
      <c r="K2578" t="s">
        <v>2958</v>
      </c>
      <c r="L2578" t="s">
        <v>2071</v>
      </c>
      <c r="N2578">
        <v>692</v>
      </c>
      <c r="O2578" t="s">
        <v>2012</v>
      </c>
      <c r="P2578">
        <v>184</v>
      </c>
      <c r="Q2578">
        <v>0</v>
      </c>
      <c r="R2578">
        <v>0</v>
      </c>
      <c r="S2578">
        <v>1450</v>
      </c>
      <c r="T2578">
        <v>1450</v>
      </c>
      <c r="U2578">
        <v>1450</v>
      </c>
      <c r="W2578" t="s">
        <v>2006</v>
      </c>
      <c r="X2578" t="s">
        <v>71</v>
      </c>
      <c r="Y2578" t="s">
        <v>2959</v>
      </c>
      <c r="AA2578" t="s">
        <v>24</v>
      </c>
      <c r="AC2578" t="s">
        <v>2013</v>
      </c>
      <c r="AD2578" t="s">
        <v>2014</v>
      </c>
      <c r="AE2578" t="s">
        <v>2373</v>
      </c>
    </row>
    <row r="2579" spans="1:31" x14ac:dyDescent="0.25">
      <c r="A2579" s="1">
        <v>44480</v>
      </c>
      <c r="B2579" s="2" t="s">
        <v>3879</v>
      </c>
      <c r="C2579" s="2" t="s">
        <v>25</v>
      </c>
      <c r="D2579" s="2" t="s">
        <v>23</v>
      </c>
      <c r="E2579" s="2" t="s">
        <v>78</v>
      </c>
      <c r="F2579" s="2" t="s">
        <v>71</v>
      </c>
      <c r="G2579" s="4">
        <v>44480</v>
      </c>
      <c r="H2579">
        <v>28</v>
      </c>
      <c r="I2579" t="s">
        <v>1788</v>
      </c>
      <c r="N2579">
        <v>691</v>
      </c>
      <c r="O2579" t="s">
        <v>2020</v>
      </c>
      <c r="P2579">
        <v>518</v>
      </c>
      <c r="AC2579" t="s">
        <v>2021</v>
      </c>
      <c r="AD2579" t="s">
        <v>2022</v>
      </c>
    </row>
    <row r="2580" spans="1:31" x14ac:dyDescent="0.25">
      <c r="A2580" s="1">
        <v>44480</v>
      </c>
      <c r="B2580" s="2" t="s">
        <v>3879</v>
      </c>
      <c r="C2580" s="2" t="s">
        <v>25</v>
      </c>
      <c r="D2580" s="2" t="s">
        <v>23</v>
      </c>
      <c r="E2580" s="2" t="s">
        <v>78</v>
      </c>
      <c r="F2580" s="2" t="s">
        <v>71</v>
      </c>
      <c r="G2580" s="4">
        <v>44480</v>
      </c>
      <c r="H2580">
        <v>29</v>
      </c>
      <c r="I2580" t="s">
        <v>1788</v>
      </c>
      <c r="N2580">
        <v>1580</v>
      </c>
      <c r="O2580" t="s">
        <v>2092</v>
      </c>
      <c r="P2580">
        <v>610</v>
      </c>
      <c r="AC2580" t="s">
        <v>2093</v>
      </c>
      <c r="AD2580" t="s">
        <v>2094</v>
      </c>
    </row>
    <row r="2581" spans="1:31" x14ac:dyDescent="0.25">
      <c r="A2581" s="1">
        <v>44480</v>
      </c>
      <c r="B2581" s="2" t="s">
        <v>3879</v>
      </c>
      <c r="C2581" s="2" t="s">
        <v>25</v>
      </c>
      <c r="D2581" s="2" t="s">
        <v>23</v>
      </c>
      <c r="E2581" s="2" t="s">
        <v>78</v>
      </c>
      <c r="F2581" s="2" t="s">
        <v>71</v>
      </c>
      <c r="G2581" s="4">
        <v>44480</v>
      </c>
      <c r="H2581">
        <v>30</v>
      </c>
      <c r="I2581" t="s">
        <v>1788</v>
      </c>
      <c r="N2581">
        <v>83</v>
      </c>
      <c r="O2581" t="s">
        <v>2029</v>
      </c>
      <c r="P2581">
        <v>138</v>
      </c>
      <c r="AC2581" t="s">
        <v>2030</v>
      </c>
      <c r="AD2581">
        <v>127</v>
      </c>
    </row>
    <row r="2582" spans="1:31" x14ac:dyDescent="0.25">
      <c r="A2582" s="1">
        <v>44480</v>
      </c>
      <c r="B2582" s="2" t="s">
        <v>3879</v>
      </c>
      <c r="C2582" s="2" t="s">
        <v>25</v>
      </c>
      <c r="D2582" s="2" t="s">
        <v>23</v>
      </c>
      <c r="E2582" s="2" t="s">
        <v>78</v>
      </c>
      <c r="F2582" s="2" t="s">
        <v>71</v>
      </c>
      <c r="G2582" s="4">
        <v>44480</v>
      </c>
      <c r="H2582">
        <v>31</v>
      </c>
      <c r="I2582" t="s">
        <v>1789</v>
      </c>
      <c r="J2582" s="1">
        <v>44480</v>
      </c>
      <c r="K2582" t="s">
        <v>2070</v>
      </c>
      <c r="L2582" t="s">
        <v>2071</v>
      </c>
      <c r="M2582" t="s">
        <v>2072</v>
      </c>
      <c r="N2582">
        <v>692</v>
      </c>
      <c r="O2582" t="s">
        <v>2012</v>
      </c>
      <c r="P2582">
        <v>184</v>
      </c>
      <c r="Q2582">
        <v>0</v>
      </c>
      <c r="R2582">
        <v>0</v>
      </c>
      <c r="S2582">
        <v>1273</v>
      </c>
      <c r="T2582">
        <v>1273</v>
      </c>
      <c r="U2582">
        <v>1273</v>
      </c>
      <c r="W2582" t="s">
        <v>2006</v>
      </c>
      <c r="X2582" t="s">
        <v>71</v>
      </c>
      <c r="AA2582" t="s">
        <v>24</v>
      </c>
      <c r="AC2582" t="s">
        <v>2013</v>
      </c>
      <c r="AD2582" t="s">
        <v>2014</v>
      </c>
      <c r="AE2582" t="s">
        <v>2333</v>
      </c>
    </row>
    <row r="2583" spans="1:31" x14ac:dyDescent="0.25">
      <c r="A2583" s="1">
        <v>44480</v>
      </c>
      <c r="B2583" s="2" t="s">
        <v>3879</v>
      </c>
      <c r="C2583" s="2" t="s">
        <v>25</v>
      </c>
      <c r="D2583" s="2" t="s">
        <v>23</v>
      </c>
      <c r="E2583" s="2" t="s">
        <v>78</v>
      </c>
      <c r="F2583" s="2" t="s">
        <v>71</v>
      </c>
      <c r="G2583" s="4">
        <v>44480</v>
      </c>
      <c r="H2583">
        <v>32</v>
      </c>
      <c r="I2583" t="s">
        <v>1789</v>
      </c>
      <c r="N2583">
        <v>104</v>
      </c>
      <c r="O2583" t="s">
        <v>2057</v>
      </c>
      <c r="P2583">
        <v>171</v>
      </c>
      <c r="AC2583" t="s">
        <v>2058</v>
      </c>
      <c r="AD2583">
        <v>157</v>
      </c>
    </row>
    <row r="2584" spans="1:31" x14ac:dyDescent="0.25">
      <c r="A2584" s="1">
        <v>44480</v>
      </c>
      <c r="B2584" s="2" t="s">
        <v>3879</v>
      </c>
      <c r="C2584" s="2" t="s">
        <v>25</v>
      </c>
      <c r="D2584" s="2" t="s">
        <v>23</v>
      </c>
      <c r="E2584" s="2" t="s">
        <v>78</v>
      </c>
      <c r="F2584" s="2" t="s">
        <v>71</v>
      </c>
      <c r="G2584" s="4">
        <v>44480</v>
      </c>
      <c r="H2584">
        <v>33</v>
      </c>
      <c r="I2584" t="s">
        <v>1789</v>
      </c>
      <c r="N2584">
        <v>691</v>
      </c>
      <c r="O2584" t="s">
        <v>2020</v>
      </c>
      <c r="P2584">
        <v>518</v>
      </c>
      <c r="AC2584" t="s">
        <v>2021</v>
      </c>
      <c r="AD2584" t="s">
        <v>2022</v>
      </c>
    </row>
    <row r="2585" spans="1:31" x14ac:dyDescent="0.25">
      <c r="A2585" s="1">
        <v>44480</v>
      </c>
      <c r="B2585" s="2" t="s">
        <v>3879</v>
      </c>
      <c r="C2585" s="2" t="s">
        <v>25</v>
      </c>
      <c r="D2585" s="2" t="s">
        <v>23</v>
      </c>
      <c r="E2585" s="2" t="s">
        <v>78</v>
      </c>
      <c r="F2585" s="2" t="s">
        <v>71</v>
      </c>
      <c r="G2585" s="4">
        <v>44480</v>
      </c>
      <c r="H2585">
        <v>34</v>
      </c>
      <c r="I2585" t="s">
        <v>1789</v>
      </c>
      <c r="N2585">
        <v>539</v>
      </c>
      <c r="O2585" t="s">
        <v>2059</v>
      </c>
      <c r="P2585">
        <v>400</v>
      </c>
      <c r="AC2585" t="s">
        <v>2060</v>
      </c>
    </row>
    <row r="2586" spans="1:31" x14ac:dyDescent="0.25">
      <c r="A2586" s="1">
        <v>44480</v>
      </c>
      <c r="B2586" s="2" t="s">
        <v>3879</v>
      </c>
      <c r="C2586" s="2" t="s">
        <v>25</v>
      </c>
      <c r="D2586" s="2" t="s">
        <v>23</v>
      </c>
      <c r="E2586" s="2" t="s">
        <v>78</v>
      </c>
      <c r="F2586" s="2" t="s">
        <v>71</v>
      </c>
      <c r="G2586" s="4">
        <v>44480</v>
      </c>
      <c r="H2586">
        <v>35</v>
      </c>
      <c r="I2586" t="s">
        <v>1790</v>
      </c>
      <c r="J2586" s="1">
        <v>44480</v>
      </c>
      <c r="K2586" t="s">
        <v>2915</v>
      </c>
      <c r="L2586" t="s">
        <v>2618</v>
      </c>
      <c r="M2586" t="s">
        <v>2065</v>
      </c>
      <c r="N2586">
        <v>692</v>
      </c>
      <c r="O2586" t="s">
        <v>2012</v>
      </c>
      <c r="P2586">
        <v>184</v>
      </c>
      <c r="Q2586">
        <v>0</v>
      </c>
      <c r="R2586">
        <v>0</v>
      </c>
      <c r="S2586">
        <v>873</v>
      </c>
      <c r="T2586">
        <v>873</v>
      </c>
      <c r="U2586">
        <v>873</v>
      </c>
      <c r="W2586" t="s">
        <v>2006</v>
      </c>
      <c r="X2586" t="s">
        <v>71</v>
      </c>
      <c r="AA2586" t="s">
        <v>24</v>
      </c>
      <c r="AC2586" t="s">
        <v>2013</v>
      </c>
      <c r="AD2586" t="s">
        <v>2014</v>
      </c>
      <c r="AE2586" t="s">
        <v>2333</v>
      </c>
    </row>
    <row r="2587" spans="1:31" x14ac:dyDescent="0.25">
      <c r="A2587" s="1">
        <v>44480</v>
      </c>
      <c r="B2587" s="2" t="s">
        <v>3879</v>
      </c>
      <c r="C2587" s="2" t="s">
        <v>25</v>
      </c>
      <c r="D2587" s="2" t="s">
        <v>23</v>
      </c>
      <c r="E2587" s="2" t="s">
        <v>78</v>
      </c>
      <c r="F2587" s="2" t="s">
        <v>71</v>
      </c>
      <c r="G2587" s="4">
        <v>44480</v>
      </c>
      <c r="H2587">
        <v>36</v>
      </c>
      <c r="I2587" t="s">
        <v>1790</v>
      </c>
      <c r="N2587">
        <v>104</v>
      </c>
      <c r="O2587" t="s">
        <v>2057</v>
      </c>
      <c r="P2587">
        <v>171</v>
      </c>
      <c r="AC2587" t="s">
        <v>2058</v>
      </c>
      <c r="AD2587">
        <v>157</v>
      </c>
    </row>
    <row r="2588" spans="1:31" x14ac:dyDescent="0.25">
      <c r="A2588" s="1">
        <v>44480</v>
      </c>
      <c r="B2588" s="2" t="s">
        <v>3879</v>
      </c>
      <c r="C2588" s="2" t="s">
        <v>25</v>
      </c>
      <c r="D2588" s="2" t="s">
        <v>23</v>
      </c>
      <c r="E2588" s="2" t="s">
        <v>78</v>
      </c>
      <c r="F2588" s="2" t="s">
        <v>71</v>
      </c>
      <c r="G2588" s="4">
        <v>44480</v>
      </c>
      <c r="H2588">
        <v>37</v>
      </c>
      <c r="I2588" t="s">
        <v>1790</v>
      </c>
      <c r="N2588">
        <v>691</v>
      </c>
      <c r="O2588" t="s">
        <v>2020</v>
      </c>
      <c r="P2588">
        <v>518</v>
      </c>
      <c r="AC2588" t="s">
        <v>2021</v>
      </c>
      <c r="AD2588" t="s">
        <v>2022</v>
      </c>
    </row>
    <row r="2589" spans="1:31" x14ac:dyDescent="0.25">
      <c r="A2589" s="1">
        <v>44480</v>
      </c>
      <c r="B2589" s="2" t="s">
        <v>3879</v>
      </c>
      <c r="C2589" s="2" t="s">
        <v>25</v>
      </c>
      <c r="D2589" s="2" t="s">
        <v>23</v>
      </c>
      <c r="E2589" s="2" t="s">
        <v>78</v>
      </c>
      <c r="F2589" s="2" t="s">
        <v>71</v>
      </c>
      <c r="G2589" s="4">
        <v>44480</v>
      </c>
      <c r="H2589">
        <v>38</v>
      </c>
      <c r="I2589" t="s">
        <v>1791</v>
      </c>
      <c r="J2589" s="1">
        <v>44480</v>
      </c>
      <c r="K2589" t="s">
        <v>2085</v>
      </c>
      <c r="L2589" t="s">
        <v>2086</v>
      </c>
      <c r="M2589" t="s">
        <v>2087</v>
      </c>
      <c r="N2589">
        <v>692</v>
      </c>
      <c r="O2589" t="s">
        <v>2012</v>
      </c>
      <c r="P2589">
        <v>184</v>
      </c>
      <c r="Q2589">
        <v>0</v>
      </c>
      <c r="R2589">
        <v>0</v>
      </c>
      <c r="S2589">
        <v>873</v>
      </c>
      <c r="T2589">
        <v>873</v>
      </c>
      <c r="U2589">
        <v>873</v>
      </c>
      <c r="W2589" t="s">
        <v>2006</v>
      </c>
      <c r="X2589" t="s">
        <v>71</v>
      </c>
      <c r="AA2589" t="s">
        <v>24</v>
      </c>
      <c r="AC2589" t="s">
        <v>2013</v>
      </c>
      <c r="AD2589" t="s">
        <v>2014</v>
      </c>
      <c r="AE2589" t="s">
        <v>2028</v>
      </c>
    </row>
    <row r="2590" spans="1:31" x14ac:dyDescent="0.25">
      <c r="A2590" s="1">
        <v>44480</v>
      </c>
      <c r="B2590" s="2" t="s">
        <v>3879</v>
      </c>
      <c r="C2590" s="2" t="s">
        <v>25</v>
      </c>
      <c r="D2590" s="2" t="s">
        <v>23</v>
      </c>
      <c r="E2590" s="2" t="s">
        <v>78</v>
      </c>
      <c r="F2590" s="2" t="s">
        <v>71</v>
      </c>
      <c r="G2590" s="4">
        <v>44480</v>
      </c>
      <c r="H2590">
        <v>39</v>
      </c>
      <c r="I2590" t="s">
        <v>1791</v>
      </c>
      <c r="N2590">
        <v>104</v>
      </c>
      <c r="O2590" t="s">
        <v>2057</v>
      </c>
      <c r="P2590">
        <v>171</v>
      </c>
      <c r="AC2590" t="s">
        <v>2058</v>
      </c>
      <c r="AD2590">
        <v>157</v>
      </c>
    </row>
    <row r="2591" spans="1:31" x14ac:dyDescent="0.25">
      <c r="A2591" s="1">
        <v>44480</v>
      </c>
      <c r="B2591" s="2" t="s">
        <v>3879</v>
      </c>
      <c r="C2591" s="2" t="s">
        <v>25</v>
      </c>
      <c r="D2591" s="2" t="s">
        <v>23</v>
      </c>
      <c r="E2591" s="2" t="s">
        <v>78</v>
      </c>
      <c r="F2591" s="2" t="s">
        <v>71</v>
      </c>
      <c r="G2591" s="4">
        <v>44480</v>
      </c>
      <c r="H2591">
        <v>40</v>
      </c>
      <c r="I2591" t="s">
        <v>1791</v>
      </c>
      <c r="N2591">
        <v>691</v>
      </c>
      <c r="O2591" t="s">
        <v>2020</v>
      </c>
      <c r="P2591">
        <v>518</v>
      </c>
      <c r="AC2591" t="s">
        <v>2021</v>
      </c>
      <c r="AD2591" t="s">
        <v>2022</v>
      </c>
    </row>
    <row r="2592" spans="1:31" x14ac:dyDescent="0.25">
      <c r="A2592" s="1">
        <v>44480</v>
      </c>
      <c r="B2592" s="2" t="s">
        <v>3879</v>
      </c>
      <c r="C2592" s="2" t="s">
        <v>25</v>
      </c>
      <c r="D2592" s="2" t="s">
        <v>23</v>
      </c>
      <c r="E2592" s="2" t="s">
        <v>78</v>
      </c>
      <c r="F2592" s="2" t="s">
        <v>71</v>
      </c>
      <c r="G2592" s="4">
        <v>44480</v>
      </c>
      <c r="H2592">
        <v>41</v>
      </c>
      <c r="I2592" t="s">
        <v>1792</v>
      </c>
      <c r="J2592" s="1">
        <v>44480</v>
      </c>
      <c r="K2592" t="s">
        <v>2036</v>
      </c>
      <c r="L2592" t="s">
        <v>2037</v>
      </c>
      <c r="M2592" t="s">
        <v>2038</v>
      </c>
      <c r="N2592">
        <v>692</v>
      </c>
      <c r="O2592" t="s">
        <v>2012</v>
      </c>
      <c r="P2592">
        <v>184</v>
      </c>
      <c r="Q2592">
        <v>0</v>
      </c>
      <c r="R2592">
        <v>0</v>
      </c>
      <c r="S2592">
        <v>873</v>
      </c>
      <c r="T2592">
        <v>873</v>
      </c>
      <c r="U2592">
        <v>873</v>
      </c>
      <c r="W2592" t="s">
        <v>2006</v>
      </c>
      <c r="X2592" t="s">
        <v>71</v>
      </c>
      <c r="AA2592" t="s">
        <v>24</v>
      </c>
      <c r="AC2592" t="s">
        <v>2013</v>
      </c>
      <c r="AD2592" t="s">
        <v>2014</v>
      </c>
      <c r="AE2592" t="s">
        <v>2333</v>
      </c>
    </row>
    <row r="2593" spans="1:31" x14ac:dyDescent="0.25">
      <c r="A2593" s="1">
        <v>44480</v>
      </c>
      <c r="B2593" s="2" t="s">
        <v>3879</v>
      </c>
      <c r="C2593" s="2" t="s">
        <v>25</v>
      </c>
      <c r="D2593" s="2" t="s">
        <v>23</v>
      </c>
      <c r="E2593" s="2" t="s">
        <v>78</v>
      </c>
      <c r="F2593" s="2" t="s">
        <v>71</v>
      </c>
      <c r="G2593" s="4">
        <v>44480</v>
      </c>
      <c r="H2593">
        <v>42</v>
      </c>
      <c r="I2593" t="s">
        <v>1792</v>
      </c>
      <c r="N2593">
        <v>104</v>
      </c>
      <c r="O2593" t="s">
        <v>2057</v>
      </c>
      <c r="P2593">
        <v>171</v>
      </c>
      <c r="AC2593" t="s">
        <v>2058</v>
      </c>
      <c r="AD2593">
        <v>157</v>
      </c>
    </row>
    <row r="2594" spans="1:31" x14ac:dyDescent="0.25">
      <c r="A2594" s="1">
        <v>44480</v>
      </c>
      <c r="B2594" s="2" t="s">
        <v>3879</v>
      </c>
      <c r="C2594" s="2" t="s">
        <v>25</v>
      </c>
      <c r="D2594" s="2" t="s">
        <v>23</v>
      </c>
      <c r="E2594" s="2" t="s">
        <v>78</v>
      </c>
      <c r="F2594" s="2" t="s">
        <v>71</v>
      </c>
      <c r="G2594" s="4">
        <v>44480</v>
      </c>
      <c r="H2594">
        <v>43</v>
      </c>
      <c r="I2594" t="s">
        <v>1792</v>
      </c>
      <c r="N2594">
        <v>691</v>
      </c>
      <c r="O2594" t="s">
        <v>2020</v>
      </c>
      <c r="P2594">
        <v>518</v>
      </c>
      <c r="AC2594" t="s">
        <v>2021</v>
      </c>
      <c r="AD2594" t="s">
        <v>2022</v>
      </c>
    </row>
    <row r="2595" spans="1:31" x14ac:dyDescent="0.25">
      <c r="A2595" s="1">
        <v>44480</v>
      </c>
      <c r="B2595" s="2" t="s">
        <v>3879</v>
      </c>
      <c r="C2595" s="2" t="s">
        <v>25</v>
      </c>
      <c r="D2595" s="2" t="s">
        <v>23</v>
      </c>
      <c r="E2595" s="2" t="s">
        <v>78</v>
      </c>
      <c r="F2595" s="2" t="s">
        <v>71</v>
      </c>
      <c r="G2595" s="4">
        <v>44480</v>
      </c>
      <c r="H2595">
        <v>44</v>
      </c>
      <c r="I2595" t="s">
        <v>1793</v>
      </c>
      <c r="J2595" s="1">
        <v>44480</v>
      </c>
      <c r="K2595" t="s">
        <v>3219</v>
      </c>
      <c r="L2595" t="s">
        <v>2155</v>
      </c>
      <c r="N2595">
        <v>692</v>
      </c>
      <c r="O2595" t="s">
        <v>2012</v>
      </c>
      <c r="P2595">
        <v>184</v>
      </c>
      <c r="Q2595">
        <v>0</v>
      </c>
      <c r="R2595">
        <v>0</v>
      </c>
      <c r="S2595">
        <v>414</v>
      </c>
      <c r="T2595">
        <v>414</v>
      </c>
      <c r="U2595">
        <v>414</v>
      </c>
      <c r="W2595" t="s">
        <v>2006</v>
      </c>
      <c r="X2595" t="s">
        <v>71</v>
      </c>
      <c r="AA2595" t="s">
        <v>24</v>
      </c>
      <c r="AC2595" t="s">
        <v>2013</v>
      </c>
      <c r="AD2595" t="s">
        <v>2014</v>
      </c>
      <c r="AE2595" t="s">
        <v>2197</v>
      </c>
    </row>
    <row r="2596" spans="1:31" x14ac:dyDescent="0.25">
      <c r="A2596" s="1">
        <v>44480</v>
      </c>
      <c r="B2596" s="2" t="s">
        <v>3879</v>
      </c>
      <c r="C2596" s="2" t="s">
        <v>25</v>
      </c>
      <c r="D2596" s="2" t="s">
        <v>23</v>
      </c>
      <c r="E2596" s="2" t="s">
        <v>78</v>
      </c>
      <c r="F2596" s="2" t="s">
        <v>71</v>
      </c>
      <c r="G2596" s="4">
        <v>44480</v>
      </c>
      <c r="H2596">
        <v>45</v>
      </c>
      <c r="I2596" t="s">
        <v>1793</v>
      </c>
      <c r="N2596">
        <v>1319</v>
      </c>
      <c r="O2596" t="s">
        <v>2127</v>
      </c>
      <c r="P2596">
        <v>230</v>
      </c>
      <c r="AC2596" t="s">
        <v>2128</v>
      </c>
      <c r="AD2596">
        <v>192</v>
      </c>
    </row>
    <row r="2597" spans="1:31" x14ac:dyDescent="0.25">
      <c r="A2597" s="1">
        <v>44480</v>
      </c>
      <c r="B2597" s="2" t="s">
        <v>3879</v>
      </c>
      <c r="C2597" s="2" t="s">
        <v>25</v>
      </c>
      <c r="D2597" s="2" t="s">
        <v>23</v>
      </c>
      <c r="E2597" s="2" t="s">
        <v>78</v>
      </c>
      <c r="F2597" s="2" t="s">
        <v>71</v>
      </c>
      <c r="G2597" s="4">
        <v>44480</v>
      </c>
      <c r="H2597">
        <v>46</v>
      </c>
      <c r="I2597" t="s">
        <v>1794</v>
      </c>
      <c r="J2597" s="1">
        <v>44480</v>
      </c>
      <c r="K2597" t="s">
        <v>2583</v>
      </c>
      <c r="L2597" t="s">
        <v>2335</v>
      </c>
      <c r="M2597" t="s">
        <v>2584</v>
      </c>
      <c r="N2597">
        <v>692</v>
      </c>
      <c r="O2597" t="s">
        <v>2012</v>
      </c>
      <c r="P2597">
        <v>184</v>
      </c>
      <c r="Q2597">
        <v>0</v>
      </c>
      <c r="R2597">
        <v>0</v>
      </c>
      <c r="S2597">
        <v>184</v>
      </c>
      <c r="T2597">
        <v>184</v>
      </c>
      <c r="U2597">
        <v>184</v>
      </c>
      <c r="W2597" t="s">
        <v>2006</v>
      </c>
      <c r="X2597" t="s">
        <v>71</v>
      </c>
      <c r="AA2597" t="s">
        <v>24</v>
      </c>
      <c r="AC2597" t="s">
        <v>2013</v>
      </c>
      <c r="AD2597" t="s">
        <v>2014</v>
      </c>
      <c r="AE2597" t="s">
        <v>2911</v>
      </c>
    </row>
    <row r="2598" spans="1:31" x14ac:dyDescent="0.25">
      <c r="A2598" s="1">
        <v>44480</v>
      </c>
      <c r="B2598" s="2" t="s">
        <v>3879</v>
      </c>
      <c r="C2598" s="2" t="s">
        <v>46</v>
      </c>
      <c r="D2598" s="2" t="s">
        <v>23</v>
      </c>
      <c r="E2598" s="2" t="s">
        <v>81</v>
      </c>
      <c r="F2598" s="2" t="s">
        <v>71</v>
      </c>
      <c r="G2598" s="4">
        <v>44480</v>
      </c>
      <c r="H2598">
        <v>47</v>
      </c>
      <c r="I2598" t="s">
        <v>1795</v>
      </c>
      <c r="J2598" s="1">
        <v>44480</v>
      </c>
      <c r="K2598" t="s">
        <v>3712</v>
      </c>
      <c r="L2598" t="s">
        <v>2335</v>
      </c>
      <c r="N2598">
        <v>692</v>
      </c>
      <c r="O2598" t="s">
        <v>2012</v>
      </c>
      <c r="P2598">
        <v>184</v>
      </c>
      <c r="Q2598">
        <v>0</v>
      </c>
      <c r="R2598">
        <v>0</v>
      </c>
      <c r="S2598">
        <v>1105</v>
      </c>
      <c r="T2598">
        <v>1105</v>
      </c>
      <c r="U2598">
        <v>1105</v>
      </c>
      <c r="W2598" t="s">
        <v>2006</v>
      </c>
      <c r="X2598" t="s">
        <v>71</v>
      </c>
      <c r="Y2598" t="s">
        <v>3713</v>
      </c>
      <c r="AA2598" t="s">
        <v>46</v>
      </c>
      <c r="AC2598" t="s">
        <v>2013</v>
      </c>
      <c r="AD2598" t="s">
        <v>2014</v>
      </c>
      <c r="AE2598" t="s">
        <v>2384</v>
      </c>
    </row>
    <row r="2599" spans="1:31" x14ac:dyDescent="0.25">
      <c r="A2599" s="1">
        <v>44480</v>
      </c>
      <c r="B2599" s="2" t="s">
        <v>3879</v>
      </c>
      <c r="C2599" s="2" t="s">
        <v>46</v>
      </c>
      <c r="D2599" s="2" t="s">
        <v>23</v>
      </c>
      <c r="E2599" s="2" t="s">
        <v>81</v>
      </c>
      <c r="F2599" s="2" t="s">
        <v>71</v>
      </c>
      <c r="G2599" s="4">
        <v>44480</v>
      </c>
      <c r="H2599">
        <v>48</v>
      </c>
      <c r="I2599" t="s">
        <v>1795</v>
      </c>
      <c r="N2599">
        <v>1297</v>
      </c>
      <c r="O2599" t="s">
        <v>2112</v>
      </c>
      <c r="P2599">
        <v>265</v>
      </c>
      <c r="AC2599" t="s">
        <v>2113</v>
      </c>
      <c r="AD2599" t="s">
        <v>2114</v>
      </c>
    </row>
    <row r="2600" spans="1:31" x14ac:dyDescent="0.25">
      <c r="A2600" s="1">
        <v>44480</v>
      </c>
      <c r="B2600" s="2" t="s">
        <v>3879</v>
      </c>
      <c r="C2600" s="2" t="s">
        <v>46</v>
      </c>
      <c r="D2600" s="2" t="s">
        <v>23</v>
      </c>
      <c r="E2600" s="2" t="s">
        <v>81</v>
      </c>
      <c r="F2600" s="2" t="s">
        <v>71</v>
      </c>
      <c r="G2600" s="4">
        <v>44480</v>
      </c>
      <c r="H2600">
        <v>49</v>
      </c>
      <c r="I2600" t="s">
        <v>1795</v>
      </c>
      <c r="N2600">
        <v>691</v>
      </c>
      <c r="O2600" t="s">
        <v>2020</v>
      </c>
      <c r="P2600">
        <v>518</v>
      </c>
      <c r="AC2600" t="s">
        <v>2021</v>
      </c>
      <c r="AD2600" t="s">
        <v>2022</v>
      </c>
    </row>
    <row r="2601" spans="1:31" x14ac:dyDescent="0.25">
      <c r="A2601" s="1">
        <v>44480</v>
      </c>
      <c r="B2601" s="2" t="s">
        <v>3879</v>
      </c>
      <c r="C2601" s="2" t="s">
        <v>46</v>
      </c>
      <c r="D2601" s="2" t="s">
        <v>23</v>
      </c>
      <c r="E2601" s="2" t="s">
        <v>81</v>
      </c>
      <c r="F2601" s="2" t="s">
        <v>71</v>
      </c>
      <c r="G2601" s="4">
        <v>44480</v>
      </c>
      <c r="H2601">
        <v>50</v>
      </c>
      <c r="I2601" t="s">
        <v>1795</v>
      </c>
      <c r="N2601">
        <v>83</v>
      </c>
      <c r="O2601" t="s">
        <v>2029</v>
      </c>
      <c r="P2601">
        <v>138</v>
      </c>
      <c r="AC2601" t="s">
        <v>2030</v>
      </c>
      <c r="AD2601">
        <v>127</v>
      </c>
    </row>
    <row r="2602" spans="1:31" x14ac:dyDescent="0.25">
      <c r="A2602" s="1">
        <v>44480</v>
      </c>
      <c r="B2602" s="2" t="s">
        <v>3879</v>
      </c>
      <c r="C2602" s="2" t="s">
        <v>25</v>
      </c>
      <c r="D2602" s="2" t="s">
        <v>23</v>
      </c>
      <c r="E2602" s="2" t="s">
        <v>78</v>
      </c>
      <c r="F2602" s="2" t="s">
        <v>71</v>
      </c>
      <c r="G2602" s="4">
        <v>44480</v>
      </c>
      <c r="H2602">
        <v>51</v>
      </c>
      <c r="I2602" t="s">
        <v>1797</v>
      </c>
      <c r="J2602" s="1">
        <v>44480</v>
      </c>
      <c r="K2602" t="s">
        <v>2080</v>
      </c>
      <c r="L2602" t="s">
        <v>2081</v>
      </c>
      <c r="M2602" t="s">
        <v>2082</v>
      </c>
      <c r="N2602">
        <v>692</v>
      </c>
      <c r="O2602" t="s">
        <v>2012</v>
      </c>
      <c r="P2602">
        <v>184</v>
      </c>
      <c r="Q2602">
        <v>0</v>
      </c>
      <c r="R2602">
        <v>0</v>
      </c>
      <c r="S2602">
        <v>873</v>
      </c>
      <c r="T2602">
        <v>873</v>
      </c>
      <c r="U2602">
        <v>873</v>
      </c>
      <c r="W2602" t="s">
        <v>2006</v>
      </c>
      <c r="X2602" t="s">
        <v>71</v>
      </c>
      <c r="AA2602" t="s">
        <v>24</v>
      </c>
      <c r="AC2602" t="s">
        <v>2013</v>
      </c>
      <c r="AD2602" t="s">
        <v>2014</v>
      </c>
      <c r="AE2602" t="s">
        <v>2028</v>
      </c>
    </row>
    <row r="2603" spans="1:31" x14ac:dyDescent="0.25">
      <c r="A2603" s="1">
        <v>44480</v>
      </c>
      <c r="B2603" s="2" t="s">
        <v>3879</v>
      </c>
      <c r="C2603" s="2" t="s">
        <v>25</v>
      </c>
      <c r="D2603" s="2" t="s">
        <v>23</v>
      </c>
      <c r="E2603" s="2" t="s">
        <v>78</v>
      </c>
      <c r="F2603" s="2" t="s">
        <v>71</v>
      </c>
      <c r="G2603" s="4">
        <v>44480</v>
      </c>
      <c r="H2603">
        <v>52</v>
      </c>
      <c r="I2603" t="s">
        <v>1797</v>
      </c>
      <c r="N2603">
        <v>104</v>
      </c>
      <c r="O2603" t="s">
        <v>2057</v>
      </c>
      <c r="P2603">
        <v>171</v>
      </c>
      <c r="AC2603" t="s">
        <v>2058</v>
      </c>
      <c r="AD2603">
        <v>157</v>
      </c>
    </row>
    <row r="2604" spans="1:31" x14ac:dyDescent="0.25">
      <c r="A2604" s="1">
        <v>44480</v>
      </c>
      <c r="B2604" s="2" t="s">
        <v>3879</v>
      </c>
      <c r="C2604" s="2" t="s">
        <v>25</v>
      </c>
      <c r="D2604" s="2" t="s">
        <v>23</v>
      </c>
      <c r="E2604" s="2" t="s">
        <v>78</v>
      </c>
      <c r="F2604" s="2" t="s">
        <v>71</v>
      </c>
      <c r="G2604" s="4">
        <v>44480</v>
      </c>
      <c r="H2604">
        <v>53</v>
      </c>
      <c r="I2604" t="s">
        <v>1797</v>
      </c>
      <c r="N2604">
        <v>691</v>
      </c>
      <c r="O2604" t="s">
        <v>2020</v>
      </c>
      <c r="P2604">
        <v>518</v>
      </c>
      <c r="AC2604" t="s">
        <v>2021</v>
      </c>
      <c r="AD2604" t="s">
        <v>2022</v>
      </c>
    </row>
    <row r="2605" spans="1:31" x14ac:dyDescent="0.25">
      <c r="A2605" s="1">
        <v>44480</v>
      </c>
      <c r="B2605" s="2" t="s">
        <v>3879</v>
      </c>
      <c r="C2605" s="2" t="s">
        <v>25</v>
      </c>
      <c r="D2605" s="2" t="s">
        <v>23</v>
      </c>
      <c r="E2605" s="2" t="s">
        <v>78</v>
      </c>
      <c r="F2605" s="2" t="s">
        <v>71</v>
      </c>
      <c r="G2605" s="4">
        <v>44480</v>
      </c>
      <c r="H2605">
        <v>54</v>
      </c>
      <c r="I2605" t="s">
        <v>1798</v>
      </c>
      <c r="J2605" s="1">
        <v>44480</v>
      </c>
      <c r="K2605" t="s">
        <v>3305</v>
      </c>
      <c r="L2605" t="s">
        <v>2335</v>
      </c>
      <c r="M2605" t="s">
        <v>2396</v>
      </c>
      <c r="N2605">
        <v>692</v>
      </c>
      <c r="O2605" t="s">
        <v>2012</v>
      </c>
      <c r="P2605">
        <v>184</v>
      </c>
      <c r="Q2605">
        <v>0</v>
      </c>
      <c r="R2605">
        <v>0</v>
      </c>
      <c r="S2605">
        <v>873</v>
      </c>
      <c r="T2605">
        <v>873</v>
      </c>
      <c r="U2605">
        <v>873</v>
      </c>
      <c r="W2605" t="s">
        <v>2006</v>
      </c>
      <c r="X2605" t="s">
        <v>71</v>
      </c>
      <c r="AA2605" t="s">
        <v>24</v>
      </c>
      <c r="AC2605" t="s">
        <v>2013</v>
      </c>
      <c r="AD2605" t="s">
        <v>2014</v>
      </c>
      <c r="AE2605" t="s">
        <v>2028</v>
      </c>
    </row>
    <row r="2606" spans="1:31" x14ac:dyDescent="0.25">
      <c r="A2606" s="1">
        <v>44480</v>
      </c>
      <c r="B2606" s="2" t="s">
        <v>3879</v>
      </c>
      <c r="C2606" s="2" t="s">
        <v>25</v>
      </c>
      <c r="D2606" s="2" t="s">
        <v>23</v>
      </c>
      <c r="E2606" s="2" t="s">
        <v>78</v>
      </c>
      <c r="F2606" s="2" t="s">
        <v>71</v>
      </c>
      <c r="G2606" s="4">
        <v>44480</v>
      </c>
      <c r="H2606">
        <v>55</v>
      </c>
      <c r="I2606" t="s">
        <v>1798</v>
      </c>
      <c r="N2606">
        <v>104</v>
      </c>
      <c r="O2606" t="s">
        <v>2057</v>
      </c>
      <c r="P2606">
        <v>171</v>
      </c>
      <c r="AC2606" t="s">
        <v>2058</v>
      </c>
      <c r="AD2606">
        <v>157</v>
      </c>
    </row>
    <row r="2607" spans="1:31" x14ac:dyDescent="0.25">
      <c r="A2607" s="1">
        <v>44480</v>
      </c>
      <c r="B2607" s="2" t="s">
        <v>3879</v>
      </c>
      <c r="C2607" s="2" t="s">
        <v>25</v>
      </c>
      <c r="D2607" s="2" t="s">
        <v>23</v>
      </c>
      <c r="E2607" s="2" t="s">
        <v>78</v>
      </c>
      <c r="F2607" s="2" t="s">
        <v>71</v>
      </c>
      <c r="G2607" s="4">
        <v>44480</v>
      </c>
      <c r="H2607">
        <v>56</v>
      </c>
      <c r="I2607" t="s">
        <v>1798</v>
      </c>
      <c r="N2607">
        <v>691</v>
      </c>
      <c r="O2607" t="s">
        <v>2020</v>
      </c>
      <c r="P2607">
        <v>518</v>
      </c>
      <c r="AC2607" t="s">
        <v>2021</v>
      </c>
      <c r="AD2607" t="s">
        <v>2022</v>
      </c>
    </row>
    <row r="2608" spans="1:31" x14ac:dyDescent="0.25">
      <c r="A2608" s="1">
        <v>44480</v>
      </c>
      <c r="B2608" s="2" t="s">
        <v>3879</v>
      </c>
      <c r="C2608" s="2" t="s">
        <v>73</v>
      </c>
      <c r="D2608" s="2" t="s">
        <v>23</v>
      </c>
      <c r="E2608" s="2" t="s">
        <v>77</v>
      </c>
      <c r="F2608" s="2" t="s">
        <v>71</v>
      </c>
      <c r="G2608" s="4">
        <v>44480</v>
      </c>
      <c r="H2608">
        <v>57</v>
      </c>
      <c r="I2608" t="s">
        <v>1799</v>
      </c>
      <c r="J2608" s="1">
        <v>44480</v>
      </c>
      <c r="K2608" t="s">
        <v>3691</v>
      </c>
      <c r="L2608" t="s">
        <v>3692</v>
      </c>
      <c r="N2608">
        <v>102</v>
      </c>
      <c r="O2608" t="s">
        <v>2033</v>
      </c>
      <c r="P2608">
        <v>1070</v>
      </c>
      <c r="Q2608">
        <v>0</v>
      </c>
      <c r="R2608">
        <v>0</v>
      </c>
      <c r="S2608">
        <v>1070</v>
      </c>
      <c r="T2608">
        <v>1070</v>
      </c>
      <c r="U2608">
        <v>1070</v>
      </c>
      <c r="W2608" t="s">
        <v>2006</v>
      </c>
      <c r="X2608" t="s">
        <v>71</v>
      </c>
      <c r="AA2608" t="s">
        <v>24</v>
      </c>
      <c r="AC2608" t="s">
        <v>2034</v>
      </c>
      <c r="AD2608">
        <v>136</v>
      </c>
      <c r="AE2608" t="s">
        <v>2333</v>
      </c>
    </row>
    <row r="2609" spans="1:31" x14ac:dyDescent="0.25">
      <c r="A2609" s="1">
        <v>44480</v>
      </c>
      <c r="B2609" s="2" t="s">
        <v>3879</v>
      </c>
      <c r="C2609" s="2" t="s">
        <v>73</v>
      </c>
      <c r="D2609" s="2" t="s">
        <v>23</v>
      </c>
      <c r="E2609" s="2" t="s">
        <v>77</v>
      </c>
      <c r="F2609" s="2" t="s">
        <v>71</v>
      </c>
      <c r="G2609" s="4">
        <v>44480</v>
      </c>
      <c r="H2609">
        <v>58</v>
      </c>
      <c r="I2609" t="s">
        <v>1800</v>
      </c>
      <c r="J2609" s="1">
        <v>44480</v>
      </c>
      <c r="K2609" t="s">
        <v>3390</v>
      </c>
      <c r="L2609" t="s">
        <v>2037</v>
      </c>
      <c r="N2609">
        <v>102</v>
      </c>
      <c r="O2609" t="s">
        <v>2033</v>
      </c>
      <c r="P2609">
        <v>1070</v>
      </c>
      <c r="Q2609">
        <v>0</v>
      </c>
      <c r="R2609">
        <v>0</v>
      </c>
      <c r="S2609">
        <v>1070</v>
      </c>
      <c r="T2609">
        <v>1070</v>
      </c>
      <c r="U2609">
        <v>1070</v>
      </c>
      <c r="W2609" t="s">
        <v>2006</v>
      </c>
      <c r="X2609" t="s">
        <v>71</v>
      </c>
      <c r="AA2609" t="s">
        <v>24</v>
      </c>
      <c r="AC2609" t="s">
        <v>2034</v>
      </c>
      <c r="AD2609">
        <v>136</v>
      </c>
      <c r="AE2609" t="s">
        <v>2333</v>
      </c>
    </row>
    <row r="2610" spans="1:31" x14ac:dyDescent="0.25">
      <c r="A2610" s="1">
        <v>44480</v>
      </c>
      <c r="B2610" s="2" t="s">
        <v>3879</v>
      </c>
      <c r="C2610" s="2" t="s">
        <v>25</v>
      </c>
      <c r="D2610" s="2" t="s">
        <v>23</v>
      </c>
      <c r="E2610" s="2" t="s">
        <v>78</v>
      </c>
      <c r="F2610" s="2" t="s">
        <v>71</v>
      </c>
      <c r="G2610" s="4">
        <v>44480</v>
      </c>
      <c r="H2610">
        <v>59</v>
      </c>
      <c r="I2610" t="s">
        <v>1801</v>
      </c>
      <c r="J2610" s="1">
        <v>44480</v>
      </c>
      <c r="K2610" t="s">
        <v>3390</v>
      </c>
      <c r="L2610" t="s">
        <v>2037</v>
      </c>
      <c r="N2610">
        <v>692</v>
      </c>
      <c r="O2610" t="s">
        <v>2012</v>
      </c>
      <c r="P2610">
        <v>184</v>
      </c>
      <c r="Q2610">
        <v>0</v>
      </c>
      <c r="R2610">
        <v>0</v>
      </c>
      <c r="S2610">
        <v>873</v>
      </c>
      <c r="T2610">
        <v>873</v>
      </c>
      <c r="U2610">
        <v>873</v>
      </c>
      <c r="W2610" t="s">
        <v>2006</v>
      </c>
      <c r="X2610" t="s">
        <v>71</v>
      </c>
      <c r="AA2610" t="s">
        <v>24</v>
      </c>
      <c r="AC2610" t="s">
        <v>2013</v>
      </c>
      <c r="AD2610" t="s">
        <v>2014</v>
      </c>
      <c r="AE2610" t="s">
        <v>2333</v>
      </c>
    </row>
    <row r="2611" spans="1:31" x14ac:dyDescent="0.25">
      <c r="A2611" s="1">
        <v>44480</v>
      </c>
      <c r="B2611" s="2" t="s">
        <v>3879</v>
      </c>
      <c r="C2611" s="2" t="s">
        <v>25</v>
      </c>
      <c r="D2611" s="2" t="s">
        <v>23</v>
      </c>
      <c r="E2611" s="2" t="s">
        <v>78</v>
      </c>
      <c r="F2611" s="2" t="s">
        <v>71</v>
      </c>
      <c r="G2611" s="4">
        <v>44480</v>
      </c>
      <c r="H2611">
        <v>60</v>
      </c>
      <c r="I2611" t="s">
        <v>1801</v>
      </c>
      <c r="N2611">
        <v>104</v>
      </c>
      <c r="O2611" t="s">
        <v>2057</v>
      </c>
      <c r="P2611">
        <v>171</v>
      </c>
      <c r="AC2611" t="s">
        <v>2058</v>
      </c>
      <c r="AD2611">
        <v>157</v>
      </c>
    </row>
    <row r="2612" spans="1:31" x14ac:dyDescent="0.25">
      <c r="A2612" s="1">
        <v>44480</v>
      </c>
      <c r="B2612" s="2" t="s">
        <v>3879</v>
      </c>
      <c r="C2612" s="2" t="s">
        <v>25</v>
      </c>
      <c r="D2612" s="2" t="s">
        <v>23</v>
      </c>
      <c r="E2612" s="2" t="s">
        <v>78</v>
      </c>
      <c r="F2612" s="2" t="s">
        <v>71</v>
      </c>
      <c r="G2612" s="4">
        <v>44480</v>
      </c>
      <c r="H2612">
        <v>61</v>
      </c>
      <c r="I2612" t="s">
        <v>1801</v>
      </c>
      <c r="N2612">
        <v>691</v>
      </c>
      <c r="O2612" t="s">
        <v>2020</v>
      </c>
      <c r="P2612">
        <v>518</v>
      </c>
      <c r="AC2612" t="s">
        <v>2021</v>
      </c>
      <c r="AD2612" t="s">
        <v>2022</v>
      </c>
    </row>
    <row r="2613" spans="1:31" x14ac:dyDescent="0.25">
      <c r="A2613" s="1">
        <v>44480</v>
      </c>
      <c r="B2613" s="2" t="s">
        <v>3879</v>
      </c>
      <c r="C2613" s="2" t="s">
        <v>25</v>
      </c>
      <c r="D2613" s="2" t="s">
        <v>23</v>
      </c>
      <c r="E2613" s="2" t="s">
        <v>78</v>
      </c>
      <c r="F2613" s="2" t="s">
        <v>71</v>
      </c>
      <c r="G2613" s="4">
        <v>44480</v>
      </c>
      <c r="H2613">
        <v>62</v>
      </c>
      <c r="I2613" t="s">
        <v>1802</v>
      </c>
      <c r="J2613" s="1">
        <v>44480</v>
      </c>
      <c r="K2613" t="s">
        <v>3691</v>
      </c>
      <c r="L2613" t="s">
        <v>3692</v>
      </c>
      <c r="N2613">
        <v>692</v>
      </c>
      <c r="O2613" t="s">
        <v>2012</v>
      </c>
      <c r="P2613">
        <v>184</v>
      </c>
      <c r="Q2613">
        <v>0</v>
      </c>
      <c r="R2613">
        <v>0</v>
      </c>
      <c r="S2613">
        <v>1218</v>
      </c>
      <c r="T2613">
        <v>1218</v>
      </c>
      <c r="U2613">
        <v>1218</v>
      </c>
      <c r="W2613" t="s">
        <v>2006</v>
      </c>
      <c r="X2613" t="s">
        <v>71</v>
      </c>
      <c r="AA2613" t="s">
        <v>24</v>
      </c>
      <c r="AC2613" t="s">
        <v>2013</v>
      </c>
      <c r="AD2613" t="s">
        <v>2014</v>
      </c>
      <c r="AE2613" t="s">
        <v>2333</v>
      </c>
    </row>
    <row r="2614" spans="1:31" x14ac:dyDescent="0.25">
      <c r="A2614" s="1">
        <v>44480</v>
      </c>
      <c r="B2614" s="2" t="s">
        <v>3879</v>
      </c>
      <c r="C2614" s="2" t="s">
        <v>25</v>
      </c>
      <c r="D2614" s="2" t="s">
        <v>23</v>
      </c>
      <c r="E2614" s="2" t="s">
        <v>78</v>
      </c>
      <c r="F2614" s="2" t="s">
        <v>71</v>
      </c>
      <c r="G2614" s="4">
        <v>44480</v>
      </c>
      <c r="H2614">
        <v>63</v>
      </c>
      <c r="I2614" t="s">
        <v>1802</v>
      </c>
      <c r="N2614">
        <v>226</v>
      </c>
      <c r="O2614" t="s">
        <v>2018</v>
      </c>
      <c r="P2614">
        <v>345</v>
      </c>
      <c r="AC2614" t="s">
        <v>2019</v>
      </c>
      <c r="AD2614">
        <v>183</v>
      </c>
    </row>
    <row r="2615" spans="1:31" x14ac:dyDescent="0.25">
      <c r="A2615" s="1">
        <v>44480</v>
      </c>
      <c r="B2615" s="2" t="s">
        <v>3879</v>
      </c>
      <c r="C2615" s="2" t="s">
        <v>25</v>
      </c>
      <c r="D2615" s="2" t="s">
        <v>23</v>
      </c>
      <c r="E2615" s="2" t="s">
        <v>78</v>
      </c>
      <c r="F2615" s="2" t="s">
        <v>71</v>
      </c>
      <c r="G2615" s="4">
        <v>44480</v>
      </c>
      <c r="H2615">
        <v>64</v>
      </c>
      <c r="I2615" t="s">
        <v>1802</v>
      </c>
      <c r="N2615">
        <v>691</v>
      </c>
      <c r="O2615" t="s">
        <v>2020</v>
      </c>
      <c r="P2615">
        <v>518</v>
      </c>
      <c r="AC2615" t="s">
        <v>2021</v>
      </c>
      <c r="AD2615" t="s">
        <v>2022</v>
      </c>
    </row>
    <row r="2616" spans="1:31" x14ac:dyDescent="0.25">
      <c r="A2616" s="1">
        <v>44480</v>
      </c>
      <c r="B2616" s="2" t="s">
        <v>3879</v>
      </c>
      <c r="C2616" s="2" t="s">
        <v>25</v>
      </c>
      <c r="D2616" s="2" t="s">
        <v>23</v>
      </c>
      <c r="E2616" s="2" t="s">
        <v>78</v>
      </c>
      <c r="F2616" s="2" t="s">
        <v>71</v>
      </c>
      <c r="G2616" s="4">
        <v>44480</v>
      </c>
      <c r="H2616">
        <v>65</v>
      </c>
      <c r="I2616" t="s">
        <v>1802</v>
      </c>
      <c r="N2616">
        <v>104</v>
      </c>
      <c r="O2616" t="s">
        <v>2057</v>
      </c>
      <c r="P2616">
        <v>171</v>
      </c>
      <c r="AC2616" t="s">
        <v>2058</v>
      </c>
      <c r="AD2616">
        <v>157</v>
      </c>
    </row>
    <row r="2617" spans="1:31" x14ac:dyDescent="0.25">
      <c r="A2617" s="1">
        <v>44480</v>
      </c>
      <c r="B2617" s="2" t="s">
        <v>3879</v>
      </c>
      <c r="C2617" s="2" t="s">
        <v>25</v>
      </c>
      <c r="D2617" s="2" t="s">
        <v>37</v>
      </c>
      <c r="E2617" s="2" t="s">
        <v>78</v>
      </c>
      <c r="F2617" s="2" t="s">
        <v>71</v>
      </c>
      <c r="G2617" s="4">
        <v>44480</v>
      </c>
      <c r="H2617">
        <v>66</v>
      </c>
      <c r="I2617" t="s">
        <v>1803</v>
      </c>
      <c r="J2617" s="1">
        <v>44480</v>
      </c>
      <c r="K2617" t="s">
        <v>2915</v>
      </c>
      <c r="L2617" t="s">
        <v>2618</v>
      </c>
      <c r="M2617" t="s">
        <v>2065</v>
      </c>
      <c r="N2617">
        <v>348</v>
      </c>
      <c r="O2617" t="s">
        <v>2774</v>
      </c>
      <c r="P2617">
        <v>400</v>
      </c>
      <c r="Q2617">
        <v>0</v>
      </c>
      <c r="R2617">
        <v>0</v>
      </c>
      <c r="S2617">
        <v>400</v>
      </c>
      <c r="T2617">
        <v>400</v>
      </c>
      <c r="U2617">
        <v>400</v>
      </c>
      <c r="W2617" t="s">
        <v>2006</v>
      </c>
      <c r="X2617" t="s">
        <v>71</v>
      </c>
      <c r="AA2617" t="s">
        <v>24</v>
      </c>
      <c r="AC2617" t="s">
        <v>2775</v>
      </c>
      <c r="AE2617" t="s">
        <v>2333</v>
      </c>
    </row>
    <row r="2618" spans="1:31" x14ac:dyDescent="0.25">
      <c r="A2618" s="1">
        <v>44480</v>
      </c>
      <c r="B2618" s="2" t="s">
        <v>3879</v>
      </c>
      <c r="C2618" s="2" t="s">
        <v>25</v>
      </c>
      <c r="D2618" s="2" t="s">
        <v>37</v>
      </c>
      <c r="E2618" s="2" t="s">
        <v>78</v>
      </c>
      <c r="F2618" s="2" t="s">
        <v>71</v>
      </c>
      <c r="G2618" s="4">
        <v>44480</v>
      </c>
      <c r="H2618">
        <v>67</v>
      </c>
      <c r="I2618" t="s">
        <v>1804</v>
      </c>
      <c r="J2618" s="1">
        <v>44480</v>
      </c>
      <c r="K2618" t="s">
        <v>2085</v>
      </c>
      <c r="L2618" t="s">
        <v>2086</v>
      </c>
      <c r="M2618" t="s">
        <v>2087</v>
      </c>
      <c r="N2618">
        <v>348</v>
      </c>
      <c r="O2618" t="s">
        <v>2774</v>
      </c>
      <c r="P2618">
        <v>400</v>
      </c>
      <c r="Q2618">
        <v>0</v>
      </c>
      <c r="R2618">
        <v>0</v>
      </c>
      <c r="S2618">
        <v>400</v>
      </c>
      <c r="T2618">
        <v>400</v>
      </c>
      <c r="U2618">
        <v>400</v>
      </c>
      <c r="W2618" t="s">
        <v>2006</v>
      </c>
      <c r="X2618" t="s">
        <v>71</v>
      </c>
      <c r="AA2618" t="s">
        <v>24</v>
      </c>
      <c r="AC2618" t="s">
        <v>2775</v>
      </c>
      <c r="AE2618" t="s">
        <v>2333</v>
      </c>
    </row>
    <row r="2619" spans="1:31" x14ac:dyDescent="0.25">
      <c r="A2619" s="1">
        <v>44480</v>
      </c>
      <c r="B2619" s="2" t="s">
        <v>3879</v>
      </c>
      <c r="C2619" s="2" t="s">
        <v>25</v>
      </c>
      <c r="D2619" s="2" t="s">
        <v>37</v>
      </c>
      <c r="E2619" s="2" t="s">
        <v>78</v>
      </c>
      <c r="F2619" s="2" t="s">
        <v>71</v>
      </c>
      <c r="G2619" s="4">
        <v>44480</v>
      </c>
      <c r="H2619">
        <v>68</v>
      </c>
      <c r="I2619" t="s">
        <v>1805</v>
      </c>
      <c r="J2619" s="1">
        <v>44480</v>
      </c>
      <c r="K2619" t="s">
        <v>2070</v>
      </c>
      <c r="L2619" t="s">
        <v>2071</v>
      </c>
      <c r="M2619" t="s">
        <v>2072</v>
      </c>
      <c r="N2619">
        <v>348</v>
      </c>
      <c r="O2619" t="s">
        <v>2774</v>
      </c>
      <c r="P2619">
        <v>400</v>
      </c>
      <c r="Q2619">
        <v>0</v>
      </c>
      <c r="R2619">
        <v>0</v>
      </c>
      <c r="S2619">
        <v>400</v>
      </c>
      <c r="T2619">
        <v>400</v>
      </c>
      <c r="U2619">
        <v>400</v>
      </c>
      <c r="W2619" t="s">
        <v>2006</v>
      </c>
      <c r="X2619" t="s">
        <v>71</v>
      </c>
      <c r="AA2619" t="s">
        <v>24</v>
      </c>
      <c r="AC2619" t="s">
        <v>2775</v>
      </c>
      <c r="AE2619" t="s">
        <v>2333</v>
      </c>
    </row>
    <row r="2620" spans="1:31" x14ac:dyDescent="0.25">
      <c r="A2620" s="1">
        <v>44480</v>
      </c>
      <c r="B2620" s="2" t="s">
        <v>3879</v>
      </c>
      <c r="C2620" s="2" t="s">
        <v>25</v>
      </c>
      <c r="D2620" s="2" t="s">
        <v>37</v>
      </c>
      <c r="E2620" s="2" t="s">
        <v>78</v>
      </c>
      <c r="F2620" s="2" t="s">
        <v>71</v>
      </c>
      <c r="G2620" s="4">
        <v>44480</v>
      </c>
      <c r="H2620">
        <v>69</v>
      </c>
      <c r="I2620" t="s">
        <v>1806</v>
      </c>
      <c r="J2620" s="1">
        <v>44480</v>
      </c>
      <c r="K2620" t="s">
        <v>2036</v>
      </c>
      <c r="L2620" t="s">
        <v>2037</v>
      </c>
      <c r="M2620" t="s">
        <v>2038</v>
      </c>
      <c r="N2620">
        <v>348</v>
      </c>
      <c r="O2620" t="s">
        <v>2774</v>
      </c>
      <c r="P2620">
        <v>400</v>
      </c>
      <c r="Q2620">
        <v>0</v>
      </c>
      <c r="R2620">
        <v>0</v>
      </c>
      <c r="S2620">
        <v>400</v>
      </c>
      <c r="T2620">
        <v>400</v>
      </c>
      <c r="U2620">
        <v>400</v>
      </c>
      <c r="W2620" t="s">
        <v>2006</v>
      </c>
      <c r="X2620" t="s">
        <v>71</v>
      </c>
      <c r="AA2620" t="s">
        <v>24</v>
      </c>
      <c r="AC2620" t="s">
        <v>2775</v>
      </c>
      <c r="AE2620" t="s">
        <v>2333</v>
      </c>
    </row>
    <row r="2621" spans="1:31" x14ac:dyDescent="0.25">
      <c r="A2621" s="1">
        <v>44480</v>
      </c>
      <c r="B2621" s="2" t="s">
        <v>3879</v>
      </c>
      <c r="C2621" s="2" t="s">
        <v>56</v>
      </c>
      <c r="D2621" s="2" t="s">
        <v>23</v>
      </c>
      <c r="E2621" s="2" t="s">
        <v>81</v>
      </c>
      <c r="F2621" s="2" t="s">
        <v>71</v>
      </c>
      <c r="G2621" s="4">
        <v>44480</v>
      </c>
      <c r="H2621">
        <v>70</v>
      </c>
      <c r="I2621" t="s">
        <v>1807</v>
      </c>
      <c r="J2621" s="1">
        <v>44480</v>
      </c>
      <c r="K2621" t="s">
        <v>3714</v>
      </c>
      <c r="L2621" t="s">
        <v>3715</v>
      </c>
      <c r="M2621" t="s">
        <v>3716</v>
      </c>
      <c r="N2621">
        <v>692</v>
      </c>
      <c r="O2621" t="s">
        <v>2012</v>
      </c>
      <c r="P2621">
        <v>52.09</v>
      </c>
      <c r="Q2621">
        <v>0</v>
      </c>
      <c r="R2621">
        <v>0</v>
      </c>
      <c r="S2621">
        <v>1100.06</v>
      </c>
      <c r="T2621">
        <v>1100.06</v>
      </c>
      <c r="U2621">
        <v>1100.06</v>
      </c>
      <c r="W2621" t="s">
        <v>2006</v>
      </c>
      <c r="X2621" t="s">
        <v>71</v>
      </c>
      <c r="AA2621" t="s">
        <v>56</v>
      </c>
      <c r="AC2621" t="s">
        <v>2013</v>
      </c>
      <c r="AD2621" t="s">
        <v>2014</v>
      </c>
      <c r="AE2621" t="s">
        <v>2373</v>
      </c>
    </row>
    <row r="2622" spans="1:31" x14ac:dyDescent="0.25">
      <c r="A2622" s="1">
        <v>44480</v>
      </c>
      <c r="B2622" s="2" t="s">
        <v>3879</v>
      </c>
      <c r="C2622" s="2" t="s">
        <v>56</v>
      </c>
      <c r="D2622" s="2" t="s">
        <v>23</v>
      </c>
      <c r="E2622" s="2" t="s">
        <v>81</v>
      </c>
      <c r="F2622" s="2" t="s">
        <v>71</v>
      </c>
      <c r="G2622" s="4">
        <v>44480</v>
      </c>
      <c r="H2622">
        <v>71</v>
      </c>
      <c r="I2622" t="s">
        <v>1807</v>
      </c>
      <c r="N2622">
        <v>288</v>
      </c>
      <c r="O2622" t="s">
        <v>2242</v>
      </c>
      <c r="P2622">
        <v>31</v>
      </c>
      <c r="AC2622" t="s">
        <v>2243</v>
      </c>
      <c r="AD2622">
        <v>221</v>
      </c>
    </row>
    <row r="2623" spans="1:31" x14ac:dyDescent="0.25">
      <c r="A2623" s="1">
        <v>44480</v>
      </c>
      <c r="B2623" s="2" t="s">
        <v>3879</v>
      </c>
      <c r="C2623" s="2" t="s">
        <v>56</v>
      </c>
      <c r="D2623" s="2" t="s">
        <v>23</v>
      </c>
      <c r="E2623" s="2" t="s">
        <v>81</v>
      </c>
      <c r="F2623" s="2" t="s">
        <v>71</v>
      </c>
      <c r="G2623" s="4">
        <v>44480</v>
      </c>
      <c r="H2623">
        <v>72</v>
      </c>
      <c r="I2623" t="s">
        <v>1807</v>
      </c>
      <c r="N2623">
        <v>259</v>
      </c>
      <c r="O2623" t="s">
        <v>2277</v>
      </c>
      <c r="P2623">
        <v>130</v>
      </c>
      <c r="AC2623" t="s">
        <v>2278</v>
      </c>
      <c r="AD2623">
        <v>210</v>
      </c>
    </row>
    <row r="2624" spans="1:31" x14ac:dyDescent="0.25">
      <c r="A2624" s="1">
        <v>44480</v>
      </c>
      <c r="B2624" s="2" t="s">
        <v>3879</v>
      </c>
      <c r="C2624" s="2" t="s">
        <v>56</v>
      </c>
      <c r="D2624" s="2" t="s">
        <v>23</v>
      </c>
      <c r="E2624" s="2" t="s">
        <v>81</v>
      </c>
      <c r="F2624" s="2" t="s">
        <v>71</v>
      </c>
      <c r="G2624" s="4">
        <v>44480</v>
      </c>
      <c r="H2624">
        <v>73</v>
      </c>
      <c r="I2624" t="s">
        <v>1807</v>
      </c>
      <c r="N2624">
        <v>262</v>
      </c>
      <c r="O2624" t="s">
        <v>2279</v>
      </c>
      <c r="P2624">
        <v>60</v>
      </c>
      <c r="AC2624" t="s">
        <v>2280</v>
      </c>
    </row>
    <row r="2625" spans="1:31" x14ac:dyDescent="0.25">
      <c r="A2625" s="1">
        <v>44480</v>
      </c>
      <c r="B2625" s="2" t="s">
        <v>3879</v>
      </c>
      <c r="C2625" s="2" t="s">
        <v>56</v>
      </c>
      <c r="D2625" s="2" t="s">
        <v>23</v>
      </c>
      <c r="E2625" s="2" t="s">
        <v>81</v>
      </c>
      <c r="F2625" s="2" t="s">
        <v>71</v>
      </c>
      <c r="G2625" s="4">
        <v>44480</v>
      </c>
      <c r="H2625">
        <v>74</v>
      </c>
      <c r="I2625" t="s">
        <v>1807</v>
      </c>
      <c r="N2625">
        <v>1533</v>
      </c>
      <c r="O2625" t="s">
        <v>2119</v>
      </c>
      <c r="P2625">
        <v>764.57</v>
      </c>
      <c r="AC2625" t="s">
        <v>2120</v>
      </c>
      <c r="AD2625" t="s">
        <v>2121</v>
      </c>
    </row>
    <row r="2626" spans="1:31" x14ac:dyDescent="0.25">
      <c r="A2626" s="1">
        <v>44480</v>
      </c>
      <c r="B2626" s="2" t="s">
        <v>3879</v>
      </c>
      <c r="C2626" s="2" t="s">
        <v>56</v>
      </c>
      <c r="D2626" s="2" t="s">
        <v>23</v>
      </c>
      <c r="E2626" s="2" t="s">
        <v>81</v>
      </c>
      <c r="F2626" s="2" t="s">
        <v>71</v>
      </c>
      <c r="G2626" s="4">
        <v>44480</v>
      </c>
      <c r="H2626">
        <v>75</v>
      </c>
      <c r="I2626" t="s">
        <v>1807</v>
      </c>
      <c r="N2626">
        <v>1580</v>
      </c>
      <c r="O2626" t="s">
        <v>2092</v>
      </c>
      <c r="P2626">
        <v>0</v>
      </c>
      <c r="AC2626" t="s">
        <v>2093</v>
      </c>
      <c r="AD2626" t="s">
        <v>2094</v>
      </c>
    </row>
    <row r="2627" spans="1:31" x14ac:dyDescent="0.25">
      <c r="A2627" s="1">
        <v>44480</v>
      </c>
      <c r="B2627" s="2" t="s">
        <v>3879</v>
      </c>
      <c r="C2627" s="2" t="s">
        <v>56</v>
      </c>
      <c r="D2627" s="2" t="s">
        <v>23</v>
      </c>
      <c r="E2627" s="2" t="s">
        <v>81</v>
      </c>
      <c r="F2627" s="2" t="s">
        <v>71</v>
      </c>
      <c r="G2627" s="4">
        <v>44480</v>
      </c>
      <c r="H2627">
        <v>76</v>
      </c>
      <c r="I2627" t="s">
        <v>1807</v>
      </c>
      <c r="N2627">
        <v>83</v>
      </c>
      <c r="O2627" t="s">
        <v>2029</v>
      </c>
      <c r="P2627">
        <v>62.4</v>
      </c>
      <c r="AC2627" t="s">
        <v>2030</v>
      </c>
      <c r="AD2627">
        <v>127</v>
      </c>
    </row>
    <row r="2628" spans="1:31" x14ac:dyDescent="0.25">
      <c r="A2628" s="1">
        <v>44480</v>
      </c>
      <c r="B2628" s="2" t="s">
        <v>3879</v>
      </c>
      <c r="C2628" s="2" t="s">
        <v>20</v>
      </c>
      <c r="D2628" s="2" t="s">
        <v>23</v>
      </c>
      <c r="E2628" s="2" t="s">
        <v>79</v>
      </c>
      <c r="F2628" s="2" t="s">
        <v>71</v>
      </c>
      <c r="G2628" s="4">
        <v>44480</v>
      </c>
      <c r="H2628">
        <v>77</v>
      </c>
      <c r="I2628" t="s">
        <v>1809</v>
      </c>
      <c r="J2628" s="1">
        <v>44480</v>
      </c>
      <c r="K2628" t="s">
        <v>3717</v>
      </c>
      <c r="L2628" t="s">
        <v>3718</v>
      </c>
      <c r="N2628">
        <v>692</v>
      </c>
      <c r="O2628" t="s">
        <v>2012</v>
      </c>
      <c r="P2628">
        <v>184</v>
      </c>
      <c r="Q2628">
        <v>0</v>
      </c>
      <c r="R2628">
        <v>0</v>
      </c>
      <c r="S2628">
        <v>719</v>
      </c>
      <c r="T2628">
        <v>719</v>
      </c>
      <c r="U2628">
        <v>719</v>
      </c>
      <c r="W2628" t="s">
        <v>2006</v>
      </c>
      <c r="X2628" t="s">
        <v>71</v>
      </c>
      <c r="AA2628" t="s">
        <v>18</v>
      </c>
      <c r="AC2628" t="s">
        <v>2013</v>
      </c>
      <c r="AD2628" t="s">
        <v>2014</v>
      </c>
      <c r="AE2628" t="s">
        <v>2332</v>
      </c>
    </row>
    <row r="2629" spans="1:31" x14ac:dyDescent="0.25">
      <c r="A2629" s="1">
        <v>44480</v>
      </c>
      <c r="B2629" s="2" t="s">
        <v>3879</v>
      </c>
      <c r="C2629" s="2" t="s">
        <v>20</v>
      </c>
      <c r="D2629" s="2" t="s">
        <v>23</v>
      </c>
      <c r="E2629" s="2" t="s">
        <v>79</v>
      </c>
      <c r="F2629" s="2" t="s">
        <v>71</v>
      </c>
      <c r="G2629" s="4">
        <v>44480</v>
      </c>
      <c r="H2629">
        <v>78</v>
      </c>
      <c r="I2629" t="s">
        <v>1809</v>
      </c>
      <c r="N2629">
        <v>1533</v>
      </c>
      <c r="O2629" t="s">
        <v>2119</v>
      </c>
      <c r="P2629">
        <v>535</v>
      </c>
      <c r="AC2629" t="s">
        <v>2120</v>
      </c>
      <c r="AD2629" t="s">
        <v>2121</v>
      </c>
    </row>
    <row r="2630" spans="1:31" x14ac:dyDescent="0.25">
      <c r="A2630" s="1">
        <v>44480</v>
      </c>
      <c r="B2630" s="2" t="s">
        <v>3879</v>
      </c>
      <c r="C2630" s="2" t="s">
        <v>46</v>
      </c>
      <c r="D2630" s="2" t="s">
        <v>23</v>
      </c>
      <c r="E2630" s="2" t="s">
        <v>81</v>
      </c>
      <c r="F2630" s="2" t="s">
        <v>71</v>
      </c>
      <c r="G2630" s="4">
        <v>44480</v>
      </c>
      <c r="H2630">
        <v>79</v>
      </c>
      <c r="I2630" t="s">
        <v>1811</v>
      </c>
      <c r="J2630" s="1">
        <v>44480</v>
      </c>
      <c r="K2630" t="s">
        <v>3719</v>
      </c>
      <c r="L2630" t="s">
        <v>3027</v>
      </c>
      <c r="N2630">
        <v>692</v>
      </c>
      <c r="O2630" t="s">
        <v>2012</v>
      </c>
      <c r="P2630">
        <v>184</v>
      </c>
      <c r="Q2630">
        <v>0</v>
      </c>
      <c r="R2630">
        <v>0</v>
      </c>
      <c r="S2630">
        <v>1887</v>
      </c>
      <c r="T2630">
        <v>1887</v>
      </c>
      <c r="U2630">
        <v>1887</v>
      </c>
      <c r="W2630" t="s">
        <v>2006</v>
      </c>
      <c r="X2630" t="s">
        <v>71</v>
      </c>
      <c r="Y2630" t="s">
        <v>3720</v>
      </c>
      <c r="Z2630">
        <v>20</v>
      </c>
      <c r="AA2630" t="s">
        <v>46</v>
      </c>
      <c r="AC2630" t="s">
        <v>2013</v>
      </c>
      <c r="AD2630" t="s">
        <v>2014</v>
      </c>
      <c r="AE2630" t="s">
        <v>3721</v>
      </c>
    </row>
    <row r="2631" spans="1:31" x14ac:dyDescent="0.25">
      <c r="A2631" s="1">
        <v>44480</v>
      </c>
      <c r="B2631" s="2" t="s">
        <v>3879</v>
      </c>
      <c r="C2631" s="2" t="s">
        <v>46</v>
      </c>
      <c r="D2631" s="2" t="s">
        <v>23</v>
      </c>
      <c r="E2631" s="2" t="s">
        <v>81</v>
      </c>
      <c r="F2631" s="2" t="s">
        <v>71</v>
      </c>
      <c r="G2631" s="4">
        <v>44480</v>
      </c>
      <c r="H2631">
        <v>80</v>
      </c>
      <c r="I2631" t="s">
        <v>1811</v>
      </c>
      <c r="N2631">
        <v>119</v>
      </c>
      <c r="O2631" t="s">
        <v>2145</v>
      </c>
      <c r="P2631">
        <v>161</v>
      </c>
      <c r="AC2631" t="s">
        <v>2146</v>
      </c>
      <c r="AD2631">
        <v>213</v>
      </c>
    </row>
    <row r="2632" spans="1:31" x14ac:dyDescent="0.25">
      <c r="A2632" s="1">
        <v>44480</v>
      </c>
      <c r="B2632" s="2" t="s">
        <v>3879</v>
      </c>
      <c r="C2632" s="2" t="s">
        <v>46</v>
      </c>
      <c r="D2632" s="2" t="s">
        <v>23</v>
      </c>
      <c r="E2632" s="2" t="s">
        <v>81</v>
      </c>
      <c r="F2632" s="2" t="s">
        <v>71</v>
      </c>
      <c r="G2632" s="4">
        <v>44480</v>
      </c>
      <c r="H2632">
        <v>81</v>
      </c>
      <c r="I2632" t="s">
        <v>1811</v>
      </c>
      <c r="N2632">
        <v>100</v>
      </c>
      <c r="O2632" t="s">
        <v>2016</v>
      </c>
      <c r="P2632">
        <v>414</v>
      </c>
      <c r="AC2632" t="s">
        <v>2017</v>
      </c>
      <c r="AD2632">
        <v>100</v>
      </c>
    </row>
    <row r="2633" spans="1:31" x14ac:dyDescent="0.25">
      <c r="A2633" s="1">
        <v>44480</v>
      </c>
      <c r="B2633" s="2" t="s">
        <v>3879</v>
      </c>
      <c r="C2633" s="2" t="s">
        <v>46</v>
      </c>
      <c r="D2633" s="2" t="s">
        <v>23</v>
      </c>
      <c r="E2633" s="2" t="s">
        <v>81</v>
      </c>
      <c r="F2633" s="2" t="s">
        <v>71</v>
      </c>
      <c r="G2633" s="4">
        <v>44480</v>
      </c>
      <c r="H2633">
        <v>82</v>
      </c>
      <c r="I2633" t="s">
        <v>1811</v>
      </c>
      <c r="N2633">
        <v>691</v>
      </c>
      <c r="O2633" t="s">
        <v>2020</v>
      </c>
      <c r="P2633">
        <v>518</v>
      </c>
      <c r="AC2633" t="s">
        <v>2021</v>
      </c>
      <c r="AD2633" t="s">
        <v>2022</v>
      </c>
    </row>
    <row r="2634" spans="1:31" x14ac:dyDescent="0.25">
      <c r="A2634" s="1">
        <v>44480</v>
      </c>
      <c r="B2634" s="2" t="s">
        <v>3879</v>
      </c>
      <c r="C2634" s="2" t="s">
        <v>46</v>
      </c>
      <c r="D2634" s="2" t="s">
        <v>23</v>
      </c>
      <c r="E2634" s="2" t="s">
        <v>81</v>
      </c>
      <c r="F2634" s="2" t="s">
        <v>71</v>
      </c>
      <c r="G2634" s="4">
        <v>44480</v>
      </c>
      <c r="H2634">
        <v>83</v>
      </c>
      <c r="I2634" t="s">
        <v>1811</v>
      </c>
      <c r="N2634">
        <v>1580</v>
      </c>
      <c r="O2634" t="s">
        <v>2092</v>
      </c>
      <c r="P2634">
        <v>610</v>
      </c>
      <c r="AC2634" t="s">
        <v>2093</v>
      </c>
      <c r="AD2634" t="s">
        <v>2094</v>
      </c>
    </row>
    <row r="2635" spans="1:31" x14ac:dyDescent="0.25">
      <c r="A2635" s="1">
        <v>44480</v>
      </c>
      <c r="B2635" s="2" t="s">
        <v>3879</v>
      </c>
      <c r="C2635" s="2" t="s">
        <v>46</v>
      </c>
      <c r="D2635" s="2" t="s">
        <v>23</v>
      </c>
      <c r="E2635" s="2" t="s">
        <v>81</v>
      </c>
      <c r="F2635" s="2" t="s">
        <v>71</v>
      </c>
      <c r="G2635" s="4">
        <v>44480</v>
      </c>
      <c r="H2635">
        <v>84</v>
      </c>
      <c r="I2635" t="s">
        <v>1813</v>
      </c>
      <c r="J2635" s="1">
        <v>44480</v>
      </c>
      <c r="K2635" t="s">
        <v>3722</v>
      </c>
      <c r="L2635" t="s">
        <v>2510</v>
      </c>
      <c r="N2635">
        <v>121</v>
      </c>
      <c r="O2635" t="s">
        <v>2100</v>
      </c>
      <c r="P2635">
        <v>374</v>
      </c>
      <c r="Q2635">
        <v>0</v>
      </c>
      <c r="R2635">
        <v>0</v>
      </c>
      <c r="S2635">
        <v>1657</v>
      </c>
      <c r="T2635">
        <v>1657</v>
      </c>
      <c r="U2635">
        <v>1657</v>
      </c>
      <c r="W2635" t="s">
        <v>2006</v>
      </c>
      <c r="X2635" t="s">
        <v>71</v>
      </c>
      <c r="Y2635" t="s">
        <v>2890</v>
      </c>
      <c r="AA2635" t="s">
        <v>46</v>
      </c>
      <c r="AC2635" t="s">
        <v>2101</v>
      </c>
      <c r="AD2635">
        <v>137</v>
      </c>
      <c r="AE2635" t="s">
        <v>2111</v>
      </c>
    </row>
    <row r="2636" spans="1:31" x14ac:dyDescent="0.25">
      <c r="A2636" s="1">
        <v>44480</v>
      </c>
      <c r="B2636" s="2" t="s">
        <v>3879</v>
      </c>
      <c r="C2636" s="2" t="s">
        <v>46</v>
      </c>
      <c r="D2636" s="2" t="s">
        <v>23</v>
      </c>
      <c r="E2636" s="2" t="s">
        <v>81</v>
      </c>
      <c r="F2636" s="2" t="s">
        <v>71</v>
      </c>
      <c r="G2636" s="4">
        <v>44480</v>
      </c>
      <c r="H2636">
        <v>85</v>
      </c>
      <c r="I2636" t="s">
        <v>1813</v>
      </c>
      <c r="N2636">
        <v>1533</v>
      </c>
      <c r="O2636" t="s">
        <v>2119</v>
      </c>
      <c r="P2636">
        <v>535</v>
      </c>
      <c r="AC2636" t="s">
        <v>2120</v>
      </c>
      <c r="AD2636" t="s">
        <v>2121</v>
      </c>
    </row>
    <row r="2637" spans="1:31" x14ac:dyDescent="0.25">
      <c r="A2637" s="1">
        <v>44480</v>
      </c>
      <c r="B2637" s="2" t="s">
        <v>3879</v>
      </c>
      <c r="C2637" s="2" t="s">
        <v>46</v>
      </c>
      <c r="D2637" s="2" t="s">
        <v>23</v>
      </c>
      <c r="E2637" s="2" t="s">
        <v>81</v>
      </c>
      <c r="F2637" s="2" t="s">
        <v>71</v>
      </c>
      <c r="G2637" s="4">
        <v>44480</v>
      </c>
      <c r="H2637">
        <v>86</v>
      </c>
      <c r="I2637" t="s">
        <v>1813</v>
      </c>
      <c r="N2637">
        <v>1580</v>
      </c>
      <c r="O2637" t="s">
        <v>2092</v>
      </c>
      <c r="P2637">
        <v>610</v>
      </c>
      <c r="AC2637" t="s">
        <v>2093</v>
      </c>
      <c r="AD2637" t="s">
        <v>2094</v>
      </c>
    </row>
    <row r="2638" spans="1:31" x14ac:dyDescent="0.25">
      <c r="A2638" s="1">
        <v>44480</v>
      </c>
      <c r="B2638" s="2" t="s">
        <v>3879</v>
      </c>
      <c r="C2638" s="2" t="s">
        <v>46</v>
      </c>
      <c r="D2638" s="2" t="s">
        <v>23</v>
      </c>
      <c r="E2638" s="2" t="s">
        <v>81</v>
      </c>
      <c r="F2638" s="2" t="s">
        <v>71</v>
      </c>
      <c r="G2638" s="4">
        <v>44480</v>
      </c>
      <c r="H2638">
        <v>87</v>
      </c>
      <c r="I2638" t="s">
        <v>1813</v>
      </c>
      <c r="N2638">
        <v>83</v>
      </c>
      <c r="O2638" t="s">
        <v>2029</v>
      </c>
      <c r="P2638">
        <v>138</v>
      </c>
      <c r="AC2638" t="s">
        <v>2030</v>
      </c>
      <c r="AD2638">
        <v>127</v>
      </c>
    </row>
    <row r="2639" spans="1:31" x14ac:dyDescent="0.25">
      <c r="A2639" s="1">
        <v>44480</v>
      </c>
      <c r="B2639" s="2" t="s">
        <v>3879</v>
      </c>
      <c r="C2639" s="2" t="s">
        <v>20</v>
      </c>
      <c r="D2639" s="2" t="s">
        <v>23</v>
      </c>
      <c r="E2639" s="2" t="s">
        <v>79</v>
      </c>
      <c r="F2639" s="2" t="s">
        <v>71</v>
      </c>
      <c r="G2639" s="4">
        <v>44480</v>
      </c>
      <c r="H2639">
        <v>88</v>
      </c>
      <c r="I2639" t="s">
        <v>3723</v>
      </c>
      <c r="J2639" s="1">
        <v>44480</v>
      </c>
      <c r="K2639" t="s">
        <v>3717</v>
      </c>
      <c r="L2639" t="s">
        <v>3718</v>
      </c>
      <c r="N2639">
        <v>100</v>
      </c>
      <c r="O2639" t="s">
        <v>2016</v>
      </c>
      <c r="P2639">
        <v>414</v>
      </c>
      <c r="Q2639">
        <v>0</v>
      </c>
      <c r="R2639">
        <v>0</v>
      </c>
      <c r="S2639">
        <v>414</v>
      </c>
      <c r="T2639">
        <v>414</v>
      </c>
      <c r="U2639">
        <v>414</v>
      </c>
      <c r="W2639" t="s">
        <v>2006</v>
      </c>
      <c r="X2639" t="s">
        <v>71</v>
      </c>
      <c r="AA2639" t="s">
        <v>18</v>
      </c>
      <c r="AC2639" t="s">
        <v>2017</v>
      </c>
      <c r="AD2639">
        <v>100</v>
      </c>
      <c r="AE2639" t="s">
        <v>2258</v>
      </c>
    </row>
    <row r="2640" spans="1:31" x14ac:dyDescent="0.25">
      <c r="A2640" s="1">
        <v>44480</v>
      </c>
      <c r="B2640" s="2" t="s">
        <v>3879</v>
      </c>
      <c r="C2640" s="2" t="s">
        <v>46</v>
      </c>
      <c r="D2640" s="2" t="s">
        <v>23</v>
      </c>
      <c r="E2640" s="2" t="s">
        <v>81</v>
      </c>
      <c r="F2640" s="2" t="s">
        <v>71</v>
      </c>
      <c r="G2640" s="4">
        <v>44480</v>
      </c>
      <c r="H2640">
        <v>89</v>
      </c>
      <c r="I2640" t="s">
        <v>3729</v>
      </c>
      <c r="J2640" s="1">
        <v>44480</v>
      </c>
      <c r="K2640" t="s">
        <v>3815</v>
      </c>
      <c r="L2640" t="s">
        <v>3816</v>
      </c>
      <c r="N2640">
        <v>207</v>
      </c>
      <c r="O2640" t="s">
        <v>2975</v>
      </c>
      <c r="P2640">
        <v>600</v>
      </c>
      <c r="Q2640">
        <v>0</v>
      </c>
      <c r="R2640">
        <v>0</v>
      </c>
      <c r="S2640">
        <v>1510</v>
      </c>
      <c r="T2640">
        <v>1510</v>
      </c>
      <c r="U2640">
        <v>1510</v>
      </c>
      <c r="W2640" t="s">
        <v>2006</v>
      </c>
      <c r="X2640" t="s">
        <v>71</v>
      </c>
      <c r="Y2640" t="s">
        <v>3817</v>
      </c>
      <c r="AA2640" t="s">
        <v>46</v>
      </c>
      <c r="AC2640" t="s">
        <v>2976</v>
      </c>
      <c r="AD2640">
        <v>174</v>
      </c>
      <c r="AE2640" t="s">
        <v>2680</v>
      </c>
    </row>
    <row r="2641" spans="1:31" x14ac:dyDescent="0.25">
      <c r="A2641" s="1">
        <v>44480</v>
      </c>
      <c r="B2641" s="2" t="s">
        <v>3879</v>
      </c>
      <c r="C2641" s="2" t="s">
        <v>46</v>
      </c>
      <c r="D2641" s="2" t="s">
        <v>23</v>
      </c>
      <c r="E2641" s="2" t="s">
        <v>81</v>
      </c>
      <c r="F2641" s="2" t="s">
        <v>71</v>
      </c>
      <c r="G2641" s="4">
        <v>44480</v>
      </c>
      <c r="H2641">
        <v>90</v>
      </c>
      <c r="I2641" t="s">
        <v>3729</v>
      </c>
      <c r="N2641">
        <v>1580</v>
      </c>
      <c r="O2641" t="s">
        <v>2092</v>
      </c>
      <c r="P2641">
        <v>610</v>
      </c>
      <c r="AC2641" t="s">
        <v>2093</v>
      </c>
      <c r="AD2641" t="s">
        <v>2094</v>
      </c>
    </row>
    <row r="2642" spans="1:31" x14ac:dyDescent="0.25">
      <c r="A2642" s="1">
        <v>44480</v>
      </c>
      <c r="B2642" s="2" t="s">
        <v>3879</v>
      </c>
      <c r="C2642" s="2" t="s">
        <v>46</v>
      </c>
      <c r="D2642" s="2" t="s">
        <v>23</v>
      </c>
      <c r="E2642" s="2" t="s">
        <v>81</v>
      </c>
      <c r="F2642" s="2" t="s">
        <v>71</v>
      </c>
      <c r="G2642" s="4">
        <v>44480</v>
      </c>
      <c r="H2642">
        <v>91</v>
      </c>
      <c r="I2642" t="s">
        <v>3729</v>
      </c>
      <c r="N2642">
        <v>1371</v>
      </c>
      <c r="O2642" t="s">
        <v>2122</v>
      </c>
      <c r="P2642">
        <v>300</v>
      </c>
      <c r="AC2642" t="s">
        <v>2123</v>
      </c>
      <c r="AD2642">
        <v>205</v>
      </c>
    </row>
    <row r="2643" spans="1:31" x14ac:dyDescent="0.25">
      <c r="A2643" s="1">
        <v>44480</v>
      </c>
      <c r="B2643" s="2" t="s">
        <v>3879</v>
      </c>
      <c r="C2643" s="2" t="s">
        <v>46</v>
      </c>
      <c r="D2643" s="2" t="s">
        <v>23</v>
      </c>
      <c r="E2643" s="2" t="s">
        <v>81</v>
      </c>
      <c r="F2643" s="2" t="s">
        <v>71</v>
      </c>
      <c r="G2643" s="4">
        <v>44480</v>
      </c>
      <c r="H2643">
        <v>92</v>
      </c>
      <c r="I2643" t="s">
        <v>3731</v>
      </c>
      <c r="J2643" s="1">
        <v>44480</v>
      </c>
      <c r="K2643" t="s">
        <v>3818</v>
      </c>
      <c r="L2643" t="s">
        <v>3819</v>
      </c>
      <c r="N2643">
        <v>692</v>
      </c>
      <c r="O2643" t="s">
        <v>2012</v>
      </c>
      <c r="P2643">
        <v>184</v>
      </c>
      <c r="Q2643">
        <v>0</v>
      </c>
      <c r="R2643">
        <v>0</v>
      </c>
      <c r="S2643">
        <v>1231</v>
      </c>
      <c r="T2643">
        <v>1231</v>
      </c>
      <c r="U2643">
        <v>1231</v>
      </c>
      <c r="W2643" t="s">
        <v>2006</v>
      </c>
      <c r="X2643" t="s">
        <v>71</v>
      </c>
      <c r="Y2643" t="s">
        <v>3820</v>
      </c>
      <c r="AA2643" t="s">
        <v>46</v>
      </c>
      <c r="AC2643" t="s">
        <v>2013</v>
      </c>
      <c r="AD2643" t="s">
        <v>2014</v>
      </c>
      <c r="AE2643" t="s">
        <v>2111</v>
      </c>
    </row>
    <row r="2644" spans="1:31" x14ac:dyDescent="0.25">
      <c r="A2644" s="1">
        <v>44480</v>
      </c>
      <c r="B2644" s="2" t="s">
        <v>3879</v>
      </c>
      <c r="C2644" s="2" t="s">
        <v>46</v>
      </c>
      <c r="D2644" s="2" t="s">
        <v>23</v>
      </c>
      <c r="E2644" s="2" t="s">
        <v>81</v>
      </c>
      <c r="F2644" s="2" t="s">
        <v>71</v>
      </c>
      <c r="G2644" s="4">
        <v>44480</v>
      </c>
      <c r="H2644">
        <v>93</v>
      </c>
      <c r="I2644" t="s">
        <v>3731</v>
      </c>
      <c r="N2644">
        <v>121</v>
      </c>
      <c r="O2644" t="s">
        <v>2100</v>
      </c>
      <c r="P2644">
        <v>374</v>
      </c>
      <c r="AC2644" t="s">
        <v>2101</v>
      </c>
      <c r="AD2644">
        <v>137</v>
      </c>
    </row>
    <row r="2645" spans="1:31" x14ac:dyDescent="0.25">
      <c r="A2645" s="1">
        <v>44480</v>
      </c>
      <c r="B2645" s="2" t="s">
        <v>3879</v>
      </c>
      <c r="C2645" s="2" t="s">
        <v>46</v>
      </c>
      <c r="D2645" s="2" t="s">
        <v>23</v>
      </c>
      <c r="E2645" s="2" t="s">
        <v>81</v>
      </c>
      <c r="F2645" s="2" t="s">
        <v>71</v>
      </c>
      <c r="G2645" s="4">
        <v>44480</v>
      </c>
      <c r="H2645">
        <v>94</v>
      </c>
      <c r="I2645" t="s">
        <v>3731</v>
      </c>
      <c r="N2645">
        <v>1533</v>
      </c>
      <c r="O2645" t="s">
        <v>2119</v>
      </c>
      <c r="P2645">
        <v>535</v>
      </c>
      <c r="AC2645" t="s">
        <v>2120</v>
      </c>
      <c r="AD2645" t="s">
        <v>2121</v>
      </c>
    </row>
    <row r="2646" spans="1:31" x14ac:dyDescent="0.25">
      <c r="A2646" s="1">
        <v>44480</v>
      </c>
      <c r="B2646" s="2" t="s">
        <v>3879</v>
      </c>
      <c r="C2646" s="2" t="s">
        <v>46</v>
      </c>
      <c r="D2646" s="2" t="s">
        <v>23</v>
      </c>
      <c r="E2646" s="2" t="s">
        <v>81</v>
      </c>
      <c r="F2646" s="2" t="s">
        <v>71</v>
      </c>
      <c r="G2646" s="4">
        <v>44480</v>
      </c>
      <c r="H2646">
        <v>95</v>
      </c>
      <c r="I2646" t="s">
        <v>3731</v>
      </c>
      <c r="N2646">
        <v>83</v>
      </c>
      <c r="O2646" t="s">
        <v>2029</v>
      </c>
      <c r="P2646">
        <v>138</v>
      </c>
      <c r="AC2646" t="s">
        <v>2030</v>
      </c>
      <c r="AD2646">
        <v>127</v>
      </c>
    </row>
    <row r="2647" spans="1:31" x14ac:dyDescent="0.25">
      <c r="A2647" s="1">
        <v>44480</v>
      </c>
      <c r="B2647" s="2" t="s">
        <v>3879</v>
      </c>
      <c r="C2647" s="2" t="s">
        <v>25</v>
      </c>
      <c r="D2647" s="2" t="s">
        <v>23</v>
      </c>
      <c r="E2647" s="2" t="s">
        <v>78</v>
      </c>
      <c r="F2647" s="2" t="s">
        <v>71</v>
      </c>
      <c r="G2647" s="4">
        <v>44480</v>
      </c>
      <c r="H2647">
        <v>96</v>
      </c>
      <c r="I2647" t="s">
        <v>3733</v>
      </c>
      <c r="J2647" s="1">
        <v>44480</v>
      </c>
      <c r="K2647" t="s">
        <v>3704</v>
      </c>
      <c r="L2647" t="s">
        <v>2740</v>
      </c>
      <c r="M2647" t="s">
        <v>2150</v>
      </c>
      <c r="N2647">
        <v>691</v>
      </c>
      <c r="O2647" t="s">
        <v>2020</v>
      </c>
      <c r="P2647">
        <v>518</v>
      </c>
      <c r="Q2647">
        <v>0</v>
      </c>
      <c r="R2647">
        <v>0</v>
      </c>
      <c r="S2647">
        <v>689</v>
      </c>
      <c r="T2647">
        <v>689</v>
      </c>
      <c r="U2647">
        <v>689</v>
      </c>
      <c r="W2647" t="s">
        <v>2006</v>
      </c>
      <c r="X2647" t="s">
        <v>71</v>
      </c>
      <c r="AA2647" t="s">
        <v>24</v>
      </c>
      <c r="AC2647" t="s">
        <v>2021</v>
      </c>
      <c r="AD2647" t="s">
        <v>2022</v>
      </c>
      <c r="AE2647" t="s">
        <v>2333</v>
      </c>
    </row>
    <row r="2648" spans="1:31" x14ac:dyDescent="0.25">
      <c r="A2648" s="1">
        <v>44480</v>
      </c>
      <c r="B2648" s="2" t="s">
        <v>3879</v>
      </c>
      <c r="C2648" s="2" t="s">
        <v>25</v>
      </c>
      <c r="D2648" s="2" t="s">
        <v>23</v>
      </c>
      <c r="E2648" s="2" t="s">
        <v>78</v>
      </c>
      <c r="F2648" s="2" t="s">
        <v>71</v>
      </c>
      <c r="G2648" s="4">
        <v>44480</v>
      </c>
      <c r="H2648">
        <v>97</v>
      </c>
      <c r="I2648" t="s">
        <v>3733</v>
      </c>
      <c r="N2648">
        <v>104</v>
      </c>
      <c r="O2648" t="s">
        <v>2057</v>
      </c>
      <c r="P2648">
        <v>171</v>
      </c>
      <c r="AC2648" t="s">
        <v>2058</v>
      </c>
      <c r="AD2648">
        <v>157</v>
      </c>
    </row>
    <row r="2649" spans="1:31" x14ac:dyDescent="0.25">
      <c r="A2649" s="1">
        <v>44480</v>
      </c>
      <c r="B2649" s="2" t="s">
        <v>3879</v>
      </c>
      <c r="C2649" s="2" t="s">
        <v>20</v>
      </c>
      <c r="D2649" s="2" t="s">
        <v>23</v>
      </c>
      <c r="E2649" s="2" t="s">
        <v>79</v>
      </c>
      <c r="F2649" s="2" t="s">
        <v>71</v>
      </c>
      <c r="G2649" s="4">
        <v>44480</v>
      </c>
      <c r="H2649">
        <v>98</v>
      </c>
      <c r="I2649" t="s">
        <v>3734</v>
      </c>
      <c r="J2649" s="1">
        <v>44480</v>
      </c>
      <c r="K2649" t="s">
        <v>3717</v>
      </c>
      <c r="L2649" t="s">
        <v>3718</v>
      </c>
      <c r="N2649">
        <v>83</v>
      </c>
      <c r="O2649" t="s">
        <v>2029</v>
      </c>
      <c r="P2649">
        <v>138</v>
      </c>
      <c r="Q2649">
        <v>0</v>
      </c>
      <c r="R2649">
        <v>0</v>
      </c>
      <c r="S2649">
        <v>138</v>
      </c>
      <c r="T2649">
        <v>138</v>
      </c>
      <c r="U2649">
        <v>138</v>
      </c>
      <c r="W2649" t="s">
        <v>2006</v>
      </c>
      <c r="X2649" t="s">
        <v>71</v>
      </c>
      <c r="AA2649" t="s">
        <v>18</v>
      </c>
      <c r="AC2649" t="s">
        <v>2030</v>
      </c>
      <c r="AD2649">
        <v>127</v>
      </c>
      <c r="AE2649" t="s">
        <v>2332</v>
      </c>
    </row>
    <row r="2650" spans="1:31" x14ac:dyDescent="0.25">
      <c r="A2650" s="1">
        <v>44480</v>
      </c>
      <c r="B2650" s="2" t="s">
        <v>3879</v>
      </c>
      <c r="C2650" s="2" t="s">
        <v>34</v>
      </c>
      <c r="D2650" s="2" t="s">
        <v>23</v>
      </c>
      <c r="E2650" s="2" t="s">
        <v>80</v>
      </c>
      <c r="F2650" s="2" t="s">
        <v>71</v>
      </c>
      <c r="G2650" s="4">
        <v>44480</v>
      </c>
      <c r="H2650">
        <v>99</v>
      </c>
      <c r="I2650" t="s">
        <v>3735</v>
      </c>
      <c r="J2650" s="1">
        <v>44480</v>
      </c>
      <c r="K2650" t="s">
        <v>3821</v>
      </c>
      <c r="L2650" t="s">
        <v>3822</v>
      </c>
      <c r="M2650" t="s">
        <v>3823</v>
      </c>
      <c r="N2650">
        <v>2477</v>
      </c>
      <c r="O2650" t="s">
        <v>2240</v>
      </c>
      <c r="P2650">
        <v>750</v>
      </c>
      <c r="Q2650">
        <v>0</v>
      </c>
      <c r="R2650">
        <v>0</v>
      </c>
      <c r="S2650">
        <v>750</v>
      </c>
      <c r="T2650">
        <v>750</v>
      </c>
      <c r="U2650">
        <v>750</v>
      </c>
      <c r="W2650" t="s">
        <v>2006</v>
      </c>
      <c r="X2650" t="s">
        <v>71</v>
      </c>
      <c r="AA2650" t="s">
        <v>33</v>
      </c>
      <c r="AC2650" t="s">
        <v>2241</v>
      </c>
      <c r="AE2650" t="s">
        <v>2015</v>
      </c>
    </row>
    <row r="2651" spans="1:31" x14ac:dyDescent="0.25">
      <c r="A2651" s="1">
        <v>44480</v>
      </c>
      <c r="B2651" s="2" t="s">
        <v>3879</v>
      </c>
      <c r="C2651" s="2" t="s">
        <v>25</v>
      </c>
      <c r="D2651" s="2" t="s">
        <v>23</v>
      </c>
      <c r="E2651" s="2" t="s">
        <v>78</v>
      </c>
      <c r="F2651" s="2" t="s">
        <v>71</v>
      </c>
      <c r="G2651" s="4">
        <v>44480</v>
      </c>
      <c r="H2651">
        <v>100</v>
      </c>
      <c r="I2651" t="s">
        <v>3737</v>
      </c>
      <c r="J2651" s="1">
        <v>44480</v>
      </c>
      <c r="K2651" t="s">
        <v>2601</v>
      </c>
      <c r="L2651" t="s">
        <v>2289</v>
      </c>
      <c r="M2651" t="s">
        <v>2290</v>
      </c>
      <c r="N2651">
        <v>692</v>
      </c>
      <c r="O2651" t="s">
        <v>2012</v>
      </c>
      <c r="P2651">
        <v>184</v>
      </c>
      <c r="Q2651">
        <v>0</v>
      </c>
      <c r="R2651">
        <v>0</v>
      </c>
      <c r="S2651">
        <v>2024</v>
      </c>
      <c r="T2651">
        <v>2024</v>
      </c>
      <c r="U2651">
        <v>2024</v>
      </c>
      <c r="W2651" t="s">
        <v>2006</v>
      </c>
      <c r="X2651" t="s">
        <v>71</v>
      </c>
      <c r="AA2651" t="s">
        <v>24</v>
      </c>
      <c r="AC2651" t="s">
        <v>2013</v>
      </c>
      <c r="AD2651" t="s">
        <v>2014</v>
      </c>
      <c r="AE2651" t="s">
        <v>2008</v>
      </c>
    </row>
    <row r="2652" spans="1:31" x14ac:dyDescent="0.25">
      <c r="A2652" s="1">
        <v>44480</v>
      </c>
      <c r="B2652" s="2" t="s">
        <v>3879</v>
      </c>
      <c r="C2652" s="2" t="s">
        <v>25</v>
      </c>
      <c r="D2652" s="2" t="s">
        <v>23</v>
      </c>
      <c r="E2652" s="2" t="s">
        <v>78</v>
      </c>
      <c r="F2652" s="2" t="s">
        <v>71</v>
      </c>
      <c r="G2652" s="4">
        <v>44480</v>
      </c>
      <c r="H2652">
        <v>101</v>
      </c>
      <c r="I2652" t="s">
        <v>3737</v>
      </c>
      <c r="N2652">
        <v>226</v>
      </c>
      <c r="O2652" t="s">
        <v>2018</v>
      </c>
      <c r="P2652">
        <v>345</v>
      </c>
      <c r="AC2652" t="s">
        <v>2019</v>
      </c>
      <c r="AD2652">
        <v>183</v>
      </c>
    </row>
    <row r="2653" spans="1:31" x14ac:dyDescent="0.25">
      <c r="A2653" s="1">
        <v>44480</v>
      </c>
      <c r="B2653" s="2" t="s">
        <v>3879</v>
      </c>
      <c r="C2653" s="2" t="s">
        <v>25</v>
      </c>
      <c r="D2653" s="2" t="s">
        <v>23</v>
      </c>
      <c r="E2653" s="2" t="s">
        <v>78</v>
      </c>
      <c r="F2653" s="2" t="s">
        <v>71</v>
      </c>
      <c r="G2653" s="4">
        <v>44480</v>
      </c>
      <c r="H2653">
        <v>102</v>
      </c>
      <c r="I2653" t="s">
        <v>3737</v>
      </c>
      <c r="N2653">
        <v>2062</v>
      </c>
      <c r="O2653" t="s">
        <v>2307</v>
      </c>
      <c r="P2653">
        <v>1495</v>
      </c>
      <c r="AC2653" t="s">
        <v>2308</v>
      </c>
      <c r="AD2653" t="s">
        <v>2309</v>
      </c>
    </row>
    <row r="2654" spans="1:31" x14ac:dyDescent="0.25">
      <c r="A2654" s="1">
        <v>44480</v>
      </c>
      <c r="B2654" s="2" t="s">
        <v>3879</v>
      </c>
      <c r="C2654" s="2" t="s">
        <v>52</v>
      </c>
      <c r="D2654" s="2" t="s">
        <v>23</v>
      </c>
      <c r="E2654" s="2" t="s">
        <v>81</v>
      </c>
      <c r="F2654" s="2" t="s">
        <v>71</v>
      </c>
      <c r="G2654" s="4">
        <v>44480</v>
      </c>
      <c r="H2654">
        <v>103</v>
      </c>
      <c r="I2654" t="s">
        <v>3738</v>
      </c>
      <c r="J2654" s="1">
        <v>44480</v>
      </c>
      <c r="K2654" t="s">
        <v>3824</v>
      </c>
      <c r="L2654" t="s">
        <v>2984</v>
      </c>
      <c r="N2654">
        <v>2477</v>
      </c>
      <c r="O2654" t="s">
        <v>2240</v>
      </c>
      <c r="P2654">
        <v>750</v>
      </c>
      <c r="Q2654">
        <v>0</v>
      </c>
      <c r="R2654">
        <v>0</v>
      </c>
      <c r="S2654">
        <v>750</v>
      </c>
      <c r="T2654">
        <v>750</v>
      </c>
      <c r="U2654">
        <v>750</v>
      </c>
      <c r="W2654" t="s">
        <v>2006</v>
      </c>
      <c r="X2654" t="s">
        <v>71</v>
      </c>
      <c r="AA2654" t="s">
        <v>50</v>
      </c>
      <c r="AC2654" t="s">
        <v>2241</v>
      </c>
      <c r="AE2654" t="s">
        <v>2015</v>
      </c>
    </row>
    <row r="2655" spans="1:31" x14ac:dyDescent="0.25">
      <c r="A2655" s="1">
        <v>44480</v>
      </c>
      <c r="B2655" s="2" t="s">
        <v>3879</v>
      </c>
      <c r="C2655" s="2" t="s">
        <v>46</v>
      </c>
      <c r="D2655" s="2" t="s">
        <v>23</v>
      </c>
      <c r="E2655" s="2" t="s">
        <v>81</v>
      </c>
      <c r="F2655" s="2" t="s">
        <v>71</v>
      </c>
      <c r="G2655" s="4">
        <v>44480</v>
      </c>
      <c r="H2655">
        <v>104</v>
      </c>
      <c r="I2655" t="s">
        <v>3740</v>
      </c>
      <c r="J2655" s="1">
        <v>44480</v>
      </c>
      <c r="K2655" t="s">
        <v>3825</v>
      </c>
      <c r="L2655" t="s">
        <v>2919</v>
      </c>
      <c r="N2655">
        <v>692</v>
      </c>
      <c r="O2655" t="s">
        <v>2012</v>
      </c>
      <c r="P2655">
        <v>184</v>
      </c>
      <c r="Q2655">
        <v>0</v>
      </c>
      <c r="R2655">
        <v>0</v>
      </c>
      <c r="S2655">
        <v>2861</v>
      </c>
      <c r="T2655">
        <v>2861</v>
      </c>
      <c r="U2655">
        <v>2861</v>
      </c>
      <c r="W2655" t="s">
        <v>2006</v>
      </c>
      <c r="X2655" t="s">
        <v>71</v>
      </c>
      <c r="Y2655" t="s">
        <v>3826</v>
      </c>
      <c r="AA2655" t="s">
        <v>46</v>
      </c>
      <c r="AC2655" t="s">
        <v>2013</v>
      </c>
      <c r="AD2655" t="s">
        <v>2014</v>
      </c>
      <c r="AE2655" t="s">
        <v>2217</v>
      </c>
    </row>
    <row r="2656" spans="1:31" x14ac:dyDescent="0.25">
      <c r="A2656" s="1">
        <v>44480</v>
      </c>
      <c r="B2656" s="2" t="s">
        <v>3879</v>
      </c>
      <c r="C2656" s="2" t="s">
        <v>46</v>
      </c>
      <c r="D2656" s="2" t="s">
        <v>23</v>
      </c>
      <c r="E2656" s="2" t="s">
        <v>81</v>
      </c>
      <c r="F2656" s="2" t="s">
        <v>71</v>
      </c>
      <c r="G2656" s="4">
        <v>44480</v>
      </c>
      <c r="H2656">
        <v>105</v>
      </c>
      <c r="I2656" t="s">
        <v>3740</v>
      </c>
      <c r="N2656">
        <v>100</v>
      </c>
      <c r="O2656" t="s">
        <v>2016</v>
      </c>
      <c r="P2656">
        <v>414</v>
      </c>
      <c r="AC2656" t="s">
        <v>2017</v>
      </c>
      <c r="AD2656">
        <v>100</v>
      </c>
    </row>
    <row r="2657" spans="1:31" x14ac:dyDescent="0.25">
      <c r="A2657" s="1">
        <v>44480</v>
      </c>
      <c r="B2657" s="2" t="s">
        <v>3879</v>
      </c>
      <c r="C2657" s="2" t="s">
        <v>46</v>
      </c>
      <c r="D2657" s="2" t="s">
        <v>23</v>
      </c>
      <c r="E2657" s="2" t="s">
        <v>81</v>
      </c>
      <c r="F2657" s="2" t="s">
        <v>71</v>
      </c>
      <c r="G2657" s="4">
        <v>44480</v>
      </c>
      <c r="H2657">
        <v>106</v>
      </c>
      <c r="I2657" t="s">
        <v>3740</v>
      </c>
      <c r="N2657">
        <v>226</v>
      </c>
      <c r="O2657" t="s">
        <v>2018</v>
      </c>
      <c r="P2657">
        <v>345</v>
      </c>
      <c r="AC2657" t="s">
        <v>2019</v>
      </c>
      <c r="AD2657">
        <v>183</v>
      </c>
    </row>
    <row r="2658" spans="1:31" x14ac:dyDescent="0.25">
      <c r="A2658" s="1">
        <v>44480</v>
      </c>
      <c r="B2658" s="2" t="s">
        <v>3879</v>
      </c>
      <c r="C2658" s="2" t="s">
        <v>46</v>
      </c>
      <c r="D2658" s="2" t="s">
        <v>23</v>
      </c>
      <c r="E2658" s="2" t="s">
        <v>81</v>
      </c>
      <c r="F2658" s="2" t="s">
        <v>71</v>
      </c>
      <c r="G2658" s="4">
        <v>44480</v>
      </c>
      <c r="H2658">
        <v>107</v>
      </c>
      <c r="I2658" t="s">
        <v>3740</v>
      </c>
      <c r="N2658">
        <v>691</v>
      </c>
      <c r="O2658" t="s">
        <v>2020</v>
      </c>
      <c r="P2658">
        <v>518</v>
      </c>
      <c r="AC2658" t="s">
        <v>2021</v>
      </c>
      <c r="AD2658" t="s">
        <v>2022</v>
      </c>
    </row>
    <row r="2659" spans="1:31" x14ac:dyDescent="0.25">
      <c r="A2659" s="1">
        <v>44480</v>
      </c>
      <c r="B2659" s="2" t="s">
        <v>3879</v>
      </c>
      <c r="C2659" s="2" t="s">
        <v>46</v>
      </c>
      <c r="D2659" s="2" t="s">
        <v>23</v>
      </c>
      <c r="E2659" s="2" t="s">
        <v>81</v>
      </c>
      <c r="F2659" s="2" t="s">
        <v>71</v>
      </c>
      <c r="G2659" s="4">
        <v>44480</v>
      </c>
      <c r="H2659">
        <v>108</v>
      </c>
      <c r="I2659" t="s">
        <v>3740</v>
      </c>
      <c r="N2659">
        <v>1441</v>
      </c>
      <c r="O2659" t="s">
        <v>2176</v>
      </c>
      <c r="P2659">
        <v>1400</v>
      </c>
      <c r="AC2659" t="s">
        <v>2177</v>
      </c>
    </row>
    <row r="2660" spans="1:31" x14ac:dyDescent="0.25">
      <c r="A2660" s="1">
        <v>44480</v>
      </c>
      <c r="B2660" s="2" t="s">
        <v>3879</v>
      </c>
      <c r="C2660" s="2" t="s">
        <v>46</v>
      </c>
      <c r="D2660" s="2" t="s">
        <v>23</v>
      </c>
      <c r="E2660" s="2" t="s">
        <v>81</v>
      </c>
      <c r="F2660" s="2" t="s">
        <v>71</v>
      </c>
      <c r="G2660" s="4">
        <v>44480</v>
      </c>
      <c r="H2660">
        <v>109</v>
      </c>
      <c r="I2660" t="s">
        <v>3742</v>
      </c>
      <c r="J2660" s="1">
        <v>44480</v>
      </c>
      <c r="K2660" t="s">
        <v>3827</v>
      </c>
      <c r="L2660" t="s">
        <v>3828</v>
      </c>
      <c r="N2660">
        <v>692</v>
      </c>
      <c r="O2660" t="s">
        <v>2012</v>
      </c>
      <c r="P2660">
        <v>184</v>
      </c>
      <c r="Q2660">
        <v>0</v>
      </c>
      <c r="R2660">
        <v>0</v>
      </c>
      <c r="S2660">
        <v>1839</v>
      </c>
      <c r="T2660">
        <v>1839</v>
      </c>
      <c r="U2660">
        <v>1839</v>
      </c>
      <c r="W2660" t="s">
        <v>2006</v>
      </c>
      <c r="X2660" t="s">
        <v>71</v>
      </c>
      <c r="Y2660" t="s">
        <v>3829</v>
      </c>
      <c r="AA2660" t="s">
        <v>46</v>
      </c>
      <c r="AC2660" t="s">
        <v>2013</v>
      </c>
      <c r="AD2660" t="s">
        <v>2014</v>
      </c>
      <c r="AE2660" t="s">
        <v>2361</v>
      </c>
    </row>
    <row r="2661" spans="1:31" x14ac:dyDescent="0.25">
      <c r="A2661" s="1">
        <v>44480</v>
      </c>
      <c r="B2661" s="2" t="s">
        <v>3879</v>
      </c>
      <c r="C2661" s="2" t="s">
        <v>46</v>
      </c>
      <c r="D2661" s="2" t="s">
        <v>23</v>
      </c>
      <c r="E2661" s="2" t="s">
        <v>81</v>
      </c>
      <c r="F2661" s="2" t="s">
        <v>71</v>
      </c>
      <c r="G2661" s="4">
        <v>44480</v>
      </c>
      <c r="H2661">
        <v>110</v>
      </c>
      <c r="I2661" t="s">
        <v>3742</v>
      </c>
      <c r="N2661">
        <v>1009</v>
      </c>
      <c r="O2661" t="s">
        <v>2654</v>
      </c>
      <c r="P2661">
        <v>100</v>
      </c>
      <c r="AC2661" t="s">
        <v>2656</v>
      </c>
      <c r="AD2661">
        <v>150</v>
      </c>
    </row>
    <row r="2662" spans="1:31" x14ac:dyDescent="0.25">
      <c r="A2662" s="1">
        <v>44480</v>
      </c>
      <c r="B2662" s="2" t="s">
        <v>3879</v>
      </c>
      <c r="C2662" s="2" t="s">
        <v>46</v>
      </c>
      <c r="D2662" s="2" t="s">
        <v>23</v>
      </c>
      <c r="E2662" s="2" t="s">
        <v>81</v>
      </c>
      <c r="F2662" s="2" t="s">
        <v>71</v>
      </c>
      <c r="G2662" s="4">
        <v>44480</v>
      </c>
      <c r="H2662">
        <v>111</v>
      </c>
      <c r="I2662" t="s">
        <v>3742</v>
      </c>
      <c r="N2662">
        <v>259</v>
      </c>
      <c r="O2662" t="s">
        <v>2277</v>
      </c>
      <c r="P2662">
        <v>130</v>
      </c>
      <c r="AC2662" t="s">
        <v>2278</v>
      </c>
      <c r="AD2662">
        <v>210</v>
      </c>
    </row>
    <row r="2663" spans="1:31" x14ac:dyDescent="0.25">
      <c r="A2663" s="1">
        <v>44480</v>
      </c>
      <c r="B2663" s="2" t="s">
        <v>3879</v>
      </c>
      <c r="C2663" s="2" t="s">
        <v>46</v>
      </c>
      <c r="D2663" s="2" t="s">
        <v>23</v>
      </c>
      <c r="E2663" s="2" t="s">
        <v>81</v>
      </c>
      <c r="F2663" s="2" t="s">
        <v>71</v>
      </c>
      <c r="G2663" s="4">
        <v>44480</v>
      </c>
      <c r="H2663">
        <v>112</v>
      </c>
      <c r="I2663" t="s">
        <v>3742</v>
      </c>
      <c r="N2663">
        <v>262</v>
      </c>
      <c r="O2663" t="s">
        <v>2279</v>
      </c>
      <c r="P2663">
        <v>130</v>
      </c>
      <c r="AC2663" t="s">
        <v>2280</v>
      </c>
    </row>
    <row r="2664" spans="1:31" x14ac:dyDescent="0.25">
      <c r="A2664" s="1">
        <v>44480</v>
      </c>
      <c r="B2664" s="2" t="s">
        <v>3879</v>
      </c>
      <c r="C2664" s="2" t="s">
        <v>46</v>
      </c>
      <c r="D2664" s="2" t="s">
        <v>23</v>
      </c>
      <c r="E2664" s="2" t="s">
        <v>81</v>
      </c>
      <c r="F2664" s="2" t="s">
        <v>71</v>
      </c>
      <c r="G2664" s="4">
        <v>44480</v>
      </c>
      <c r="H2664">
        <v>113</v>
      </c>
      <c r="I2664" t="s">
        <v>3742</v>
      </c>
      <c r="N2664">
        <v>121</v>
      </c>
      <c r="O2664" t="s">
        <v>2100</v>
      </c>
      <c r="P2664">
        <v>374</v>
      </c>
      <c r="AC2664" t="s">
        <v>2101</v>
      </c>
      <c r="AD2664">
        <v>137</v>
      </c>
    </row>
    <row r="2665" spans="1:31" x14ac:dyDescent="0.25">
      <c r="A2665" s="1">
        <v>44480</v>
      </c>
      <c r="B2665" s="2" t="s">
        <v>3879</v>
      </c>
      <c r="C2665" s="2" t="s">
        <v>46</v>
      </c>
      <c r="D2665" s="2" t="s">
        <v>23</v>
      </c>
      <c r="E2665" s="2" t="s">
        <v>81</v>
      </c>
      <c r="F2665" s="2" t="s">
        <v>71</v>
      </c>
      <c r="G2665" s="4">
        <v>44480</v>
      </c>
      <c r="H2665">
        <v>114</v>
      </c>
      <c r="I2665" t="s">
        <v>3742</v>
      </c>
      <c r="N2665">
        <v>691</v>
      </c>
      <c r="O2665" t="s">
        <v>2020</v>
      </c>
      <c r="P2665">
        <v>518</v>
      </c>
      <c r="AC2665" t="s">
        <v>2021</v>
      </c>
      <c r="AD2665" t="s">
        <v>2022</v>
      </c>
    </row>
    <row r="2666" spans="1:31" x14ac:dyDescent="0.25">
      <c r="A2666" s="1">
        <v>44480</v>
      </c>
      <c r="B2666" s="2" t="s">
        <v>3879</v>
      </c>
      <c r="C2666" s="2" t="s">
        <v>46</v>
      </c>
      <c r="D2666" s="2" t="s">
        <v>23</v>
      </c>
      <c r="E2666" s="2" t="s">
        <v>81</v>
      </c>
      <c r="F2666" s="2" t="s">
        <v>71</v>
      </c>
      <c r="G2666" s="4">
        <v>44480</v>
      </c>
      <c r="H2666">
        <v>115</v>
      </c>
      <c r="I2666" t="s">
        <v>3742</v>
      </c>
      <c r="N2666">
        <v>1297</v>
      </c>
      <c r="O2666" t="s">
        <v>2112</v>
      </c>
      <c r="P2666">
        <v>265</v>
      </c>
      <c r="AC2666" t="s">
        <v>2113</v>
      </c>
      <c r="AD2666" t="s">
        <v>2114</v>
      </c>
    </row>
    <row r="2667" spans="1:31" x14ac:dyDescent="0.25">
      <c r="A2667" s="1">
        <v>44480</v>
      </c>
      <c r="B2667" s="2" t="s">
        <v>3879</v>
      </c>
      <c r="C2667" s="2" t="s">
        <v>46</v>
      </c>
      <c r="D2667" s="2" t="s">
        <v>23</v>
      </c>
      <c r="E2667" s="2" t="s">
        <v>81</v>
      </c>
      <c r="F2667" s="2" t="s">
        <v>71</v>
      </c>
      <c r="G2667" s="4">
        <v>44480</v>
      </c>
      <c r="H2667">
        <v>116</v>
      </c>
      <c r="I2667" t="s">
        <v>3742</v>
      </c>
      <c r="N2667">
        <v>83</v>
      </c>
      <c r="O2667" t="s">
        <v>2029</v>
      </c>
      <c r="P2667">
        <v>138</v>
      </c>
      <c r="AC2667" t="s">
        <v>2030</v>
      </c>
      <c r="AD2667">
        <v>127</v>
      </c>
    </row>
    <row r="2668" spans="1:31" x14ac:dyDescent="0.25">
      <c r="A2668" s="1">
        <v>44480</v>
      </c>
      <c r="B2668" s="2" t="s">
        <v>3879</v>
      </c>
      <c r="C2668" s="2" t="s">
        <v>46</v>
      </c>
      <c r="D2668" s="2" t="s">
        <v>23</v>
      </c>
      <c r="E2668" s="2" t="s">
        <v>81</v>
      </c>
      <c r="F2668" s="2" t="s">
        <v>71</v>
      </c>
      <c r="G2668" s="4">
        <v>44480</v>
      </c>
      <c r="H2668">
        <v>117</v>
      </c>
      <c r="I2668" t="s">
        <v>3744</v>
      </c>
      <c r="J2668" s="1">
        <v>44480</v>
      </c>
      <c r="K2668" t="s">
        <v>3824</v>
      </c>
      <c r="L2668" t="s">
        <v>2984</v>
      </c>
      <c r="N2668">
        <v>1297</v>
      </c>
      <c r="O2668" t="s">
        <v>2112</v>
      </c>
      <c r="P2668">
        <v>265</v>
      </c>
      <c r="Q2668">
        <v>0</v>
      </c>
      <c r="R2668">
        <v>0</v>
      </c>
      <c r="S2668">
        <v>633</v>
      </c>
      <c r="T2668">
        <v>633</v>
      </c>
      <c r="U2668">
        <v>633</v>
      </c>
      <c r="W2668" t="s">
        <v>2006</v>
      </c>
      <c r="X2668" t="s">
        <v>71</v>
      </c>
      <c r="AA2668" t="s">
        <v>46</v>
      </c>
      <c r="AC2668" t="s">
        <v>2113</v>
      </c>
      <c r="AD2668" t="s">
        <v>2114</v>
      </c>
      <c r="AE2668" t="s">
        <v>2406</v>
      </c>
    </row>
    <row r="2669" spans="1:31" x14ac:dyDescent="0.25">
      <c r="A2669" s="1">
        <v>44480</v>
      </c>
      <c r="B2669" s="2" t="s">
        <v>3879</v>
      </c>
      <c r="C2669" s="2" t="s">
        <v>46</v>
      </c>
      <c r="D2669" s="2" t="s">
        <v>23</v>
      </c>
      <c r="E2669" s="2" t="s">
        <v>81</v>
      </c>
      <c r="F2669" s="2" t="s">
        <v>71</v>
      </c>
      <c r="G2669" s="4">
        <v>44480</v>
      </c>
      <c r="H2669">
        <v>118</v>
      </c>
      <c r="I2669" t="s">
        <v>3744</v>
      </c>
      <c r="N2669">
        <v>1319</v>
      </c>
      <c r="O2669" t="s">
        <v>2127</v>
      </c>
      <c r="P2669">
        <v>230</v>
      </c>
      <c r="AC2669" t="s">
        <v>2128</v>
      </c>
      <c r="AD2669">
        <v>192</v>
      </c>
    </row>
    <row r="2670" spans="1:31" x14ac:dyDescent="0.25">
      <c r="A2670" s="1">
        <v>44480</v>
      </c>
      <c r="B2670" s="2" t="s">
        <v>3879</v>
      </c>
      <c r="C2670" s="2" t="s">
        <v>46</v>
      </c>
      <c r="D2670" s="2" t="s">
        <v>23</v>
      </c>
      <c r="E2670" s="2" t="s">
        <v>81</v>
      </c>
      <c r="F2670" s="2" t="s">
        <v>71</v>
      </c>
      <c r="G2670" s="4">
        <v>44480</v>
      </c>
      <c r="H2670">
        <v>119</v>
      </c>
      <c r="I2670" t="s">
        <v>3744</v>
      </c>
      <c r="N2670">
        <v>83</v>
      </c>
      <c r="O2670" t="s">
        <v>2029</v>
      </c>
      <c r="P2670">
        <v>138</v>
      </c>
      <c r="AC2670" t="s">
        <v>2030</v>
      </c>
      <c r="AD2670">
        <v>127</v>
      </c>
    </row>
    <row r="2671" spans="1:31" x14ac:dyDescent="0.25">
      <c r="A2671" s="1">
        <v>44480</v>
      </c>
      <c r="B2671" s="2" t="s">
        <v>3879</v>
      </c>
      <c r="C2671" s="2" t="s">
        <v>20</v>
      </c>
      <c r="D2671" s="2" t="s">
        <v>23</v>
      </c>
      <c r="E2671" s="2" t="s">
        <v>79</v>
      </c>
      <c r="F2671" s="2" t="s">
        <v>71</v>
      </c>
      <c r="G2671" s="4">
        <v>44480</v>
      </c>
      <c r="H2671">
        <v>120</v>
      </c>
      <c r="I2671" t="s">
        <v>3745</v>
      </c>
      <c r="J2671" s="1">
        <v>44480</v>
      </c>
      <c r="K2671" t="s">
        <v>3717</v>
      </c>
      <c r="L2671" t="s">
        <v>3718</v>
      </c>
      <c r="N2671">
        <v>129</v>
      </c>
      <c r="O2671" t="s">
        <v>2315</v>
      </c>
      <c r="P2671">
        <v>250</v>
      </c>
      <c r="Q2671">
        <v>0</v>
      </c>
      <c r="R2671">
        <v>0</v>
      </c>
      <c r="S2671">
        <v>525</v>
      </c>
      <c r="T2671">
        <v>525</v>
      </c>
      <c r="U2671">
        <v>525</v>
      </c>
      <c r="W2671" t="s">
        <v>2006</v>
      </c>
      <c r="X2671" t="s">
        <v>71</v>
      </c>
      <c r="AA2671" t="s">
        <v>18</v>
      </c>
      <c r="AC2671" t="s">
        <v>2316</v>
      </c>
      <c r="AD2671">
        <v>48</v>
      </c>
      <c r="AE2671" t="s">
        <v>2258</v>
      </c>
    </row>
    <row r="2672" spans="1:31" x14ac:dyDescent="0.25">
      <c r="A2672" s="1">
        <v>44480</v>
      </c>
      <c r="B2672" s="2" t="s">
        <v>3879</v>
      </c>
      <c r="C2672" s="2" t="s">
        <v>20</v>
      </c>
      <c r="D2672" s="2" t="s">
        <v>23</v>
      </c>
      <c r="E2672" s="2" t="s">
        <v>79</v>
      </c>
      <c r="F2672" s="2" t="s">
        <v>71</v>
      </c>
      <c r="G2672" s="4">
        <v>44480</v>
      </c>
      <c r="H2672">
        <v>121</v>
      </c>
      <c r="I2672" t="s">
        <v>3745</v>
      </c>
      <c r="N2672">
        <v>160</v>
      </c>
      <c r="O2672" t="s">
        <v>2317</v>
      </c>
      <c r="P2672">
        <v>275</v>
      </c>
      <c r="AC2672" t="s">
        <v>2318</v>
      </c>
      <c r="AD2672">
        <v>156</v>
      </c>
    </row>
    <row r="2673" spans="1:31" x14ac:dyDescent="0.25">
      <c r="A2673" s="1">
        <v>44480</v>
      </c>
      <c r="B2673" s="2" t="s">
        <v>3879</v>
      </c>
      <c r="C2673" s="2" t="s">
        <v>25</v>
      </c>
      <c r="D2673" s="2" t="s">
        <v>23</v>
      </c>
      <c r="E2673" s="2" t="s">
        <v>78</v>
      </c>
      <c r="F2673" s="2" t="s">
        <v>71</v>
      </c>
      <c r="G2673" s="4">
        <v>44480</v>
      </c>
      <c r="H2673">
        <v>122</v>
      </c>
      <c r="I2673" t="s">
        <v>3746</v>
      </c>
      <c r="J2673" s="1">
        <v>44480</v>
      </c>
      <c r="K2673" t="s">
        <v>3710</v>
      </c>
      <c r="L2673" t="s">
        <v>3711</v>
      </c>
      <c r="M2673" t="s">
        <v>2071</v>
      </c>
      <c r="N2673">
        <v>83</v>
      </c>
      <c r="O2673" t="s">
        <v>2029</v>
      </c>
      <c r="P2673">
        <v>138</v>
      </c>
      <c r="Q2673">
        <v>0</v>
      </c>
      <c r="R2673">
        <v>0</v>
      </c>
      <c r="S2673">
        <v>138</v>
      </c>
      <c r="T2673">
        <v>138</v>
      </c>
      <c r="U2673">
        <v>138</v>
      </c>
      <c r="W2673" t="s">
        <v>2006</v>
      </c>
      <c r="X2673" t="s">
        <v>71</v>
      </c>
      <c r="AA2673" t="s">
        <v>24</v>
      </c>
      <c r="AC2673" t="s">
        <v>2030</v>
      </c>
      <c r="AD2673">
        <v>127</v>
      </c>
      <c r="AE2673" t="s">
        <v>2652</v>
      </c>
    </row>
    <row r="2674" spans="1:31" x14ac:dyDescent="0.25">
      <c r="A2674" s="1">
        <v>44480</v>
      </c>
      <c r="B2674" s="2" t="s">
        <v>3879</v>
      </c>
      <c r="C2674" s="2" t="s">
        <v>48</v>
      </c>
      <c r="D2674" s="2" t="s">
        <v>23</v>
      </c>
      <c r="E2674" s="2" t="s">
        <v>81</v>
      </c>
      <c r="F2674" s="2" t="s">
        <v>71</v>
      </c>
      <c r="G2674" s="4">
        <v>44480</v>
      </c>
      <c r="H2674">
        <v>123</v>
      </c>
      <c r="I2674" t="s">
        <v>3747</v>
      </c>
      <c r="J2674" s="1">
        <v>44480</v>
      </c>
      <c r="K2674" t="s">
        <v>3830</v>
      </c>
      <c r="L2674" t="s">
        <v>3516</v>
      </c>
      <c r="M2674" t="s">
        <v>3831</v>
      </c>
      <c r="N2674">
        <v>259</v>
      </c>
      <c r="O2674" t="s">
        <v>2277</v>
      </c>
      <c r="P2674">
        <v>130</v>
      </c>
      <c r="Q2674">
        <v>0</v>
      </c>
      <c r="R2674">
        <v>0</v>
      </c>
      <c r="S2674">
        <v>2008</v>
      </c>
      <c r="T2674">
        <v>2008</v>
      </c>
      <c r="U2674">
        <v>2008</v>
      </c>
      <c r="W2674" t="s">
        <v>2006</v>
      </c>
      <c r="X2674" t="s">
        <v>71</v>
      </c>
      <c r="AA2674" t="s">
        <v>48</v>
      </c>
      <c r="AC2674" t="s">
        <v>2278</v>
      </c>
      <c r="AD2674">
        <v>210</v>
      </c>
      <c r="AE2674" t="s">
        <v>2457</v>
      </c>
    </row>
    <row r="2675" spans="1:31" x14ac:dyDescent="0.25">
      <c r="A2675" s="1">
        <v>44480</v>
      </c>
      <c r="B2675" s="2" t="s">
        <v>3879</v>
      </c>
      <c r="C2675" s="2" t="s">
        <v>48</v>
      </c>
      <c r="D2675" s="2" t="s">
        <v>23</v>
      </c>
      <c r="E2675" s="2" t="s">
        <v>81</v>
      </c>
      <c r="F2675" s="2" t="s">
        <v>71</v>
      </c>
      <c r="G2675" s="4">
        <v>44480</v>
      </c>
      <c r="H2675">
        <v>124</v>
      </c>
      <c r="I2675" t="s">
        <v>3747</v>
      </c>
      <c r="N2675">
        <v>262</v>
      </c>
      <c r="O2675" t="s">
        <v>2279</v>
      </c>
      <c r="P2675">
        <v>130</v>
      </c>
      <c r="AC2675" t="s">
        <v>2280</v>
      </c>
    </row>
    <row r="2676" spans="1:31" x14ac:dyDescent="0.25">
      <c r="A2676" s="1">
        <v>44480</v>
      </c>
      <c r="B2676" s="2" t="s">
        <v>3879</v>
      </c>
      <c r="C2676" s="2" t="s">
        <v>48</v>
      </c>
      <c r="D2676" s="2" t="s">
        <v>23</v>
      </c>
      <c r="E2676" s="2" t="s">
        <v>81</v>
      </c>
      <c r="F2676" s="2" t="s">
        <v>71</v>
      </c>
      <c r="G2676" s="4">
        <v>44480</v>
      </c>
      <c r="H2676">
        <v>125</v>
      </c>
      <c r="I2676" t="s">
        <v>3747</v>
      </c>
      <c r="N2676">
        <v>692</v>
      </c>
      <c r="O2676" t="s">
        <v>2012</v>
      </c>
      <c r="P2676">
        <v>184</v>
      </c>
      <c r="AC2676" t="s">
        <v>2013</v>
      </c>
      <c r="AD2676" t="s">
        <v>2014</v>
      </c>
    </row>
    <row r="2677" spans="1:31" x14ac:dyDescent="0.25">
      <c r="A2677" s="1">
        <v>44480</v>
      </c>
      <c r="B2677" s="2" t="s">
        <v>3879</v>
      </c>
      <c r="C2677" s="2" t="s">
        <v>48</v>
      </c>
      <c r="D2677" s="2" t="s">
        <v>23</v>
      </c>
      <c r="E2677" s="2" t="s">
        <v>81</v>
      </c>
      <c r="F2677" s="2" t="s">
        <v>71</v>
      </c>
      <c r="G2677" s="4">
        <v>44480</v>
      </c>
      <c r="H2677">
        <v>126</v>
      </c>
      <c r="I2677" t="s">
        <v>3747</v>
      </c>
      <c r="N2677">
        <v>691</v>
      </c>
      <c r="O2677" t="s">
        <v>2020</v>
      </c>
      <c r="P2677">
        <v>518</v>
      </c>
      <c r="AC2677" t="s">
        <v>2021</v>
      </c>
      <c r="AD2677" t="s">
        <v>2022</v>
      </c>
    </row>
    <row r="2678" spans="1:31" x14ac:dyDescent="0.25">
      <c r="A2678" s="1">
        <v>44480</v>
      </c>
      <c r="B2678" s="2" t="s">
        <v>3879</v>
      </c>
      <c r="C2678" s="2" t="s">
        <v>48</v>
      </c>
      <c r="D2678" s="2" t="s">
        <v>23</v>
      </c>
      <c r="E2678" s="2" t="s">
        <v>81</v>
      </c>
      <c r="F2678" s="2" t="s">
        <v>71</v>
      </c>
      <c r="G2678" s="4">
        <v>44480</v>
      </c>
      <c r="H2678">
        <v>127</v>
      </c>
      <c r="I2678" t="s">
        <v>3747</v>
      </c>
      <c r="N2678">
        <v>416</v>
      </c>
      <c r="O2678" t="s">
        <v>2172</v>
      </c>
      <c r="P2678">
        <v>362</v>
      </c>
      <c r="AC2678" t="s">
        <v>2173</v>
      </c>
      <c r="AD2678">
        <v>22</v>
      </c>
    </row>
    <row r="2679" spans="1:31" x14ac:dyDescent="0.25">
      <c r="A2679" s="1">
        <v>44480</v>
      </c>
      <c r="B2679" s="2" t="s">
        <v>3879</v>
      </c>
      <c r="C2679" s="2" t="s">
        <v>48</v>
      </c>
      <c r="D2679" s="2" t="s">
        <v>23</v>
      </c>
      <c r="E2679" s="2" t="s">
        <v>81</v>
      </c>
      <c r="F2679" s="2" t="s">
        <v>71</v>
      </c>
      <c r="G2679" s="4">
        <v>44480</v>
      </c>
      <c r="H2679">
        <v>128</v>
      </c>
      <c r="I2679" t="s">
        <v>3747</v>
      </c>
      <c r="N2679">
        <v>605</v>
      </c>
      <c r="O2679" t="s">
        <v>3440</v>
      </c>
      <c r="P2679">
        <v>546</v>
      </c>
      <c r="AC2679" t="s">
        <v>3441</v>
      </c>
    </row>
    <row r="2680" spans="1:31" x14ac:dyDescent="0.25">
      <c r="A2680" s="1">
        <v>44480</v>
      </c>
      <c r="B2680" s="2" t="s">
        <v>3879</v>
      </c>
      <c r="C2680" s="2" t="s">
        <v>48</v>
      </c>
      <c r="D2680" s="2" t="s">
        <v>23</v>
      </c>
      <c r="E2680" s="2" t="s">
        <v>81</v>
      </c>
      <c r="F2680" s="2" t="s">
        <v>71</v>
      </c>
      <c r="G2680" s="4">
        <v>44480</v>
      </c>
      <c r="H2680">
        <v>129</v>
      </c>
      <c r="I2680" t="s">
        <v>3747</v>
      </c>
      <c r="N2680">
        <v>83</v>
      </c>
      <c r="O2680" t="s">
        <v>2029</v>
      </c>
      <c r="P2680">
        <v>138</v>
      </c>
      <c r="AC2680" t="s">
        <v>2030</v>
      </c>
      <c r="AD2680">
        <v>127</v>
      </c>
    </row>
    <row r="2681" spans="1:31" x14ac:dyDescent="0.25">
      <c r="A2681" s="1">
        <v>44480</v>
      </c>
      <c r="B2681" s="2" t="s">
        <v>3879</v>
      </c>
      <c r="C2681" s="2" t="s">
        <v>25</v>
      </c>
      <c r="D2681" s="2" t="s">
        <v>37</v>
      </c>
      <c r="E2681" s="2" t="s">
        <v>78</v>
      </c>
      <c r="F2681" s="2" t="s">
        <v>71</v>
      </c>
      <c r="G2681" s="4">
        <v>44480</v>
      </c>
      <c r="H2681">
        <v>130</v>
      </c>
      <c r="I2681" t="s">
        <v>3750</v>
      </c>
      <c r="J2681" s="1">
        <v>44480</v>
      </c>
      <c r="K2681" t="s">
        <v>2288</v>
      </c>
      <c r="L2681" t="s">
        <v>2289</v>
      </c>
      <c r="M2681" t="s">
        <v>2290</v>
      </c>
      <c r="N2681">
        <v>270</v>
      </c>
      <c r="O2681" t="s">
        <v>2350</v>
      </c>
      <c r="P2681">
        <v>150</v>
      </c>
      <c r="Q2681">
        <v>0</v>
      </c>
      <c r="R2681">
        <v>0</v>
      </c>
      <c r="S2681">
        <v>3850</v>
      </c>
      <c r="T2681">
        <v>3850</v>
      </c>
      <c r="U2681">
        <v>3850</v>
      </c>
      <c r="W2681" t="s">
        <v>2006</v>
      </c>
      <c r="X2681" t="s">
        <v>71</v>
      </c>
      <c r="AA2681" t="s">
        <v>24</v>
      </c>
      <c r="AC2681" t="s">
        <v>2351</v>
      </c>
      <c r="AD2681">
        <v>270</v>
      </c>
      <c r="AE2681" t="s">
        <v>2008</v>
      </c>
    </row>
    <row r="2682" spans="1:31" x14ac:dyDescent="0.25">
      <c r="A2682" s="1">
        <v>44480</v>
      </c>
      <c r="B2682" s="2" t="s">
        <v>3879</v>
      </c>
      <c r="C2682" s="2" t="s">
        <v>25</v>
      </c>
      <c r="D2682" s="2" t="s">
        <v>37</v>
      </c>
      <c r="E2682" s="2" t="s">
        <v>78</v>
      </c>
      <c r="F2682" s="2" t="s">
        <v>71</v>
      </c>
      <c r="G2682" s="4">
        <v>44480</v>
      </c>
      <c r="H2682">
        <v>131</v>
      </c>
      <c r="I2682" t="s">
        <v>3750</v>
      </c>
      <c r="N2682">
        <v>170</v>
      </c>
      <c r="O2682" t="s">
        <v>3832</v>
      </c>
      <c r="P2682">
        <v>3700</v>
      </c>
      <c r="AC2682" t="s">
        <v>3833</v>
      </c>
    </row>
    <row r="2683" spans="1:31" x14ac:dyDescent="0.25">
      <c r="A2683" s="1">
        <v>44480</v>
      </c>
      <c r="B2683" s="2" t="s">
        <v>3879</v>
      </c>
      <c r="C2683" s="2" t="s">
        <v>46</v>
      </c>
      <c r="D2683" s="2" t="s">
        <v>23</v>
      </c>
      <c r="E2683" s="2" t="s">
        <v>81</v>
      </c>
      <c r="F2683" s="2" t="s">
        <v>71</v>
      </c>
      <c r="G2683" s="4">
        <v>44480</v>
      </c>
      <c r="H2683">
        <v>132</v>
      </c>
      <c r="I2683" t="s">
        <v>3752</v>
      </c>
      <c r="J2683" s="1">
        <v>44480</v>
      </c>
      <c r="K2683" t="s">
        <v>3834</v>
      </c>
      <c r="L2683" t="s">
        <v>2072</v>
      </c>
      <c r="M2683" t="s">
        <v>2635</v>
      </c>
      <c r="N2683">
        <v>692</v>
      </c>
      <c r="O2683" t="s">
        <v>2012</v>
      </c>
      <c r="P2683">
        <v>184</v>
      </c>
      <c r="Q2683">
        <v>0</v>
      </c>
      <c r="R2683">
        <v>0</v>
      </c>
      <c r="S2683">
        <v>2141</v>
      </c>
      <c r="T2683">
        <v>2141</v>
      </c>
      <c r="U2683">
        <v>2141</v>
      </c>
      <c r="W2683" t="s">
        <v>2006</v>
      </c>
      <c r="X2683" t="s">
        <v>71</v>
      </c>
      <c r="Y2683" t="s">
        <v>3835</v>
      </c>
      <c r="AA2683" t="s">
        <v>46</v>
      </c>
      <c r="AC2683" t="s">
        <v>2013</v>
      </c>
      <c r="AD2683" t="s">
        <v>2014</v>
      </c>
      <c r="AE2683" t="s">
        <v>2118</v>
      </c>
    </row>
    <row r="2684" spans="1:31" x14ac:dyDescent="0.25">
      <c r="A2684" s="1">
        <v>44480</v>
      </c>
      <c r="B2684" s="2" t="s">
        <v>3879</v>
      </c>
      <c r="C2684" s="2" t="s">
        <v>46</v>
      </c>
      <c r="D2684" s="2" t="s">
        <v>23</v>
      </c>
      <c r="E2684" s="2" t="s">
        <v>81</v>
      </c>
      <c r="F2684" s="2" t="s">
        <v>71</v>
      </c>
      <c r="G2684" s="4">
        <v>44480</v>
      </c>
      <c r="H2684">
        <v>133</v>
      </c>
      <c r="I2684" t="s">
        <v>3752</v>
      </c>
      <c r="N2684">
        <v>121</v>
      </c>
      <c r="O2684" t="s">
        <v>2100</v>
      </c>
      <c r="P2684">
        <v>374</v>
      </c>
      <c r="AC2684" t="s">
        <v>2101</v>
      </c>
      <c r="AD2684">
        <v>137</v>
      </c>
    </row>
    <row r="2685" spans="1:31" x14ac:dyDescent="0.25">
      <c r="A2685" s="1">
        <v>44480</v>
      </c>
      <c r="B2685" s="2" t="s">
        <v>3879</v>
      </c>
      <c r="C2685" s="2" t="s">
        <v>46</v>
      </c>
      <c r="D2685" s="2" t="s">
        <v>23</v>
      </c>
      <c r="E2685" s="2" t="s">
        <v>81</v>
      </c>
      <c r="F2685" s="2" t="s">
        <v>71</v>
      </c>
      <c r="G2685" s="4">
        <v>44480</v>
      </c>
      <c r="H2685">
        <v>134</v>
      </c>
      <c r="I2685" t="s">
        <v>3752</v>
      </c>
      <c r="N2685">
        <v>1533</v>
      </c>
      <c r="O2685" t="s">
        <v>2119</v>
      </c>
      <c r="P2685">
        <v>535</v>
      </c>
      <c r="AC2685" t="s">
        <v>2120</v>
      </c>
      <c r="AD2685" t="s">
        <v>2121</v>
      </c>
    </row>
    <row r="2686" spans="1:31" x14ac:dyDescent="0.25">
      <c r="A2686" s="1">
        <v>44480</v>
      </c>
      <c r="B2686" s="2" t="s">
        <v>3879</v>
      </c>
      <c r="C2686" s="2" t="s">
        <v>46</v>
      </c>
      <c r="D2686" s="2" t="s">
        <v>23</v>
      </c>
      <c r="E2686" s="2" t="s">
        <v>81</v>
      </c>
      <c r="F2686" s="2" t="s">
        <v>71</v>
      </c>
      <c r="G2686" s="4">
        <v>44480</v>
      </c>
      <c r="H2686">
        <v>135</v>
      </c>
      <c r="I2686" t="s">
        <v>3752</v>
      </c>
      <c r="N2686">
        <v>1580</v>
      </c>
      <c r="O2686" t="s">
        <v>2092</v>
      </c>
      <c r="P2686">
        <v>610</v>
      </c>
      <c r="AC2686" t="s">
        <v>2093</v>
      </c>
      <c r="AD2686" t="s">
        <v>2094</v>
      </c>
    </row>
    <row r="2687" spans="1:31" x14ac:dyDescent="0.25">
      <c r="A2687" s="1">
        <v>44480</v>
      </c>
      <c r="B2687" s="2" t="s">
        <v>3879</v>
      </c>
      <c r="C2687" s="2" t="s">
        <v>46</v>
      </c>
      <c r="D2687" s="2" t="s">
        <v>23</v>
      </c>
      <c r="E2687" s="2" t="s">
        <v>81</v>
      </c>
      <c r="F2687" s="2" t="s">
        <v>71</v>
      </c>
      <c r="G2687" s="4">
        <v>44480</v>
      </c>
      <c r="H2687">
        <v>136</v>
      </c>
      <c r="I2687" t="s">
        <v>3752</v>
      </c>
      <c r="N2687">
        <v>1371</v>
      </c>
      <c r="O2687" t="s">
        <v>2122</v>
      </c>
      <c r="P2687">
        <v>300</v>
      </c>
      <c r="AC2687" t="s">
        <v>2123</v>
      </c>
      <c r="AD2687">
        <v>205</v>
      </c>
    </row>
    <row r="2688" spans="1:31" x14ac:dyDescent="0.25">
      <c r="A2688" s="1">
        <v>44480</v>
      </c>
      <c r="B2688" s="2" t="s">
        <v>3879</v>
      </c>
      <c r="C2688" s="2" t="s">
        <v>46</v>
      </c>
      <c r="D2688" s="2" t="s">
        <v>23</v>
      </c>
      <c r="E2688" s="2" t="s">
        <v>81</v>
      </c>
      <c r="F2688" s="2" t="s">
        <v>71</v>
      </c>
      <c r="G2688" s="4">
        <v>44480</v>
      </c>
      <c r="H2688">
        <v>137</v>
      </c>
      <c r="I2688" t="s">
        <v>3752</v>
      </c>
      <c r="N2688">
        <v>83</v>
      </c>
      <c r="O2688" t="s">
        <v>2029</v>
      </c>
      <c r="P2688">
        <v>138</v>
      </c>
      <c r="AC2688" t="s">
        <v>2030</v>
      </c>
      <c r="AD2688">
        <v>127</v>
      </c>
    </row>
    <row r="2689" spans="1:31" x14ac:dyDescent="0.25">
      <c r="A2689" s="1">
        <v>44480</v>
      </c>
      <c r="B2689" s="2" t="s">
        <v>3879</v>
      </c>
      <c r="C2689" s="2" t="s">
        <v>25</v>
      </c>
      <c r="D2689" s="2" t="s">
        <v>37</v>
      </c>
      <c r="E2689" s="2" t="s">
        <v>78</v>
      </c>
      <c r="F2689" s="2" t="s">
        <v>71</v>
      </c>
      <c r="G2689" s="4">
        <v>44480</v>
      </c>
      <c r="H2689">
        <v>138</v>
      </c>
      <c r="I2689" t="s">
        <v>3754</v>
      </c>
      <c r="J2689" s="1">
        <v>44480</v>
      </c>
      <c r="K2689" t="s">
        <v>2288</v>
      </c>
      <c r="L2689" t="s">
        <v>2289</v>
      </c>
      <c r="M2689" t="s">
        <v>2290</v>
      </c>
      <c r="N2689">
        <v>270</v>
      </c>
      <c r="O2689" t="s">
        <v>2350</v>
      </c>
      <c r="P2689">
        <v>150</v>
      </c>
      <c r="Q2689">
        <v>0</v>
      </c>
      <c r="R2689">
        <v>0</v>
      </c>
      <c r="S2689">
        <v>150</v>
      </c>
      <c r="T2689">
        <v>150</v>
      </c>
      <c r="U2689">
        <v>150</v>
      </c>
      <c r="W2689" t="s">
        <v>2006</v>
      </c>
      <c r="X2689" t="s">
        <v>71</v>
      </c>
      <c r="AA2689" t="s">
        <v>24</v>
      </c>
      <c r="AC2689" t="s">
        <v>2351</v>
      </c>
      <c r="AD2689">
        <v>270</v>
      </c>
      <c r="AE2689" t="s">
        <v>3132</v>
      </c>
    </row>
    <row r="2690" spans="1:31" x14ac:dyDescent="0.25">
      <c r="A2690" s="1">
        <v>44480</v>
      </c>
      <c r="B2690" s="2" t="s">
        <v>3879</v>
      </c>
      <c r="C2690" s="2" t="s">
        <v>46</v>
      </c>
      <c r="D2690" s="2" t="s">
        <v>23</v>
      </c>
      <c r="E2690" s="2" t="s">
        <v>81</v>
      </c>
      <c r="F2690" s="2" t="s">
        <v>71</v>
      </c>
      <c r="G2690" s="4">
        <v>44480</v>
      </c>
      <c r="H2690">
        <v>139</v>
      </c>
      <c r="I2690" t="s">
        <v>3755</v>
      </c>
      <c r="J2690" s="1">
        <v>44480</v>
      </c>
      <c r="K2690" t="s">
        <v>3836</v>
      </c>
      <c r="L2690" t="s">
        <v>3837</v>
      </c>
      <c r="N2690">
        <v>2119</v>
      </c>
      <c r="O2690" t="s">
        <v>3149</v>
      </c>
      <c r="P2690">
        <v>500</v>
      </c>
      <c r="Q2690">
        <v>0</v>
      </c>
      <c r="R2690">
        <v>0</v>
      </c>
      <c r="S2690">
        <v>500</v>
      </c>
      <c r="T2690">
        <v>500</v>
      </c>
      <c r="U2690">
        <v>500</v>
      </c>
      <c r="W2690" t="s">
        <v>2006</v>
      </c>
      <c r="X2690" t="s">
        <v>71</v>
      </c>
      <c r="Y2690" t="s">
        <v>3838</v>
      </c>
      <c r="AA2690" t="s">
        <v>46</v>
      </c>
      <c r="AC2690" t="s">
        <v>3149</v>
      </c>
      <c r="AE2690" t="s">
        <v>2680</v>
      </c>
    </row>
    <row r="2691" spans="1:31" x14ac:dyDescent="0.25">
      <c r="A2691" s="1">
        <v>44480</v>
      </c>
      <c r="B2691" s="2" t="s">
        <v>3879</v>
      </c>
      <c r="C2691" s="2" t="s">
        <v>48</v>
      </c>
      <c r="D2691" s="2" t="s">
        <v>23</v>
      </c>
      <c r="E2691" s="2" t="s">
        <v>81</v>
      </c>
      <c r="F2691" s="2" t="s">
        <v>71</v>
      </c>
      <c r="G2691" s="4">
        <v>44480</v>
      </c>
      <c r="H2691">
        <v>140</v>
      </c>
      <c r="I2691" t="s">
        <v>3757</v>
      </c>
      <c r="J2691" s="1">
        <v>44480</v>
      </c>
      <c r="K2691" t="s">
        <v>3839</v>
      </c>
      <c r="L2691" t="s">
        <v>3355</v>
      </c>
      <c r="M2691" t="s">
        <v>2071</v>
      </c>
      <c r="N2691">
        <v>692</v>
      </c>
      <c r="O2691" t="s">
        <v>2012</v>
      </c>
      <c r="P2691">
        <v>184</v>
      </c>
      <c r="Q2691">
        <v>0</v>
      </c>
      <c r="R2691">
        <v>0</v>
      </c>
      <c r="S2691">
        <v>1335</v>
      </c>
      <c r="T2691">
        <v>1335</v>
      </c>
      <c r="U2691">
        <v>1335</v>
      </c>
      <c r="W2691" t="s">
        <v>2006</v>
      </c>
      <c r="X2691" t="s">
        <v>71</v>
      </c>
      <c r="AA2691" t="s">
        <v>48</v>
      </c>
      <c r="AC2691" t="s">
        <v>2013</v>
      </c>
      <c r="AD2691" t="s">
        <v>2014</v>
      </c>
      <c r="AE2691" t="s">
        <v>2921</v>
      </c>
    </row>
    <row r="2692" spans="1:31" x14ac:dyDescent="0.25">
      <c r="A2692" s="1">
        <v>44480</v>
      </c>
      <c r="B2692" s="2" t="s">
        <v>3879</v>
      </c>
      <c r="C2692" s="2" t="s">
        <v>48</v>
      </c>
      <c r="D2692" s="2" t="s">
        <v>23</v>
      </c>
      <c r="E2692" s="2" t="s">
        <v>81</v>
      </c>
      <c r="F2692" s="2" t="s">
        <v>71</v>
      </c>
      <c r="G2692" s="4">
        <v>44480</v>
      </c>
      <c r="H2692">
        <v>141</v>
      </c>
      <c r="I2692" t="s">
        <v>3757</v>
      </c>
      <c r="N2692">
        <v>691</v>
      </c>
      <c r="O2692" t="s">
        <v>2020</v>
      </c>
      <c r="P2692">
        <v>518</v>
      </c>
      <c r="AC2692" t="s">
        <v>2021</v>
      </c>
      <c r="AD2692" t="s">
        <v>2022</v>
      </c>
    </row>
    <row r="2693" spans="1:31" x14ac:dyDescent="0.25">
      <c r="A2693" s="1">
        <v>44480</v>
      </c>
      <c r="B2693" s="2" t="s">
        <v>3879</v>
      </c>
      <c r="C2693" s="2" t="s">
        <v>48</v>
      </c>
      <c r="D2693" s="2" t="s">
        <v>23</v>
      </c>
      <c r="E2693" s="2" t="s">
        <v>81</v>
      </c>
      <c r="F2693" s="2" t="s">
        <v>71</v>
      </c>
      <c r="G2693" s="4">
        <v>44480</v>
      </c>
      <c r="H2693">
        <v>142</v>
      </c>
      <c r="I2693" t="s">
        <v>3757</v>
      </c>
      <c r="N2693">
        <v>612</v>
      </c>
      <c r="O2693" t="s">
        <v>2102</v>
      </c>
      <c r="P2693">
        <v>495</v>
      </c>
      <c r="AC2693" t="s">
        <v>2103</v>
      </c>
      <c r="AD2693">
        <v>58</v>
      </c>
    </row>
    <row r="2694" spans="1:31" x14ac:dyDescent="0.25">
      <c r="A2694" s="1">
        <v>44480</v>
      </c>
      <c r="B2694" s="2" t="s">
        <v>3879</v>
      </c>
      <c r="C2694" s="2" t="s">
        <v>48</v>
      </c>
      <c r="D2694" s="2" t="s">
        <v>23</v>
      </c>
      <c r="E2694" s="2" t="s">
        <v>81</v>
      </c>
      <c r="F2694" s="2" t="s">
        <v>71</v>
      </c>
      <c r="G2694" s="4">
        <v>44480</v>
      </c>
      <c r="H2694">
        <v>143</v>
      </c>
      <c r="I2694" t="s">
        <v>3757</v>
      </c>
      <c r="N2694">
        <v>83</v>
      </c>
      <c r="O2694" t="s">
        <v>2029</v>
      </c>
      <c r="P2694">
        <v>138</v>
      </c>
      <c r="AC2694" t="s">
        <v>2030</v>
      </c>
      <c r="AD2694">
        <v>127</v>
      </c>
    </row>
    <row r="2695" spans="1:31" x14ac:dyDescent="0.25">
      <c r="A2695" s="1">
        <v>44480</v>
      </c>
      <c r="B2695" s="2" t="s">
        <v>3879</v>
      </c>
      <c r="C2695" s="2" t="s">
        <v>46</v>
      </c>
      <c r="D2695" s="2" t="s">
        <v>23</v>
      </c>
      <c r="E2695" s="2" t="s">
        <v>81</v>
      </c>
      <c r="F2695" s="2" t="s">
        <v>71</v>
      </c>
      <c r="G2695" s="4">
        <v>44480</v>
      </c>
      <c r="H2695">
        <v>144</v>
      </c>
      <c r="I2695" t="s">
        <v>3760</v>
      </c>
      <c r="J2695" s="1">
        <v>44480</v>
      </c>
      <c r="K2695" t="s">
        <v>3840</v>
      </c>
      <c r="L2695" t="s">
        <v>3841</v>
      </c>
      <c r="M2695" t="s">
        <v>3842</v>
      </c>
      <c r="N2695">
        <v>692</v>
      </c>
      <c r="O2695" t="s">
        <v>2012</v>
      </c>
      <c r="P2695">
        <v>184</v>
      </c>
      <c r="Q2695">
        <v>0</v>
      </c>
      <c r="R2695">
        <v>0</v>
      </c>
      <c r="S2695">
        <v>1726</v>
      </c>
      <c r="T2695">
        <v>1726</v>
      </c>
      <c r="U2695">
        <v>1726</v>
      </c>
      <c r="W2695" t="s">
        <v>2006</v>
      </c>
      <c r="X2695" t="s">
        <v>71</v>
      </c>
      <c r="Y2695" t="s">
        <v>3843</v>
      </c>
      <c r="AA2695" t="s">
        <v>46</v>
      </c>
      <c r="AC2695" t="s">
        <v>2013</v>
      </c>
      <c r="AD2695" t="s">
        <v>2014</v>
      </c>
      <c r="AE2695" t="s">
        <v>2680</v>
      </c>
    </row>
    <row r="2696" spans="1:31" x14ac:dyDescent="0.25">
      <c r="A2696" s="1">
        <v>44480</v>
      </c>
      <c r="B2696" s="2" t="s">
        <v>3879</v>
      </c>
      <c r="C2696" s="2" t="s">
        <v>46</v>
      </c>
      <c r="D2696" s="2" t="s">
        <v>23</v>
      </c>
      <c r="E2696" s="2" t="s">
        <v>81</v>
      </c>
      <c r="F2696" s="2" t="s">
        <v>71</v>
      </c>
      <c r="G2696" s="4">
        <v>44480</v>
      </c>
      <c r="H2696">
        <v>145</v>
      </c>
      <c r="I2696" t="s">
        <v>3760</v>
      </c>
      <c r="N2696">
        <v>121</v>
      </c>
      <c r="O2696" t="s">
        <v>2100</v>
      </c>
      <c r="P2696">
        <v>374</v>
      </c>
      <c r="AC2696" t="s">
        <v>2101</v>
      </c>
      <c r="AD2696">
        <v>137</v>
      </c>
    </row>
    <row r="2697" spans="1:31" x14ac:dyDescent="0.25">
      <c r="A2697" s="1">
        <v>44480</v>
      </c>
      <c r="B2697" s="2" t="s">
        <v>3879</v>
      </c>
      <c r="C2697" s="2" t="s">
        <v>46</v>
      </c>
      <c r="D2697" s="2" t="s">
        <v>23</v>
      </c>
      <c r="E2697" s="2" t="s">
        <v>81</v>
      </c>
      <c r="F2697" s="2" t="s">
        <v>71</v>
      </c>
      <c r="G2697" s="4">
        <v>44480</v>
      </c>
      <c r="H2697">
        <v>146</v>
      </c>
      <c r="I2697" t="s">
        <v>3760</v>
      </c>
      <c r="N2697">
        <v>1533</v>
      </c>
      <c r="O2697" t="s">
        <v>2119</v>
      </c>
      <c r="P2697">
        <v>535</v>
      </c>
      <c r="AC2697" t="s">
        <v>2120</v>
      </c>
      <c r="AD2697" t="s">
        <v>2121</v>
      </c>
    </row>
    <row r="2698" spans="1:31" x14ac:dyDescent="0.25">
      <c r="A2698" s="1">
        <v>44480</v>
      </c>
      <c r="B2698" s="2" t="s">
        <v>3879</v>
      </c>
      <c r="C2698" s="2" t="s">
        <v>46</v>
      </c>
      <c r="D2698" s="2" t="s">
        <v>23</v>
      </c>
      <c r="E2698" s="2" t="s">
        <v>81</v>
      </c>
      <c r="F2698" s="2" t="s">
        <v>71</v>
      </c>
      <c r="G2698" s="4">
        <v>44480</v>
      </c>
      <c r="H2698">
        <v>147</v>
      </c>
      <c r="I2698" t="s">
        <v>3760</v>
      </c>
      <c r="N2698">
        <v>2212</v>
      </c>
      <c r="O2698" t="s">
        <v>3844</v>
      </c>
      <c r="P2698">
        <v>495</v>
      </c>
      <c r="AC2698" t="s">
        <v>3844</v>
      </c>
      <c r="AD2698">
        <v>57</v>
      </c>
    </row>
    <row r="2699" spans="1:31" x14ac:dyDescent="0.25">
      <c r="A2699" s="1">
        <v>44480</v>
      </c>
      <c r="B2699" s="2" t="s">
        <v>3879</v>
      </c>
      <c r="C2699" s="2" t="s">
        <v>46</v>
      </c>
      <c r="D2699" s="2" t="s">
        <v>23</v>
      </c>
      <c r="E2699" s="2" t="s">
        <v>81</v>
      </c>
      <c r="F2699" s="2" t="s">
        <v>71</v>
      </c>
      <c r="G2699" s="4">
        <v>44480</v>
      </c>
      <c r="H2699">
        <v>148</v>
      </c>
      <c r="I2699" t="s">
        <v>3760</v>
      </c>
      <c r="N2699">
        <v>83</v>
      </c>
      <c r="O2699" t="s">
        <v>2029</v>
      </c>
      <c r="P2699">
        <v>138</v>
      </c>
      <c r="AC2699" t="s">
        <v>2030</v>
      </c>
      <c r="AD2699">
        <v>127</v>
      </c>
    </row>
    <row r="2700" spans="1:31" x14ac:dyDescent="0.25">
      <c r="A2700" s="1">
        <v>44480</v>
      </c>
      <c r="B2700" s="2" t="s">
        <v>3879</v>
      </c>
      <c r="C2700" s="2" t="s">
        <v>46</v>
      </c>
      <c r="D2700" s="2" t="s">
        <v>23</v>
      </c>
      <c r="E2700" s="2" t="s">
        <v>81</v>
      </c>
      <c r="F2700" s="2" t="s">
        <v>71</v>
      </c>
      <c r="G2700" s="4">
        <v>44480</v>
      </c>
      <c r="H2700">
        <v>149</v>
      </c>
      <c r="I2700" t="s">
        <v>3762</v>
      </c>
      <c r="J2700" s="1">
        <v>44480</v>
      </c>
      <c r="K2700" t="s">
        <v>3845</v>
      </c>
      <c r="L2700" t="s">
        <v>3846</v>
      </c>
      <c r="N2700">
        <v>692</v>
      </c>
      <c r="O2700" t="s">
        <v>2012</v>
      </c>
      <c r="P2700">
        <v>184</v>
      </c>
      <c r="Q2700">
        <v>0</v>
      </c>
      <c r="R2700">
        <v>0</v>
      </c>
      <c r="S2700">
        <v>1116</v>
      </c>
      <c r="T2700">
        <v>1116</v>
      </c>
      <c r="U2700">
        <v>1116</v>
      </c>
      <c r="W2700" t="s">
        <v>2006</v>
      </c>
      <c r="X2700" t="s">
        <v>71</v>
      </c>
      <c r="Y2700" t="s">
        <v>3847</v>
      </c>
      <c r="Z2700">
        <v>5</v>
      </c>
      <c r="AA2700" t="s">
        <v>46</v>
      </c>
      <c r="AC2700" t="s">
        <v>2013</v>
      </c>
      <c r="AD2700" t="s">
        <v>2014</v>
      </c>
      <c r="AE2700" t="s">
        <v>2911</v>
      </c>
    </row>
    <row r="2701" spans="1:31" x14ac:dyDescent="0.25">
      <c r="A2701" s="1">
        <v>44480</v>
      </c>
      <c r="B2701" s="2" t="s">
        <v>3879</v>
      </c>
      <c r="C2701" s="2" t="s">
        <v>46</v>
      </c>
      <c r="D2701" s="2" t="s">
        <v>23</v>
      </c>
      <c r="E2701" s="2" t="s">
        <v>81</v>
      </c>
      <c r="F2701" s="2" t="s">
        <v>71</v>
      </c>
      <c r="G2701" s="4">
        <v>44480</v>
      </c>
      <c r="H2701">
        <v>150</v>
      </c>
      <c r="I2701" t="s">
        <v>3762</v>
      </c>
      <c r="N2701">
        <v>100</v>
      </c>
      <c r="O2701" t="s">
        <v>2016</v>
      </c>
      <c r="P2701">
        <v>414</v>
      </c>
      <c r="AC2701" t="s">
        <v>2017</v>
      </c>
      <c r="AD2701">
        <v>100</v>
      </c>
    </row>
    <row r="2702" spans="1:31" x14ac:dyDescent="0.25">
      <c r="A2702" s="1">
        <v>44480</v>
      </c>
      <c r="B2702" s="2" t="s">
        <v>3879</v>
      </c>
      <c r="C2702" s="2" t="s">
        <v>46</v>
      </c>
      <c r="D2702" s="2" t="s">
        <v>23</v>
      </c>
      <c r="E2702" s="2" t="s">
        <v>81</v>
      </c>
      <c r="F2702" s="2" t="s">
        <v>71</v>
      </c>
      <c r="G2702" s="4">
        <v>44480</v>
      </c>
      <c r="H2702">
        <v>151</v>
      </c>
      <c r="I2702" t="s">
        <v>3762</v>
      </c>
      <c r="N2702">
        <v>691</v>
      </c>
      <c r="O2702" t="s">
        <v>2020</v>
      </c>
      <c r="P2702">
        <v>518</v>
      </c>
      <c r="AC2702" t="s">
        <v>2021</v>
      </c>
      <c r="AD2702" t="s">
        <v>2022</v>
      </c>
    </row>
    <row r="2703" spans="1:31" x14ac:dyDescent="0.25">
      <c r="A2703" s="1">
        <v>44480</v>
      </c>
      <c r="B2703" s="2" t="s">
        <v>3879</v>
      </c>
      <c r="C2703" s="2" t="s">
        <v>56</v>
      </c>
      <c r="D2703" s="2" t="s">
        <v>23</v>
      </c>
      <c r="E2703" s="2" t="s">
        <v>81</v>
      </c>
      <c r="F2703" s="2" t="s">
        <v>71</v>
      </c>
      <c r="G2703" s="4">
        <v>44480</v>
      </c>
      <c r="H2703">
        <v>152</v>
      </c>
      <c r="I2703" t="s">
        <v>3764</v>
      </c>
      <c r="J2703" s="1">
        <v>44480</v>
      </c>
      <c r="K2703" t="s">
        <v>3848</v>
      </c>
      <c r="L2703" t="s">
        <v>3849</v>
      </c>
      <c r="M2703" t="s">
        <v>2150</v>
      </c>
      <c r="N2703">
        <v>259</v>
      </c>
      <c r="O2703" t="s">
        <v>2277</v>
      </c>
      <c r="P2703">
        <v>130</v>
      </c>
      <c r="Q2703">
        <v>0</v>
      </c>
      <c r="R2703">
        <v>0</v>
      </c>
      <c r="S2703">
        <v>246.16</v>
      </c>
      <c r="T2703">
        <v>246.16</v>
      </c>
      <c r="U2703">
        <v>246.16</v>
      </c>
      <c r="W2703" t="s">
        <v>2006</v>
      </c>
      <c r="X2703" t="s">
        <v>71</v>
      </c>
      <c r="AA2703" t="s">
        <v>56</v>
      </c>
      <c r="AC2703" t="s">
        <v>2278</v>
      </c>
      <c r="AD2703">
        <v>210</v>
      </c>
      <c r="AE2703" t="s">
        <v>3850</v>
      </c>
    </row>
    <row r="2704" spans="1:31" x14ac:dyDescent="0.25">
      <c r="A2704" s="1">
        <v>44480</v>
      </c>
      <c r="B2704" s="2" t="s">
        <v>3879</v>
      </c>
      <c r="C2704" s="2" t="s">
        <v>56</v>
      </c>
      <c r="D2704" s="2" t="s">
        <v>23</v>
      </c>
      <c r="E2704" s="2" t="s">
        <v>81</v>
      </c>
      <c r="F2704" s="2" t="s">
        <v>71</v>
      </c>
      <c r="G2704" s="4">
        <v>44480</v>
      </c>
      <c r="H2704">
        <v>153</v>
      </c>
      <c r="I2704" t="s">
        <v>3764</v>
      </c>
      <c r="N2704">
        <v>262</v>
      </c>
      <c r="O2704" t="s">
        <v>2279</v>
      </c>
      <c r="P2704">
        <v>60</v>
      </c>
      <c r="AC2704" t="s">
        <v>2280</v>
      </c>
    </row>
    <row r="2705" spans="1:31" x14ac:dyDescent="0.25">
      <c r="A2705" s="1">
        <v>44480</v>
      </c>
      <c r="B2705" s="2" t="s">
        <v>3879</v>
      </c>
      <c r="C2705" s="2" t="s">
        <v>56</v>
      </c>
      <c r="D2705" s="2" t="s">
        <v>23</v>
      </c>
      <c r="E2705" s="2" t="s">
        <v>81</v>
      </c>
      <c r="F2705" s="2" t="s">
        <v>71</v>
      </c>
      <c r="G2705" s="4">
        <v>44480</v>
      </c>
      <c r="H2705">
        <v>154</v>
      </c>
      <c r="I2705" t="s">
        <v>3764</v>
      </c>
      <c r="N2705">
        <v>119</v>
      </c>
      <c r="O2705" t="s">
        <v>2145</v>
      </c>
      <c r="P2705">
        <v>56.16</v>
      </c>
      <c r="AC2705" t="s">
        <v>2146</v>
      </c>
      <c r="AD2705">
        <v>213</v>
      </c>
    </row>
    <row r="2706" spans="1:31" x14ac:dyDescent="0.25">
      <c r="A2706" s="1">
        <v>44480</v>
      </c>
      <c r="B2706" s="2" t="s">
        <v>3879</v>
      </c>
      <c r="C2706" s="2" t="s">
        <v>56</v>
      </c>
      <c r="D2706" s="2" t="s">
        <v>23</v>
      </c>
      <c r="E2706" s="2" t="s">
        <v>81</v>
      </c>
      <c r="F2706" s="2" t="s">
        <v>71</v>
      </c>
      <c r="G2706" s="4">
        <v>44480</v>
      </c>
      <c r="H2706">
        <v>155</v>
      </c>
      <c r="I2706" t="s">
        <v>3764</v>
      </c>
      <c r="N2706">
        <v>1446</v>
      </c>
      <c r="O2706" t="s">
        <v>3851</v>
      </c>
      <c r="P2706">
        <v>0</v>
      </c>
      <c r="AC2706" t="s">
        <v>3852</v>
      </c>
      <c r="AD2706">
        <v>211</v>
      </c>
    </row>
    <row r="2707" spans="1:31" x14ac:dyDescent="0.25">
      <c r="A2707" s="1">
        <v>44480</v>
      </c>
      <c r="B2707" s="2" t="s">
        <v>3879</v>
      </c>
      <c r="C2707" s="2" t="s">
        <v>34</v>
      </c>
      <c r="D2707" s="2" t="s">
        <v>23</v>
      </c>
      <c r="E2707" s="2" t="s">
        <v>80</v>
      </c>
      <c r="F2707" s="2" t="s">
        <v>71</v>
      </c>
      <c r="G2707" s="4">
        <v>44480</v>
      </c>
      <c r="H2707">
        <v>156</v>
      </c>
      <c r="I2707" t="s">
        <v>3766</v>
      </c>
      <c r="J2707" s="1">
        <v>44480</v>
      </c>
      <c r="K2707" t="s">
        <v>3853</v>
      </c>
      <c r="L2707" t="s">
        <v>2151</v>
      </c>
      <c r="N2707">
        <v>692</v>
      </c>
      <c r="O2707" t="s">
        <v>2012</v>
      </c>
      <c r="P2707">
        <v>184</v>
      </c>
      <c r="Q2707">
        <v>0</v>
      </c>
      <c r="R2707">
        <v>0</v>
      </c>
      <c r="S2707">
        <v>2297</v>
      </c>
      <c r="T2707">
        <v>2297</v>
      </c>
      <c r="U2707">
        <v>2297</v>
      </c>
      <c r="W2707" t="s">
        <v>2006</v>
      </c>
      <c r="X2707" t="s">
        <v>71</v>
      </c>
      <c r="AA2707" t="s">
        <v>33</v>
      </c>
      <c r="AC2707" t="s">
        <v>2013</v>
      </c>
      <c r="AD2707" t="s">
        <v>2014</v>
      </c>
      <c r="AE2707" t="s">
        <v>2730</v>
      </c>
    </row>
    <row r="2708" spans="1:31" x14ac:dyDescent="0.25">
      <c r="A2708" s="1">
        <v>44480</v>
      </c>
      <c r="B2708" s="2" t="s">
        <v>3879</v>
      </c>
      <c r="C2708" s="2" t="s">
        <v>34</v>
      </c>
      <c r="D2708" s="2" t="s">
        <v>23</v>
      </c>
      <c r="E2708" s="2" t="s">
        <v>80</v>
      </c>
      <c r="F2708" s="2" t="s">
        <v>71</v>
      </c>
      <c r="G2708" s="4">
        <v>44480</v>
      </c>
      <c r="H2708">
        <v>157</v>
      </c>
      <c r="I2708" t="s">
        <v>3766</v>
      </c>
      <c r="N2708">
        <v>691</v>
      </c>
      <c r="O2708" t="s">
        <v>2020</v>
      </c>
      <c r="P2708">
        <v>518</v>
      </c>
      <c r="AC2708" t="s">
        <v>2021</v>
      </c>
      <c r="AD2708" t="s">
        <v>2022</v>
      </c>
    </row>
    <row r="2709" spans="1:31" x14ac:dyDescent="0.25">
      <c r="A2709" s="1">
        <v>44480</v>
      </c>
      <c r="B2709" s="2" t="s">
        <v>3879</v>
      </c>
      <c r="C2709" s="2" t="s">
        <v>34</v>
      </c>
      <c r="D2709" s="2" t="s">
        <v>23</v>
      </c>
      <c r="E2709" s="2" t="s">
        <v>80</v>
      </c>
      <c r="F2709" s="2" t="s">
        <v>71</v>
      </c>
      <c r="G2709" s="4">
        <v>44480</v>
      </c>
      <c r="H2709">
        <v>158</v>
      </c>
      <c r="I2709" t="s">
        <v>3766</v>
      </c>
      <c r="N2709">
        <v>226</v>
      </c>
      <c r="O2709" t="s">
        <v>2018</v>
      </c>
      <c r="P2709">
        <v>345</v>
      </c>
      <c r="AC2709" t="s">
        <v>2019</v>
      </c>
      <c r="AD2709">
        <v>183</v>
      </c>
    </row>
    <row r="2710" spans="1:31" x14ac:dyDescent="0.25">
      <c r="A2710" s="1">
        <v>44480</v>
      </c>
      <c r="B2710" s="2" t="s">
        <v>3879</v>
      </c>
      <c r="C2710" s="2" t="s">
        <v>34</v>
      </c>
      <c r="D2710" s="2" t="s">
        <v>23</v>
      </c>
      <c r="E2710" s="2" t="s">
        <v>80</v>
      </c>
      <c r="F2710" s="2" t="s">
        <v>71</v>
      </c>
      <c r="G2710" s="4">
        <v>44480</v>
      </c>
      <c r="H2710">
        <v>159</v>
      </c>
      <c r="I2710" t="s">
        <v>3766</v>
      </c>
      <c r="N2710">
        <v>2458</v>
      </c>
      <c r="O2710" t="s">
        <v>2152</v>
      </c>
      <c r="P2710">
        <v>500</v>
      </c>
      <c r="AC2710" t="s">
        <v>2153</v>
      </c>
    </row>
    <row r="2711" spans="1:31" x14ac:dyDescent="0.25">
      <c r="A2711" s="1">
        <v>44480</v>
      </c>
      <c r="B2711" s="2" t="s">
        <v>3879</v>
      </c>
      <c r="C2711" s="2" t="s">
        <v>34</v>
      </c>
      <c r="D2711" s="2" t="s">
        <v>23</v>
      </c>
      <c r="E2711" s="2" t="s">
        <v>80</v>
      </c>
      <c r="F2711" s="2" t="s">
        <v>71</v>
      </c>
      <c r="G2711" s="4">
        <v>44480</v>
      </c>
      <c r="H2711">
        <v>160</v>
      </c>
      <c r="I2711" t="s">
        <v>3766</v>
      </c>
      <c r="N2711">
        <v>2477</v>
      </c>
      <c r="O2711" t="s">
        <v>2240</v>
      </c>
      <c r="P2711">
        <v>750</v>
      </c>
      <c r="AC2711" t="s">
        <v>2241</v>
      </c>
    </row>
    <row r="2712" spans="1:31" x14ac:dyDescent="0.25">
      <c r="A2712" s="1">
        <v>44480</v>
      </c>
      <c r="B2712" s="2" t="s">
        <v>3879</v>
      </c>
      <c r="C2712" s="2" t="s">
        <v>34</v>
      </c>
      <c r="D2712" s="2" t="s">
        <v>23</v>
      </c>
      <c r="E2712" s="2" t="s">
        <v>80</v>
      </c>
      <c r="F2712" s="2" t="s">
        <v>71</v>
      </c>
      <c r="G2712" s="4">
        <v>44480</v>
      </c>
      <c r="H2712">
        <v>161</v>
      </c>
      <c r="I2712" t="s">
        <v>3768</v>
      </c>
      <c r="J2712" s="1">
        <v>44480</v>
      </c>
      <c r="K2712" t="s">
        <v>3854</v>
      </c>
      <c r="L2712" t="s">
        <v>2066</v>
      </c>
      <c r="N2712">
        <v>692</v>
      </c>
      <c r="O2712" t="s">
        <v>2012</v>
      </c>
      <c r="P2712">
        <v>184</v>
      </c>
      <c r="Q2712">
        <v>0</v>
      </c>
      <c r="R2712">
        <v>0</v>
      </c>
      <c r="S2712">
        <v>2297</v>
      </c>
      <c r="T2712">
        <v>2297</v>
      </c>
      <c r="U2712">
        <v>2297</v>
      </c>
      <c r="W2712" t="s">
        <v>2006</v>
      </c>
      <c r="X2712" t="s">
        <v>71</v>
      </c>
      <c r="AA2712" t="s">
        <v>33</v>
      </c>
      <c r="AC2712" t="s">
        <v>2013</v>
      </c>
      <c r="AD2712" t="s">
        <v>2014</v>
      </c>
      <c r="AE2712" t="s">
        <v>2730</v>
      </c>
    </row>
    <row r="2713" spans="1:31" x14ac:dyDescent="0.25">
      <c r="A2713" s="1">
        <v>44480</v>
      </c>
      <c r="B2713" s="2" t="s">
        <v>3879</v>
      </c>
      <c r="C2713" s="2" t="s">
        <v>34</v>
      </c>
      <c r="D2713" s="2" t="s">
        <v>23</v>
      </c>
      <c r="E2713" s="2" t="s">
        <v>80</v>
      </c>
      <c r="F2713" s="2" t="s">
        <v>71</v>
      </c>
      <c r="G2713" s="4">
        <v>44480</v>
      </c>
      <c r="H2713">
        <v>162</v>
      </c>
      <c r="I2713" t="s">
        <v>3768</v>
      </c>
      <c r="N2713">
        <v>226</v>
      </c>
      <c r="O2713" t="s">
        <v>2018</v>
      </c>
      <c r="P2713">
        <v>345</v>
      </c>
      <c r="AC2713" t="s">
        <v>2019</v>
      </c>
      <c r="AD2713">
        <v>183</v>
      </c>
    </row>
    <row r="2714" spans="1:31" x14ac:dyDescent="0.25">
      <c r="A2714" s="1">
        <v>44480</v>
      </c>
      <c r="B2714" s="2" t="s">
        <v>3879</v>
      </c>
      <c r="C2714" s="2" t="s">
        <v>34</v>
      </c>
      <c r="D2714" s="2" t="s">
        <v>23</v>
      </c>
      <c r="E2714" s="2" t="s">
        <v>80</v>
      </c>
      <c r="F2714" s="2" t="s">
        <v>71</v>
      </c>
      <c r="G2714" s="4">
        <v>44480</v>
      </c>
      <c r="H2714">
        <v>163</v>
      </c>
      <c r="I2714" t="s">
        <v>3768</v>
      </c>
      <c r="N2714">
        <v>691</v>
      </c>
      <c r="O2714" t="s">
        <v>2020</v>
      </c>
      <c r="P2714">
        <v>518</v>
      </c>
      <c r="AC2714" t="s">
        <v>2021</v>
      </c>
      <c r="AD2714" t="s">
        <v>2022</v>
      </c>
    </row>
    <row r="2715" spans="1:31" x14ac:dyDescent="0.25">
      <c r="A2715" s="1">
        <v>44480</v>
      </c>
      <c r="B2715" s="2" t="s">
        <v>3879</v>
      </c>
      <c r="C2715" s="2" t="s">
        <v>34</v>
      </c>
      <c r="D2715" s="2" t="s">
        <v>23</v>
      </c>
      <c r="E2715" s="2" t="s">
        <v>80</v>
      </c>
      <c r="F2715" s="2" t="s">
        <v>71</v>
      </c>
      <c r="G2715" s="4">
        <v>44480</v>
      </c>
      <c r="H2715">
        <v>164</v>
      </c>
      <c r="I2715" t="s">
        <v>3768</v>
      </c>
      <c r="N2715">
        <v>2458</v>
      </c>
      <c r="O2715" t="s">
        <v>2152</v>
      </c>
      <c r="P2715">
        <v>500</v>
      </c>
      <c r="AC2715" t="s">
        <v>2153</v>
      </c>
    </row>
    <row r="2716" spans="1:31" x14ac:dyDescent="0.25">
      <c r="A2716" s="1">
        <v>44480</v>
      </c>
      <c r="B2716" s="2" t="s">
        <v>3879</v>
      </c>
      <c r="C2716" s="2" t="s">
        <v>34</v>
      </c>
      <c r="D2716" s="2" t="s">
        <v>23</v>
      </c>
      <c r="E2716" s="2" t="s">
        <v>80</v>
      </c>
      <c r="F2716" s="2" t="s">
        <v>71</v>
      </c>
      <c r="G2716" s="4">
        <v>44480</v>
      </c>
      <c r="H2716">
        <v>165</v>
      </c>
      <c r="I2716" t="s">
        <v>3768</v>
      </c>
      <c r="N2716">
        <v>2477</v>
      </c>
      <c r="O2716" t="s">
        <v>2240</v>
      </c>
      <c r="P2716">
        <v>750</v>
      </c>
      <c r="AC2716" t="s">
        <v>2241</v>
      </c>
    </row>
    <row r="2717" spans="1:31" x14ac:dyDescent="0.25">
      <c r="A2717" s="1">
        <v>44480</v>
      </c>
      <c r="B2717" s="2" t="s">
        <v>3879</v>
      </c>
      <c r="C2717" s="2" t="s">
        <v>56</v>
      </c>
      <c r="D2717" s="2" t="s">
        <v>74</v>
      </c>
      <c r="E2717" s="2" t="s">
        <v>81</v>
      </c>
      <c r="F2717" s="2" t="s">
        <v>71</v>
      </c>
      <c r="G2717" s="4">
        <v>44480</v>
      </c>
      <c r="H2717">
        <v>166</v>
      </c>
      <c r="I2717" t="s">
        <v>3771</v>
      </c>
      <c r="J2717" s="1">
        <v>44480</v>
      </c>
      <c r="K2717" t="s">
        <v>3855</v>
      </c>
      <c r="L2717" t="s">
        <v>2314</v>
      </c>
      <c r="M2717" t="s">
        <v>2232</v>
      </c>
      <c r="N2717">
        <v>2452</v>
      </c>
      <c r="O2717" t="s">
        <v>2157</v>
      </c>
      <c r="P2717">
        <v>4914</v>
      </c>
      <c r="Q2717">
        <v>0</v>
      </c>
      <c r="R2717">
        <v>0</v>
      </c>
      <c r="S2717">
        <v>4914</v>
      </c>
      <c r="T2717">
        <v>4914</v>
      </c>
      <c r="U2717">
        <v>4914</v>
      </c>
      <c r="W2717" t="s">
        <v>2006</v>
      </c>
      <c r="X2717" t="s">
        <v>71</v>
      </c>
      <c r="AA2717" t="s">
        <v>56</v>
      </c>
      <c r="AC2717" t="s">
        <v>2158</v>
      </c>
      <c r="AE2717" t="s">
        <v>3856</v>
      </c>
    </row>
    <row r="2718" spans="1:31" x14ac:dyDescent="0.25">
      <c r="A2718" s="1">
        <v>44480</v>
      </c>
      <c r="B2718" s="2" t="s">
        <v>3879</v>
      </c>
      <c r="C2718" s="2" t="s">
        <v>25</v>
      </c>
      <c r="D2718" s="2" t="s">
        <v>74</v>
      </c>
      <c r="E2718" s="2" t="s">
        <v>78</v>
      </c>
      <c r="F2718" s="2" t="s">
        <v>71</v>
      </c>
      <c r="G2718" s="4">
        <v>44480</v>
      </c>
      <c r="H2718">
        <v>167</v>
      </c>
      <c r="I2718" t="s">
        <v>3773</v>
      </c>
      <c r="J2718" s="1">
        <v>44480</v>
      </c>
      <c r="K2718" t="s">
        <v>2918</v>
      </c>
      <c r="L2718" t="s">
        <v>2919</v>
      </c>
      <c r="M2718" t="s">
        <v>2150</v>
      </c>
      <c r="N2718">
        <v>2156</v>
      </c>
      <c r="O2718" t="s">
        <v>3857</v>
      </c>
      <c r="P2718">
        <v>5000</v>
      </c>
      <c r="Q2718">
        <v>0</v>
      </c>
      <c r="R2718">
        <v>0</v>
      </c>
      <c r="S2718">
        <v>5000</v>
      </c>
      <c r="T2718">
        <v>5000</v>
      </c>
      <c r="U2718">
        <v>5000</v>
      </c>
      <c r="W2718" t="s">
        <v>2006</v>
      </c>
      <c r="X2718" t="s">
        <v>71</v>
      </c>
      <c r="AA2718" t="s">
        <v>24</v>
      </c>
      <c r="AC2718" t="s">
        <v>3858</v>
      </c>
      <c r="AD2718">
        <v>68</v>
      </c>
      <c r="AE2718" t="s">
        <v>2249</v>
      </c>
    </row>
    <row r="2719" spans="1:31" x14ac:dyDescent="0.25">
      <c r="A2719" s="1">
        <v>44480</v>
      </c>
      <c r="B2719" s="2" t="s">
        <v>3879</v>
      </c>
      <c r="C2719" s="2" t="s">
        <v>46</v>
      </c>
      <c r="D2719" s="2" t="s">
        <v>23</v>
      </c>
      <c r="E2719" s="2" t="s">
        <v>81</v>
      </c>
      <c r="F2719" s="2" t="s">
        <v>71</v>
      </c>
      <c r="G2719" s="4">
        <v>44480</v>
      </c>
      <c r="H2719">
        <v>168</v>
      </c>
      <c r="I2719" t="s">
        <v>3774</v>
      </c>
      <c r="J2719" s="1">
        <v>44480</v>
      </c>
      <c r="K2719" t="s">
        <v>3408</v>
      </c>
      <c r="L2719" t="s">
        <v>2957</v>
      </c>
      <c r="M2719" t="s">
        <v>2906</v>
      </c>
      <c r="N2719">
        <v>692</v>
      </c>
      <c r="O2719" t="s">
        <v>2012</v>
      </c>
      <c r="P2719">
        <v>184</v>
      </c>
      <c r="Q2719">
        <v>0</v>
      </c>
      <c r="R2719">
        <v>0</v>
      </c>
      <c r="S2719">
        <v>667</v>
      </c>
      <c r="T2719">
        <v>667</v>
      </c>
      <c r="U2719">
        <v>667</v>
      </c>
      <c r="W2719" t="s">
        <v>2006</v>
      </c>
      <c r="X2719" t="s">
        <v>71</v>
      </c>
      <c r="Y2719" t="s">
        <v>3409</v>
      </c>
      <c r="AA2719" t="s">
        <v>46</v>
      </c>
      <c r="AC2719" t="s">
        <v>2013</v>
      </c>
      <c r="AD2719" t="s">
        <v>2014</v>
      </c>
      <c r="AE2719" t="s">
        <v>2875</v>
      </c>
    </row>
    <row r="2720" spans="1:31" x14ac:dyDescent="0.25">
      <c r="A2720" s="1">
        <v>44480</v>
      </c>
      <c r="B2720" s="2" t="s">
        <v>3879</v>
      </c>
      <c r="C2720" s="2" t="s">
        <v>46</v>
      </c>
      <c r="D2720" s="2" t="s">
        <v>23</v>
      </c>
      <c r="E2720" s="2" t="s">
        <v>81</v>
      </c>
      <c r="F2720" s="2" t="s">
        <v>71</v>
      </c>
      <c r="G2720" s="4">
        <v>44480</v>
      </c>
      <c r="H2720">
        <v>169</v>
      </c>
      <c r="I2720" t="s">
        <v>3774</v>
      </c>
      <c r="N2720">
        <v>745</v>
      </c>
      <c r="O2720" t="s">
        <v>3685</v>
      </c>
      <c r="P2720">
        <v>195</v>
      </c>
      <c r="AC2720" t="s">
        <v>3686</v>
      </c>
      <c r="AD2720">
        <v>64</v>
      </c>
    </row>
    <row r="2721" spans="1:31" x14ac:dyDescent="0.25">
      <c r="A2721" s="1">
        <v>44480</v>
      </c>
      <c r="B2721" s="2" t="s">
        <v>3879</v>
      </c>
      <c r="C2721" s="2" t="s">
        <v>46</v>
      </c>
      <c r="D2721" s="2" t="s">
        <v>23</v>
      </c>
      <c r="E2721" s="2" t="s">
        <v>81</v>
      </c>
      <c r="F2721" s="2" t="s">
        <v>71</v>
      </c>
      <c r="G2721" s="4">
        <v>44480</v>
      </c>
      <c r="H2721">
        <v>170</v>
      </c>
      <c r="I2721" t="s">
        <v>3774</v>
      </c>
      <c r="N2721">
        <v>69</v>
      </c>
      <c r="O2721" t="s">
        <v>2046</v>
      </c>
      <c r="P2721">
        <v>288</v>
      </c>
      <c r="AC2721" t="s">
        <v>2047</v>
      </c>
      <c r="AD2721" t="s">
        <v>2048</v>
      </c>
    </row>
    <row r="2722" spans="1:31" x14ac:dyDescent="0.25">
      <c r="A2722" s="1">
        <v>44480</v>
      </c>
      <c r="B2722" s="2" t="s">
        <v>3879</v>
      </c>
      <c r="C2722" s="2" t="s">
        <v>52</v>
      </c>
      <c r="D2722" s="2" t="s">
        <v>23</v>
      </c>
      <c r="E2722" s="2" t="s">
        <v>81</v>
      </c>
      <c r="F2722" s="2" t="s">
        <v>71</v>
      </c>
      <c r="G2722" s="4">
        <v>44480</v>
      </c>
      <c r="H2722">
        <v>171</v>
      </c>
      <c r="I2722" t="s">
        <v>3775</v>
      </c>
      <c r="J2722" s="1">
        <v>44480</v>
      </c>
      <c r="K2722" t="s">
        <v>3859</v>
      </c>
      <c r="L2722" t="s">
        <v>2065</v>
      </c>
      <c r="M2722" t="s">
        <v>2984</v>
      </c>
      <c r="N2722">
        <v>2477</v>
      </c>
      <c r="O2722" t="s">
        <v>2240</v>
      </c>
      <c r="P2722">
        <v>750</v>
      </c>
      <c r="Q2722">
        <v>0</v>
      </c>
      <c r="R2722">
        <v>0</v>
      </c>
      <c r="S2722">
        <v>750</v>
      </c>
      <c r="T2722">
        <v>750</v>
      </c>
      <c r="U2722">
        <v>750</v>
      </c>
      <c r="W2722" t="s">
        <v>2006</v>
      </c>
      <c r="X2722" t="s">
        <v>71</v>
      </c>
      <c r="Y2722" t="s">
        <v>3860</v>
      </c>
      <c r="AA2722" t="s">
        <v>50</v>
      </c>
      <c r="AC2722" t="s">
        <v>2241</v>
      </c>
      <c r="AE2722" t="s">
        <v>2159</v>
      </c>
    </row>
    <row r="2723" spans="1:31" x14ac:dyDescent="0.25">
      <c r="A2723" s="1">
        <v>44480</v>
      </c>
      <c r="B2723" s="2" t="s">
        <v>3879</v>
      </c>
      <c r="C2723" s="2" t="s">
        <v>52</v>
      </c>
      <c r="D2723" s="2" t="s">
        <v>74</v>
      </c>
      <c r="E2723" s="2" t="s">
        <v>81</v>
      </c>
      <c r="F2723" s="2" t="s">
        <v>71</v>
      </c>
      <c r="G2723" s="4">
        <v>44480</v>
      </c>
      <c r="H2723">
        <v>172</v>
      </c>
      <c r="I2723" t="s">
        <v>3777</v>
      </c>
      <c r="J2723" s="1">
        <v>44480</v>
      </c>
      <c r="K2723" t="s">
        <v>3859</v>
      </c>
      <c r="L2723" t="s">
        <v>2065</v>
      </c>
      <c r="M2723" t="s">
        <v>2984</v>
      </c>
      <c r="N2723">
        <v>2452</v>
      </c>
      <c r="O2723" t="s">
        <v>2157</v>
      </c>
      <c r="P2723">
        <v>3500</v>
      </c>
      <c r="Q2723">
        <v>0</v>
      </c>
      <c r="R2723">
        <v>0</v>
      </c>
      <c r="S2723">
        <v>3500</v>
      </c>
      <c r="T2723">
        <v>3500</v>
      </c>
      <c r="U2723">
        <v>3500</v>
      </c>
      <c r="W2723" t="s">
        <v>2006</v>
      </c>
      <c r="X2723" t="s">
        <v>71</v>
      </c>
      <c r="Y2723" t="s">
        <v>3861</v>
      </c>
      <c r="AA2723" t="s">
        <v>50</v>
      </c>
      <c r="AC2723" t="s">
        <v>2158</v>
      </c>
      <c r="AE2723" t="s">
        <v>2159</v>
      </c>
    </row>
    <row r="2724" spans="1:31" x14ac:dyDescent="0.25">
      <c r="A2724" s="1">
        <v>44480</v>
      </c>
      <c r="B2724" s="2" t="s">
        <v>3879</v>
      </c>
      <c r="C2724" s="2" t="s">
        <v>52</v>
      </c>
      <c r="D2724" s="2" t="s">
        <v>23</v>
      </c>
      <c r="E2724" s="2" t="s">
        <v>81</v>
      </c>
      <c r="F2724" s="2" t="s">
        <v>71</v>
      </c>
      <c r="G2724" s="4">
        <v>44480</v>
      </c>
      <c r="H2724">
        <v>173</v>
      </c>
      <c r="I2724" t="s">
        <v>3778</v>
      </c>
      <c r="J2724" s="1">
        <v>44480</v>
      </c>
      <c r="K2724" t="s">
        <v>3862</v>
      </c>
      <c r="L2724" t="s">
        <v>3863</v>
      </c>
      <c r="N2724">
        <v>2477</v>
      </c>
      <c r="O2724" t="s">
        <v>2240</v>
      </c>
      <c r="P2724">
        <v>750</v>
      </c>
      <c r="Q2724">
        <v>0</v>
      </c>
      <c r="R2724">
        <v>0</v>
      </c>
      <c r="S2724">
        <v>750</v>
      </c>
      <c r="T2724">
        <v>750</v>
      </c>
      <c r="U2724">
        <v>750</v>
      </c>
      <c r="W2724" t="s">
        <v>2006</v>
      </c>
      <c r="X2724" t="s">
        <v>71</v>
      </c>
      <c r="Y2724" t="s">
        <v>3864</v>
      </c>
      <c r="AA2724" t="s">
        <v>50</v>
      </c>
      <c r="AC2724" t="s">
        <v>2241</v>
      </c>
      <c r="AE2724" t="s">
        <v>2159</v>
      </c>
    </row>
    <row r="2725" spans="1:31" x14ac:dyDescent="0.25">
      <c r="A2725" s="1">
        <v>44480</v>
      </c>
      <c r="B2725" s="2" t="s">
        <v>3880</v>
      </c>
      <c r="C2725" s="2" t="s">
        <v>46</v>
      </c>
      <c r="D2725" s="2" t="s">
        <v>74</v>
      </c>
      <c r="E2725" s="2" t="s">
        <v>81</v>
      </c>
      <c r="F2725" s="2" t="s">
        <v>71</v>
      </c>
      <c r="G2725" s="4">
        <v>44480</v>
      </c>
      <c r="H2725">
        <v>174</v>
      </c>
      <c r="I2725" t="s">
        <v>3780</v>
      </c>
      <c r="J2725" s="1">
        <v>44480</v>
      </c>
      <c r="K2725" t="s">
        <v>3140</v>
      </c>
      <c r="L2725" t="s">
        <v>3141</v>
      </c>
      <c r="M2725" t="s">
        <v>2011</v>
      </c>
      <c r="N2725">
        <v>182</v>
      </c>
      <c r="O2725" t="s">
        <v>2189</v>
      </c>
      <c r="P2725">
        <v>360</v>
      </c>
      <c r="Q2725">
        <v>0</v>
      </c>
      <c r="R2725">
        <v>0</v>
      </c>
      <c r="S2725">
        <v>360</v>
      </c>
      <c r="T2725">
        <v>360</v>
      </c>
      <c r="U2725">
        <v>360</v>
      </c>
      <c r="W2725" t="s">
        <v>2006</v>
      </c>
      <c r="X2725" t="s">
        <v>71</v>
      </c>
      <c r="Y2725" t="s">
        <v>3142</v>
      </c>
      <c r="AA2725" t="s">
        <v>46</v>
      </c>
      <c r="AC2725" t="s">
        <v>2190</v>
      </c>
      <c r="AD2725">
        <v>163</v>
      </c>
      <c r="AE2725" t="s">
        <v>2191</v>
      </c>
    </row>
    <row r="2726" spans="1:31" x14ac:dyDescent="0.25">
      <c r="A2726" s="1">
        <v>44480</v>
      </c>
      <c r="B2726" s="2" t="s">
        <v>3880</v>
      </c>
      <c r="C2726" s="2" t="s">
        <v>20</v>
      </c>
      <c r="D2726" s="2" t="s">
        <v>23</v>
      </c>
      <c r="E2726" s="2" t="s">
        <v>79</v>
      </c>
      <c r="F2726" s="2" t="s">
        <v>71</v>
      </c>
      <c r="G2726" s="4">
        <v>44480</v>
      </c>
      <c r="H2726">
        <v>175</v>
      </c>
      <c r="I2726" t="s">
        <v>3781</v>
      </c>
      <c r="J2726" s="1">
        <v>44480</v>
      </c>
      <c r="K2726" t="s">
        <v>3865</v>
      </c>
      <c r="L2726" t="s">
        <v>2089</v>
      </c>
      <c r="N2726">
        <v>692</v>
      </c>
      <c r="O2726" t="s">
        <v>2012</v>
      </c>
      <c r="P2726">
        <v>184</v>
      </c>
      <c r="Q2726">
        <v>0</v>
      </c>
      <c r="R2726">
        <v>0</v>
      </c>
      <c r="S2726">
        <v>840</v>
      </c>
      <c r="T2726">
        <v>840</v>
      </c>
      <c r="U2726">
        <v>840</v>
      </c>
      <c r="W2726" t="s">
        <v>2006</v>
      </c>
      <c r="X2726" t="s">
        <v>71</v>
      </c>
      <c r="AA2726" t="s">
        <v>18</v>
      </c>
      <c r="AC2726" t="s">
        <v>2013</v>
      </c>
      <c r="AD2726" t="s">
        <v>2014</v>
      </c>
      <c r="AE2726" t="s">
        <v>2129</v>
      </c>
    </row>
    <row r="2727" spans="1:31" x14ac:dyDescent="0.25">
      <c r="A2727" s="1">
        <v>44480</v>
      </c>
      <c r="B2727" s="2" t="s">
        <v>3880</v>
      </c>
      <c r="C2727" s="2" t="s">
        <v>20</v>
      </c>
      <c r="D2727" s="2" t="s">
        <v>23</v>
      </c>
      <c r="E2727" s="2" t="s">
        <v>79</v>
      </c>
      <c r="F2727" s="2" t="s">
        <v>71</v>
      </c>
      <c r="G2727" s="4">
        <v>44480</v>
      </c>
      <c r="H2727">
        <v>176</v>
      </c>
      <c r="I2727" t="s">
        <v>3781</v>
      </c>
      <c r="N2727">
        <v>691</v>
      </c>
      <c r="O2727" t="s">
        <v>2020</v>
      </c>
      <c r="P2727">
        <v>518</v>
      </c>
      <c r="AC2727" t="s">
        <v>2021</v>
      </c>
      <c r="AD2727" t="s">
        <v>2022</v>
      </c>
    </row>
    <row r="2728" spans="1:31" x14ac:dyDescent="0.25">
      <c r="A2728" s="1">
        <v>44480</v>
      </c>
      <c r="B2728" s="2" t="s">
        <v>3880</v>
      </c>
      <c r="C2728" s="2" t="s">
        <v>20</v>
      </c>
      <c r="D2728" s="2" t="s">
        <v>23</v>
      </c>
      <c r="E2728" s="2" t="s">
        <v>79</v>
      </c>
      <c r="F2728" s="2" t="s">
        <v>71</v>
      </c>
      <c r="G2728" s="4">
        <v>44480</v>
      </c>
      <c r="H2728">
        <v>177</v>
      </c>
      <c r="I2728" t="s">
        <v>3781</v>
      </c>
      <c r="N2728">
        <v>83</v>
      </c>
      <c r="O2728" t="s">
        <v>2029</v>
      </c>
      <c r="P2728">
        <v>138</v>
      </c>
      <c r="AC2728" t="s">
        <v>2030</v>
      </c>
      <c r="AD2728">
        <v>127</v>
      </c>
    </row>
    <row r="2729" spans="1:31" x14ac:dyDescent="0.25">
      <c r="A2729" s="1">
        <v>44480</v>
      </c>
      <c r="B2729" s="2" t="s">
        <v>3880</v>
      </c>
      <c r="C2729" s="2" t="s">
        <v>29</v>
      </c>
      <c r="D2729" s="2" t="s">
        <v>23</v>
      </c>
      <c r="E2729" s="2" t="s">
        <v>81</v>
      </c>
      <c r="F2729" s="2" t="s">
        <v>71</v>
      </c>
      <c r="G2729" s="4">
        <v>44480</v>
      </c>
      <c r="H2729">
        <v>178</v>
      </c>
      <c r="I2729" t="s">
        <v>3784</v>
      </c>
      <c r="J2729" s="1">
        <v>44480</v>
      </c>
      <c r="K2729" t="s">
        <v>3866</v>
      </c>
      <c r="L2729" t="s">
        <v>2617</v>
      </c>
      <c r="M2729" t="s">
        <v>2155</v>
      </c>
      <c r="N2729">
        <v>692</v>
      </c>
      <c r="O2729" t="s">
        <v>2012</v>
      </c>
      <c r="P2729">
        <v>184</v>
      </c>
      <c r="Q2729">
        <v>0</v>
      </c>
      <c r="R2729">
        <v>0</v>
      </c>
      <c r="S2729">
        <v>1345</v>
      </c>
      <c r="T2729">
        <v>1345</v>
      </c>
      <c r="U2729">
        <v>1345</v>
      </c>
      <c r="W2729" t="s">
        <v>2006</v>
      </c>
      <c r="X2729" t="s">
        <v>71</v>
      </c>
      <c r="AA2729" t="s">
        <v>28</v>
      </c>
      <c r="AC2729" t="s">
        <v>2013</v>
      </c>
      <c r="AD2729" t="s">
        <v>2014</v>
      </c>
      <c r="AE2729" t="s">
        <v>2159</v>
      </c>
    </row>
    <row r="2730" spans="1:31" x14ac:dyDescent="0.25">
      <c r="A2730" s="1">
        <v>44480</v>
      </c>
      <c r="B2730" s="2" t="s">
        <v>3880</v>
      </c>
      <c r="C2730" s="2" t="s">
        <v>29</v>
      </c>
      <c r="D2730" s="2" t="s">
        <v>23</v>
      </c>
      <c r="E2730" s="2" t="s">
        <v>81</v>
      </c>
      <c r="F2730" s="2" t="s">
        <v>71</v>
      </c>
      <c r="G2730" s="4">
        <v>44480</v>
      </c>
      <c r="H2730">
        <v>179</v>
      </c>
      <c r="I2730" t="s">
        <v>3784</v>
      </c>
      <c r="N2730">
        <v>288</v>
      </c>
      <c r="O2730" t="s">
        <v>2242</v>
      </c>
      <c r="P2730">
        <v>125</v>
      </c>
      <c r="AC2730" t="s">
        <v>2243</v>
      </c>
      <c r="AD2730">
        <v>221</v>
      </c>
    </row>
    <row r="2731" spans="1:31" x14ac:dyDescent="0.25">
      <c r="A2731" s="1">
        <v>44480</v>
      </c>
      <c r="B2731" s="2" t="s">
        <v>3880</v>
      </c>
      <c r="C2731" s="2" t="s">
        <v>29</v>
      </c>
      <c r="D2731" s="2" t="s">
        <v>23</v>
      </c>
      <c r="E2731" s="2" t="s">
        <v>81</v>
      </c>
      <c r="F2731" s="2" t="s">
        <v>71</v>
      </c>
      <c r="G2731" s="4">
        <v>44480</v>
      </c>
      <c r="H2731">
        <v>180</v>
      </c>
      <c r="I2731" t="s">
        <v>3784</v>
      </c>
      <c r="N2731">
        <v>691</v>
      </c>
      <c r="O2731" t="s">
        <v>2020</v>
      </c>
      <c r="P2731">
        <v>518</v>
      </c>
      <c r="AC2731" t="s">
        <v>2021</v>
      </c>
      <c r="AD2731" t="s">
        <v>2022</v>
      </c>
    </row>
    <row r="2732" spans="1:31" x14ac:dyDescent="0.25">
      <c r="A2732" s="1">
        <v>44480</v>
      </c>
      <c r="B2732" s="2" t="s">
        <v>3880</v>
      </c>
      <c r="C2732" s="2" t="s">
        <v>29</v>
      </c>
      <c r="D2732" s="2" t="s">
        <v>23</v>
      </c>
      <c r="E2732" s="2" t="s">
        <v>81</v>
      </c>
      <c r="F2732" s="2" t="s">
        <v>71</v>
      </c>
      <c r="G2732" s="4">
        <v>44480</v>
      </c>
      <c r="H2732">
        <v>181</v>
      </c>
      <c r="I2732" t="s">
        <v>3784</v>
      </c>
      <c r="N2732">
        <v>226</v>
      </c>
      <c r="O2732" t="s">
        <v>2018</v>
      </c>
      <c r="P2732">
        <v>345</v>
      </c>
      <c r="AC2732" t="s">
        <v>2019</v>
      </c>
      <c r="AD2732">
        <v>183</v>
      </c>
    </row>
    <row r="2733" spans="1:31" x14ac:dyDescent="0.25">
      <c r="A2733" s="1">
        <v>44480</v>
      </c>
      <c r="B2733" s="2" t="s">
        <v>3880</v>
      </c>
      <c r="C2733" s="2" t="s">
        <v>29</v>
      </c>
      <c r="D2733" s="2" t="s">
        <v>23</v>
      </c>
      <c r="E2733" s="2" t="s">
        <v>81</v>
      </c>
      <c r="F2733" s="2" t="s">
        <v>71</v>
      </c>
      <c r="G2733" s="4">
        <v>44480</v>
      </c>
      <c r="H2733">
        <v>182</v>
      </c>
      <c r="I2733" t="s">
        <v>3784</v>
      </c>
      <c r="N2733">
        <v>1329</v>
      </c>
      <c r="O2733" t="s">
        <v>2295</v>
      </c>
      <c r="P2733">
        <v>173</v>
      </c>
      <c r="AC2733" t="s">
        <v>2296</v>
      </c>
      <c r="AD2733">
        <v>187</v>
      </c>
    </row>
    <row r="2734" spans="1:31" x14ac:dyDescent="0.25">
      <c r="A2734" s="1">
        <v>44480</v>
      </c>
      <c r="B2734" s="2" t="s">
        <v>3880</v>
      </c>
      <c r="C2734" s="2" t="s">
        <v>48</v>
      </c>
      <c r="D2734" s="2" t="s">
        <v>74</v>
      </c>
      <c r="E2734" s="2" t="s">
        <v>81</v>
      </c>
      <c r="F2734" s="2" t="s">
        <v>71</v>
      </c>
      <c r="G2734" s="4">
        <v>44480</v>
      </c>
      <c r="H2734">
        <v>183</v>
      </c>
      <c r="I2734" t="s">
        <v>3786</v>
      </c>
      <c r="J2734" s="1">
        <v>44480</v>
      </c>
      <c r="K2734" t="s">
        <v>3867</v>
      </c>
      <c r="L2734" t="s">
        <v>3868</v>
      </c>
      <c r="M2734" t="s">
        <v>3208</v>
      </c>
      <c r="N2734">
        <v>1562</v>
      </c>
      <c r="O2734" t="s">
        <v>3098</v>
      </c>
      <c r="P2734">
        <v>1750</v>
      </c>
      <c r="Q2734">
        <v>0</v>
      </c>
      <c r="R2734">
        <v>0</v>
      </c>
      <c r="S2734">
        <v>1750</v>
      </c>
      <c r="T2734">
        <v>1750</v>
      </c>
      <c r="U2734">
        <v>1750</v>
      </c>
      <c r="W2734" t="s">
        <v>2006</v>
      </c>
      <c r="X2734" t="s">
        <v>71</v>
      </c>
      <c r="AA2734" t="s">
        <v>48</v>
      </c>
      <c r="AC2734" t="s">
        <v>3099</v>
      </c>
      <c r="AD2734">
        <v>207</v>
      </c>
      <c r="AE2734" t="s">
        <v>2875</v>
      </c>
    </row>
    <row r="2735" spans="1:31" x14ac:dyDescent="0.25">
      <c r="A2735" s="1">
        <v>44480</v>
      </c>
      <c r="B2735" s="2" t="s">
        <v>3880</v>
      </c>
      <c r="C2735" s="2" t="s">
        <v>73</v>
      </c>
      <c r="D2735" s="2" t="s">
        <v>23</v>
      </c>
      <c r="E2735" s="2" t="s">
        <v>77</v>
      </c>
      <c r="F2735" s="2" t="s">
        <v>71</v>
      </c>
      <c r="G2735" s="4">
        <v>44480</v>
      </c>
      <c r="H2735">
        <v>184</v>
      </c>
      <c r="I2735" t="s">
        <v>3788</v>
      </c>
      <c r="J2735" s="1">
        <v>44480</v>
      </c>
      <c r="K2735" t="s">
        <v>2070</v>
      </c>
      <c r="L2735" t="s">
        <v>2071</v>
      </c>
      <c r="M2735" t="s">
        <v>2072</v>
      </c>
      <c r="N2735">
        <v>102</v>
      </c>
      <c r="O2735" t="s">
        <v>2033</v>
      </c>
      <c r="P2735">
        <v>1070</v>
      </c>
      <c r="Q2735">
        <v>0</v>
      </c>
      <c r="R2735">
        <v>0</v>
      </c>
      <c r="S2735">
        <v>1070</v>
      </c>
      <c r="T2735">
        <v>1070</v>
      </c>
      <c r="U2735">
        <v>1070</v>
      </c>
      <c r="W2735" t="s">
        <v>2006</v>
      </c>
      <c r="X2735" t="s">
        <v>71</v>
      </c>
      <c r="AA2735" t="s">
        <v>24</v>
      </c>
      <c r="AC2735" t="s">
        <v>2034</v>
      </c>
      <c r="AD2735">
        <v>136</v>
      </c>
      <c r="AE2735" t="s">
        <v>2035</v>
      </c>
    </row>
    <row r="2736" spans="1:31" x14ac:dyDescent="0.25">
      <c r="A2736" s="1">
        <v>44480</v>
      </c>
      <c r="B2736" s="2" t="s">
        <v>3880</v>
      </c>
      <c r="C2736" s="2" t="s">
        <v>25</v>
      </c>
      <c r="D2736" s="2" t="s">
        <v>37</v>
      </c>
      <c r="E2736" s="2" t="s">
        <v>78</v>
      </c>
      <c r="F2736" s="2" t="s">
        <v>71</v>
      </c>
      <c r="G2736" s="4">
        <v>44480</v>
      </c>
      <c r="H2736">
        <v>185</v>
      </c>
      <c r="I2736" t="s">
        <v>3789</v>
      </c>
      <c r="J2736" s="1">
        <v>44480</v>
      </c>
      <c r="K2736" t="s">
        <v>2080</v>
      </c>
      <c r="L2736" t="s">
        <v>2081</v>
      </c>
      <c r="M2736" t="s">
        <v>2082</v>
      </c>
      <c r="N2736">
        <v>368</v>
      </c>
      <c r="O2736" t="s">
        <v>2254</v>
      </c>
      <c r="P2736">
        <v>450</v>
      </c>
      <c r="Q2736">
        <v>0</v>
      </c>
      <c r="R2736">
        <v>0</v>
      </c>
      <c r="S2736">
        <v>450</v>
      </c>
      <c r="T2736">
        <v>450</v>
      </c>
      <c r="U2736">
        <v>450</v>
      </c>
      <c r="W2736" t="s">
        <v>2006</v>
      </c>
      <c r="X2736" t="s">
        <v>71</v>
      </c>
      <c r="AA2736" t="s">
        <v>24</v>
      </c>
      <c r="AC2736" t="s">
        <v>2255</v>
      </c>
      <c r="AE2736" t="s">
        <v>2035</v>
      </c>
    </row>
    <row r="2737" spans="1:31" x14ac:dyDescent="0.25">
      <c r="A2737" s="1">
        <v>44480</v>
      </c>
      <c r="B2737" s="2" t="s">
        <v>3880</v>
      </c>
      <c r="C2737" s="2" t="s">
        <v>46</v>
      </c>
      <c r="D2737" s="2" t="s">
        <v>37</v>
      </c>
      <c r="E2737" s="2" t="s">
        <v>81</v>
      </c>
      <c r="F2737" s="2" t="s">
        <v>71</v>
      </c>
      <c r="G2737" s="4">
        <v>44480</v>
      </c>
      <c r="H2737">
        <v>186</v>
      </c>
      <c r="I2737" t="s">
        <v>3790</v>
      </c>
      <c r="J2737" s="1">
        <v>44480</v>
      </c>
      <c r="K2737" t="s">
        <v>3869</v>
      </c>
      <c r="L2737" t="s">
        <v>2150</v>
      </c>
      <c r="N2737">
        <v>367</v>
      </c>
      <c r="O2737" t="s">
        <v>2341</v>
      </c>
      <c r="P2737">
        <v>450</v>
      </c>
      <c r="Q2737">
        <v>0</v>
      </c>
      <c r="R2737">
        <v>0</v>
      </c>
      <c r="S2737">
        <v>588</v>
      </c>
      <c r="T2737">
        <v>588</v>
      </c>
      <c r="U2737">
        <v>588</v>
      </c>
      <c r="W2737" t="s">
        <v>2006</v>
      </c>
      <c r="X2737" t="s">
        <v>71</v>
      </c>
      <c r="Y2737" t="s">
        <v>3870</v>
      </c>
      <c r="AA2737" t="s">
        <v>46</v>
      </c>
      <c r="AC2737" t="s">
        <v>2342</v>
      </c>
      <c r="AD2737">
        <v>110</v>
      </c>
      <c r="AE2737" t="s">
        <v>2099</v>
      </c>
    </row>
    <row r="2738" spans="1:31" x14ac:dyDescent="0.25">
      <c r="A2738" s="1">
        <v>44480</v>
      </c>
      <c r="B2738" s="2" t="s">
        <v>3880</v>
      </c>
      <c r="C2738" s="2" t="s">
        <v>46</v>
      </c>
      <c r="D2738" s="2" t="s">
        <v>37</v>
      </c>
      <c r="E2738" s="2" t="s">
        <v>81</v>
      </c>
      <c r="F2738" s="2" t="s">
        <v>71</v>
      </c>
      <c r="G2738" s="4">
        <v>44480</v>
      </c>
      <c r="H2738">
        <v>187</v>
      </c>
      <c r="I2738" t="s">
        <v>3790</v>
      </c>
      <c r="N2738">
        <v>83</v>
      </c>
      <c r="O2738" t="s">
        <v>2029</v>
      </c>
      <c r="P2738">
        <v>138</v>
      </c>
      <c r="AC2738" t="s">
        <v>2030</v>
      </c>
      <c r="AD2738">
        <v>127</v>
      </c>
    </row>
    <row r="2739" spans="1:31" x14ac:dyDescent="0.25">
      <c r="A2739" s="1">
        <v>44480</v>
      </c>
      <c r="B2739" s="2" t="s">
        <v>3880</v>
      </c>
      <c r="C2739" s="2" t="s">
        <v>20</v>
      </c>
      <c r="D2739" s="2" t="s">
        <v>23</v>
      </c>
      <c r="E2739" s="2" t="s">
        <v>79</v>
      </c>
      <c r="F2739" s="2" t="s">
        <v>71</v>
      </c>
      <c r="G2739" s="4">
        <v>44480</v>
      </c>
      <c r="H2739">
        <v>188</v>
      </c>
      <c r="I2739" t="s">
        <v>3792</v>
      </c>
      <c r="J2739" s="1">
        <v>44480</v>
      </c>
      <c r="K2739" t="s">
        <v>3871</v>
      </c>
      <c r="L2739" t="s">
        <v>3168</v>
      </c>
      <c r="M2739" t="s">
        <v>3872</v>
      </c>
      <c r="N2739">
        <v>692</v>
      </c>
      <c r="O2739" t="s">
        <v>2012</v>
      </c>
      <c r="P2739">
        <v>184</v>
      </c>
      <c r="Q2739">
        <v>0</v>
      </c>
      <c r="R2739">
        <v>0</v>
      </c>
      <c r="S2739">
        <v>1284</v>
      </c>
      <c r="T2739">
        <v>1284</v>
      </c>
      <c r="U2739">
        <v>1284</v>
      </c>
      <c r="W2739" t="s">
        <v>2006</v>
      </c>
      <c r="X2739" t="s">
        <v>71</v>
      </c>
      <c r="AA2739" t="s">
        <v>18</v>
      </c>
      <c r="AC2739" t="s">
        <v>2013</v>
      </c>
      <c r="AD2739" t="s">
        <v>2014</v>
      </c>
      <c r="AE2739" t="s">
        <v>2258</v>
      </c>
    </row>
    <row r="2740" spans="1:31" x14ac:dyDescent="0.25">
      <c r="A2740" s="1">
        <v>44480</v>
      </c>
      <c r="B2740" s="2" t="s">
        <v>3880</v>
      </c>
      <c r="C2740" s="2" t="s">
        <v>20</v>
      </c>
      <c r="D2740" s="2" t="s">
        <v>23</v>
      </c>
      <c r="E2740" s="2" t="s">
        <v>79</v>
      </c>
      <c r="F2740" s="2" t="s">
        <v>71</v>
      </c>
      <c r="G2740" s="4">
        <v>44480</v>
      </c>
      <c r="H2740">
        <v>189</v>
      </c>
      <c r="I2740" t="s">
        <v>3792</v>
      </c>
      <c r="N2740">
        <v>48</v>
      </c>
      <c r="O2740" t="s">
        <v>2075</v>
      </c>
      <c r="P2740">
        <v>165</v>
      </c>
      <c r="AC2740" t="s">
        <v>2076</v>
      </c>
      <c r="AD2740">
        <v>99</v>
      </c>
    </row>
    <row r="2741" spans="1:31" x14ac:dyDescent="0.25">
      <c r="A2741" s="1">
        <v>44480</v>
      </c>
      <c r="B2741" s="2" t="s">
        <v>3880</v>
      </c>
      <c r="C2741" s="2" t="s">
        <v>20</v>
      </c>
      <c r="D2741" s="2" t="s">
        <v>23</v>
      </c>
      <c r="E2741" s="2" t="s">
        <v>79</v>
      </c>
      <c r="F2741" s="2" t="s">
        <v>71</v>
      </c>
      <c r="G2741" s="4">
        <v>44480</v>
      </c>
      <c r="H2741">
        <v>190</v>
      </c>
      <c r="I2741" t="s">
        <v>3792</v>
      </c>
      <c r="N2741">
        <v>1533</v>
      </c>
      <c r="O2741" t="s">
        <v>2119</v>
      </c>
      <c r="P2741">
        <v>535</v>
      </c>
      <c r="AC2741" t="s">
        <v>2120</v>
      </c>
      <c r="AD2741" t="s">
        <v>2121</v>
      </c>
    </row>
    <row r="2742" spans="1:31" x14ac:dyDescent="0.25">
      <c r="A2742" s="1">
        <v>44480</v>
      </c>
      <c r="B2742" s="2" t="s">
        <v>3880</v>
      </c>
      <c r="C2742" s="2" t="s">
        <v>20</v>
      </c>
      <c r="D2742" s="2" t="s">
        <v>23</v>
      </c>
      <c r="E2742" s="2" t="s">
        <v>79</v>
      </c>
      <c r="F2742" s="2" t="s">
        <v>71</v>
      </c>
      <c r="G2742" s="4">
        <v>44480</v>
      </c>
      <c r="H2742">
        <v>191</v>
      </c>
      <c r="I2742" t="s">
        <v>3792</v>
      </c>
      <c r="N2742">
        <v>539</v>
      </c>
      <c r="O2742" t="s">
        <v>2059</v>
      </c>
      <c r="P2742">
        <v>400</v>
      </c>
      <c r="AC2742" t="s">
        <v>2060</v>
      </c>
    </row>
    <row r="2743" spans="1:31" x14ac:dyDescent="0.25">
      <c r="A2743" s="1">
        <v>44480</v>
      </c>
      <c r="B2743" s="2" t="s">
        <v>3880</v>
      </c>
      <c r="C2743" s="2" t="s">
        <v>20</v>
      </c>
      <c r="D2743" s="2" t="s">
        <v>37</v>
      </c>
      <c r="E2743" s="2" t="s">
        <v>79</v>
      </c>
      <c r="F2743" s="2" t="s">
        <v>71</v>
      </c>
      <c r="G2743" s="4">
        <v>44480</v>
      </c>
      <c r="H2743">
        <v>192</v>
      </c>
      <c r="I2743" t="s">
        <v>3794</v>
      </c>
      <c r="J2743" s="1">
        <v>44480</v>
      </c>
      <c r="K2743" t="s">
        <v>3873</v>
      </c>
      <c r="L2743" t="s">
        <v>2338</v>
      </c>
      <c r="N2743">
        <v>692</v>
      </c>
      <c r="O2743" t="s">
        <v>2012</v>
      </c>
      <c r="P2743">
        <v>184</v>
      </c>
      <c r="Q2743">
        <v>0</v>
      </c>
      <c r="R2743">
        <v>0</v>
      </c>
      <c r="S2743">
        <v>1830</v>
      </c>
      <c r="T2743">
        <v>1830</v>
      </c>
      <c r="U2743">
        <v>1830</v>
      </c>
      <c r="W2743" t="s">
        <v>2006</v>
      </c>
      <c r="X2743" t="s">
        <v>71</v>
      </c>
      <c r="AA2743" t="s">
        <v>18</v>
      </c>
      <c r="AC2743" t="s">
        <v>2013</v>
      </c>
      <c r="AD2743" t="s">
        <v>2014</v>
      </c>
      <c r="AE2743" t="s">
        <v>2258</v>
      </c>
    </row>
    <row r="2744" spans="1:31" x14ac:dyDescent="0.25">
      <c r="A2744" s="1">
        <v>44480</v>
      </c>
      <c r="B2744" s="2" t="s">
        <v>3880</v>
      </c>
      <c r="C2744" s="2" t="s">
        <v>20</v>
      </c>
      <c r="D2744" s="2" t="s">
        <v>37</v>
      </c>
      <c r="E2744" s="2" t="s">
        <v>79</v>
      </c>
      <c r="F2744" s="2" t="s">
        <v>71</v>
      </c>
      <c r="G2744" s="4">
        <v>44480</v>
      </c>
      <c r="H2744">
        <v>193</v>
      </c>
      <c r="I2744" t="s">
        <v>3794</v>
      </c>
      <c r="N2744">
        <v>691</v>
      </c>
      <c r="O2744" t="s">
        <v>2020</v>
      </c>
      <c r="P2744">
        <v>518</v>
      </c>
      <c r="AC2744" t="s">
        <v>2021</v>
      </c>
      <c r="AD2744" t="s">
        <v>2022</v>
      </c>
    </row>
    <row r="2745" spans="1:31" x14ac:dyDescent="0.25">
      <c r="A2745" s="1">
        <v>44480</v>
      </c>
      <c r="B2745" s="2" t="s">
        <v>3880</v>
      </c>
      <c r="C2745" s="2" t="s">
        <v>20</v>
      </c>
      <c r="D2745" s="2" t="s">
        <v>37</v>
      </c>
      <c r="E2745" s="2" t="s">
        <v>79</v>
      </c>
      <c r="F2745" s="2" t="s">
        <v>71</v>
      </c>
      <c r="G2745" s="4">
        <v>44480</v>
      </c>
      <c r="H2745">
        <v>194</v>
      </c>
      <c r="I2745" t="s">
        <v>3794</v>
      </c>
      <c r="N2745">
        <v>612</v>
      </c>
      <c r="O2745" t="s">
        <v>2102</v>
      </c>
      <c r="P2745">
        <v>495</v>
      </c>
      <c r="AC2745" t="s">
        <v>2103</v>
      </c>
      <c r="AD2745">
        <v>58</v>
      </c>
    </row>
    <row r="2746" spans="1:31" x14ac:dyDescent="0.25">
      <c r="A2746" s="1">
        <v>44480</v>
      </c>
      <c r="B2746" s="2" t="s">
        <v>3880</v>
      </c>
      <c r="C2746" s="2" t="s">
        <v>20</v>
      </c>
      <c r="D2746" s="2" t="s">
        <v>37</v>
      </c>
      <c r="E2746" s="2" t="s">
        <v>79</v>
      </c>
      <c r="F2746" s="2" t="s">
        <v>71</v>
      </c>
      <c r="G2746" s="4">
        <v>44480</v>
      </c>
      <c r="H2746">
        <v>195</v>
      </c>
      <c r="I2746" t="s">
        <v>3794</v>
      </c>
      <c r="N2746">
        <v>2212</v>
      </c>
      <c r="O2746" t="s">
        <v>3844</v>
      </c>
      <c r="P2746">
        <v>495</v>
      </c>
      <c r="AC2746" t="s">
        <v>3844</v>
      </c>
      <c r="AD2746">
        <v>57</v>
      </c>
    </row>
    <row r="2747" spans="1:31" x14ac:dyDescent="0.25">
      <c r="A2747" s="1">
        <v>44480</v>
      </c>
      <c r="B2747" s="2" t="s">
        <v>3880</v>
      </c>
      <c r="C2747" s="2" t="s">
        <v>20</v>
      </c>
      <c r="D2747" s="2" t="s">
        <v>37</v>
      </c>
      <c r="E2747" s="2" t="s">
        <v>79</v>
      </c>
      <c r="F2747" s="2" t="s">
        <v>71</v>
      </c>
      <c r="G2747" s="4">
        <v>44480</v>
      </c>
      <c r="H2747">
        <v>196</v>
      </c>
      <c r="I2747" t="s">
        <v>3794</v>
      </c>
      <c r="N2747">
        <v>83</v>
      </c>
      <c r="O2747" t="s">
        <v>2029</v>
      </c>
      <c r="P2747">
        <v>138</v>
      </c>
      <c r="AC2747" t="s">
        <v>2030</v>
      </c>
      <c r="AD2747">
        <v>127</v>
      </c>
    </row>
    <row r="2748" spans="1:31" x14ac:dyDescent="0.25">
      <c r="A2748" s="1">
        <v>44480</v>
      </c>
      <c r="B2748" s="2" t="s">
        <v>3880</v>
      </c>
      <c r="C2748" s="2" t="s">
        <v>35</v>
      </c>
      <c r="D2748" s="2" t="s">
        <v>74</v>
      </c>
      <c r="E2748" s="2" t="s">
        <v>35</v>
      </c>
      <c r="F2748" s="2" t="s">
        <v>71</v>
      </c>
      <c r="G2748" s="4">
        <v>44480</v>
      </c>
      <c r="H2748">
        <v>197</v>
      </c>
      <c r="I2748" t="s">
        <v>3796</v>
      </c>
      <c r="J2748" s="1">
        <v>44480</v>
      </c>
      <c r="K2748" t="s">
        <v>2636</v>
      </c>
      <c r="L2748" t="s">
        <v>2637</v>
      </c>
      <c r="M2748" t="s">
        <v>2638</v>
      </c>
      <c r="N2748">
        <v>369</v>
      </c>
      <c r="O2748" t="s">
        <v>3874</v>
      </c>
      <c r="P2748">
        <v>400</v>
      </c>
      <c r="Q2748">
        <v>0</v>
      </c>
      <c r="R2748">
        <v>0</v>
      </c>
      <c r="S2748">
        <v>900</v>
      </c>
      <c r="T2748">
        <v>900</v>
      </c>
      <c r="U2748">
        <v>900</v>
      </c>
      <c r="W2748" t="s">
        <v>2006</v>
      </c>
      <c r="X2748" t="s">
        <v>71</v>
      </c>
      <c r="AA2748" t="s">
        <v>38</v>
      </c>
      <c r="AC2748" t="s">
        <v>3875</v>
      </c>
      <c r="AE2748" t="s">
        <v>2159</v>
      </c>
    </row>
    <row r="2749" spans="1:31" x14ac:dyDescent="0.25">
      <c r="A2749" s="1">
        <v>44480</v>
      </c>
      <c r="B2749" s="2" t="s">
        <v>3880</v>
      </c>
      <c r="C2749" s="2" t="s">
        <v>35</v>
      </c>
      <c r="D2749" s="2" t="s">
        <v>74</v>
      </c>
      <c r="E2749" s="2" t="s">
        <v>35</v>
      </c>
      <c r="F2749" s="2" t="s">
        <v>71</v>
      </c>
      <c r="G2749" s="4">
        <v>44480</v>
      </c>
      <c r="H2749">
        <v>198</v>
      </c>
      <c r="I2749" t="s">
        <v>3796</v>
      </c>
      <c r="N2749">
        <v>1532</v>
      </c>
      <c r="O2749" t="s">
        <v>3876</v>
      </c>
      <c r="P2749">
        <v>500</v>
      </c>
      <c r="AC2749" t="s">
        <v>3877</v>
      </c>
    </row>
    <row r="2750" spans="1:31" x14ac:dyDescent="0.25">
      <c r="A2750" s="1">
        <v>44480</v>
      </c>
      <c r="B2750" s="2" t="s">
        <v>3880</v>
      </c>
      <c r="C2750" s="2" t="s">
        <v>35</v>
      </c>
      <c r="D2750" s="2" t="s">
        <v>74</v>
      </c>
      <c r="E2750" s="2" t="s">
        <v>35</v>
      </c>
      <c r="F2750" s="2" t="s">
        <v>71</v>
      </c>
      <c r="G2750" s="4">
        <v>44480</v>
      </c>
      <c r="H2750">
        <v>199</v>
      </c>
      <c r="I2750" t="s">
        <v>3797</v>
      </c>
      <c r="J2750" s="1">
        <v>44480</v>
      </c>
      <c r="K2750" t="s">
        <v>2636</v>
      </c>
      <c r="L2750" t="s">
        <v>2637</v>
      </c>
      <c r="M2750" t="s">
        <v>2638</v>
      </c>
      <c r="N2750">
        <v>369</v>
      </c>
      <c r="O2750" t="s">
        <v>3874</v>
      </c>
      <c r="P2750">
        <v>400</v>
      </c>
      <c r="Q2750">
        <v>0</v>
      </c>
      <c r="R2750">
        <v>0</v>
      </c>
      <c r="S2750">
        <v>400</v>
      </c>
      <c r="T2750">
        <v>400</v>
      </c>
      <c r="U2750">
        <v>400</v>
      </c>
      <c r="W2750" t="s">
        <v>2006</v>
      </c>
      <c r="X2750" t="s">
        <v>71</v>
      </c>
      <c r="AA2750" t="s">
        <v>38</v>
      </c>
      <c r="AC2750" t="s">
        <v>3875</v>
      </c>
      <c r="AE2750" t="s">
        <v>2159</v>
      </c>
    </row>
    <row r="2751" spans="1:31" x14ac:dyDescent="0.25">
      <c r="A2751" s="1">
        <v>44480</v>
      </c>
      <c r="B2751" s="2" t="s">
        <v>3880</v>
      </c>
      <c r="C2751" s="2" t="s">
        <v>35</v>
      </c>
      <c r="D2751" s="2" t="s">
        <v>74</v>
      </c>
      <c r="E2751" s="2" t="s">
        <v>35</v>
      </c>
      <c r="F2751" s="2" t="s">
        <v>71</v>
      </c>
      <c r="G2751" s="4">
        <v>44480</v>
      </c>
      <c r="H2751">
        <v>200</v>
      </c>
      <c r="I2751" t="s">
        <v>3798</v>
      </c>
      <c r="J2751" s="1">
        <v>44480</v>
      </c>
      <c r="K2751" t="s">
        <v>2636</v>
      </c>
      <c r="L2751" t="s">
        <v>2637</v>
      </c>
      <c r="M2751" t="s">
        <v>2638</v>
      </c>
      <c r="N2751">
        <v>369</v>
      </c>
      <c r="O2751" t="s">
        <v>3874</v>
      </c>
      <c r="P2751">
        <v>400</v>
      </c>
      <c r="Q2751">
        <v>0</v>
      </c>
      <c r="R2751">
        <v>0</v>
      </c>
      <c r="S2751">
        <v>400</v>
      </c>
      <c r="T2751">
        <v>400</v>
      </c>
      <c r="U2751">
        <v>400</v>
      </c>
      <c r="W2751" t="s">
        <v>2006</v>
      </c>
      <c r="X2751" t="s">
        <v>71</v>
      </c>
      <c r="AA2751" t="s">
        <v>38</v>
      </c>
      <c r="AC2751" t="s">
        <v>3875</v>
      </c>
      <c r="AE2751" t="s">
        <v>2159</v>
      </c>
    </row>
    <row r="2752" spans="1:31" x14ac:dyDescent="0.25">
      <c r="A2752" s="1">
        <v>44480</v>
      </c>
      <c r="B2752" s="2" t="s">
        <v>3880</v>
      </c>
      <c r="C2752" s="2" t="s">
        <v>35</v>
      </c>
      <c r="D2752" s="2" t="s">
        <v>74</v>
      </c>
      <c r="E2752" s="2" t="s">
        <v>35</v>
      </c>
      <c r="F2752" s="2" t="s">
        <v>71</v>
      </c>
      <c r="G2752" s="4">
        <v>44480</v>
      </c>
      <c r="H2752">
        <v>201</v>
      </c>
      <c r="I2752" t="s">
        <v>3799</v>
      </c>
      <c r="J2752" s="1">
        <v>44480</v>
      </c>
      <c r="K2752" t="s">
        <v>2636</v>
      </c>
      <c r="L2752" t="s">
        <v>2637</v>
      </c>
      <c r="M2752" t="s">
        <v>2638</v>
      </c>
      <c r="N2752">
        <v>369</v>
      </c>
      <c r="O2752" t="s">
        <v>3874</v>
      </c>
      <c r="P2752">
        <v>400</v>
      </c>
      <c r="Q2752">
        <v>0</v>
      </c>
      <c r="R2752">
        <v>0</v>
      </c>
      <c r="S2752">
        <v>400</v>
      </c>
      <c r="T2752">
        <v>400</v>
      </c>
      <c r="U2752">
        <v>400</v>
      </c>
      <c r="W2752" t="s">
        <v>2006</v>
      </c>
      <c r="X2752" t="s">
        <v>71</v>
      </c>
      <c r="AA2752" t="s">
        <v>38</v>
      </c>
      <c r="AC2752" t="s">
        <v>3875</v>
      </c>
      <c r="AE2752" t="s">
        <v>2159</v>
      </c>
    </row>
    <row r="2753" spans="1:31" x14ac:dyDescent="0.25">
      <c r="A2753" s="1">
        <v>44480</v>
      </c>
      <c r="B2753" s="2" t="s">
        <v>3880</v>
      </c>
      <c r="C2753" s="2" t="s">
        <v>35</v>
      </c>
      <c r="D2753" s="2" t="s">
        <v>74</v>
      </c>
      <c r="E2753" s="2" t="s">
        <v>35</v>
      </c>
      <c r="F2753" s="2" t="s">
        <v>71</v>
      </c>
      <c r="G2753" s="4">
        <v>44480</v>
      </c>
      <c r="H2753">
        <v>202</v>
      </c>
      <c r="I2753" t="s">
        <v>3800</v>
      </c>
      <c r="J2753" s="1">
        <v>44480</v>
      </c>
      <c r="K2753" t="s">
        <v>2636</v>
      </c>
      <c r="L2753" t="s">
        <v>2637</v>
      </c>
      <c r="M2753" t="s">
        <v>2638</v>
      </c>
      <c r="N2753">
        <v>1532</v>
      </c>
      <c r="O2753" t="s">
        <v>3876</v>
      </c>
      <c r="P2753">
        <v>500</v>
      </c>
      <c r="Q2753">
        <v>0</v>
      </c>
      <c r="R2753">
        <v>0</v>
      </c>
      <c r="S2753">
        <v>500</v>
      </c>
      <c r="T2753">
        <v>500</v>
      </c>
      <c r="U2753">
        <v>500</v>
      </c>
      <c r="W2753" t="s">
        <v>2006</v>
      </c>
      <c r="X2753" t="s">
        <v>71</v>
      </c>
      <c r="AA2753" t="s">
        <v>38</v>
      </c>
      <c r="AC2753" t="s">
        <v>3877</v>
      </c>
      <c r="AE2753" t="s">
        <v>2159</v>
      </c>
    </row>
    <row r="2754" spans="1:31" x14ac:dyDescent="0.25">
      <c r="A2754" s="1">
        <v>44480</v>
      </c>
      <c r="B2754" s="2" t="s">
        <v>3880</v>
      </c>
      <c r="C2754" s="2" t="s">
        <v>35</v>
      </c>
      <c r="D2754" s="2" t="s">
        <v>74</v>
      </c>
      <c r="E2754" s="2" t="s">
        <v>35</v>
      </c>
      <c r="F2754" s="2" t="s">
        <v>71</v>
      </c>
      <c r="G2754" s="4">
        <v>44480</v>
      </c>
      <c r="H2754">
        <v>203</v>
      </c>
      <c r="I2754" t="s">
        <v>3801</v>
      </c>
      <c r="J2754" s="1">
        <v>44480</v>
      </c>
      <c r="K2754" t="s">
        <v>2636</v>
      </c>
      <c r="L2754" t="s">
        <v>2637</v>
      </c>
      <c r="M2754" t="s">
        <v>2638</v>
      </c>
      <c r="N2754">
        <v>1532</v>
      </c>
      <c r="O2754" t="s">
        <v>3876</v>
      </c>
      <c r="P2754">
        <v>500</v>
      </c>
      <c r="Q2754">
        <v>0</v>
      </c>
      <c r="R2754">
        <v>0</v>
      </c>
      <c r="S2754">
        <v>500</v>
      </c>
      <c r="T2754">
        <v>500</v>
      </c>
      <c r="U2754">
        <v>500</v>
      </c>
      <c r="W2754" t="s">
        <v>2006</v>
      </c>
      <c r="X2754" t="s">
        <v>71</v>
      </c>
      <c r="AA2754" t="s">
        <v>38</v>
      </c>
      <c r="AC2754" t="s">
        <v>3877</v>
      </c>
      <c r="AE2754" t="s">
        <v>2159</v>
      </c>
    </row>
    <row r="2755" spans="1:31" x14ac:dyDescent="0.25">
      <c r="A2755" s="1">
        <v>44480</v>
      </c>
      <c r="B2755" s="2" t="s">
        <v>3880</v>
      </c>
      <c r="C2755" s="2" t="s">
        <v>34</v>
      </c>
      <c r="D2755" s="2" t="s">
        <v>74</v>
      </c>
      <c r="E2755" s="2" t="s">
        <v>80</v>
      </c>
      <c r="F2755" s="2" t="s">
        <v>71</v>
      </c>
      <c r="G2755" s="4">
        <v>44480</v>
      </c>
      <c r="H2755">
        <v>204</v>
      </c>
      <c r="I2755" t="s">
        <v>3802</v>
      </c>
      <c r="J2755" s="1">
        <v>44480</v>
      </c>
      <c r="K2755" t="s">
        <v>3965</v>
      </c>
      <c r="L2755" t="s">
        <v>2518</v>
      </c>
      <c r="M2755" t="s">
        <v>2335</v>
      </c>
      <c r="N2755">
        <v>2452</v>
      </c>
      <c r="O2755" t="s">
        <v>2157</v>
      </c>
      <c r="P2755">
        <v>3500</v>
      </c>
      <c r="Q2755">
        <v>0</v>
      </c>
      <c r="R2755">
        <v>0</v>
      </c>
      <c r="S2755">
        <v>3500</v>
      </c>
      <c r="T2755">
        <v>3500</v>
      </c>
      <c r="U2755">
        <v>3500</v>
      </c>
      <c r="W2755" t="s">
        <v>2006</v>
      </c>
      <c r="X2755" t="s">
        <v>71</v>
      </c>
      <c r="AA2755" t="s">
        <v>33</v>
      </c>
      <c r="AC2755" t="s">
        <v>2158</v>
      </c>
      <c r="AE2755" t="s">
        <v>2730</v>
      </c>
    </row>
    <row r="2756" spans="1:31" x14ac:dyDescent="0.25">
      <c r="A2756" s="1">
        <v>44480</v>
      </c>
      <c r="B2756" s="2" t="s">
        <v>3880</v>
      </c>
      <c r="C2756" s="2" t="s">
        <v>20</v>
      </c>
      <c r="D2756" s="2" t="s">
        <v>23</v>
      </c>
      <c r="E2756" s="2" t="s">
        <v>79</v>
      </c>
      <c r="F2756" s="2" t="s">
        <v>71</v>
      </c>
      <c r="G2756" s="4">
        <v>44480</v>
      </c>
      <c r="H2756">
        <v>205</v>
      </c>
      <c r="I2756" t="s">
        <v>3888</v>
      </c>
      <c r="J2756" s="1">
        <v>44480</v>
      </c>
      <c r="K2756" t="s">
        <v>3871</v>
      </c>
      <c r="L2756" t="s">
        <v>3168</v>
      </c>
      <c r="M2756" t="s">
        <v>3872</v>
      </c>
      <c r="N2756">
        <v>49</v>
      </c>
      <c r="O2756" t="s">
        <v>2073</v>
      </c>
      <c r="P2756">
        <v>380</v>
      </c>
      <c r="Q2756">
        <v>0</v>
      </c>
      <c r="R2756">
        <v>0</v>
      </c>
      <c r="S2756">
        <v>380</v>
      </c>
      <c r="T2756">
        <v>380</v>
      </c>
      <c r="U2756">
        <v>380</v>
      </c>
      <c r="W2756" t="s">
        <v>2006</v>
      </c>
      <c r="X2756" t="s">
        <v>71</v>
      </c>
      <c r="AA2756" t="s">
        <v>18</v>
      </c>
      <c r="AC2756" t="s">
        <v>2074</v>
      </c>
      <c r="AD2756">
        <v>97</v>
      </c>
      <c r="AE2756" t="s">
        <v>2258</v>
      </c>
    </row>
    <row r="2757" spans="1:31" x14ac:dyDescent="0.25">
      <c r="A2757" s="1">
        <v>44480</v>
      </c>
      <c r="B2757" s="2" t="s">
        <v>3880</v>
      </c>
      <c r="C2757" s="2" t="s">
        <v>25</v>
      </c>
      <c r="D2757" s="2" t="s">
        <v>23</v>
      </c>
      <c r="E2757" s="2" t="s">
        <v>78</v>
      </c>
      <c r="F2757" s="2" t="s">
        <v>71</v>
      </c>
      <c r="G2757" s="4">
        <v>44480</v>
      </c>
      <c r="H2757">
        <v>206</v>
      </c>
      <c r="I2757" t="s">
        <v>3889</v>
      </c>
      <c r="J2757" s="1">
        <v>44480</v>
      </c>
      <c r="K2757" t="s">
        <v>2085</v>
      </c>
      <c r="L2757" t="s">
        <v>2086</v>
      </c>
      <c r="M2757" t="s">
        <v>2087</v>
      </c>
      <c r="N2757">
        <v>119</v>
      </c>
      <c r="O2757" t="s">
        <v>2145</v>
      </c>
      <c r="P2757">
        <v>161</v>
      </c>
      <c r="Q2757">
        <v>0</v>
      </c>
      <c r="R2757">
        <v>0</v>
      </c>
      <c r="S2757">
        <v>161</v>
      </c>
      <c r="T2757">
        <v>161</v>
      </c>
      <c r="U2757">
        <v>161</v>
      </c>
      <c r="W2757" t="s">
        <v>2006</v>
      </c>
      <c r="X2757" t="s">
        <v>71</v>
      </c>
      <c r="AA2757" t="s">
        <v>24</v>
      </c>
      <c r="AC2757" t="s">
        <v>2146</v>
      </c>
      <c r="AD2757">
        <v>213</v>
      </c>
      <c r="AE2757" t="s">
        <v>3068</v>
      </c>
    </row>
    <row r="2758" spans="1:31" x14ac:dyDescent="0.25">
      <c r="A2758" s="1">
        <v>44480</v>
      </c>
      <c r="B2758" s="2" t="s">
        <v>3880</v>
      </c>
      <c r="C2758" s="2" t="s">
        <v>25</v>
      </c>
      <c r="D2758" s="2" t="s">
        <v>37</v>
      </c>
      <c r="E2758" s="2" t="s">
        <v>78</v>
      </c>
      <c r="F2758" s="2" t="s">
        <v>71</v>
      </c>
      <c r="G2758" s="4">
        <v>44480</v>
      </c>
      <c r="H2758">
        <v>207</v>
      </c>
      <c r="I2758" t="s">
        <v>3890</v>
      </c>
      <c r="J2758" s="1">
        <v>44480</v>
      </c>
      <c r="K2758" t="s">
        <v>3390</v>
      </c>
      <c r="L2758" t="s">
        <v>2037</v>
      </c>
      <c r="N2758">
        <v>358</v>
      </c>
      <c r="O2758" t="s">
        <v>2882</v>
      </c>
      <c r="P2758">
        <v>400</v>
      </c>
      <c r="Q2758">
        <v>0</v>
      </c>
      <c r="R2758">
        <v>0</v>
      </c>
      <c r="S2758">
        <v>400</v>
      </c>
      <c r="T2758">
        <v>400</v>
      </c>
      <c r="U2758">
        <v>400</v>
      </c>
      <c r="W2758" t="s">
        <v>2006</v>
      </c>
      <c r="X2758" t="s">
        <v>71</v>
      </c>
      <c r="AA2758" t="s">
        <v>24</v>
      </c>
      <c r="AC2758" t="s">
        <v>2883</v>
      </c>
      <c r="AD2758">
        <v>358</v>
      </c>
      <c r="AE2758" t="s">
        <v>2333</v>
      </c>
    </row>
    <row r="2759" spans="1:31" x14ac:dyDescent="0.25">
      <c r="A2759" s="1">
        <v>44480</v>
      </c>
      <c r="B2759" s="2" t="s">
        <v>3880</v>
      </c>
      <c r="C2759" s="2" t="s">
        <v>35</v>
      </c>
      <c r="D2759" s="2" t="s">
        <v>82</v>
      </c>
      <c r="E2759" s="2" t="s">
        <v>35</v>
      </c>
      <c r="F2759" s="2" t="s">
        <v>71</v>
      </c>
      <c r="G2759" s="4">
        <v>44480</v>
      </c>
      <c r="H2759">
        <v>208</v>
      </c>
      <c r="I2759" t="s">
        <v>3892</v>
      </c>
      <c r="J2759" s="1">
        <v>44480</v>
      </c>
      <c r="K2759" t="s">
        <v>2636</v>
      </c>
      <c r="L2759" t="s">
        <v>2637</v>
      </c>
      <c r="M2759" t="s">
        <v>2638</v>
      </c>
      <c r="N2759">
        <v>549</v>
      </c>
      <c r="O2759" t="s">
        <v>2639</v>
      </c>
      <c r="P2759">
        <v>380</v>
      </c>
      <c r="Q2759">
        <v>0</v>
      </c>
      <c r="R2759">
        <v>0</v>
      </c>
      <c r="S2759">
        <v>380</v>
      </c>
      <c r="T2759">
        <v>380</v>
      </c>
      <c r="U2759">
        <v>380</v>
      </c>
      <c r="W2759" t="s">
        <v>2006</v>
      </c>
      <c r="X2759" t="s">
        <v>71</v>
      </c>
      <c r="AA2759" t="s">
        <v>38</v>
      </c>
      <c r="AC2759" t="s">
        <v>2640</v>
      </c>
      <c r="AE2759" t="s">
        <v>2641</v>
      </c>
    </row>
    <row r="2760" spans="1:31" x14ac:dyDescent="0.25">
      <c r="A2760" s="1">
        <v>44480</v>
      </c>
      <c r="B2760" s="2" t="s">
        <v>3880</v>
      </c>
      <c r="C2760" s="2" t="s">
        <v>20</v>
      </c>
      <c r="D2760" s="2" t="s">
        <v>37</v>
      </c>
      <c r="E2760" s="2" t="s">
        <v>79</v>
      </c>
      <c r="F2760" s="2" t="s">
        <v>71</v>
      </c>
      <c r="G2760" s="4">
        <v>44480</v>
      </c>
      <c r="H2760">
        <v>209</v>
      </c>
      <c r="I2760" t="s">
        <v>3893</v>
      </c>
      <c r="J2760" s="1">
        <v>44480</v>
      </c>
      <c r="K2760" t="s">
        <v>3873</v>
      </c>
      <c r="L2760" t="s">
        <v>2338</v>
      </c>
      <c r="N2760">
        <v>367</v>
      </c>
      <c r="O2760" t="s">
        <v>2341</v>
      </c>
      <c r="P2760">
        <v>450</v>
      </c>
      <c r="Q2760">
        <v>0</v>
      </c>
      <c r="R2760">
        <v>0</v>
      </c>
      <c r="S2760">
        <v>450</v>
      </c>
      <c r="T2760">
        <v>450</v>
      </c>
      <c r="U2760">
        <v>450</v>
      </c>
      <c r="W2760" t="s">
        <v>2006</v>
      </c>
      <c r="X2760" t="s">
        <v>71</v>
      </c>
      <c r="AA2760" t="s">
        <v>18</v>
      </c>
      <c r="AC2760" t="s">
        <v>2342</v>
      </c>
      <c r="AD2760">
        <v>110</v>
      </c>
      <c r="AE2760" t="s">
        <v>2258</v>
      </c>
    </row>
    <row r="2761" spans="1:31" x14ac:dyDescent="0.25">
      <c r="A2761" s="1">
        <v>44480</v>
      </c>
      <c r="B2761" s="2" t="s">
        <v>3880</v>
      </c>
      <c r="C2761" s="2" t="s">
        <v>46</v>
      </c>
      <c r="D2761" s="2" t="s">
        <v>74</v>
      </c>
      <c r="E2761" s="2" t="s">
        <v>81</v>
      </c>
      <c r="F2761" s="2" t="s">
        <v>71</v>
      </c>
      <c r="G2761" s="4">
        <v>44480</v>
      </c>
      <c r="H2761">
        <v>210</v>
      </c>
      <c r="I2761" t="s">
        <v>3894</v>
      </c>
      <c r="J2761" s="1">
        <v>44480</v>
      </c>
      <c r="K2761" t="s">
        <v>3966</v>
      </c>
      <c r="L2761" t="s">
        <v>2150</v>
      </c>
      <c r="N2761">
        <v>2088</v>
      </c>
      <c r="O2761" t="s">
        <v>3967</v>
      </c>
      <c r="P2761">
        <v>700</v>
      </c>
      <c r="Q2761">
        <v>0</v>
      </c>
      <c r="R2761">
        <v>0</v>
      </c>
      <c r="S2761">
        <v>2650</v>
      </c>
      <c r="T2761">
        <v>2650</v>
      </c>
      <c r="U2761">
        <v>2650</v>
      </c>
      <c r="W2761" t="s">
        <v>2006</v>
      </c>
      <c r="X2761" t="s">
        <v>71</v>
      </c>
      <c r="Y2761" t="s">
        <v>3968</v>
      </c>
      <c r="AA2761" t="s">
        <v>46</v>
      </c>
      <c r="AC2761" t="s">
        <v>3969</v>
      </c>
      <c r="AE2761" t="s">
        <v>3970</v>
      </c>
    </row>
    <row r="2762" spans="1:31" x14ac:dyDescent="0.25">
      <c r="A2762" s="1">
        <v>44480</v>
      </c>
      <c r="B2762" s="2" t="s">
        <v>3880</v>
      </c>
      <c r="C2762" s="2" t="s">
        <v>46</v>
      </c>
      <c r="D2762" s="2" t="s">
        <v>74</v>
      </c>
      <c r="E2762" s="2" t="s">
        <v>81</v>
      </c>
      <c r="F2762" s="2" t="s">
        <v>71</v>
      </c>
      <c r="G2762" s="4">
        <v>44480</v>
      </c>
      <c r="H2762">
        <v>211</v>
      </c>
      <c r="I2762" t="s">
        <v>3894</v>
      </c>
      <c r="N2762">
        <v>364</v>
      </c>
      <c r="O2762" t="s">
        <v>3971</v>
      </c>
      <c r="P2762">
        <v>450</v>
      </c>
      <c r="AC2762" t="s">
        <v>3972</v>
      </c>
    </row>
    <row r="2763" spans="1:31" x14ac:dyDescent="0.25">
      <c r="A2763" s="1">
        <v>44480</v>
      </c>
      <c r="B2763" s="2" t="s">
        <v>3880</v>
      </c>
      <c r="C2763" s="2" t="s">
        <v>46</v>
      </c>
      <c r="D2763" s="2" t="s">
        <v>74</v>
      </c>
      <c r="E2763" s="2" t="s">
        <v>81</v>
      </c>
      <c r="F2763" s="2" t="s">
        <v>71</v>
      </c>
      <c r="G2763" s="4">
        <v>44480</v>
      </c>
      <c r="H2763">
        <v>212</v>
      </c>
      <c r="I2763" t="s">
        <v>3894</v>
      </c>
      <c r="N2763">
        <v>1776</v>
      </c>
      <c r="O2763" t="s">
        <v>3973</v>
      </c>
      <c r="P2763">
        <v>1500</v>
      </c>
      <c r="AC2763" t="s">
        <v>3974</v>
      </c>
    </row>
    <row r="2764" spans="1:31" x14ac:dyDescent="0.25">
      <c r="A2764" s="1">
        <v>44480</v>
      </c>
      <c r="B2764" s="2" t="s">
        <v>3880</v>
      </c>
      <c r="C2764" s="2" t="s">
        <v>25</v>
      </c>
      <c r="D2764" s="2" t="s">
        <v>23</v>
      </c>
      <c r="E2764" s="2" t="s">
        <v>78</v>
      </c>
      <c r="F2764" s="2" t="s">
        <v>71</v>
      </c>
      <c r="G2764" s="4">
        <v>44480</v>
      </c>
      <c r="H2764">
        <v>213</v>
      </c>
      <c r="I2764" t="s">
        <v>3897</v>
      </c>
      <c r="J2764" s="1">
        <v>44480</v>
      </c>
      <c r="K2764" t="s">
        <v>3687</v>
      </c>
      <c r="L2764" t="s">
        <v>2287</v>
      </c>
      <c r="M2764" t="s">
        <v>3659</v>
      </c>
      <c r="N2764">
        <v>692</v>
      </c>
      <c r="O2764" t="s">
        <v>2012</v>
      </c>
      <c r="P2764">
        <v>184</v>
      </c>
      <c r="Q2764">
        <v>0</v>
      </c>
      <c r="R2764">
        <v>0</v>
      </c>
      <c r="S2764">
        <v>184</v>
      </c>
      <c r="T2764">
        <v>184</v>
      </c>
      <c r="U2764">
        <v>184</v>
      </c>
      <c r="W2764" t="s">
        <v>2006</v>
      </c>
      <c r="X2764" t="s">
        <v>71</v>
      </c>
      <c r="AA2764" t="s">
        <v>24</v>
      </c>
      <c r="AC2764" t="s">
        <v>2013</v>
      </c>
      <c r="AD2764" t="s">
        <v>2014</v>
      </c>
      <c r="AE2764" t="s">
        <v>2361</v>
      </c>
    </row>
    <row r="2765" spans="1:31" x14ac:dyDescent="0.25">
      <c r="A2765" s="1">
        <v>44480</v>
      </c>
      <c r="B2765" s="2" t="s">
        <v>3880</v>
      </c>
      <c r="C2765" s="2" t="s">
        <v>46</v>
      </c>
      <c r="D2765" s="2" t="s">
        <v>23</v>
      </c>
      <c r="E2765" s="2" t="s">
        <v>81</v>
      </c>
      <c r="F2765" s="2" t="s">
        <v>71</v>
      </c>
      <c r="G2765" s="4">
        <v>44480</v>
      </c>
      <c r="H2765">
        <v>214</v>
      </c>
      <c r="I2765" t="s">
        <v>3898</v>
      </c>
      <c r="J2765" s="1">
        <v>44480</v>
      </c>
      <c r="K2765" t="s">
        <v>2938</v>
      </c>
      <c r="L2765" t="s">
        <v>2072</v>
      </c>
      <c r="N2765">
        <v>259</v>
      </c>
      <c r="O2765" t="s">
        <v>2277</v>
      </c>
      <c r="P2765">
        <v>130</v>
      </c>
      <c r="Q2765">
        <v>0</v>
      </c>
      <c r="R2765">
        <v>0</v>
      </c>
      <c r="S2765">
        <v>260</v>
      </c>
      <c r="T2765">
        <v>260</v>
      </c>
      <c r="U2765">
        <v>260</v>
      </c>
      <c r="W2765" t="s">
        <v>2006</v>
      </c>
      <c r="X2765" t="s">
        <v>71</v>
      </c>
      <c r="AA2765" t="s">
        <v>46</v>
      </c>
      <c r="AC2765" t="s">
        <v>2278</v>
      </c>
      <c r="AD2765">
        <v>210</v>
      </c>
      <c r="AE2765" t="s">
        <v>2454</v>
      </c>
    </row>
    <row r="2766" spans="1:31" x14ac:dyDescent="0.25">
      <c r="A2766" s="1">
        <v>44480</v>
      </c>
      <c r="B2766" s="2" t="s">
        <v>3880</v>
      </c>
      <c r="C2766" s="2" t="s">
        <v>46</v>
      </c>
      <c r="D2766" s="2" t="s">
        <v>23</v>
      </c>
      <c r="E2766" s="2" t="s">
        <v>81</v>
      </c>
      <c r="F2766" s="2" t="s">
        <v>71</v>
      </c>
      <c r="G2766" s="4">
        <v>44480</v>
      </c>
      <c r="H2766">
        <v>215</v>
      </c>
      <c r="I2766" t="s">
        <v>3898</v>
      </c>
      <c r="N2766">
        <v>262</v>
      </c>
      <c r="O2766" t="s">
        <v>2279</v>
      </c>
      <c r="P2766">
        <v>130</v>
      </c>
      <c r="AC2766" t="s">
        <v>2280</v>
      </c>
    </row>
    <row r="2767" spans="1:31" x14ac:dyDescent="0.25">
      <c r="A2767" s="1">
        <v>44480</v>
      </c>
      <c r="B2767" s="2" t="s">
        <v>3880</v>
      </c>
      <c r="C2767" s="2" t="s">
        <v>35</v>
      </c>
      <c r="D2767" s="2" t="s">
        <v>74</v>
      </c>
      <c r="E2767" s="2" t="s">
        <v>35</v>
      </c>
      <c r="F2767" s="2" t="s">
        <v>71</v>
      </c>
      <c r="G2767" s="4">
        <v>44480</v>
      </c>
      <c r="H2767">
        <v>216</v>
      </c>
      <c r="I2767" t="s">
        <v>3899</v>
      </c>
      <c r="J2767" s="1">
        <v>44480</v>
      </c>
      <c r="K2767" t="s">
        <v>2636</v>
      </c>
      <c r="L2767" t="s">
        <v>2637</v>
      </c>
      <c r="M2767" t="s">
        <v>2638</v>
      </c>
      <c r="N2767">
        <v>374</v>
      </c>
      <c r="O2767" t="s">
        <v>3416</v>
      </c>
      <c r="P2767">
        <v>700</v>
      </c>
      <c r="Q2767">
        <v>0</v>
      </c>
      <c r="R2767">
        <v>0</v>
      </c>
      <c r="S2767">
        <v>700</v>
      </c>
      <c r="T2767">
        <v>700</v>
      </c>
      <c r="U2767">
        <v>700</v>
      </c>
      <c r="W2767" t="s">
        <v>2006</v>
      </c>
      <c r="X2767" t="s">
        <v>71</v>
      </c>
      <c r="AA2767" t="s">
        <v>38</v>
      </c>
      <c r="AC2767" t="s">
        <v>3417</v>
      </c>
      <c r="AE2767" t="s">
        <v>2641</v>
      </c>
    </row>
    <row r="2768" spans="1:31" x14ac:dyDescent="0.25">
      <c r="A2768" s="1">
        <v>44480</v>
      </c>
      <c r="B2768" s="2" t="s">
        <v>3880</v>
      </c>
      <c r="C2768" s="2" t="s">
        <v>46</v>
      </c>
      <c r="D2768" s="2" t="s">
        <v>23</v>
      </c>
      <c r="E2768" s="2" t="s">
        <v>81</v>
      </c>
      <c r="F2768" s="2" t="s">
        <v>71</v>
      </c>
      <c r="G2768" s="4">
        <v>44480</v>
      </c>
      <c r="H2768">
        <v>217</v>
      </c>
      <c r="I2768" t="s">
        <v>3900</v>
      </c>
      <c r="J2768" s="1">
        <v>44480</v>
      </c>
      <c r="K2768" t="s">
        <v>3975</v>
      </c>
      <c r="L2768" t="s">
        <v>2618</v>
      </c>
      <c r="M2768" t="s">
        <v>3976</v>
      </c>
      <c r="N2768">
        <v>416</v>
      </c>
      <c r="O2768" t="s">
        <v>2172</v>
      </c>
      <c r="P2768">
        <v>362</v>
      </c>
      <c r="Q2768">
        <v>0</v>
      </c>
      <c r="R2768">
        <v>0</v>
      </c>
      <c r="S2768">
        <v>472</v>
      </c>
      <c r="T2768">
        <v>472</v>
      </c>
      <c r="U2768">
        <v>472</v>
      </c>
      <c r="W2768" t="s">
        <v>2006</v>
      </c>
      <c r="X2768" t="s">
        <v>71</v>
      </c>
      <c r="AA2768" t="s">
        <v>46</v>
      </c>
      <c r="AC2768" t="s">
        <v>2173</v>
      </c>
      <c r="AD2768">
        <v>22</v>
      </c>
      <c r="AE2768" t="s">
        <v>2306</v>
      </c>
    </row>
    <row r="2769" spans="1:31" x14ac:dyDescent="0.25">
      <c r="A2769" s="1">
        <v>44480</v>
      </c>
      <c r="B2769" s="2" t="s">
        <v>3880</v>
      </c>
      <c r="C2769" s="2" t="s">
        <v>46</v>
      </c>
      <c r="D2769" s="2" t="s">
        <v>23</v>
      </c>
      <c r="E2769" s="2" t="s">
        <v>81</v>
      </c>
      <c r="F2769" s="2" t="s">
        <v>71</v>
      </c>
      <c r="G2769" s="4">
        <v>44480</v>
      </c>
      <c r="H2769">
        <v>218</v>
      </c>
      <c r="I2769" t="s">
        <v>3900</v>
      </c>
      <c r="N2769">
        <v>286</v>
      </c>
      <c r="O2769" t="s">
        <v>2182</v>
      </c>
      <c r="P2769">
        <v>110</v>
      </c>
      <c r="AC2769" t="s">
        <v>2183</v>
      </c>
      <c r="AD2769">
        <v>220</v>
      </c>
    </row>
    <row r="2770" spans="1:31" x14ac:dyDescent="0.25">
      <c r="A2770" s="1">
        <v>44480</v>
      </c>
      <c r="B2770" s="2" t="s">
        <v>3880</v>
      </c>
      <c r="C2770" s="2" t="s">
        <v>46</v>
      </c>
      <c r="D2770" s="2" t="s">
        <v>23</v>
      </c>
      <c r="E2770" s="2" t="s">
        <v>81</v>
      </c>
      <c r="F2770" s="2" t="s">
        <v>71</v>
      </c>
      <c r="G2770" s="4">
        <v>44480</v>
      </c>
      <c r="H2770">
        <v>219</v>
      </c>
      <c r="I2770" t="s">
        <v>3903</v>
      </c>
      <c r="J2770" s="1">
        <v>44480</v>
      </c>
      <c r="K2770" t="s">
        <v>3977</v>
      </c>
      <c r="L2770" t="s">
        <v>3978</v>
      </c>
      <c r="N2770">
        <v>131</v>
      </c>
      <c r="O2770" t="s">
        <v>2445</v>
      </c>
      <c r="P2770">
        <v>500</v>
      </c>
      <c r="Q2770">
        <v>0</v>
      </c>
      <c r="R2770">
        <v>0</v>
      </c>
      <c r="S2770">
        <v>3108</v>
      </c>
      <c r="T2770">
        <v>3108</v>
      </c>
      <c r="U2770">
        <v>3108</v>
      </c>
      <c r="W2770" t="s">
        <v>2006</v>
      </c>
      <c r="X2770" t="s">
        <v>71</v>
      </c>
      <c r="AA2770" t="s">
        <v>46</v>
      </c>
      <c r="AC2770" t="s">
        <v>2446</v>
      </c>
      <c r="AD2770" t="s">
        <v>2447</v>
      </c>
      <c r="AE2770" t="s">
        <v>2423</v>
      </c>
    </row>
    <row r="2771" spans="1:31" x14ac:dyDescent="0.25">
      <c r="A2771" s="1">
        <v>44480</v>
      </c>
      <c r="B2771" s="2" t="s">
        <v>3880</v>
      </c>
      <c r="C2771" s="2" t="s">
        <v>46</v>
      </c>
      <c r="D2771" s="2" t="s">
        <v>23</v>
      </c>
      <c r="E2771" s="2" t="s">
        <v>81</v>
      </c>
      <c r="F2771" s="2" t="s">
        <v>71</v>
      </c>
      <c r="G2771" s="4">
        <v>44480</v>
      </c>
      <c r="H2771">
        <v>220</v>
      </c>
      <c r="I2771" t="s">
        <v>3903</v>
      </c>
      <c r="N2771">
        <v>361</v>
      </c>
      <c r="O2771" t="s">
        <v>3979</v>
      </c>
      <c r="P2771">
        <v>400</v>
      </c>
      <c r="AC2771" t="s">
        <v>3980</v>
      </c>
    </row>
    <row r="2772" spans="1:31" x14ac:dyDescent="0.25">
      <c r="A2772" s="1">
        <v>44480</v>
      </c>
      <c r="B2772" s="2" t="s">
        <v>3880</v>
      </c>
      <c r="C2772" s="2" t="s">
        <v>46</v>
      </c>
      <c r="D2772" s="2" t="s">
        <v>23</v>
      </c>
      <c r="E2772" s="2" t="s">
        <v>81</v>
      </c>
      <c r="F2772" s="2" t="s">
        <v>71</v>
      </c>
      <c r="G2772" s="4">
        <v>44480</v>
      </c>
      <c r="H2772">
        <v>221</v>
      </c>
      <c r="I2772" t="s">
        <v>3903</v>
      </c>
      <c r="N2772">
        <v>383</v>
      </c>
      <c r="O2772" t="s">
        <v>3981</v>
      </c>
      <c r="P2772">
        <v>400</v>
      </c>
      <c r="AC2772" t="s">
        <v>3982</v>
      </c>
      <c r="AD2772">
        <v>21</v>
      </c>
    </row>
    <row r="2773" spans="1:31" x14ac:dyDescent="0.25">
      <c r="A2773" s="1">
        <v>44480</v>
      </c>
      <c r="B2773" s="2" t="s">
        <v>3880</v>
      </c>
      <c r="C2773" s="2" t="s">
        <v>46</v>
      </c>
      <c r="D2773" s="2" t="s">
        <v>23</v>
      </c>
      <c r="E2773" s="2" t="s">
        <v>81</v>
      </c>
      <c r="F2773" s="2" t="s">
        <v>71</v>
      </c>
      <c r="G2773" s="4">
        <v>44480</v>
      </c>
      <c r="H2773">
        <v>222</v>
      </c>
      <c r="I2773" t="s">
        <v>3903</v>
      </c>
      <c r="N2773">
        <v>394</v>
      </c>
      <c r="O2773" t="s">
        <v>3983</v>
      </c>
      <c r="P2773">
        <v>400</v>
      </c>
      <c r="AC2773" t="s">
        <v>3984</v>
      </c>
      <c r="AD2773">
        <v>20</v>
      </c>
    </row>
    <row r="2774" spans="1:31" x14ac:dyDescent="0.25">
      <c r="A2774" s="1">
        <v>44480</v>
      </c>
      <c r="B2774" s="2" t="s">
        <v>3880</v>
      </c>
      <c r="C2774" s="2" t="s">
        <v>46</v>
      </c>
      <c r="D2774" s="2" t="s">
        <v>23</v>
      </c>
      <c r="E2774" s="2" t="s">
        <v>81</v>
      </c>
      <c r="F2774" s="2" t="s">
        <v>71</v>
      </c>
      <c r="G2774" s="4">
        <v>44480</v>
      </c>
      <c r="H2774">
        <v>223</v>
      </c>
      <c r="I2774" t="s">
        <v>3903</v>
      </c>
      <c r="N2774">
        <v>416</v>
      </c>
      <c r="O2774" t="s">
        <v>2172</v>
      </c>
      <c r="P2774">
        <v>362</v>
      </c>
      <c r="AC2774" t="s">
        <v>2173</v>
      </c>
      <c r="AD2774">
        <v>22</v>
      </c>
    </row>
    <row r="2775" spans="1:31" x14ac:dyDescent="0.25">
      <c r="A2775" s="1">
        <v>44480</v>
      </c>
      <c r="B2775" s="2" t="s">
        <v>3880</v>
      </c>
      <c r="C2775" s="2" t="s">
        <v>46</v>
      </c>
      <c r="D2775" s="2" t="s">
        <v>23</v>
      </c>
      <c r="E2775" s="2" t="s">
        <v>81</v>
      </c>
      <c r="F2775" s="2" t="s">
        <v>71</v>
      </c>
      <c r="G2775" s="4">
        <v>44480</v>
      </c>
      <c r="H2775">
        <v>224</v>
      </c>
      <c r="I2775" t="s">
        <v>3903</v>
      </c>
      <c r="N2775">
        <v>605</v>
      </c>
      <c r="O2775" t="s">
        <v>3440</v>
      </c>
      <c r="P2775">
        <v>546</v>
      </c>
      <c r="AC2775" t="s">
        <v>3441</v>
      </c>
    </row>
    <row r="2776" spans="1:31" x14ac:dyDescent="0.25">
      <c r="A2776" s="1">
        <v>44480</v>
      </c>
      <c r="B2776" s="2" t="s">
        <v>3880</v>
      </c>
      <c r="C2776" s="2" t="s">
        <v>46</v>
      </c>
      <c r="D2776" s="2" t="s">
        <v>23</v>
      </c>
      <c r="E2776" s="2" t="s">
        <v>81</v>
      </c>
      <c r="F2776" s="2" t="s">
        <v>71</v>
      </c>
      <c r="G2776" s="4">
        <v>44480</v>
      </c>
      <c r="H2776">
        <v>225</v>
      </c>
      <c r="I2776" t="s">
        <v>3903</v>
      </c>
      <c r="N2776">
        <v>1255</v>
      </c>
      <c r="O2776" t="s">
        <v>3985</v>
      </c>
      <c r="P2776">
        <v>500</v>
      </c>
      <c r="AC2776" t="s">
        <v>3986</v>
      </c>
      <c r="AD2776">
        <v>16</v>
      </c>
    </row>
    <row r="2777" spans="1:31" x14ac:dyDescent="0.25">
      <c r="A2777" s="1">
        <v>44480</v>
      </c>
      <c r="B2777" s="2" t="s">
        <v>3880</v>
      </c>
      <c r="C2777" s="2" t="s">
        <v>46</v>
      </c>
      <c r="D2777" s="2" t="s">
        <v>74</v>
      </c>
      <c r="E2777" s="2" t="s">
        <v>81</v>
      </c>
      <c r="F2777" s="2" t="s">
        <v>71</v>
      </c>
      <c r="G2777" s="4">
        <v>44480</v>
      </c>
      <c r="H2777">
        <v>226</v>
      </c>
      <c r="I2777" t="s">
        <v>3905</v>
      </c>
      <c r="J2777" s="1">
        <v>44480</v>
      </c>
      <c r="K2777" t="s">
        <v>3987</v>
      </c>
      <c r="L2777" t="s">
        <v>2042</v>
      </c>
      <c r="M2777" t="s">
        <v>3988</v>
      </c>
      <c r="N2777">
        <v>182</v>
      </c>
      <c r="O2777" t="s">
        <v>2189</v>
      </c>
      <c r="P2777">
        <v>360</v>
      </c>
      <c r="Q2777">
        <v>0</v>
      </c>
      <c r="R2777">
        <v>0</v>
      </c>
      <c r="S2777">
        <v>360</v>
      </c>
      <c r="T2777">
        <v>360</v>
      </c>
      <c r="U2777">
        <v>360</v>
      </c>
      <c r="W2777" t="s">
        <v>2006</v>
      </c>
      <c r="X2777" t="s">
        <v>71</v>
      </c>
      <c r="AA2777" t="s">
        <v>46</v>
      </c>
      <c r="AC2777" t="s">
        <v>2190</v>
      </c>
      <c r="AD2777">
        <v>163</v>
      </c>
      <c r="AE2777" t="s">
        <v>2306</v>
      </c>
    </row>
    <row r="2778" spans="1:31" x14ac:dyDescent="0.25">
      <c r="A2778" s="1">
        <v>44480</v>
      </c>
      <c r="B2778" s="2" t="s">
        <v>3880</v>
      </c>
      <c r="C2778" s="2" t="s">
        <v>34</v>
      </c>
      <c r="D2778" s="2" t="s">
        <v>23</v>
      </c>
      <c r="E2778" s="2" t="s">
        <v>80</v>
      </c>
      <c r="F2778" s="2" t="s">
        <v>71</v>
      </c>
      <c r="G2778" s="4">
        <v>44480</v>
      </c>
      <c r="H2778">
        <v>227</v>
      </c>
      <c r="I2778" t="s">
        <v>3907</v>
      </c>
      <c r="J2778" s="1">
        <v>44480</v>
      </c>
      <c r="K2778" t="s">
        <v>3965</v>
      </c>
      <c r="L2778" t="s">
        <v>2518</v>
      </c>
      <c r="M2778" t="s">
        <v>2335</v>
      </c>
      <c r="N2778">
        <v>100</v>
      </c>
      <c r="O2778" t="s">
        <v>2016</v>
      </c>
      <c r="P2778">
        <v>414</v>
      </c>
      <c r="Q2778">
        <v>0</v>
      </c>
      <c r="R2778">
        <v>0</v>
      </c>
      <c r="S2778">
        <v>4351</v>
      </c>
      <c r="T2778">
        <v>4351</v>
      </c>
      <c r="U2778">
        <v>4351</v>
      </c>
      <c r="W2778" t="s">
        <v>2006</v>
      </c>
      <c r="X2778" t="s">
        <v>71</v>
      </c>
      <c r="AA2778" t="s">
        <v>33</v>
      </c>
      <c r="AC2778" t="s">
        <v>2017</v>
      </c>
      <c r="AD2778">
        <v>100</v>
      </c>
      <c r="AE2778" t="s">
        <v>2730</v>
      </c>
    </row>
    <row r="2779" spans="1:31" x14ac:dyDescent="0.25">
      <c r="A2779" s="1">
        <v>44480</v>
      </c>
      <c r="B2779" s="2" t="s">
        <v>3880</v>
      </c>
      <c r="C2779" s="2" t="s">
        <v>34</v>
      </c>
      <c r="D2779" s="2" t="s">
        <v>23</v>
      </c>
      <c r="E2779" s="2" t="s">
        <v>80</v>
      </c>
      <c r="F2779" s="2" t="s">
        <v>71</v>
      </c>
      <c r="G2779" s="4">
        <v>44480</v>
      </c>
      <c r="H2779">
        <v>228</v>
      </c>
      <c r="I2779" t="s">
        <v>3907</v>
      </c>
      <c r="N2779">
        <v>692</v>
      </c>
      <c r="O2779" t="s">
        <v>2012</v>
      </c>
      <c r="P2779">
        <v>184</v>
      </c>
      <c r="AC2779" t="s">
        <v>2013</v>
      </c>
      <c r="AD2779" t="s">
        <v>2014</v>
      </c>
    </row>
    <row r="2780" spans="1:31" x14ac:dyDescent="0.25">
      <c r="A2780" s="1">
        <v>44480</v>
      </c>
      <c r="B2780" s="2" t="s">
        <v>3880</v>
      </c>
      <c r="C2780" s="2" t="s">
        <v>34</v>
      </c>
      <c r="D2780" s="2" t="s">
        <v>23</v>
      </c>
      <c r="E2780" s="2" t="s">
        <v>80</v>
      </c>
      <c r="F2780" s="2" t="s">
        <v>71</v>
      </c>
      <c r="G2780" s="4">
        <v>44480</v>
      </c>
      <c r="H2780">
        <v>229</v>
      </c>
      <c r="I2780" t="s">
        <v>3907</v>
      </c>
      <c r="N2780">
        <v>288</v>
      </c>
      <c r="O2780" t="s">
        <v>2242</v>
      </c>
      <c r="P2780">
        <v>125</v>
      </c>
      <c r="AC2780" t="s">
        <v>2243</v>
      </c>
      <c r="AD2780">
        <v>221</v>
      </c>
    </row>
    <row r="2781" spans="1:31" x14ac:dyDescent="0.25">
      <c r="A2781" s="1">
        <v>44480</v>
      </c>
      <c r="B2781" s="2" t="s">
        <v>3880</v>
      </c>
      <c r="C2781" s="2" t="s">
        <v>34</v>
      </c>
      <c r="D2781" s="2" t="s">
        <v>23</v>
      </c>
      <c r="E2781" s="2" t="s">
        <v>80</v>
      </c>
      <c r="F2781" s="2" t="s">
        <v>71</v>
      </c>
      <c r="G2781" s="4">
        <v>44480</v>
      </c>
      <c r="H2781">
        <v>230</v>
      </c>
      <c r="I2781" t="s">
        <v>3907</v>
      </c>
      <c r="N2781">
        <v>226</v>
      </c>
      <c r="O2781" t="s">
        <v>2018</v>
      </c>
      <c r="P2781">
        <v>345</v>
      </c>
      <c r="AC2781" t="s">
        <v>2019</v>
      </c>
      <c r="AD2781">
        <v>183</v>
      </c>
    </row>
    <row r="2782" spans="1:31" x14ac:dyDescent="0.25">
      <c r="A2782" s="1">
        <v>44480</v>
      </c>
      <c r="B2782" s="2" t="s">
        <v>3880</v>
      </c>
      <c r="C2782" s="2" t="s">
        <v>34</v>
      </c>
      <c r="D2782" s="2" t="s">
        <v>23</v>
      </c>
      <c r="E2782" s="2" t="s">
        <v>80</v>
      </c>
      <c r="F2782" s="2" t="s">
        <v>71</v>
      </c>
      <c r="G2782" s="4">
        <v>44480</v>
      </c>
      <c r="H2782">
        <v>231</v>
      </c>
      <c r="I2782" t="s">
        <v>3907</v>
      </c>
      <c r="N2782">
        <v>691</v>
      </c>
      <c r="O2782" t="s">
        <v>2020</v>
      </c>
      <c r="P2782">
        <v>518</v>
      </c>
      <c r="AC2782" t="s">
        <v>2021</v>
      </c>
      <c r="AD2782" t="s">
        <v>2022</v>
      </c>
    </row>
    <row r="2783" spans="1:31" x14ac:dyDescent="0.25">
      <c r="A2783" s="1">
        <v>44480</v>
      </c>
      <c r="B2783" s="2" t="s">
        <v>3880</v>
      </c>
      <c r="C2783" s="2" t="s">
        <v>34</v>
      </c>
      <c r="D2783" s="2" t="s">
        <v>23</v>
      </c>
      <c r="E2783" s="2" t="s">
        <v>80</v>
      </c>
      <c r="F2783" s="2" t="s">
        <v>71</v>
      </c>
      <c r="G2783" s="4">
        <v>44480</v>
      </c>
      <c r="H2783">
        <v>232</v>
      </c>
      <c r="I2783" t="s">
        <v>3907</v>
      </c>
      <c r="N2783">
        <v>2477</v>
      </c>
      <c r="O2783" t="s">
        <v>2240</v>
      </c>
      <c r="P2783">
        <v>750</v>
      </c>
      <c r="AC2783" t="s">
        <v>2241</v>
      </c>
    </row>
    <row r="2784" spans="1:31" x14ac:dyDescent="0.25">
      <c r="A2784" s="1">
        <v>44480</v>
      </c>
      <c r="B2784" s="2" t="s">
        <v>3880</v>
      </c>
      <c r="C2784" s="2" t="s">
        <v>34</v>
      </c>
      <c r="D2784" s="2" t="s">
        <v>23</v>
      </c>
      <c r="E2784" s="2" t="s">
        <v>80</v>
      </c>
      <c r="F2784" s="2" t="s">
        <v>71</v>
      </c>
      <c r="G2784" s="4">
        <v>44480</v>
      </c>
      <c r="H2784">
        <v>233</v>
      </c>
      <c r="I2784" t="s">
        <v>3907</v>
      </c>
      <c r="N2784">
        <v>244</v>
      </c>
      <c r="O2784" t="s">
        <v>2023</v>
      </c>
      <c r="P2784">
        <v>920</v>
      </c>
      <c r="AC2784" t="s">
        <v>2024</v>
      </c>
    </row>
    <row r="2785" spans="1:31" x14ac:dyDescent="0.25">
      <c r="A2785" s="1">
        <v>44480</v>
      </c>
      <c r="B2785" s="2" t="s">
        <v>3880</v>
      </c>
      <c r="C2785" s="2" t="s">
        <v>34</v>
      </c>
      <c r="D2785" s="2" t="s">
        <v>23</v>
      </c>
      <c r="E2785" s="2" t="s">
        <v>80</v>
      </c>
      <c r="F2785" s="2" t="s">
        <v>71</v>
      </c>
      <c r="G2785" s="4">
        <v>44480</v>
      </c>
      <c r="H2785">
        <v>234</v>
      </c>
      <c r="I2785" t="s">
        <v>3907</v>
      </c>
      <c r="N2785">
        <v>87</v>
      </c>
      <c r="O2785" t="s">
        <v>2602</v>
      </c>
      <c r="P2785">
        <v>345</v>
      </c>
      <c r="AC2785" t="s">
        <v>2602</v>
      </c>
      <c r="AD2785">
        <v>129</v>
      </c>
    </row>
    <row r="2786" spans="1:31" x14ac:dyDescent="0.25">
      <c r="A2786" s="1">
        <v>44480</v>
      </c>
      <c r="B2786" s="2" t="s">
        <v>3880</v>
      </c>
      <c r="C2786" s="2" t="s">
        <v>34</v>
      </c>
      <c r="D2786" s="2" t="s">
        <v>23</v>
      </c>
      <c r="E2786" s="2" t="s">
        <v>80</v>
      </c>
      <c r="F2786" s="2" t="s">
        <v>71</v>
      </c>
      <c r="G2786" s="4">
        <v>44480</v>
      </c>
      <c r="H2786">
        <v>235</v>
      </c>
      <c r="I2786" t="s">
        <v>3907</v>
      </c>
      <c r="N2786">
        <v>2085</v>
      </c>
      <c r="O2786" t="s">
        <v>2741</v>
      </c>
      <c r="P2786">
        <v>750</v>
      </c>
      <c r="AC2786" t="s">
        <v>2742</v>
      </c>
      <c r="AD2786">
        <v>189</v>
      </c>
    </row>
    <row r="2787" spans="1:31" x14ac:dyDescent="0.25">
      <c r="A2787" s="1">
        <v>44480</v>
      </c>
      <c r="B2787" s="2" t="s">
        <v>3883</v>
      </c>
      <c r="C2787" s="2" t="s">
        <v>73</v>
      </c>
      <c r="D2787" s="2" t="s">
        <v>23</v>
      </c>
      <c r="E2787" s="2" t="s">
        <v>77</v>
      </c>
      <c r="F2787" s="2" t="s">
        <v>71</v>
      </c>
      <c r="G2787" s="4">
        <v>44480</v>
      </c>
      <c r="H2787">
        <v>236</v>
      </c>
      <c r="I2787" t="s">
        <v>3909</v>
      </c>
      <c r="J2787" s="1">
        <v>44480</v>
      </c>
      <c r="K2787" t="s">
        <v>3965</v>
      </c>
      <c r="L2787" t="s">
        <v>2518</v>
      </c>
      <c r="M2787" t="s">
        <v>2335</v>
      </c>
      <c r="N2787">
        <v>102</v>
      </c>
      <c r="O2787" t="s">
        <v>2033</v>
      </c>
      <c r="P2787">
        <v>1070</v>
      </c>
      <c r="Q2787">
        <v>0</v>
      </c>
      <c r="R2787">
        <v>0</v>
      </c>
      <c r="S2787">
        <v>1070</v>
      </c>
      <c r="T2787">
        <v>1070</v>
      </c>
      <c r="U2787">
        <v>1070</v>
      </c>
      <c r="W2787" t="s">
        <v>2006</v>
      </c>
      <c r="X2787" t="s">
        <v>71</v>
      </c>
      <c r="AA2787" t="s">
        <v>33</v>
      </c>
      <c r="AC2787" t="s">
        <v>2034</v>
      </c>
      <c r="AD2787">
        <v>136</v>
      </c>
      <c r="AE2787" t="s">
        <v>2730</v>
      </c>
    </row>
    <row r="2788" spans="1:31" x14ac:dyDescent="0.25">
      <c r="A2788" s="1">
        <v>44480</v>
      </c>
      <c r="B2788" s="2" t="s">
        <v>3883</v>
      </c>
      <c r="C2788" s="2" t="s">
        <v>73</v>
      </c>
      <c r="D2788" s="2" t="s">
        <v>23</v>
      </c>
      <c r="E2788" s="2" t="s">
        <v>77</v>
      </c>
      <c r="F2788" s="2" t="s">
        <v>71</v>
      </c>
      <c r="G2788" s="4">
        <v>44480</v>
      </c>
      <c r="H2788">
        <v>237</v>
      </c>
      <c r="I2788" t="s">
        <v>3910</v>
      </c>
      <c r="J2788" s="1">
        <v>44480</v>
      </c>
      <c r="K2788" t="s">
        <v>2915</v>
      </c>
      <c r="L2788" t="s">
        <v>2618</v>
      </c>
      <c r="M2788" t="s">
        <v>2065</v>
      </c>
      <c r="N2788">
        <v>102</v>
      </c>
      <c r="O2788" t="s">
        <v>2033</v>
      </c>
      <c r="P2788">
        <v>1070</v>
      </c>
      <c r="Q2788">
        <v>0</v>
      </c>
      <c r="R2788">
        <v>0</v>
      </c>
      <c r="S2788">
        <v>1070</v>
      </c>
      <c r="T2788">
        <v>1070</v>
      </c>
      <c r="U2788">
        <v>1070</v>
      </c>
      <c r="W2788" t="s">
        <v>2006</v>
      </c>
      <c r="X2788" t="s">
        <v>71</v>
      </c>
      <c r="AA2788" t="s">
        <v>24</v>
      </c>
      <c r="AC2788" t="s">
        <v>2034</v>
      </c>
      <c r="AD2788">
        <v>136</v>
      </c>
      <c r="AE2788" t="s">
        <v>2039</v>
      </c>
    </row>
    <row r="2789" spans="1:31" x14ac:dyDescent="0.25">
      <c r="A2789" s="1">
        <v>44480</v>
      </c>
      <c r="B2789" s="2" t="s">
        <v>3883</v>
      </c>
      <c r="C2789" s="2" t="s">
        <v>34</v>
      </c>
      <c r="D2789" s="2" t="s">
        <v>23</v>
      </c>
      <c r="E2789" s="2" t="s">
        <v>80</v>
      </c>
      <c r="F2789" s="2" t="s">
        <v>71</v>
      </c>
      <c r="G2789" s="4">
        <v>44480</v>
      </c>
      <c r="H2789">
        <v>238</v>
      </c>
      <c r="I2789" t="s">
        <v>3911</v>
      </c>
      <c r="J2789" s="1">
        <v>44480</v>
      </c>
      <c r="K2789" t="s">
        <v>3989</v>
      </c>
      <c r="L2789" t="s">
        <v>3139</v>
      </c>
      <c r="M2789" t="s">
        <v>3990</v>
      </c>
      <c r="N2789">
        <v>692</v>
      </c>
      <c r="O2789" t="s">
        <v>2012</v>
      </c>
      <c r="P2789">
        <v>184</v>
      </c>
      <c r="Q2789">
        <v>0</v>
      </c>
      <c r="R2789">
        <v>0</v>
      </c>
      <c r="S2789">
        <v>2297</v>
      </c>
      <c r="T2789">
        <v>2297</v>
      </c>
      <c r="U2789">
        <v>2297</v>
      </c>
      <c r="W2789" t="s">
        <v>2006</v>
      </c>
      <c r="X2789" t="s">
        <v>71</v>
      </c>
      <c r="Y2789" t="s">
        <v>3991</v>
      </c>
      <c r="AA2789" t="s">
        <v>33</v>
      </c>
      <c r="AC2789" t="s">
        <v>2013</v>
      </c>
      <c r="AD2789" t="s">
        <v>2014</v>
      </c>
      <c r="AE2789" t="s">
        <v>2730</v>
      </c>
    </row>
    <row r="2790" spans="1:31" x14ac:dyDescent="0.25">
      <c r="A2790" s="1">
        <v>44480</v>
      </c>
      <c r="B2790" s="2" t="s">
        <v>3883</v>
      </c>
      <c r="C2790" s="2" t="s">
        <v>34</v>
      </c>
      <c r="D2790" s="2" t="s">
        <v>23</v>
      </c>
      <c r="E2790" s="2" t="s">
        <v>80</v>
      </c>
      <c r="F2790" s="2" t="s">
        <v>71</v>
      </c>
      <c r="G2790" s="4">
        <v>44480</v>
      </c>
      <c r="H2790">
        <v>239</v>
      </c>
      <c r="I2790" t="s">
        <v>3911</v>
      </c>
      <c r="N2790">
        <v>226</v>
      </c>
      <c r="O2790" t="s">
        <v>2018</v>
      </c>
      <c r="P2790">
        <v>345</v>
      </c>
      <c r="AC2790" t="s">
        <v>2019</v>
      </c>
      <c r="AD2790">
        <v>183</v>
      </c>
    </row>
    <row r="2791" spans="1:31" x14ac:dyDescent="0.25">
      <c r="A2791" s="1">
        <v>44480</v>
      </c>
      <c r="B2791" s="2" t="s">
        <v>3883</v>
      </c>
      <c r="C2791" s="2" t="s">
        <v>34</v>
      </c>
      <c r="D2791" s="2" t="s">
        <v>23</v>
      </c>
      <c r="E2791" s="2" t="s">
        <v>80</v>
      </c>
      <c r="F2791" s="2" t="s">
        <v>71</v>
      </c>
      <c r="G2791" s="4">
        <v>44480</v>
      </c>
      <c r="H2791">
        <v>240</v>
      </c>
      <c r="I2791" t="s">
        <v>3911</v>
      </c>
      <c r="N2791">
        <v>691</v>
      </c>
      <c r="O2791" t="s">
        <v>2020</v>
      </c>
      <c r="P2791">
        <v>518</v>
      </c>
      <c r="AC2791" t="s">
        <v>2021</v>
      </c>
      <c r="AD2791" t="s">
        <v>2022</v>
      </c>
    </row>
    <row r="2792" spans="1:31" x14ac:dyDescent="0.25">
      <c r="A2792" s="1">
        <v>44480</v>
      </c>
      <c r="B2792" s="2" t="s">
        <v>3883</v>
      </c>
      <c r="C2792" s="2" t="s">
        <v>34</v>
      </c>
      <c r="D2792" s="2" t="s">
        <v>23</v>
      </c>
      <c r="E2792" s="2" t="s">
        <v>80</v>
      </c>
      <c r="F2792" s="2" t="s">
        <v>71</v>
      </c>
      <c r="G2792" s="4">
        <v>44480</v>
      </c>
      <c r="H2792">
        <v>241</v>
      </c>
      <c r="I2792" t="s">
        <v>3911</v>
      </c>
      <c r="N2792">
        <v>2458</v>
      </c>
      <c r="O2792" t="s">
        <v>2152</v>
      </c>
      <c r="P2792">
        <v>500</v>
      </c>
      <c r="AC2792" t="s">
        <v>2153</v>
      </c>
    </row>
    <row r="2793" spans="1:31" x14ac:dyDescent="0.25">
      <c r="A2793" s="1">
        <v>44480</v>
      </c>
      <c r="B2793" s="2" t="s">
        <v>3883</v>
      </c>
      <c r="C2793" s="2" t="s">
        <v>34</v>
      </c>
      <c r="D2793" s="2" t="s">
        <v>23</v>
      </c>
      <c r="E2793" s="2" t="s">
        <v>80</v>
      </c>
      <c r="F2793" s="2" t="s">
        <v>71</v>
      </c>
      <c r="G2793" s="4">
        <v>44480</v>
      </c>
      <c r="H2793">
        <v>242</v>
      </c>
      <c r="I2793" t="s">
        <v>3911</v>
      </c>
      <c r="N2793">
        <v>2477</v>
      </c>
      <c r="O2793" t="s">
        <v>2240</v>
      </c>
      <c r="P2793">
        <v>750</v>
      </c>
      <c r="AC2793" t="s">
        <v>2241</v>
      </c>
    </row>
    <row r="2794" spans="1:31" x14ac:dyDescent="0.25">
      <c r="A2794" s="1">
        <v>44480</v>
      </c>
      <c r="B2794" s="2" t="s">
        <v>3883</v>
      </c>
      <c r="C2794" s="2" t="s">
        <v>73</v>
      </c>
      <c r="D2794" s="2" t="s">
        <v>23</v>
      </c>
      <c r="E2794" s="2" t="s">
        <v>77</v>
      </c>
      <c r="F2794" s="2" t="s">
        <v>71</v>
      </c>
      <c r="G2794" s="4">
        <v>44480</v>
      </c>
      <c r="H2794">
        <v>243</v>
      </c>
      <c r="I2794" t="s">
        <v>3913</v>
      </c>
      <c r="J2794" s="1">
        <v>44480</v>
      </c>
      <c r="K2794" t="s">
        <v>3390</v>
      </c>
      <c r="L2794" t="s">
        <v>2037</v>
      </c>
      <c r="N2794">
        <v>102</v>
      </c>
      <c r="O2794" t="s">
        <v>2033</v>
      </c>
      <c r="P2794">
        <v>1070</v>
      </c>
      <c r="Q2794">
        <v>0</v>
      </c>
      <c r="R2794">
        <v>0</v>
      </c>
      <c r="S2794">
        <v>1070</v>
      </c>
      <c r="T2794">
        <v>1070</v>
      </c>
      <c r="U2794">
        <v>1070</v>
      </c>
      <c r="W2794" t="s">
        <v>2006</v>
      </c>
      <c r="X2794" t="s">
        <v>71</v>
      </c>
      <c r="AA2794" t="s">
        <v>24</v>
      </c>
      <c r="AC2794" t="s">
        <v>2034</v>
      </c>
      <c r="AD2794">
        <v>136</v>
      </c>
      <c r="AE2794" t="s">
        <v>2333</v>
      </c>
    </row>
    <row r="2795" spans="1:31" x14ac:dyDescent="0.25">
      <c r="A2795" s="1">
        <v>44480</v>
      </c>
      <c r="B2795" s="2" t="s">
        <v>3883</v>
      </c>
      <c r="C2795" s="2" t="s">
        <v>34</v>
      </c>
      <c r="D2795" s="2" t="s">
        <v>23</v>
      </c>
      <c r="E2795" s="2" t="s">
        <v>80</v>
      </c>
      <c r="F2795" s="2" t="s">
        <v>71</v>
      </c>
      <c r="G2795" s="4">
        <v>44480</v>
      </c>
      <c r="H2795">
        <v>244</v>
      </c>
      <c r="I2795" t="s">
        <v>3914</v>
      </c>
      <c r="J2795" s="1">
        <v>44480</v>
      </c>
      <c r="K2795" t="s">
        <v>3992</v>
      </c>
      <c r="L2795" t="s">
        <v>2737</v>
      </c>
      <c r="M2795" t="s">
        <v>3168</v>
      </c>
      <c r="N2795">
        <v>692</v>
      </c>
      <c r="O2795" t="s">
        <v>2012</v>
      </c>
      <c r="P2795">
        <v>184</v>
      </c>
      <c r="Q2795">
        <v>0</v>
      </c>
      <c r="R2795">
        <v>0</v>
      </c>
      <c r="S2795">
        <v>2297</v>
      </c>
      <c r="T2795">
        <v>2297</v>
      </c>
      <c r="U2795">
        <v>2297</v>
      </c>
      <c r="W2795" t="s">
        <v>2006</v>
      </c>
      <c r="X2795" t="s">
        <v>71</v>
      </c>
      <c r="AA2795" t="s">
        <v>33</v>
      </c>
      <c r="AC2795" t="s">
        <v>2013</v>
      </c>
      <c r="AD2795" t="s">
        <v>2014</v>
      </c>
      <c r="AE2795" t="s">
        <v>2750</v>
      </c>
    </row>
    <row r="2796" spans="1:31" x14ac:dyDescent="0.25">
      <c r="A2796" s="1">
        <v>44480</v>
      </c>
      <c r="B2796" s="2" t="s">
        <v>3883</v>
      </c>
      <c r="C2796" s="2" t="s">
        <v>34</v>
      </c>
      <c r="D2796" s="2" t="s">
        <v>23</v>
      </c>
      <c r="E2796" s="2" t="s">
        <v>80</v>
      </c>
      <c r="F2796" s="2" t="s">
        <v>71</v>
      </c>
      <c r="G2796" s="4">
        <v>44480</v>
      </c>
      <c r="H2796">
        <v>245</v>
      </c>
      <c r="I2796" t="s">
        <v>3914</v>
      </c>
      <c r="N2796">
        <v>226</v>
      </c>
      <c r="O2796" t="s">
        <v>2018</v>
      </c>
      <c r="P2796">
        <v>345</v>
      </c>
      <c r="AC2796" t="s">
        <v>2019</v>
      </c>
      <c r="AD2796">
        <v>183</v>
      </c>
    </row>
    <row r="2797" spans="1:31" x14ac:dyDescent="0.25">
      <c r="A2797" s="1">
        <v>44480</v>
      </c>
      <c r="B2797" s="2" t="s">
        <v>3883</v>
      </c>
      <c r="C2797" s="2" t="s">
        <v>34</v>
      </c>
      <c r="D2797" s="2" t="s">
        <v>23</v>
      </c>
      <c r="E2797" s="2" t="s">
        <v>80</v>
      </c>
      <c r="F2797" s="2" t="s">
        <v>71</v>
      </c>
      <c r="G2797" s="4">
        <v>44480</v>
      </c>
      <c r="H2797">
        <v>246</v>
      </c>
      <c r="I2797" t="s">
        <v>3914</v>
      </c>
      <c r="N2797">
        <v>691</v>
      </c>
      <c r="O2797" t="s">
        <v>2020</v>
      </c>
      <c r="P2797">
        <v>518</v>
      </c>
      <c r="AC2797" t="s">
        <v>2021</v>
      </c>
      <c r="AD2797" t="s">
        <v>2022</v>
      </c>
    </row>
    <row r="2798" spans="1:31" x14ac:dyDescent="0.25">
      <c r="A2798" s="1">
        <v>44480</v>
      </c>
      <c r="B2798" s="2" t="s">
        <v>3883</v>
      </c>
      <c r="C2798" s="2" t="s">
        <v>34</v>
      </c>
      <c r="D2798" s="2" t="s">
        <v>23</v>
      </c>
      <c r="E2798" s="2" t="s">
        <v>80</v>
      </c>
      <c r="F2798" s="2" t="s">
        <v>71</v>
      </c>
      <c r="G2798" s="4">
        <v>44480</v>
      </c>
      <c r="H2798">
        <v>247</v>
      </c>
      <c r="I2798" t="s">
        <v>3914</v>
      </c>
      <c r="N2798">
        <v>2458</v>
      </c>
      <c r="O2798" t="s">
        <v>2152</v>
      </c>
      <c r="P2798">
        <v>500</v>
      </c>
      <c r="AC2798" t="s">
        <v>2153</v>
      </c>
    </row>
    <row r="2799" spans="1:31" x14ac:dyDescent="0.25">
      <c r="A2799" s="1">
        <v>44480</v>
      </c>
      <c r="B2799" s="2" t="s">
        <v>3883</v>
      </c>
      <c r="C2799" s="2" t="s">
        <v>34</v>
      </c>
      <c r="D2799" s="2" t="s">
        <v>23</v>
      </c>
      <c r="E2799" s="2" t="s">
        <v>80</v>
      </c>
      <c r="F2799" s="2" t="s">
        <v>71</v>
      </c>
      <c r="G2799" s="4">
        <v>44480</v>
      </c>
      <c r="H2799">
        <v>248</v>
      </c>
      <c r="I2799" t="s">
        <v>3914</v>
      </c>
      <c r="N2799">
        <v>2477</v>
      </c>
      <c r="O2799" t="s">
        <v>2240</v>
      </c>
      <c r="P2799">
        <v>750</v>
      </c>
      <c r="AC2799" t="s">
        <v>2241</v>
      </c>
    </row>
    <row r="2800" spans="1:31" x14ac:dyDescent="0.25">
      <c r="A2800" s="1">
        <v>44480</v>
      </c>
      <c r="B2800" s="2" t="s">
        <v>3883</v>
      </c>
      <c r="C2800" s="2" t="s">
        <v>34</v>
      </c>
      <c r="D2800" s="2" t="s">
        <v>23</v>
      </c>
      <c r="E2800" s="2" t="s">
        <v>80</v>
      </c>
      <c r="F2800" s="2" t="s">
        <v>71</v>
      </c>
      <c r="G2800" s="4">
        <v>44480</v>
      </c>
      <c r="H2800">
        <v>249</v>
      </c>
      <c r="I2800" t="s">
        <v>3916</v>
      </c>
      <c r="J2800" s="1">
        <v>44480</v>
      </c>
      <c r="K2800" t="s">
        <v>3993</v>
      </c>
      <c r="L2800" t="s">
        <v>2737</v>
      </c>
      <c r="N2800">
        <v>692</v>
      </c>
      <c r="O2800" t="s">
        <v>2012</v>
      </c>
      <c r="P2800">
        <v>184</v>
      </c>
      <c r="Q2800">
        <v>0</v>
      </c>
      <c r="R2800">
        <v>0</v>
      </c>
      <c r="S2800">
        <v>2297</v>
      </c>
      <c r="T2800">
        <v>2297</v>
      </c>
      <c r="U2800">
        <v>2297</v>
      </c>
      <c r="W2800" t="s">
        <v>2006</v>
      </c>
      <c r="X2800" t="s">
        <v>71</v>
      </c>
      <c r="Y2800" t="s">
        <v>3994</v>
      </c>
      <c r="AA2800" t="s">
        <v>33</v>
      </c>
      <c r="AC2800" t="s">
        <v>2013</v>
      </c>
      <c r="AD2800" t="s">
        <v>2014</v>
      </c>
      <c r="AE2800" t="s">
        <v>2750</v>
      </c>
    </row>
    <row r="2801" spans="1:31" x14ac:dyDescent="0.25">
      <c r="A2801" s="1">
        <v>44480</v>
      </c>
      <c r="B2801" s="2" t="s">
        <v>3883</v>
      </c>
      <c r="C2801" s="2" t="s">
        <v>34</v>
      </c>
      <c r="D2801" s="2" t="s">
        <v>23</v>
      </c>
      <c r="E2801" s="2" t="s">
        <v>80</v>
      </c>
      <c r="F2801" s="2" t="s">
        <v>71</v>
      </c>
      <c r="G2801" s="4">
        <v>44480</v>
      </c>
      <c r="H2801">
        <v>250</v>
      </c>
      <c r="I2801" t="s">
        <v>3916</v>
      </c>
      <c r="N2801">
        <v>226</v>
      </c>
      <c r="O2801" t="s">
        <v>2018</v>
      </c>
      <c r="P2801">
        <v>345</v>
      </c>
      <c r="AC2801" t="s">
        <v>2019</v>
      </c>
      <c r="AD2801">
        <v>183</v>
      </c>
    </row>
    <row r="2802" spans="1:31" x14ac:dyDescent="0.25">
      <c r="A2802" s="1">
        <v>44480</v>
      </c>
      <c r="B2802" s="2" t="s">
        <v>3883</v>
      </c>
      <c r="C2802" s="2" t="s">
        <v>34</v>
      </c>
      <c r="D2802" s="2" t="s">
        <v>23</v>
      </c>
      <c r="E2802" s="2" t="s">
        <v>80</v>
      </c>
      <c r="F2802" s="2" t="s">
        <v>71</v>
      </c>
      <c r="G2802" s="4">
        <v>44480</v>
      </c>
      <c r="H2802">
        <v>251</v>
      </c>
      <c r="I2802" t="s">
        <v>3916</v>
      </c>
      <c r="N2802">
        <v>691</v>
      </c>
      <c r="O2802" t="s">
        <v>2020</v>
      </c>
      <c r="P2802">
        <v>518</v>
      </c>
      <c r="AC2802" t="s">
        <v>2021</v>
      </c>
      <c r="AD2802" t="s">
        <v>2022</v>
      </c>
    </row>
    <row r="2803" spans="1:31" x14ac:dyDescent="0.25">
      <c r="A2803" s="1">
        <v>44480</v>
      </c>
      <c r="B2803" s="2" t="s">
        <v>3883</v>
      </c>
      <c r="C2803" s="2" t="s">
        <v>34</v>
      </c>
      <c r="D2803" s="2" t="s">
        <v>23</v>
      </c>
      <c r="E2803" s="2" t="s">
        <v>80</v>
      </c>
      <c r="F2803" s="2" t="s">
        <v>71</v>
      </c>
      <c r="G2803" s="4">
        <v>44480</v>
      </c>
      <c r="H2803">
        <v>252</v>
      </c>
      <c r="I2803" t="s">
        <v>3916</v>
      </c>
      <c r="N2803">
        <v>2458</v>
      </c>
      <c r="O2803" t="s">
        <v>2152</v>
      </c>
      <c r="P2803">
        <v>500</v>
      </c>
      <c r="AC2803" t="s">
        <v>2153</v>
      </c>
    </row>
    <row r="2804" spans="1:31" x14ac:dyDescent="0.25">
      <c r="A2804" s="1">
        <v>44480</v>
      </c>
      <c r="B2804" s="2" t="s">
        <v>3883</v>
      </c>
      <c r="C2804" s="2" t="s">
        <v>34</v>
      </c>
      <c r="D2804" s="2" t="s">
        <v>23</v>
      </c>
      <c r="E2804" s="2" t="s">
        <v>80</v>
      </c>
      <c r="F2804" s="2" t="s">
        <v>71</v>
      </c>
      <c r="G2804" s="4">
        <v>44480</v>
      </c>
      <c r="H2804">
        <v>253</v>
      </c>
      <c r="I2804" t="s">
        <v>3916</v>
      </c>
      <c r="N2804">
        <v>2477</v>
      </c>
      <c r="O2804" t="s">
        <v>2240</v>
      </c>
      <c r="P2804">
        <v>750</v>
      </c>
      <c r="AC2804" t="s">
        <v>2241</v>
      </c>
    </row>
    <row r="2805" spans="1:31" x14ac:dyDescent="0.25">
      <c r="A2805" s="1">
        <v>44480</v>
      </c>
      <c r="B2805" s="2" t="s">
        <v>3883</v>
      </c>
      <c r="C2805" s="2" t="s">
        <v>20</v>
      </c>
      <c r="D2805" s="2" t="s">
        <v>23</v>
      </c>
      <c r="E2805" s="2" t="s">
        <v>79</v>
      </c>
      <c r="F2805" s="2" t="s">
        <v>71</v>
      </c>
      <c r="G2805" s="4">
        <v>44480</v>
      </c>
      <c r="H2805">
        <v>254</v>
      </c>
      <c r="I2805" t="s">
        <v>3918</v>
      </c>
      <c r="J2805" s="1">
        <v>44480</v>
      </c>
      <c r="K2805" t="s">
        <v>3995</v>
      </c>
      <c r="L2805" t="s">
        <v>2338</v>
      </c>
      <c r="M2805" t="s">
        <v>2574</v>
      </c>
      <c r="N2805">
        <v>692</v>
      </c>
      <c r="O2805" t="s">
        <v>2012</v>
      </c>
      <c r="P2805">
        <v>184</v>
      </c>
      <c r="Q2805">
        <v>0</v>
      </c>
      <c r="R2805">
        <v>0</v>
      </c>
      <c r="S2805">
        <v>1668</v>
      </c>
      <c r="T2805">
        <v>1668</v>
      </c>
      <c r="U2805">
        <v>1668</v>
      </c>
      <c r="W2805" t="s">
        <v>2006</v>
      </c>
      <c r="X2805" t="s">
        <v>71</v>
      </c>
      <c r="AA2805" t="s">
        <v>18</v>
      </c>
      <c r="AC2805" t="s">
        <v>2013</v>
      </c>
      <c r="AD2805" t="s">
        <v>2014</v>
      </c>
      <c r="AE2805" t="s">
        <v>3220</v>
      </c>
    </row>
    <row r="2806" spans="1:31" x14ac:dyDescent="0.25">
      <c r="A2806" s="1">
        <v>44480</v>
      </c>
      <c r="B2806" s="2" t="s">
        <v>3883</v>
      </c>
      <c r="C2806" s="2" t="s">
        <v>20</v>
      </c>
      <c r="D2806" s="2" t="s">
        <v>23</v>
      </c>
      <c r="E2806" s="2" t="s">
        <v>79</v>
      </c>
      <c r="F2806" s="2" t="s">
        <v>71</v>
      </c>
      <c r="G2806" s="4">
        <v>44480</v>
      </c>
      <c r="H2806">
        <v>255</v>
      </c>
      <c r="I2806" t="s">
        <v>3918</v>
      </c>
      <c r="N2806">
        <v>119</v>
      </c>
      <c r="O2806" t="s">
        <v>2145</v>
      </c>
      <c r="P2806">
        <v>161</v>
      </c>
      <c r="AC2806" t="s">
        <v>2146</v>
      </c>
      <c r="AD2806">
        <v>213</v>
      </c>
    </row>
    <row r="2807" spans="1:31" x14ac:dyDescent="0.25">
      <c r="A2807" s="1">
        <v>44480</v>
      </c>
      <c r="B2807" s="2" t="s">
        <v>3883</v>
      </c>
      <c r="C2807" s="2" t="s">
        <v>20</v>
      </c>
      <c r="D2807" s="2" t="s">
        <v>23</v>
      </c>
      <c r="E2807" s="2" t="s">
        <v>79</v>
      </c>
      <c r="F2807" s="2" t="s">
        <v>71</v>
      </c>
      <c r="G2807" s="4">
        <v>44480</v>
      </c>
      <c r="H2807">
        <v>256</v>
      </c>
      <c r="I2807" t="s">
        <v>3918</v>
      </c>
      <c r="N2807">
        <v>100</v>
      </c>
      <c r="O2807" t="s">
        <v>2016</v>
      </c>
      <c r="P2807">
        <v>414</v>
      </c>
      <c r="AC2807" t="s">
        <v>2017</v>
      </c>
      <c r="AD2807">
        <v>100</v>
      </c>
    </row>
    <row r="2808" spans="1:31" x14ac:dyDescent="0.25">
      <c r="A2808" s="1">
        <v>44480</v>
      </c>
      <c r="B2808" s="2" t="s">
        <v>3883</v>
      </c>
      <c r="C2808" s="2" t="s">
        <v>20</v>
      </c>
      <c r="D2808" s="2" t="s">
        <v>23</v>
      </c>
      <c r="E2808" s="2" t="s">
        <v>79</v>
      </c>
      <c r="F2808" s="2" t="s">
        <v>71</v>
      </c>
      <c r="G2808" s="4">
        <v>44480</v>
      </c>
      <c r="H2808">
        <v>257</v>
      </c>
      <c r="I2808" t="s">
        <v>3918</v>
      </c>
      <c r="N2808">
        <v>121</v>
      </c>
      <c r="O2808" t="s">
        <v>2100</v>
      </c>
      <c r="P2808">
        <v>374</v>
      </c>
      <c r="AC2808" t="s">
        <v>2101</v>
      </c>
      <c r="AD2808">
        <v>137</v>
      </c>
    </row>
    <row r="2809" spans="1:31" x14ac:dyDescent="0.25">
      <c r="A2809" s="1">
        <v>44480</v>
      </c>
      <c r="B2809" s="2" t="s">
        <v>3883</v>
      </c>
      <c r="C2809" s="2" t="s">
        <v>20</v>
      </c>
      <c r="D2809" s="2" t="s">
        <v>23</v>
      </c>
      <c r="E2809" s="2" t="s">
        <v>79</v>
      </c>
      <c r="F2809" s="2" t="s">
        <v>71</v>
      </c>
      <c r="G2809" s="4">
        <v>44480</v>
      </c>
      <c r="H2809">
        <v>258</v>
      </c>
      <c r="I2809" t="s">
        <v>3918</v>
      </c>
      <c r="N2809">
        <v>1533</v>
      </c>
      <c r="O2809" t="s">
        <v>2119</v>
      </c>
      <c r="P2809">
        <v>535</v>
      </c>
      <c r="AC2809" t="s">
        <v>2120</v>
      </c>
      <c r="AD2809" t="s">
        <v>2121</v>
      </c>
    </row>
    <row r="2810" spans="1:31" x14ac:dyDescent="0.25">
      <c r="A2810" s="1">
        <v>44480</v>
      </c>
      <c r="B2810" s="2" t="s">
        <v>3883</v>
      </c>
      <c r="C2810" s="2" t="s">
        <v>20</v>
      </c>
      <c r="D2810" s="2" t="s">
        <v>23</v>
      </c>
      <c r="E2810" s="2" t="s">
        <v>79</v>
      </c>
      <c r="F2810" s="2" t="s">
        <v>71</v>
      </c>
      <c r="G2810" s="4">
        <v>44480</v>
      </c>
      <c r="H2810">
        <v>259</v>
      </c>
      <c r="I2810" t="s">
        <v>3920</v>
      </c>
      <c r="J2810" s="1">
        <v>44480</v>
      </c>
      <c r="K2810" t="s">
        <v>3996</v>
      </c>
      <c r="L2810" t="s">
        <v>3997</v>
      </c>
      <c r="N2810">
        <v>692</v>
      </c>
      <c r="O2810" t="s">
        <v>2012</v>
      </c>
      <c r="P2810">
        <v>184</v>
      </c>
      <c r="Q2810">
        <v>0</v>
      </c>
      <c r="R2810">
        <v>0</v>
      </c>
      <c r="S2810">
        <v>1116</v>
      </c>
      <c r="T2810">
        <v>1116</v>
      </c>
      <c r="U2810">
        <v>1116</v>
      </c>
      <c r="W2810" t="s">
        <v>2006</v>
      </c>
      <c r="X2810" t="s">
        <v>71</v>
      </c>
      <c r="AA2810" t="s">
        <v>18</v>
      </c>
      <c r="AC2810" t="s">
        <v>2013</v>
      </c>
      <c r="AD2810" t="s">
        <v>2014</v>
      </c>
      <c r="AE2810" t="s">
        <v>2107</v>
      </c>
    </row>
    <row r="2811" spans="1:31" x14ac:dyDescent="0.25">
      <c r="A2811" s="1">
        <v>44480</v>
      </c>
      <c r="B2811" s="2" t="s">
        <v>3883</v>
      </c>
      <c r="C2811" s="2" t="s">
        <v>20</v>
      </c>
      <c r="D2811" s="2" t="s">
        <v>23</v>
      </c>
      <c r="E2811" s="2" t="s">
        <v>79</v>
      </c>
      <c r="F2811" s="2" t="s">
        <v>71</v>
      </c>
      <c r="G2811" s="4">
        <v>44480</v>
      </c>
      <c r="H2811">
        <v>260</v>
      </c>
      <c r="I2811" t="s">
        <v>3920</v>
      </c>
      <c r="N2811">
        <v>100</v>
      </c>
      <c r="O2811" t="s">
        <v>2016</v>
      </c>
      <c r="P2811">
        <v>414</v>
      </c>
      <c r="AC2811" t="s">
        <v>2017</v>
      </c>
      <c r="AD2811">
        <v>100</v>
      </c>
    </row>
    <row r="2812" spans="1:31" x14ac:dyDescent="0.25">
      <c r="A2812" s="1">
        <v>44480</v>
      </c>
      <c r="B2812" s="2" t="s">
        <v>3883</v>
      </c>
      <c r="C2812" s="2" t="s">
        <v>20</v>
      </c>
      <c r="D2812" s="2" t="s">
        <v>23</v>
      </c>
      <c r="E2812" s="2" t="s">
        <v>79</v>
      </c>
      <c r="F2812" s="2" t="s">
        <v>71</v>
      </c>
      <c r="G2812" s="4">
        <v>44480</v>
      </c>
      <c r="H2812">
        <v>261</v>
      </c>
      <c r="I2812" t="s">
        <v>3920</v>
      </c>
      <c r="N2812">
        <v>691</v>
      </c>
      <c r="O2812" t="s">
        <v>2020</v>
      </c>
      <c r="P2812">
        <v>518</v>
      </c>
      <c r="AC2812" t="s">
        <v>2021</v>
      </c>
      <c r="AD2812" t="s">
        <v>2022</v>
      </c>
    </row>
    <row r="2813" spans="1:31" x14ac:dyDescent="0.25">
      <c r="A2813" s="1">
        <v>44480</v>
      </c>
      <c r="B2813" s="2" t="s">
        <v>3883</v>
      </c>
      <c r="C2813" s="2" t="s">
        <v>73</v>
      </c>
      <c r="D2813" s="2" t="s">
        <v>23</v>
      </c>
      <c r="E2813" s="2" t="s">
        <v>77</v>
      </c>
      <c r="F2813" s="2" t="s">
        <v>71</v>
      </c>
      <c r="G2813" s="4">
        <v>44480</v>
      </c>
      <c r="H2813">
        <v>262</v>
      </c>
      <c r="I2813" t="s">
        <v>3922</v>
      </c>
      <c r="J2813" s="1">
        <v>44480</v>
      </c>
      <c r="K2813" t="s">
        <v>3691</v>
      </c>
      <c r="L2813" t="s">
        <v>3692</v>
      </c>
      <c r="N2813">
        <v>102</v>
      </c>
      <c r="O2813" t="s">
        <v>2033</v>
      </c>
      <c r="P2813">
        <v>1070</v>
      </c>
      <c r="Q2813">
        <v>0</v>
      </c>
      <c r="R2813">
        <v>0</v>
      </c>
      <c r="S2813">
        <v>1070</v>
      </c>
      <c r="T2813">
        <v>1070</v>
      </c>
      <c r="U2813">
        <v>1070</v>
      </c>
      <c r="W2813" t="s">
        <v>2006</v>
      </c>
      <c r="X2813" t="s">
        <v>71</v>
      </c>
      <c r="AA2813" t="s">
        <v>24</v>
      </c>
      <c r="AC2813" t="s">
        <v>2034</v>
      </c>
      <c r="AD2813">
        <v>136</v>
      </c>
      <c r="AE2813" t="s">
        <v>2333</v>
      </c>
    </row>
    <row r="2814" spans="1:31" x14ac:dyDescent="0.25">
      <c r="A2814" s="1">
        <v>44480</v>
      </c>
      <c r="B2814" s="2" t="s">
        <v>3883</v>
      </c>
      <c r="C2814" s="2" t="s">
        <v>25</v>
      </c>
      <c r="D2814" s="2" t="s">
        <v>23</v>
      </c>
      <c r="E2814" s="2" t="s">
        <v>78</v>
      </c>
      <c r="F2814" s="2" t="s">
        <v>71</v>
      </c>
      <c r="G2814" s="4">
        <v>44480</v>
      </c>
      <c r="H2814">
        <v>263</v>
      </c>
      <c r="I2814" t="s">
        <v>3923</v>
      </c>
      <c r="J2814" s="1">
        <v>44480</v>
      </c>
      <c r="K2814" t="s">
        <v>3691</v>
      </c>
      <c r="L2814" t="s">
        <v>3692</v>
      </c>
      <c r="N2814">
        <v>83</v>
      </c>
      <c r="O2814" t="s">
        <v>2029</v>
      </c>
      <c r="P2814">
        <v>138</v>
      </c>
      <c r="Q2814">
        <v>0</v>
      </c>
      <c r="R2814">
        <v>0</v>
      </c>
      <c r="S2814">
        <v>138</v>
      </c>
      <c r="T2814">
        <v>138</v>
      </c>
      <c r="U2814">
        <v>138</v>
      </c>
      <c r="W2814" t="s">
        <v>2006</v>
      </c>
      <c r="X2814" t="s">
        <v>71</v>
      </c>
      <c r="AA2814" t="s">
        <v>24</v>
      </c>
      <c r="AC2814" t="s">
        <v>2030</v>
      </c>
      <c r="AD2814">
        <v>127</v>
      </c>
      <c r="AE2814" t="s">
        <v>2333</v>
      </c>
    </row>
    <row r="2815" spans="1:31" x14ac:dyDescent="0.25">
      <c r="A2815" s="1">
        <v>44481</v>
      </c>
      <c r="B2815" s="2" t="s">
        <v>3883</v>
      </c>
      <c r="C2815" s="2" t="s">
        <v>20</v>
      </c>
      <c r="D2815" s="2" t="s">
        <v>23</v>
      </c>
      <c r="E2815" s="2" t="s">
        <v>79</v>
      </c>
      <c r="F2815" s="2" t="s">
        <v>71</v>
      </c>
      <c r="G2815" s="4">
        <v>44480</v>
      </c>
      <c r="H2815">
        <v>1</v>
      </c>
      <c r="I2815" t="s">
        <v>3924</v>
      </c>
      <c r="J2815" s="1">
        <v>44481</v>
      </c>
      <c r="K2815" t="s">
        <v>3998</v>
      </c>
      <c r="L2815" t="s">
        <v>3999</v>
      </c>
      <c r="M2815" t="s">
        <v>2335</v>
      </c>
      <c r="N2815">
        <v>83</v>
      </c>
      <c r="O2815" t="s">
        <v>2029</v>
      </c>
      <c r="P2815">
        <v>138</v>
      </c>
      <c r="Q2815">
        <v>0</v>
      </c>
      <c r="R2815">
        <v>0</v>
      </c>
      <c r="S2815">
        <v>138</v>
      </c>
      <c r="T2815">
        <v>138</v>
      </c>
      <c r="U2815">
        <v>138</v>
      </c>
      <c r="W2815" t="s">
        <v>2006</v>
      </c>
      <c r="X2815" t="s">
        <v>71</v>
      </c>
      <c r="AA2815" t="s">
        <v>18</v>
      </c>
      <c r="AC2815" t="s">
        <v>2030</v>
      </c>
      <c r="AD2815">
        <v>127</v>
      </c>
      <c r="AE2815" t="s">
        <v>3220</v>
      </c>
    </row>
    <row r="2816" spans="1:31" x14ac:dyDescent="0.25">
      <c r="A2816" s="1">
        <v>44481</v>
      </c>
      <c r="B2816" s="2" t="s">
        <v>3883</v>
      </c>
      <c r="C2816" s="2" t="s">
        <v>25</v>
      </c>
      <c r="D2816" s="2" t="s">
        <v>23</v>
      </c>
      <c r="E2816" s="2" t="s">
        <v>78</v>
      </c>
      <c r="F2816" s="2" t="s">
        <v>71</v>
      </c>
      <c r="G2816" s="4">
        <v>44480</v>
      </c>
      <c r="H2816">
        <v>2</v>
      </c>
      <c r="I2816" t="s">
        <v>3926</v>
      </c>
      <c r="J2816" s="1">
        <v>44481</v>
      </c>
      <c r="K2816" t="s">
        <v>3704</v>
      </c>
      <c r="L2816" t="s">
        <v>2740</v>
      </c>
      <c r="M2816" t="s">
        <v>2150</v>
      </c>
      <c r="N2816">
        <v>1429</v>
      </c>
      <c r="O2816" t="s">
        <v>2796</v>
      </c>
      <c r="P2816">
        <v>92</v>
      </c>
      <c r="Q2816">
        <v>0</v>
      </c>
      <c r="R2816">
        <v>0</v>
      </c>
      <c r="S2816">
        <v>147</v>
      </c>
      <c r="T2816">
        <v>147</v>
      </c>
      <c r="U2816">
        <v>147</v>
      </c>
      <c r="W2816" t="s">
        <v>2006</v>
      </c>
      <c r="X2816" t="s">
        <v>71</v>
      </c>
      <c r="AA2816" t="s">
        <v>24</v>
      </c>
      <c r="AC2816" t="s">
        <v>2797</v>
      </c>
      <c r="AD2816">
        <v>47</v>
      </c>
      <c r="AE2816" t="s">
        <v>2035</v>
      </c>
    </row>
    <row r="2817" spans="1:31" x14ac:dyDescent="0.25">
      <c r="A2817" s="1">
        <v>44481</v>
      </c>
      <c r="B2817" s="2" t="s">
        <v>3883</v>
      </c>
      <c r="C2817" s="2" t="s">
        <v>25</v>
      </c>
      <c r="D2817" s="2" t="s">
        <v>23</v>
      </c>
      <c r="E2817" s="2" t="s">
        <v>78</v>
      </c>
      <c r="F2817" s="2" t="s">
        <v>71</v>
      </c>
      <c r="G2817" s="4">
        <v>44480</v>
      </c>
      <c r="H2817">
        <v>3</v>
      </c>
      <c r="I2817" t="s">
        <v>3926</v>
      </c>
      <c r="N2817">
        <v>43</v>
      </c>
      <c r="O2817" t="s">
        <v>2568</v>
      </c>
      <c r="P2817">
        <v>55</v>
      </c>
      <c r="AC2817" t="s">
        <v>2570</v>
      </c>
      <c r="AD2817">
        <v>93</v>
      </c>
    </row>
    <row r="2818" spans="1:31" x14ac:dyDescent="0.25">
      <c r="A2818" s="1">
        <v>44481</v>
      </c>
      <c r="B2818" s="2" t="s">
        <v>3883</v>
      </c>
      <c r="C2818" s="2" t="s">
        <v>25</v>
      </c>
      <c r="D2818" s="2" t="s">
        <v>37</v>
      </c>
      <c r="E2818" s="2" t="s">
        <v>78</v>
      </c>
      <c r="F2818" s="2" t="s">
        <v>71</v>
      </c>
      <c r="G2818" s="4">
        <v>44480</v>
      </c>
      <c r="H2818">
        <v>4</v>
      </c>
      <c r="I2818" t="s">
        <v>3927</v>
      </c>
      <c r="J2818" s="1">
        <v>44481</v>
      </c>
      <c r="K2818" t="s">
        <v>3704</v>
      </c>
      <c r="L2818" t="s">
        <v>2740</v>
      </c>
      <c r="M2818" t="s">
        <v>2150</v>
      </c>
      <c r="N2818">
        <v>354</v>
      </c>
      <c r="O2818" t="s">
        <v>3705</v>
      </c>
      <c r="P2818">
        <v>400</v>
      </c>
      <c r="Q2818">
        <v>0</v>
      </c>
      <c r="R2818">
        <v>0</v>
      </c>
      <c r="S2818">
        <v>400</v>
      </c>
      <c r="T2818">
        <v>400</v>
      </c>
      <c r="U2818">
        <v>400</v>
      </c>
      <c r="W2818" t="s">
        <v>2006</v>
      </c>
      <c r="X2818" t="s">
        <v>71</v>
      </c>
      <c r="AA2818" t="s">
        <v>24</v>
      </c>
      <c r="AC2818" t="s">
        <v>3706</v>
      </c>
      <c r="AD2818">
        <v>106</v>
      </c>
      <c r="AE2818" t="s">
        <v>2333</v>
      </c>
    </row>
    <row r="2819" spans="1:31" x14ac:dyDescent="0.25">
      <c r="A2819" s="1">
        <v>44481</v>
      </c>
      <c r="B2819" s="2" t="s">
        <v>3883</v>
      </c>
      <c r="C2819" s="2" t="s">
        <v>73</v>
      </c>
      <c r="D2819" s="2" t="s">
        <v>23</v>
      </c>
      <c r="E2819" s="2" t="s">
        <v>77</v>
      </c>
      <c r="F2819" s="2" t="s">
        <v>71</v>
      </c>
      <c r="G2819" s="4">
        <v>44480</v>
      </c>
      <c r="H2819">
        <v>5</v>
      </c>
      <c r="I2819" t="s">
        <v>3928</v>
      </c>
      <c r="J2819" s="1">
        <v>44481</v>
      </c>
      <c r="K2819" t="s">
        <v>2070</v>
      </c>
      <c r="L2819" t="s">
        <v>2071</v>
      </c>
      <c r="M2819" t="s">
        <v>2072</v>
      </c>
      <c r="N2819">
        <v>102</v>
      </c>
      <c r="O2819" t="s">
        <v>2033</v>
      </c>
      <c r="P2819">
        <v>1070</v>
      </c>
      <c r="Q2819">
        <v>0</v>
      </c>
      <c r="R2819">
        <v>0</v>
      </c>
      <c r="S2819">
        <v>2140</v>
      </c>
      <c r="T2819">
        <v>2140</v>
      </c>
      <c r="U2819">
        <v>2140</v>
      </c>
      <c r="W2819" t="s">
        <v>2006</v>
      </c>
      <c r="X2819" t="s">
        <v>71</v>
      </c>
      <c r="AA2819" t="s">
        <v>24</v>
      </c>
      <c r="AC2819" t="s">
        <v>2034</v>
      </c>
      <c r="AD2819">
        <v>136</v>
      </c>
      <c r="AE2819" t="s">
        <v>2035</v>
      </c>
    </row>
    <row r="2820" spans="1:31" x14ac:dyDescent="0.25">
      <c r="A2820" s="1">
        <v>44481</v>
      </c>
      <c r="B2820" s="2" t="s">
        <v>3883</v>
      </c>
      <c r="C2820" s="2" t="s">
        <v>73</v>
      </c>
      <c r="D2820" s="2" t="s">
        <v>23</v>
      </c>
      <c r="E2820" s="2" t="s">
        <v>77</v>
      </c>
      <c r="F2820" s="2" t="s">
        <v>71</v>
      </c>
      <c r="G2820" s="4">
        <v>44480</v>
      </c>
      <c r="H2820">
        <v>6</v>
      </c>
      <c r="I2820" t="s">
        <v>3928</v>
      </c>
      <c r="N2820">
        <v>112</v>
      </c>
      <c r="O2820" t="s">
        <v>2357</v>
      </c>
      <c r="P2820">
        <v>1070</v>
      </c>
      <c r="AC2820" t="s">
        <v>2358</v>
      </c>
    </row>
    <row r="2821" spans="1:31" x14ac:dyDescent="0.25">
      <c r="A2821" s="1">
        <v>44481</v>
      </c>
      <c r="B2821" s="2" t="s">
        <v>3883</v>
      </c>
      <c r="C2821" s="2" t="s">
        <v>20</v>
      </c>
      <c r="D2821" s="2" t="s">
        <v>37</v>
      </c>
      <c r="E2821" s="2" t="s">
        <v>79</v>
      </c>
      <c r="F2821" s="2" t="s">
        <v>71</v>
      </c>
      <c r="G2821" s="4">
        <v>44480</v>
      </c>
      <c r="H2821">
        <v>7</v>
      </c>
      <c r="I2821" t="s">
        <v>3929</v>
      </c>
      <c r="J2821" s="1">
        <v>44481</v>
      </c>
      <c r="K2821" t="s">
        <v>3995</v>
      </c>
      <c r="L2821" t="s">
        <v>2338</v>
      </c>
      <c r="M2821" t="s">
        <v>2574</v>
      </c>
      <c r="N2821">
        <v>367</v>
      </c>
      <c r="O2821" t="s">
        <v>2341</v>
      </c>
      <c r="P2821">
        <v>450</v>
      </c>
      <c r="Q2821">
        <v>0</v>
      </c>
      <c r="R2821">
        <v>0</v>
      </c>
      <c r="S2821">
        <v>588</v>
      </c>
      <c r="T2821">
        <v>588</v>
      </c>
      <c r="U2821">
        <v>588</v>
      </c>
      <c r="W2821" t="s">
        <v>2006</v>
      </c>
      <c r="X2821" t="s">
        <v>71</v>
      </c>
      <c r="AA2821" t="s">
        <v>18</v>
      </c>
      <c r="AC2821" t="s">
        <v>2342</v>
      </c>
      <c r="AD2821">
        <v>110</v>
      </c>
      <c r="AE2821" t="s">
        <v>3220</v>
      </c>
    </row>
    <row r="2822" spans="1:31" x14ac:dyDescent="0.25">
      <c r="A2822" s="1">
        <v>44481</v>
      </c>
      <c r="B2822" s="2" t="s">
        <v>3883</v>
      </c>
      <c r="C2822" s="2" t="s">
        <v>20</v>
      </c>
      <c r="D2822" s="2" t="s">
        <v>37</v>
      </c>
      <c r="E2822" s="2" t="s">
        <v>79</v>
      </c>
      <c r="F2822" s="2" t="s">
        <v>71</v>
      </c>
      <c r="G2822" s="4">
        <v>44480</v>
      </c>
      <c r="H2822">
        <v>8</v>
      </c>
      <c r="I2822" t="s">
        <v>3929</v>
      </c>
      <c r="N2822">
        <v>83</v>
      </c>
      <c r="O2822" t="s">
        <v>2029</v>
      </c>
      <c r="P2822">
        <v>138</v>
      </c>
      <c r="AC2822" t="s">
        <v>2030</v>
      </c>
      <c r="AD2822">
        <v>127</v>
      </c>
    </row>
    <row r="2823" spans="1:31" x14ac:dyDescent="0.25">
      <c r="A2823" s="1">
        <v>44481</v>
      </c>
      <c r="B2823" s="2" t="s">
        <v>3883</v>
      </c>
      <c r="C2823" s="2" t="s">
        <v>73</v>
      </c>
      <c r="D2823" s="2" t="s">
        <v>23</v>
      </c>
      <c r="E2823" s="2" t="s">
        <v>77</v>
      </c>
      <c r="F2823" s="2" t="s">
        <v>71</v>
      </c>
      <c r="G2823" s="4">
        <v>44480</v>
      </c>
      <c r="H2823">
        <v>9</v>
      </c>
      <c r="I2823" t="s">
        <v>3930</v>
      </c>
      <c r="J2823" s="1">
        <v>44481</v>
      </c>
      <c r="K2823" t="s">
        <v>3995</v>
      </c>
      <c r="L2823" t="s">
        <v>2338</v>
      </c>
      <c r="M2823" t="s">
        <v>2574</v>
      </c>
      <c r="N2823">
        <v>102</v>
      </c>
      <c r="O2823" t="s">
        <v>2033</v>
      </c>
      <c r="P2823">
        <v>1070</v>
      </c>
      <c r="Q2823">
        <v>0</v>
      </c>
      <c r="R2823">
        <v>0</v>
      </c>
      <c r="S2823">
        <v>1070</v>
      </c>
      <c r="T2823">
        <v>1070</v>
      </c>
      <c r="U2823">
        <v>1070</v>
      </c>
      <c r="W2823" t="s">
        <v>2006</v>
      </c>
      <c r="X2823" t="s">
        <v>71</v>
      </c>
      <c r="AA2823" t="s">
        <v>24</v>
      </c>
      <c r="AC2823" t="s">
        <v>2034</v>
      </c>
      <c r="AD2823">
        <v>136</v>
      </c>
      <c r="AE2823" t="s">
        <v>2333</v>
      </c>
    </row>
    <row r="2824" spans="1:31" x14ac:dyDescent="0.25">
      <c r="A2824" s="1">
        <v>44481</v>
      </c>
      <c r="B2824" s="2" t="s">
        <v>3883</v>
      </c>
      <c r="C2824" s="2" t="s">
        <v>25</v>
      </c>
      <c r="D2824" s="2" t="s">
        <v>23</v>
      </c>
      <c r="E2824" s="2" t="s">
        <v>78</v>
      </c>
      <c r="F2824" s="2" t="s">
        <v>71</v>
      </c>
      <c r="G2824" s="4">
        <v>44480</v>
      </c>
      <c r="H2824">
        <v>10</v>
      </c>
      <c r="I2824" t="s">
        <v>3931</v>
      </c>
      <c r="J2824" s="1">
        <v>44481</v>
      </c>
      <c r="K2824" t="s">
        <v>3687</v>
      </c>
      <c r="L2824" t="s">
        <v>2287</v>
      </c>
      <c r="M2824" t="s">
        <v>3659</v>
      </c>
      <c r="N2824">
        <v>692</v>
      </c>
      <c r="O2824" t="s">
        <v>2012</v>
      </c>
      <c r="P2824">
        <v>184</v>
      </c>
      <c r="Q2824">
        <v>0</v>
      </c>
      <c r="R2824">
        <v>0</v>
      </c>
      <c r="S2824">
        <v>184</v>
      </c>
      <c r="T2824">
        <v>184</v>
      </c>
      <c r="U2824">
        <v>184</v>
      </c>
      <c r="W2824" t="s">
        <v>2006</v>
      </c>
      <c r="X2824" t="s">
        <v>71</v>
      </c>
      <c r="AA2824" t="s">
        <v>24</v>
      </c>
      <c r="AC2824" t="s">
        <v>2013</v>
      </c>
      <c r="AD2824" t="s">
        <v>2014</v>
      </c>
      <c r="AE2824" t="s">
        <v>2361</v>
      </c>
    </row>
    <row r="2825" spans="1:31" x14ac:dyDescent="0.25">
      <c r="A2825" s="1">
        <v>44481</v>
      </c>
      <c r="B2825" s="2" t="s">
        <v>3883</v>
      </c>
      <c r="C2825" s="2" t="s">
        <v>25</v>
      </c>
      <c r="D2825" s="2" t="s">
        <v>23</v>
      </c>
      <c r="E2825" s="2" t="s">
        <v>78</v>
      </c>
      <c r="F2825" s="2" t="s">
        <v>71</v>
      </c>
      <c r="G2825" s="4">
        <v>44480</v>
      </c>
      <c r="H2825">
        <v>11</v>
      </c>
      <c r="I2825" t="s">
        <v>3932</v>
      </c>
      <c r="J2825" s="1">
        <v>44481</v>
      </c>
      <c r="K2825" t="s">
        <v>2031</v>
      </c>
      <c r="L2825" t="s">
        <v>2032</v>
      </c>
      <c r="N2825">
        <v>692</v>
      </c>
      <c r="O2825" t="s">
        <v>2012</v>
      </c>
      <c r="P2825">
        <v>184</v>
      </c>
      <c r="Q2825">
        <v>0</v>
      </c>
      <c r="R2825">
        <v>0</v>
      </c>
      <c r="S2825">
        <v>529</v>
      </c>
      <c r="T2825">
        <v>529</v>
      </c>
      <c r="U2825">
        <v>529</v>
      </c>
      <c r="W2825" t="s">
        <v>2006</v>
      </c>
      <c r="X2825" t="s">
        <v>71</v>
      </c>
      <c r="AA2825" t="s">
        <v>24</v>
      </c>
      <c r="AC2825" t="s">
        <v>2013</v>
      </c>
      <c r="AD2825" t="s">
        <v>2014</v>
      </c>
      <c r="AE2825" t="s">
        <v>2354</v>
      </c>
    </row>
    <row r="2826" spans="1:31" x14ac:dyDescent="0.25">
      <c r="A2826" s="1">
        <v>44481</v>
      </c>
      <c r="B2826" s="2" t="s">
        <v>3883</v>
      </c>
      <c r="C2826" s="2" t="s">
        <v>25</v>
      </c>
      <c r="D2826" s="2" t="s">
        <v>23</v>
      </c>
      <c r="E2826" s="2" t="s">
        <v>78</v>
      </c>
      <c r="F2826" s="2" t="s">
        <v>71</v>
      </c>
      <c r="G2826" s="4">
        <v>44480</v>
      </c>
      <c r="H2826">
        <v>12</v>
      </c>
      <c r="I2826" t="s">
        <v>3932</v>
      </c>
      <c r="N2826">
        <v>226</v>
      </c>
      <c r="O2826" t="s">
        <v>2018</v>
      </c>
      <c r="P2826">
        <v>345</v>
      </c>
      <c r="AC2826" t="s">
        <v>2019</v>
      </c>
      <c r="AD2826">
        <v>183</v>
      </c>
    </row>
    <row r="2827" spans="1:31" x14ac:dyDescent="0.25">
      <c r="A2827" s="1">
        <v>44481</v>
      </c>
      <c r="B2827" s="2" t="s">
        <v>3883</v>
      </c>
      <c r="C2827" s="2" t="s">
        <v>25</v>
      </c>
      <c r="D2827" s="2" t="s">
        <v>23</v>
      </c>
      <c r="E2827" s="2" t="s">
        <v>78</v>
      </c>
      <c r="F2827" s="2" t="s">
        <v>71</v>
      </c>
      <c r="G2827" s="4">
        <v>44480</v>
      </c>
      <c r="H2827">
        <v>13</v>
      </c>
      <c r="I2827" t="s">
        <v>3933</v>
      </c>
      <c r="J2827" s="1">
        <v>44481</v>
      </c>
      <c r="K2827" t="s">
        <v>3283</v>
      </c>
      <c r="L2827" t="s">
        <v>2684</v>
      </c>
      <c r="M2827" t="s">
        <v>3284</v>
      </c>
      <c r="N2827">
        <v>692</v>
      </c>
      <c r="O2827" t="s">
        <v>2012</v>
      </c>
      <c r="P2827">
        <v>184</v>
      </c>
      <c r="Q2827">
        <v>0</v>
      </c>
      <c r="R2827">
        <v>0</v>
      </c>
      <c r="S2827">
        <v>1172</v>
      </c>
      <c r="T2827">
        <v>1172</v>
      </c>
      <c r="U2827">
        <v>1172</v>
      </c>
      <c r="W2827" t="s">
        <v>2006</v>
      </c>
      <c r="X2827" t="s">
        <v>71</v>
      </c>
      <c r="AA2827" t="s">
        <v>24</v>
      </c>
      <c r="AC2827" t="s">
        <v>2013</v>
      </c>
      <c r="AD2827" t="s">
        <v>2014</v>
      </c>
      <c r="AE2827" t="s">
        <v>2045</v>
      </c>
    </row>
    <row r="2828" spans="1:31" x14ac:dyDescent="0.25">
      <c r="A2828" s="1">
        <v>44481</v>
      </c>
      <c r="B2828" s="2" t="s">
        <v>3883</v>
      </c>
      <c r="C2828" s="2" t="s">
        <v>25</v>
      </c>
      <c r="D2828" s="2" t="s">
        <v>23</v>
      </c>
      <c r="E2828" s="2" t="s">
        <v>78</v>
      </c>
      <c r="F2828" s="2" t="s">
        <v>71</v>
      </c>
      <c r="G2828" s="4">
        <v>44480</v>
      </c>
      <c r="H2828">
        <v>14</v>
      </c>
      <c r="I2828" t="s">
        <v>3933</v>
      </c>
      <c r="N2828">
        <v>288</v>
      </c>
      <c r="O2828" t="s">
        <v>2242</v>
      </c>
      <c r="P2828">
        <v>125</v>
      </c>
      <c r="AC2828" t="s">
        <v>2243</v>
      </c>
      <c r="AD2828">
        <v>221</v>
      </c>
    </row>
    <row r="2829" spans="1:31" x14ac:dyDescent="0.25">
      <c r="A2829" s="1">
        <v>44481</v>
      </c>
      <c r="B2829" s="2" t="s">
        <v>3883</v>
      </c>
      <c r="C2829" s="2" t="s">
        <v>25</v>
      </c>
      <c r="D2829" s="2" t="s">
        <v>23</v>
      </c>
      <c r="E2829" s="2" t="s">
        <v>78</v>
      </c>
      <c r="F2829" s="2" t="s">
        <v>71</v>
      </c>
      <c r="G2829" s="4">
        <v>44480</v>
      </c>
      <c r="H2829">
        <v>15</v>
      </c>
      <c r="I2829" t="s">
        <v>3933</v>
      </c>
      <c r="N2829">
        <v>226</v>
      </c>
      <c r="O2829" t="s">
        <v>2018</v>
      </c>
      <c r="P2829">
        <v>345</v>
      </c>
      <c r="AC2829" t="s">
        <v>2019</v>
      </c>
      <c r="AD2829">
        <v>183</v>
      </c>
    </row>
    <row r="2830" spans="1:31" x14ac:dyDescent="0.25">
      <c r="A2830" s="1">
        <v>44481</v>
      </c>
      <c r="B2830" s="2" t="s">
        <v>3883</v>
      </c>
      <c r="C2830" s="2" t="s">
        <v>25</v>
      </c>
      <c r="D2830" s="2" t="s">
        <v>23</v>
      </c>
      <c r="E2830" s="2" t="s">
        <v>78</v>
      </c>
      <c r="F2830" s="2" t="s">
        <v>71</v>
      </c>
      <c r="G2830" s="4">
        <v>44480</v>
      </c>
      <c r="H2830">
        <v>16</v>
      </c>
      <c r="I2830" t="s">
        <v>3933</v>
      </c>
      <c r="N2830">
        <v>691</v>
      </c>
      <c r="O2830" t="s">
        <v>2020</v>
      </c>
      <c r="P2830">
        <v>518</v>
      </c>
      <c r="AC2830" t="s">
        <v>2021</v>
      </c>
      <c r="AD2830" t="s">
        <v>2022</v>
      </c>
    </row>
    <row r="2831" spans="1:31" x14ac:dyDescent="0.25">
      <c r="A2831" s="1">
        <v>44481</v>
      </c>
      <c r="B2831" s="2" t="s">
        <v>3879</v>
      </c>
      <c r="C2831" s="2" t="s">
        <v>73</v>
      </c>
      <c r="D2831" s="2" t="s">
        <v>23</v>
      </c>
      <c r="E2831" s="2" t="s">
        <v>77</v>
      </c>
      <c r="F2831" s="2" t="s">
        <v>71</v>
      </c>
      <c r="G2831" s="4">
        <v>44481</v>
      </c>
      <c r="H2831">
        <v>17</v>
      </c>
      <c r="I2831" t="s">
        <v>3934</v>
      </c>
      <c r="J2831" s="1">
        <v>44481</v>
      </c>
      <c r="K2831" t="s">
        <v>3423</v>
      </c>
      <c r="L2831" t="s">
        <v>3424</v>
      </c>
      <c r="M2831" t="s">
        <v>3425</v>
      </c>
      <c r="N2831">
        <v>102</v>
      </c>
      <c r="O2831" t="s">
        <v>2033</v>
      </c>
      <c r="P2831">
        <v>1070</v>
      </c>
      <c r="Q2831">
        <v>0</v>
      </c>
      <c r="R2831">
        <v>0</v>
      </c>
      <c r="S2831">
        <v>1070</v>
      </c>
      <c r="T2831">
        <v>1070</v>
      </c>
      <c r="U2831">
        <v>1070</v>
      </c>
      <c r="W2831" t="s">
        <v>2006</v>
      </c>
      <c r="X2831" t="s">
        <v>71</v>
      </c>
      <c r="AA2831" t="s">
        <v>24</v>
      </c>
      <c r="AC2831" t="s">
        <v>2034</v>
      </c>
      <c r="AD2831">
        <v>136</v>
      </c>
      <c r="AE2831" t="s">
        <v>2773</v>
      </c>
    </row>
    <row r="2832" spans="1:31" x14ac:dyDescent="0.25">
      <c r="A2832" s="1">
        <v>44481</v>
      </c>
      <c r="B2832" s="2" t="s">
        <v>3879</v>
      </c>
      <c r="C2832" s="2" t="s">
        <v>25</v>
      </c>
      <c r="D2832" s="2" t="s">
        <v>23</v>
      </c>
      <c r="E2832" s="2" t="s">
        <v>78</v>
      </c>
      <c r="F2832" s="2" t="s">
        <v>71</v>
      </c>
      <c r="G2832" s="4">
        <v>44481</v>
      </c>
      <c r="H2832">
        <v>18</v>
      </c>
      <c r="I2832" t="s">
        <v>3935</v>
      </c>
      <c r="J2832" s="1">
        <v>44481</v>
      </c>
      <c r="K2832" t="s">
        <v>3423</v>
      </c>
      <c r="L2832" t="s">
        <v>3424</v>
      </c>
      <c r="M2832" t="s">
        <v>3425</v>
      </c>
      <c r="N2832">
        <v>692</v>
      </c>
      <c r="O2832" t="s">
        <v>2012</v>
      </c>
      <c r="P2832">
        <v>184</v>
      </c>
      <c r="Q2832">
        <v>0</v>
      </c>
      <c r="R2832">
        <v>0</v>
      </c>
      <c r="S2832">
        <v>2542</v>
      </c>
      <c r="T2832">
        <v>2542</v>
      </c>
      <c r="U2832">
        <v>2542</v>
      </c>
      <c r="W2832" t="s">
        <v>2006</v>
      </c>
      <c r="X2832" t="s">
        <v>71</v>
      </c>
      <c r="AA2832" t="s">
        <v>24</v>
      </c>
      <c r="AC2832" t="s">
        <v>2013</v>
      </c>
      <c r="AD2832" t="s">
        <v>2014</v>
      </c>
      <c r="AE2832" t="s">
        <v>2773</v>
      </c>
    </row>
    <row r="2833" spans="1:31" x14ac:dyDescent="0.25">
      <c r="A2833" s="1">
        <v>44481</v>
      </c>
      <c r="B2833" s="2" t="s">
        <v>3879</v>
      </c>
      <c r="C2833" s="2" t="s">
        <v>25</v>
      </c>
      <c r="D2833" s="2" t="s">
        <v>23</v>
      </c>
      <c r="E2833" s="2" t="s">
        <v>78</v>
      </c>
      <c r="F2833" s="2" t="s">
        <v>71</v>
      </c>
      <c r="G2833" s="4">
        <v>44481</v>
      </c>
      <c r="H2833">
        <v>19</v>
      </c>
      <c r="I2833" t="s">
        <v>3935</v>
      </c>
      <c r="N2833">
        <v>226</v>
      </c>
      <c r="O2833" t="s">
        <v>2018</v>
      </c>
      <c r="P2833">
        <v>345</v>
      </c>
      <c r="AC2833" t="s">
        <v>2019</v>
      </c>
      <c r="AD2833">
        <v>183</v>
      </c>
    </row>
    <row r="2834" spans="1:31" x14ac:dyDescent="0.25">
      <c r="A2834" s="1">
        <v>44481</v>
      </c>
      <c r="B2834" s="2" t="s">
        <v>3879</v>
      </c>
      <c r="C2834" s="2" t="s">
        <v>25</v>
      </c>
      <c r="D2834" s="2" t="s">
        <v>23</v>
      </c>
      <c r="E2834" s="2" t="s">
        <v>78</v>
      </c>
      <c r="F2834" s="2" t="s">
        <v>71</v>
      </c>
      <c r="G2834" s="4">
        <v>44481</v>
      </c>
      <c r="H2834">
        <v>20</v>
      </c>
      <c r="I2834" t="s">
        <v>3935</v>
      </c>
      <c r="N2834">
        <v>691</v>
      </c>
      <c r="O2834" t="s">
        <v>2020</v>
      </c>
      <c r="P2834">
        <v>518</v>
      </c>
      <c r="AC2834" t="s">
        <v>2021</v>
      </c>
      <c r="AD2834" t="s">
        <v>2022</v>
      </c>
    </row>
    <row r="2835" spans="1:31" x14ac:dyDescent="0.25">
      <c r="A2835" s="1">
        <v>44481</v>
      </c>
      <c r="B2835" s="2" t="s">
        <v>3879</v>
      </c>
      <c r="C2835" s="2" t="s">
        <v>25</v>
      </c>
      <c r="D2835" s="2" t="s">
        <v>23</v>
      </c>
      <c r="E2835" s="2" t="s">
        <v>78</v>
      </c>
      <c r="F2835" s="2" t="s">
        <v>71</v>
      </c>
      <c r="G2835" s="4">
        <v>44481</v>
      </c>
      <c r="H2835">
        <v>21</v>
      </c>
      <c r="I2835" t="s">
        <v>3935</v>
      </c>
      <c r="N2835">
        <v>2062</v>
      </c>
      <c r="O2835" t="s">
        <v>2307</v>
      </c>
      <c r="P2835">
        <v>1495</v>
      </c>
      <c r="AC2835" t="s">
        <v>2308</v>
      </c>
      <c r="AD2835" t="s">
        <v>2309</v>
      </c>
    </row>
    <row r="2836" spans="1:31" x14ac:dyDescent="0.25">
      <c r="A2836" s="1">
        <v>44481</v>
      </c>
      <c r="B2836" s="2" t="s">
        <v>3879</v>
      </c>
      <c r="C2836" s="2" t="s">
        <v>21</v>
      </c>
      <c r="D2836" s="2" t="s">
        <v>23</v>
      </c>
      <c r="E2836" s="2" t="s">
        <v>81</v>
      </c>
      <c r="F2836" s="2" t="s">
        <v>71</v>
      </c>
      <c r="G2836" s="4">
        <v>44481</v>
      </c>
      <c r="H2836">
        <v>22</v>
      </c>
      <c r="I2836" t="s">
        <v>3936</v>
      </c>
      <c r="J2836" s="1">
        <v>44481</v>
      </c>
      <c r="K2836" t="s">
        <v>4000</v>
      </c>
      <c r="L2836" t="s">
        <v>3013</v>
      </c>
      <c r="M2836" t="s">
        <v>2027</v>
      </c>
      <c r="N2836">
        <v>692</v>
      </c>
      <c r="O2836" t="s">
        <v>2012</v>
      </c>
      <c r="P2836">
        <v>165</v>
      </c>
      <c r="Q2836">
        <v>0</v>
      </c>
      <c r="R2836">
        <v>0</v>
      </c>
      <c r="S2836">
        <v>1305</v>
      </c>
      <c r="T2836">
        <v>1305</v>
      </c>
      <c r="U2836">
        <v>1305</v>
      </c>
      <c r="W2836" t="s">
        <v>2006</v>
      </c>
      <c r="X2836" t="s">
        <v>71</v>
      </c>
      <c r="AA2836" t="s">
        <v>61</v>
      </c>
      <c r="AC2836" t="s">
        <v>2013</v>
      </c>
      <c r="AD2836" t="s">
        <v>2014</v>
      </c>
      <c r="AE2836" t="s">
        <v>2345</v>
      </c>
    </row>
    <row r="2837" spans="1:31" x14ac:dyDescent="0.25">
      <c r="A2837" s="1">
        <v>44481</v>
      </c>
      <c r="B2837" s="2" t="s">
        <v>3879</v>
      </c>
      <c r="C2837" s="2" t="s">
        <v>21</v>
      </c>
      <c r="D2837" s="2" t="s">
        <v>23</v>
      </c>
      <c r="E2837" s="2" t="s">
        <v>81</v>
      </c>
      <c r="F2837" s="2" t="s">
        <v>71</v>
      </c>
      <c r="G2837" s="4">
        <v>44481</v>
      </c>
      <c r="H2837">
        <v>23</v>
      </c>
      <c r="I2837" t="s">
        <v>3936</v>
      </c>
      <c r="N2837">
        <v>691</v>
      </c>
      <c r="O2837" t="s">
        <v>2020</v>
      </c>
      <c r="P2837">
        <v>465</v>
      </c>
      <c r="AC2837" t="s">
        <v>2021</v>
      </c>
      <c r="AD2837" t="s">
        <v>2022</v>
      </c>
    </row>
    <row r="2838" spans="1:31" x14ac:dyDescent="0.25">
      <c r="A2838" s="1">
        <v>44481</v>
      </c>
      <c r="B2838" s="2" t="s">
        <v>3879</v>
      </c>
      <c r="C2838" s="2" t="s">
        <v>21</v>
      </c>
      <c r="D2838" s="2" t="s">
        <v>23</v>
      </c>
      <c r="E2838" s="2" t="s">
        <v>81</v>
      </c>
      <c r="F2838" s="2" t="s">
        <v>71</v>
      </c>
      <c r="G2838" s="4">
        <v>44481</v>
      </c>
      <c r="H2838">
        <v>24</v>
      </c>
      <c r="I2838" t="s">
        <v>3936</v>
      </c>
      <c r="N2838">
        <v>1580</v>
      </c>
      <c r="O2838" t="s">
        <v>2092</v>
      </c>
      <c r="P2838">
        <v>550</v>
      </c>
      <c r="AC2838" t="s">
        <v>2093</v>
      </c>
      <c r="AD2838" t="s">
        <v>2094</v>
      </c>
    </row>
    <row r="2839" spans="1:31" x14ac:dyDescent="0.25">
      <c r="A2839" s="1">
        <v>44481</v>
      </c>
      <c r="B2839" s="2" t="s">
        <v>3879</v>
      </c>
      <c r="C2839" s="2" t="s">
        <v>21</v>
      </c>
      <c r="D2839" s="2" t="s">
        <v>23</v>
      </c>
      <c r="E2839" s="2" t="s">
        <v>81</v>
      </c>
      <c r="F2839" s="2" t="s">
        <v>71</v>
      </c>
      <c r="G2839" s="4">
        <v>44481</v>
      </c>
      <c r="H2839">
        <v>25</v>
      </c>
      <c r="I2839" t="s">
        <v>3936</v>
      </c>
      <c r="N2839">
        <v>83</v>
      </c>
      <c r="O2839" t="s">
        <v>2029</v>
      </c>
      <c r="P2839">
        <v>125</v>
      </c>
      <c r="AC2839" t="s">
        <v>2030</v>
      </c>
      <c r="AD2839">
        <v>127</v>
      </c>
    </row>
    <row r="2840" spans="1:31" x14ac:dyDescent="0.25">
      <c r="A2840" s="1">
        <v>44481</v>
      </c>
      <c r="B2840" s="2" t="s">
        <v>3879</v>
      </c>
      <c r="C2840" s="2" t="s">
        <v>46</v>
      </c>
      <c r="D2840" s="2" t="s">
        <v>23</v>
      </c>
      <c r="E2840" s="2" t="s">
        <v>81</v>
      </c>
      <c r="F2840" s="2" t="s">
        <v>71</v>
      </c>
      <c r="G2840" s="4">
        <v>44481</v>
      </c>
      <c r="H2840">
        <v>26</v>
      </c>
      <c r="I2840" t="s">
        <v>3938</v>
      </c>
      <c r="J2840" s="1">
        <v>44481</v>
      </c>
      <c r="K2840" t="s">
        <v>4001</v>
      </c>
      <c r="L2840" t="s">
        <v>2155</v>
      </c>
      <c r="N2840">
        <v>692</v>
      </c>
      <c r="O2840" t="s">
        <v>2012</v>
      </c>
      <c r="P2840">
        <v>184</v>
      </c>
      <c r="Q2840">
        <v>0</v>
      </c>
      <c r="R2840">
        <v>0</v>
      </c>
      <c r="S2840">
        <v>1271</v>
      </c>
      <c r="T2840">
        <v>1271</v>
      </c>
      <c r="U2840">
        <v>1271</v>
      </c>
      <c r="W2840" t="s">
        <v>2006</v>
      </c>
      <c r="X2840" t="s">
        <v>71</v>
      </c>
      <c r="Y2840" t="s">
        <v>4002</v>
      </c>
      <c r="AA2840" t="s">
        <v>46</v>
      </c>
      <c r="AC2840" t="s">
        <v>2013</v>
      </c>
      <c r="AD2840" t="s">
        <v>2014</v>
      </c>
      <c r="AE2840" t="s">
        <v>3132</v>
      </c>
    </row>
    <row r="2841" spans="1:31" x14ac:dyDescent="0.25">
      <c r="A2841" s="1">
        <v>44481</v>
      </c>
      <c r="B2841" s="2" t="s">
        <v>3879</v>
      </c>
      <c r="C2841" s="2" t="s">
        <v>46</v>
      </c>
      <c r="D2841" s="2" t="s">
        <v>23</v>
      </c>
      <c r="E2841" s="2" t="s">
        <v>81</v>
      </c>
      <c r="F2841" s="2" t="s">
        <v>71</v>
      </c>
      <c r="G2841" s="4">
        <v>44481</v>
      </c>
      <c r="H2841">
        <v>27</v>
      </c>
      <c r="I2841" t="s">
        <v>3938</v>
      </c>
      <c r="N2841">
        <v>100</v>
      </c>
      <c r="O2841" t="s">
        <v>2016</v>
      </c>
      <c r="P2841">
        <v>414</v>
      </c>
      <c r="AC2841" t="s">
        <v>2017</v>
      </c>
      <c r="AD2841">
        <v>100</v>
      </c>
    </row>
    <row r="2842" spans="1:31" x14ac:dyDescent="0.25">
      <c r="A2842" s="1">
        <v>44481</v>
      </c>
      <c r="B2842" s="2" t="s">
        <v>3879</v>
      </c>
      <c r="C2842" s="2" t="s">
        <v>46</v>
      </c>
      <c r="D2842" s="2" t="s">
        <v>23</v>
      </c>
      <c r="E2842" s="2" t="s">
        <v>81</v>
      </c>
      <c r="F2842" s="2" t="s">
        <v>71</v>
      </c>
      <c r="G2842" s="4">
        <v>44481</v>
      </c>
      <c r="H2842">
        <v>28</v>
      </c>
      <c r="I2842" t="s">
        <v>3938</v>
      </c>
      <c r="N2842">
        <v>1533</v>
      </c>
      <c r="O2842" t="s">
        <v>2119</v>
      </c>
      <c r="P2842">
        <v>535</v>
      </c>
      <c r="AC2842" t="s">
        <v>2120</v>
      </c>
      <c r="AD2842" t="s">
        <v>2121</v>
      </c>
    </row>
    <row r="2843" spans="1:31" x14ac:dyDescent="0.25">
      <c r="A2843" s="1">
        <v>44481</v>
      </c>
      <c r="B2843" s="2" t="s">
        <v>3879</v>
      </c>
      <c r="C2843" s="2" t="s">
        <v>46</v>
      </c>
      <c r="D2843" s="2" t="s">
        <v>23</v>
      </c>
      <c r="E2843" s="2" t="s">
        <v>81</v>
      </c>
      <c r="F2843" s="2" t="s">
        <v>71</v>
      </c>
      <c r="G2843" s="4">
        <v>44481</v>
      </c>
      <c r="H2843">
        <v>29</v>
      </c>
      <c r="I2843" t="s">
        <v>3938</v>
      </c>
      <c r="N2843">
        <v>83</v>
      </c>
      <c r="O2843" t="s">
        <v>2029</v>
      </c>
      <c r="P2843">
        <v>138</v>
      </c>
      <c r="AC2843" t="s">
        <v>2030</v>
      </c>
      <c r="AD2843">
        <v>127</v>
      </c>
    </row>
    <row r="2844" spans="1:31" x14ac:dyDescent="0.25">
      <c r="A2844" s="1">
        <v>44481</v>
      </c>
      <c r="B2844" s="2" t="s">
        <v>3879</v>
      </c>
      <c r="C2844" s="2" t="s">
        <v>25</v>
      </c>
      <c r="D2844" s="2" t="s">
        <v>37</v>
      </c>
      <c r="E2844" s="2" t="s">
        <v>78</v>
      </c>
      <c r="F2844" s="2" t="s">
        <v>71</v>
      </c>
      <c r="G2844" s="4">
        <v>44481</v>
      </c>
      <c r="H2844">
        <v>30</v>
      </c>
      <c r="I2844" t="s">
        <v>3940</v>
      </c>
      <c r="J2844" s="1">
        <v>44481</v>
      </c>
      <c r="K2844" t="s">
        <v>2085</v>
      </c>
      <c r="L2844" t="s">
        <v>2086</v>
      </c>
      <c r="M2844" t="s">
        <v>2087</v>
      </c>
      <c r="N2844">
        <v>692</v>
      </c>
      <c r="O2844" t="s">
        <v>2012</v>
      </c>
      <c r="P2844">
        <v>184</v>
      </c>
      <c r="Q2844">
        <v>0</v>
      </c>
      <c r="R2844">
        <v>0</v>
      </c>
      <c r="S2844">
        <v>873</v>
      </c>
      <c r="T2844">
        <v>873</v>
      </c>
      <c r="U2844">
        <v>873</v>
      </c>
      <c r="W2844" t="s">
        <v>2006</v>
      </c>
      <c r="X2844" t="s">
        <v>71</v>
      </c>
      <c r="AA2844" t="s">
        <v>24</v>
      </c>
      <c r="AC2844" t="s">
        <v>2013</v>
      </c>
      <c r="AD2844" t="s">
        <v>2014</v>
      </c>
      <c r="AE2844" t="s">
        <v>2333</v>
      </c>
    </row>
    <row r="2845" spans="1:31" x14ac:dyDescent="0.25">
      <c r="A2845" s="1">
        <v>44481</v>
      </c>
      <c r="B2845" s="2" t="s">
        <v>3879</v>
      </c>
      <c r="C2845" s="2" t="s">
        <v>25</v>
      </c>
      <c r="D2845" s="2" t="s">
        <v>37</v>
      </c>
      <c r="E2845" s="2" t="s">
        <v>78</v>
      </c>
      <c r="F2845" s="2" t="s">
        <v>71</v>
      </c>
      <c r="G2845" s="4">
        <v>44481</v>
      </c>
      <c r="H2845">
        <v>31</v>
      </c>
      <c r="I2845" t="s">
        <v>3940</v>
      </c>
      <c r="N2845">
        <v>104</v>
      </c>
      <c r="O2845" t="s">
        <v>2057</v>
      </c>
      <c r="P2845">
        <v>171</v>
      </c>
      <c r="AC2845" t="s">
        <v>2058</v>
      </c>
      <c r="AD2845">
        <v>157</v>
      </c>
    </row>
    <row r="2846" spans="1:31" x14ac:dyDescent="0.25">
      <c r="A2846" s="1">
        <v>44481</v>
      </c>
      <c r="B2846" s="2" t="s">
        <v>3879</v>
      </c>
      <c r="C2846" s="2" t="s">
        <v>25</v>
      </c>
      <c r="D2846" s="2" t="s">
        <v>37</v>
      </c>
      <c r="E2846" s="2" t="s">
        <v>78</v>
      </c>
      <c r="F2846" s="2" t="s">
        <v>71</v>
      </c>
      <c r="G2846" s="4">
        <v>44481</v>
      </c>
      <c r="H2846">
        <v>32</v>
      </c>
      <c r="I2846" t="s">
        <v>3940</v>
      </c>
      <c r="N2846">
        <v>691</v>
      </c>
      <c r="O2846" t="s">
        <v>2020</v>
      </c>
      <c r="P2846">
        <v>518</v>
      </c>
      <c r="AC2846" t="s">
        <v>2021</v>
      </c>
      <c r="AD2846" t="s">
        <v>2022</v>
      </c>
    </row>
    <row r="2847" spans="1:31" x14ac:dyDescent="0.25">
      <c r="A2847" s="1">
        <v>44481</v>
      </c>
      <c r="B2847" s="2" t="s">
        <v>3879</v>
      </c>
      <c r="C2847" s="2" t="s">
        <v>25</v>
      </c>
      <c r="D2847" s="2" t="s">
        <v>37</v>
      </c>
      <c r="E2847" s="2" t="s">
        <v>78</v>
      </c>
      <c r="F2847" s="2" t="s">
        <v>71</v>
      </c>
      <c r="G2847" s="4">
        <v>44481</v>
      </c>
      <c r="H2847">
        <v>33</v>
      </c>
      <c r="I2847" t="s">
        <v>3941</v>
      </c>
      <c r="J2847" s="1">
        <v>44481</v>
      </c>
      <c r="K2847" t="s">
        <v>3704</v>
      </c>
      <c r="L2847" t="s">
        <v>2740</v>
      </c>
      <c r="M2847" t="s">
        <v>2150</v>
      </c>
      <c r="N2847">
        <v>692</v>
      </c>
      <c r="O2847" t="s">
        <v>2012</v>
      </c>
      <c r="P2847">
        <v>184</v>
      </c>
      <c r="Q2847">
        <v>0</v>
      </c>
      <c r="R2847">
        <v>0</v>
      </c>
      <c r="S2847">
        <v>873</v>
      </c>
      <c r="T2847">
        <v>873</v>
      </c>
      <c r="U2847">
        <v>873</v>
      </c>
      <c r="W2847" t="s">
        <v>2006</v>
      </c>
      <c r="X2847" t="s">
        <v>71</v>
      </c>
      <c r="AA2847" t="s">
        <v>24</v>
      </c>
      <c r="AC2847" t="s">
        <v>2013</v>
      </c>
      <c r="AD2847" t="s">
        <v>2014</v>
      </c>
      <c r="AE2847" t="s">
        <v>2079</v>
      </c>
    </row>
    <row r="2848" spans="1:31" x14ac:dyDescent="0.25">
      <c r="A2848" s="1">
        <v>44481</v>
      </c>
      <c r="B2848" s="2" t="s">
        <v>3879</v>
      </c>
      <c r="C2848" s="2" t="s">
        <v>25</v>
      </c>
      <c r="D2848" s="2" t="s">
        <v>37</v>
      </c>
      <c r="E2848" s="2" t="s">
        <v>78</v>
      </c>
      <c r="F2848" s="2" t="s">
        <v>71</v>
      </c>
      <c r="G2848" s="4">
        <v>44481</v>
      </c>
      <c r="H2848">
        <v>34</v>
      </c>
      <c r="I2848" t="s">
        <v>3941</v>
      </c>
      <c r="N2848">
        <v>104</v>
      </c>
      <c r="O2848" t="s">
        <v>2057</v>
      </c>
      <c r="P2848">
        <v>171</v>
      </c>
      <c r="AC2848" t="s">
        <v>2058</v>
      </c>
      <c r="AD2848">
        <v>157</v>
      </c>
    </row>
    <row r="2849" spans="1:31" x14ac:dyDescent="0.25">
      <c r="A2849" s="1">
        <v>44481</v>
      </c>
      <c r="B2849" s="2" t="s">
        <v>3879</v>
      </c>
      <c r="C2849" s="2" t="s">
        <v>25</v>
      </c>
      <c r="D2849" s="2" t="s">
        <v>37</v>
      </c>
      <c r="E2849" s="2" t="s">
        <v>78</v>
      </c>
      <c r="F2849" s="2" t="s">
        <v>71</v>
      </c>
      <c r="G2849" s="4">
        <v>44481</v>
      </c>
      <c r="H2849">
        <v>35</v>
      </c>
      <c r="I2849" t="s">
        <v>3941</v>
      </c>
      <c r="N2849">
        <v>691</v>
      </c>
      <c r="O2849" t="s">
        <v>2020</v>
      </c>
      <c r="P2849">
        <v>518</v>
      </c>
      <c r="AC2849" t="s">
        <v>2021</v>
      </c>
      <c r="AD2849" t="s">
        <v>2022</v>
      </c>
    </row>
    <row r="2850" spans="1:31" x14ac:dyDescent="0.25">
      <c r="A2850" s="1">
        <v>44481</v>
      </c>
      <c r="B2850" s="2" t="s">
        <v>3879</v>
      </c>
      <c r="C2850" s="2" t="s">
        <v>25</v>
      </c>
      <c r="D2850" s="2" t="s">
        <v>23</v>
      </c>
      <c r="E2850" s="2" t="s">
        <v>78</v>
      </c>
      <c r="F2850" s="2" t="s">
        <v>71</v>
      </c>
      <c r="G2850" s="4">
        <v>44481</v>
      </c>
      <c r="H2850">
        <v>36</v>
      </c>
      <c r="I2850" t="s">
        <v>3942</v>
      </c>
      <c r="J2850" s="1">
        <v>44481</v>
      </c>
      <c r="K2850" t="s">
        <v>2036</v>
      </c>
      <c r="L2850" t="s">
        <v>2037</v>
      </c>
      <c r="M2850" t="s">
        <v>2038</v>
      </c>
      <c r="N2850">
        <v>692</v>
      </c>
      <c r="O2850" t="s">
        <v>2012</v>
      </c>
      <c r="P2850">
        <v>184</v>
      </c>
      <c r="Q2850">
        <v>0</v>
      </c>
      <c r="R2850">
        <v>0</v>
      </c>
      <c r="S2850">
        <v>873</v>
      </c>
      <c r="T2850">
        <v>873</v>
      </c>
      <c r="U2850">
        <v>873</v>
      </c>
      <c r="W2850" t="s">
        <v>2006</v>
      </c>
      <c r="X2850" t="s">
        <v>71</v>
      </c>
      <c r="AA2850" t="s">
        <v>24</v>
      </c>
      <c r="AC2850" t="s">
        <v>2013</v>
      </c>
      <c r="AD2850" t="s">
        <v>2014</v>
      </c>
      <c r="AE2850" t="s">
        <v>2079</v>
      </c>
    </row>
    <row r="2851" spans="1:31" x14ac:dyDescent="0.25">
      <c r="A2851" s="1">
        <v>44481</v>
      </c>
      <c r="B2851" s="2" t="s">
        <v>3879</v>
      </c>
      <c r="C2851" s="2" t="s">
        <v>25</v>
      </c>
      <c r="D2851" s="2" t="s">
        <v>23</v>
      </c>
      <c r="E2851" s="2" t="s">
        <v>78</v>
      </c>
      <c r="F2851" s="2" t="s">
        <v>71</v>
      </c>
      <c r="G2851" s="4">
        <v>44481</v>
      </c>
      <c r="H2851">
        <v>37</v>
      </c>
      <c r="I2851" t="s">
        <v>3942</v>
      </c>
      <c r="N2851">
        <v>104</v>
      </c>
      <c r="O2851" t="s">
        <v>2057</v>
      </c>
      <c r="P2851">
        <v>171</v>
      </c>
      <c r="AC2851" t="s">
        <v>2058</v>
      </c>
      <c r="AD2851">
        <v>157</v>
      </c>
    </row>
    <row r="2852" spans="1:31" x14ac:dyDescent="0.25">
      <c r="A2852" s="1">
        <v>44481</v>
      </c>
      <c r="B2852" s="2" t="s">
        <v>3879</v>
      </c>
      <c r="C2852" s="2" t="s">
        <v>25</v>
      </c>
      <c r="D2852" s="2" t="s">
        <v>23</v>
      </c>
      <c r="E2852" s="2" t="s">
        <v>78</v>
      </c>
      <c r="F2852" s="2" t="s">
        <v>71</v>
      </c>
      <c r="G2852" s="4">
        <v>44481</v>
      </c>
      <c r="H2852">
        <v>38</v>
      </c>
      <c r="I2852" t="s">
        <v>3942</v>
      </c>
      <c r="N2852">
        <v>691</v>
      </c>
      <c r="O2852" t="s">
        <v>2020</v>
      </c>
      <c r="P2852">
        <v>518</v>
      </c>
      <c r="AC2852" t="s">
        <v>2021</v>
      </c>
      <c r="AD2852" t="s">
        <v>2022</v>
      </c>
    </row>
    <row r="2853" spans="1:31" x14ac:dyDescent="0.25">
      <c r="A2853" s="1">
        <v>44481</v>
      </c>
      <c r="B2853" s="2" t="s">
        <v>3879</v>
      </c>
      <c r="C2853" s="2" t="s">
        <v>25</v>
      </c>
      <c r="D2853" s="2" t="s">
        <v>23</v>
      </c>
      <c r="E2853" s="2" t="s">
        <v>78</v>
      </c>
      <c r="F2853" s="2" t="s">
        <v>71</v>
      </c>
      <c r="G2853" s="4">
        <v>44481</v>
      </c>
      <c r="H2853">
        <v>39</v>
      </c>
      <c r="I2853" t="s">
        <v>3943</v>
      </c>
      <c r="J2853" s="1">
        <v>44481</v>
      </c>
      <c r="K2853" t="s">
        <v>2070</v>
      </c>
      <c r="L2853" t="s">
        <v>2071</v>
      </c>
      <c r="M2853" t="s">
        <v>2072</v>
      </c>
      <c r="N2853">
        <v>692</v>
      </c>
      <c r="O2853" t="s">
        <v>2012</v>
      </c>
      <c r="P2853">
        <v>184</v>
      </c>
      <c r="Q2853">
        <v>0</v>
      </c>
      <c r="R2853">
        <v>0</v>
      </c>
      <c r="S2853">
        <v>1273</v>
      </c>
      <c r="T2853">
        <v>1273</v>
      </c>
      <c r="U2853">
        <v>1273</v>
      </c>
      <c r="W2853" t="s">
        <v>2006</v>
      </c>
      <c r="X2853" t="s">
        <v>71</v>
      </c>
      <c r="AA2853" t="s">
        <v>24</v>
      </c>
      <c r="AC2853" t="s">
        <v>2013</v>
      </c>
      <c r="AD2853" t="s">
        <v>2014</v>
      </c>
      <c r="AE2853" t="s">
        <v>2079</v>
      </c>
    </row>
    <row r="2854" spans="1:31" x14ac:dyDescent="0.25">
      <c r="A2854" s="1">
        <v>44481</v>
      </c>
      <c r="B2854" s="2" t="s">
        <v>3879</v>
      </c>
      <c r="C2854" s="2" t="s">
        <v>25</v>
      </c>
      <c r="D2854" s="2" t="s">
        <v>23</v>
      </c>
      <c r="E2854" s="2" t="s">
        <v>78</v>
      </c>
      <c r="F2854" s="2" t="s">
        <v>71</v>
      </c>
      <c r="G2854" s="4">
        <v>44481</v>
      </c>
      <c r="H2854">
        <v>40</v>
      </c>
      <c r="I2854" t="s">
        <v>3943</v>
      </c>
      <c r="N2854">
        <v>104</v>
      </c>
      <c r="O2854" t="s">
        <v>2057</v>
      </c>
      <c r="P2854">
        <v>171</v>
      </c>
      <c r="AC2854" t="s">
        <v>2058</v>
      </c>
      <c r="AD2854">
        <v>157</v>
      </c>
    </row>
    <row r="2855" spans="1:31" x14ac:dyDescent="0.25">
      <c r="A2855" s="1">
        <v>44481</v>
      </c>
      <c r="B2855" s="2" t="s">
        <v>3879</v>
      </c>
      <c r="C2855" s="2" t="s">
        <v>25</v>
      </c>
      <c r="D2855" s="2" t="s">
        <v>23</v>
      </c>
      <c r="E2855" s="2" t="s">
        <v>78</v>
      </c>
      <c r="F2855" s="2" t="s">
        <v>71</v>
      </c>
      <c r="G2855" s="4">
        <v>44481</v>
      </c>
      <c r="H2855">
        <v>41</v>
      </c>
      <c r="I2855" t="s">
        <v>3943</v>
      </c>
      <c r="N2855">
        <v>691</v>
      </c>
      <c r="O2855" t="s">
        <v>2020</v>
      </c>
      <c r="P2855">
        <v>518</v>
      </c>
      <c r="AC2855" t="s">
        <v>2021</v>
      </c>
      <c r="AD2855" t="s">
        <v>2022</v>
      </c>
    </row>
    <row r="2856" spans="1:31" x14ac:dyDescent="0.25">
      <c r="A2856" s="1">
        <v>44481</v>
      </c>
      <c r="B2856" s="2" t="s">
        <v>3879</v>
      </c>
      <c r="C2856" s="2" t="s">
        <v>25</v>
      </c>
      <c r="D2856" s="2" t="s">
        <v>23</v>
      </c>
      <c r="E2856" s="2" t="s">
        <v>78</v>
      </c>
      <c r="F2856" s="2" t="s">
        <v>71</v>
      </c>
      <c r="G2856" s="4">
        <v>44481</v>
      </c>
      <c r="H2856">
        <v>42</v>
      </c>
      <c r="I2856" t="s">
        <v>3943</v>
      </c>
      <c r="N2856">
        <v>539</v>
      </c>
      <c r="O2856" t="s">
        <v>2059</v>
      </c>
      <c r="P2856">
        <v>400</v>
      </c>
      <c r="AC2856" t="s">
        <v>2060</v>
      </c>
    </row>
    <row r="2857" spans="1:31" x14ac:dyDescent="0.25">
      <c r="A2857" s="1">
        <v>44481</v>
      </c>
      <c r="B2857" s="2" t="s">
        <v>3879</v>
      </c>
      <c r="C2857" s="2" t="s">
        <v>25</v>
      </c>
      <c r="D2857" s="2" t="s">
        <v>23</v>
      </c>
      <c r="E2857" s="2" t="s">
        <v>78</v>
      </c>
      <c r="F2857" s="2" t="s">
        <v>71</v>
      </c>
      <c r="G2857" s="4">
        <v>44481</v>
      </c>
      <c r="H2857">
        <v>43</v>
      </c>
      <c r="I2857" t="s">
        <v>3944</v>
      </c>
      <c r="J2857" s="1">
        <v>44481</v>
      </c>
      <c r="K2857" t="s">
        <v>3995</v>
      </c>
      <c r="L2857" t="s">
        <v>2338</v>
      </c>
      <c r="M2857" t="s">
        <v>2574</v>
      </c>
      <c r="N2857">
        <v>692</v>
      </c>
      <c r="O2857" t="s">
        <v>2012</v>
      </c>
      <c r="P2857">
        <v>184</v>
      </c>
      <c r="Q2857">
        <v>0</v>
      </c>
      <c r="R2857">
        <v>0</v>
      </c>
      <c r="S2857">
        <v>873</v>
      </c>
      <c r="T2857">
        <v>873</v>
      </c>
      <c r="U2857">
        <v>873</v>
      </c>
      <c r="W2857" t="s">
        <v>2006</v>
      </c>
      <c r="X2857" t="s">
        <v>71</v>
      </c>
      <c r="AA2857" t="s">
        <v>24</v>
      </c>
      <c r="AC2857" t="s">
        <v>2013</v>
      </c>
      <c r="AD2857" t="s">
        <v>2014</v>
      </c>
      <c r="AE2857" t="s">
        <v>2333</v>
      </c>
    </row>
    <row r="2858" spans="1:31" x14ac:dyDescent="0.25">
      <c r="A2858" s="1">
        <v>44481</v>
      </c>
      <c r="B2858" s="2" t="s">
        <v>3879</v>
      </c>
      <c r="C2858" s="2" t="s">
        <v>25</v>
      </c>
      <c r="D2858" s="2" t="s">
        <v>23</v>
      </c>
      <c r="E2858" s="2" t="s">
        <v>78</v>
      </c>
      <c r="F2858" s="2" t="s">
        <v>71</v>
      </c>
      <c r="G2858" s="4">
        <v>44481</v>
      </c>
      <c r="H2858">
        <v>44</v>
      </c>
      <c r="I2858" t="s">
        <v>3944</v>
      </c>
      <c r="N2858">
        <v>104</v>
      </c>
      <c r="O2858" t="s">
        <v>2057</v>
      </c>
      <c r="P2858">
        <v>171</v>
      </c>
      <c r="AC2858" t="s">
        <v>2058</v>
      </c>
      <c r="AD2858">
        <v>157</v>
      </c>
    </row>
    <row r="2859" spans="1:31" x14ac:dyDescent="0.25">
      <c r="A2859" s="1">
        <v>44481</v>
      </c>
      <c r="B2859" s="2" t="s">
        <v>3879</v>
      </c>
      <c r="C2859" s="2" t="s">
        <v>25</v>
      </c>
      <c r="D2859" s="2" t="s">
        <v>23</v>
      </c>
      <c r="E2859" s="2" t="s">
        <v>78</v>
      </c>
      <c r="F2859" s="2" t="s">
        <v>71</v>
      </c>
      <c r="G2859" s="4">
        <v>44481</v>
      </c>
      <c r="H2859">
        <v>45</v>
      </c>
      <c r="I2859" t="s">
        <v>3944</v>
      </c>
      <c r="N2859">
        <v>691</v>
      </c>
      <c r="O2859" t="s">
        <v>2020</v>
      </c>
      <c r="P2859">
        <v>518</v>
      </c>
      <c r="AC2859" t="s">
        <v>2021</v>
      </c>
      <c r="AD2859" t="s">
        <v>2022</v>
      </c>
    </row>
    <row r="2860" spans="1:31" x14ac:dyDescent="0.25">
      <c r="A2860" s="1">
        <v>44481</v>
      </c>
      <c r="B2860" s="2" t="s">
        <v>3879</v>
      </c>
      <c r="C2860" s="2" t="s">
        <v>25</v>
      </c>
      <c r="D2860" s="2" t="s">
        <v>23</v>
      </c>
      <c r="E2860" s="2" t="s">
        <v>78</v>
      </c>
      <c r="F2860" s="2" t="s">
        <v>71</v>
      </c>
      <c r="G2860" s="4">
        <v>44481</v>
      </c>
      <c r="H2860">
        <v>46</v>
      </c>
      <c r="I2860" t="s">
        <v>3945</v>
      </c>
      <c r="J2860" s="1">
        <v>44481</v>
      </c>
      <c r="K2860" t="s">
        <v>3067</v>
      </c>
      <c r="L2860" t="s">
        <v>2618</v>
      </c>
      <c r="M2860" t="s">
        <v>2065</v>
      </c>
      <c r="N2860">
        <v>692</v>
      </c>
      <c r="O2860" t="s">
        <v>2012</v>
      </c>
      <c r="P2860">
        <v>184</v>
      </c>
      <c r="Q2860">
        <v>0</v>
      </c>
      <c r="R2860">
        <v>0</v>
      </c>
      <c r="S2860">
        <v>873</v>
      </c>
      <c r="T2860">
        <v>873</v>
      </c>
      <c r="U2860">
        <v>873</v>
      </c>
      <c r="W2860" t="s">
        <v>2006</v>
      </c>
      <c r="X2860" t="s">
        <v>71</v>
      </c>
      <c r="AA2860" t="s">
        <v>24</v>
      </c>
      <c r="AC2860" t="s">
        <v>2013</v>
      </c>
      <c r="AD2860" t="s">
        <v>2014</v>
      </c>
      <c r="AE2860" t="s">
        <v>2079</v>
      </c>
    </row>
    <row r="2861" spans="1:31" x14ac:dyDescent="0.25">
      <c r="A2861" s="1">
        <v>44481</v>
      </c>
      <c r="B2861" s="2" t="s">
        <v>3879</v>
      </c>
      <c r="C2861" s="2" t="s">
        <v>25</v>
      </c>
      <c r="D2861" s="2" t="s">
        <v>23</v>
      </c>
      <c r="E2861" s="2" t="s">
        <v>78</v>
      </c>
      <c r="F2861" s="2" t="s">
        <v>71</v>
      </c>
      <c r="G2861" s="4">
        <v>44481</v>
      </c>
      <c r="H2861">
        <v>47</v>
      </c>
      <c r="I2861" t="s">
        <v>3945</v>
      </c>
      <c r="N2861">
        <v>104</v>
      </c>
      <c r="O2861" t="s">
        <v>2057</v>
      </c>
      <c r="P2861">
        <v>171</v>
      </c>
      <c r="AC2861" t="s">
        <v>2058</v>
      </c>
      <c r="AD2861">
        <v>157</v>
      </c>
    </row>
    <row r="2862" spans="1:31" x14ac:dyDescent="0.25">
      <c r="A2862" s="1">
        <v>44481</v>
      </c>
      <c r="B2862" s="2" t="s">
        <v>3879</v>
      </c>
      <c r="C2862" s="2" t="s">
        <v>25</v>
      </c>
      <c r="D2862" s="2" t="s">
        <v>23</v>
      </c>
      <c r="E2862" s="2" t="s">
        <v>78</v>
      </c>
      <c r="F2862" s="2" t="s">
        <v>71</v>
      </c>
      <c r="G2862" s="4">
        <v>44481</v>
      </c>
      <c r="H2862">
        <v>48</v>
      </c>
      <c r="I2862" t="s">
        <v>3945</v>
      </c>
      <c r="N2862">
        <v>691</v>
      </c>
      <c r="O2862" t="s">
        <v>2020</v>
      </c>
      <c r="P2862">
        <v>518</v>
      </c>
      <c r="AC2862" t="s">
        <v>2021</v>
      </c>
      <c r="AD2862" t="s">
        <v>2022</v>
      </c>
    </row>
    <row r="2863" spans="1:31" x14ac:dyDescent="0.25">
      <c r="A2863" s="1">
        <v>44481</v>
      </c>
      <c r="B2863" s="2" t="s">
        <v>3879</v>
      </c>
      <c r="C2863" s="2" t="s">
        <v>25</v>
      </c>
      <c r="D2863" s="2" t="s">
        <v>23</v>
      </c>
      <c r="E2863" s="2" t="s">
        <v>78</v>
      </c>
      <c r="F2863" s="2" t="s">
        <v>71</v>
      </c>
      <c r="G2863" s="4">
        <v>44481</v>
      </c>
      <c r="H2863">
        <v>49</v>
      </c>
      <c r="I2863" t="s">
        <v>3946</v>
      </c>
      <c r="J2863" s="1">
        <v>44481</v>
      </c>
      <c r="K2863" t="s">
        <v>3390</v>
      </c>
      <c r="L2863" t="s">
        <v>2037</v>
      </c>
      <c r="N2863">
        <v>692</v>
      </c>
      <c r="O2863" t="s">
        <v>2012</v>
      </c>
      <c r="P2863">
        <v>184</v>
      </c>
      <c r="Q2863">
        <v>0</v>
      </c>
      <c r="R2863">
        <v>0</v>
      </c>
      <c r="S2863">
        <v>873</v>
      </c>
      <c r="T2863">
        <v>873</v>
      </c>
      <c r="U2863">
        <v>873</v>
      </c>
      <c r="W2863" t="s">
        <v>2006</v>
      </c>
      <c r="X2863" t="s">
        <v>71</v>
      </c>
      <c r="AA2863" t="s">
        <v>24</v>
      </c>
      <c r="AC2863" t="s">
        <v>2013</v>
      </c>
      <c r="AD2863" t="s">
        <v>2014</v>
      </c>
      <c r="AE2863" t="s">
        <v>2079</v>
      </c>
    </row>
    <row r="2864" spans="1:31" x14ac:dyDescent="0.25">
      <c r="A2864" s="1">
        <v>44481</v>
      </c>
      <c r="B2864" s="2" t="s">
        <v>3879</v>
      </c>
      <c r="C2864" s="2" t="s">
        <v>25</v>
      </c>
      <c r="D2864" s="2" t="s">
        <v>23</v>
      </c>
      <c r="E2864" s="2" t="s">
        <v>78</v>
      </c>
      <c r="F2864" s="2" t="s">
        <v>71</v>
      </c>
      <c r="G2864" s="4">
        <v>44481</v>
      </c>
      <c r="H2864">
        <v>50</v>
      </c>
      <c r="I2864" t="s">
        <v>3946</v>
      </c>
      <c r="N2864">
        <v>104</v>
      </c>
      <c r="O2864" t="s">
        <v>2057</v>
      </c>
      <c r="P2864">
        <v>171</v>
      </c>
      <c r="AC2864" t="s">
        <v>2058</v>
      </c>
      <c r="AD2864">
        <v>157</v>
      </c>
    </row>
    <row r="2865" spans="1:31" x14ac:dyDescent="0.25">
      <c r="A2865" s="1">
        <v>44481</v>
      </c>
      <c r="B2865" s="2" t="s">
        <v>3879</v>
      </c>
      <c r="C2865" s="2" t="s">
        <v>25</v>
      </c>
      <c r="D2865" s="2" t="s">
        <v>23</v>
      </c>
      <c r="E2865" s="2" t="s">
        <v>78</v>
      </c>
      <c r="F2865" s="2" t="s">
        <v>71</v>
      </c>
      <c r="G2865" s="4">
        <v>44481</v>
      </c>
      <c r="H2865">
        <v>51</v>
      </c>
      <c r="I2865" t="s">
        <v>3946</v>
      </c>
      <c r="N2865">
        <v>691</v>
      </c>
      <c r="O2865" t="s">
        <v>2020</v>
      </c>
      <c r="P2865">
        <v>518</v>
      </c>
      <c r="AC2865" t="s">
        <v>2021</v>
      </c>
      <c r="AD2865" t="s">
        <v>2022</v>
      </c>
    </row>
    <row r="2866" spans="1:31" x14ac:dyDescent="0.25">
      <c r="A2866" s="1">
        <v>44481</v>
      </c>
      <c r="B2866" s="2" t="s">
        <v>3879</v>
      </c>
      <c r="C2866" s="2" t="s">
        <v>25</v>
      </c>
      <c r="D2866" s="2" t="s">
        <v>23</v>
      </c>
      <c r="E2866" s="2" t="s">
        <v>78</v>
      </c>
      <c r="F2866" s="2" t="s">
        <v>71</v>
      </c>
      <c r="G2866" s="4">
        <v>44481</v>
      </c>
      <c r="H2866">
        <v>52</v>
      </c>
      <c r="I2866" t="s">
        <v>3947</v>
      </c>
      <c r="J2866" s="1">
        <v>44481</v>
      </c>
      <c r="K2866" t="s">
        <v>3283</v>
      </c>
      <c r="L2866" t="s">
        <v>2684</v>
      </c>
      <c r="M2866" t="s">
        <v>3284</v>
      </c>
      <c r="N2866">
        <v>83</v>
      </c>
      <c r="O2866" t="s">
        <v>2029</v>
      </c>
      <c r="P2866">
        <v>138</v>
      </c>
      <c r="Q2866">
        <v>0</v>
      </c>
      <c r="R2866">
        <v>0</v>
      </c>
      <c r="S2866">
        <v>138</v>
      </c>
      <c r="T2866">
        <v>138</v>
      </c>
      <c r="U2866">
        <v>138</v>
      </c>
      <c r="W2866" t="s">
        <v>2006</v>
      </c>
      <c r="X2866" t="s">
        <v>71</v>
      </c>
      <c r="AA2866" t="s">
        <v>24</v>
      </c>
      <c r="AC2866" t="s">
        <v>2030</v>
      </c>
      <c r="AD2866">
        <v>127</v>
      </c>
      <c r="AE2866" t="s">
        <v>2045</v>
      </c>
    </row>
    <row r="2867" spans="1:31" x14ac:dyDescent="0.25">
      <c r="A2867" s="1">
        <v>44481</v>
      </c>
      <c r="B2867" s="2" t="s">
        <v>3879</v>
      </c>
      <c r="C2867" s="2" t="s">
        <v>46</v>
      </c>
      <c r="D2867" s="2" t="s">
        <v>37</v>
      </c>
      <c r="E2867" s="2" t="s">
        <v>81</v>
      </c>
      <c r="F2867" s="2" t="s">
        <v>71</v>
      </c>
      <c r="G2867" s="4">
        <v>44481</v>
      </c>
      <c r="H2867">
        <v>53</v>
      </c>
      <c r="I2867" t="s">
        <v>3948</v>
      </c>
      <c r="J2867" s="1">
        <v>44481</v>
      </c>
      <c r="K2867" t="s">
        <v>4003</v>
      </c>
      <c r="L2867" t="s">
        <v>2968</v>
      </c>
      <c r="N2867">
        <v>367</v>
      </c>
      <c r="O2867" t="s">
        <v>2341</v>
      </c>
      <c r="P2867">
        <v>450</v>
      </c>
      <c r="Q2867">
        <v>0</v>
      </c>
      <c r="R2867">
        <v>0</v>
      </c>
      <c r="S2867">
        <v>588</v>
      </c>
      <c r="T2867">
        <v>588</v>
      </c>
      <c r="U2867">
        <v>588</v>
      </c>
      <c r="W2867" t="s">
        <v>2006</v>
      </c>
      <c r="X2867" t="s">
        <v>71</v>
      </c>
      <c r="Y2867" t="s">
        <v>4004</v>
      </c>
      <c r="AA2867" t="s">
        <v>46</v>
      </c>
      <c r="AC2867" t="s">
        <v>2342</v>
      </c>
      <c r="AD2867">
        <v>110</v>
      </c>
      <c r="AE2867" t="s">
        <v>2306</v>
      </c>
    </row>
    <row r="2868" spans="1:31" x14ac:dyDescent="0.25">
      <c r="A2868" s="1">
        <v>44481</v>
      </c>
      <c r="B2868" s="2" t="s">
        <v>3879</v>
      </c>
      <c r="C2868" s="2" t="s">
        <v>46</v>
      </c>
      <c r="D2868" s="2" t="s">
        <v>37</v>
      </c>
      <c r="E2868" s="2" t="s">
        <v>81</v>
      </c>
      <c r="F2868" s="2" t="s">
        <v>71</v>
      </c>
      <c r="G2868" s="4">
        <v>44481</v>
      </c>
      <c r="H2868">
        <v>54</v>
      </c>
      <c r="I2868" t="s">
        <v>3948</v>
      </c>
      <c r="N2868">
        <v>83</v>
      </c>
      <c r="O2868" t="s">
        <v>2029</v>
      </c>
      <c r="P2868">
        <v>138</v>
      </c>
      <c r="AC2868" t="s">
        <v>2030</v>
      </c>
      <c r="AD2868">
        <v>127</v>
      </c>
    </row>
    <row r="2869" spans="1:31" x14ac:dyDescent="0.25">
      <c r="A2869" s="1">
        <v>44481</v>
      </c>
      <c r="B2869" s="2" t="s">
        <v>3879</v>
      </c>
      <c r="C2869" s="2" t="s">
        <v>25</v>
      </c>
      <c r="D2869" s="2" t="s">
        <v>23</v>
      </c>
      <c r="E2869" s="2" t="s">
        <v>78</v>
      </c>
      <c r="F2869" s="2" t="s">
        <v>71</v>
      </c>
      <c r="G2869" s="4">
        <v>44481</v>
      </c>
      <c r="H2869">
        <v>55</v>
      </c>
      <c r="I2869" t="s">
        <v>3950</v>
      </c>
      <c r="J2869" s="1">
        <v>44481</v>
      </c>
      <c r="K2869" t="s">
        <v>3691</v>
      </c>
      <c r="L2869" t="s">
        <v>3692</v>
      </c>
      <c r="N2869">
        <v>692</v>
      </c>
      <c r="O2869" t="s">
        <v>2012</v>
      </c>
      <c r="P2869">
        <v>184</v>
      </c>
      <c r="Q2869">
        <v>0</v>
      </c>
      <c r="R2869">
        <v>0</v>
      </c>
      <c r="S2869">
        <v>873</v>
      </c>
      <c r="T2869">
        <v>873</v>
      </c>
      <c r="U2869">
        <v>873</v>
      </c>
      <c r="W2869" t="s">
        <v>2006</v>
      </c>
      <c r="X2869" t="s">
        <v>71</v>
      </c>
      <c r="AA2869" t="s">
        <v>24</v>
      </c>
      <c r="AC2869" t="s">
        <v>2013</v>
      </c>
      <c r="AD2869" t="s">
        <v>2014</v>
      </c>
      <c r="AE2869" t="s">
        <v>2333</v>
      </c>
    </row>
    <row r="2870" spans="1:31" x14ac:dyDescent="0.25">
      <c r="A2870" s="1">
        <v>44481</v>
      </c>
      <c r="B2870" s="2" t="s">
        <v>3879</v>
      </c>
      <c r="C2870" s="2" t="s">
        <v>25</v>
      </c>
      <c r="D2870" s="2" t="s">
        <v>23</v>
      </c>
      <c r="E2870" s="2" t="s">
        <v>78</v>
      </c>
      <c r="F2870" s="2" t="s">
        <v>71</v>
      </c>
      <c r="G2870" s="4">
        <v>44481</v>
      </c>
      <c r="H2870">
        <v>56</v>
      </c>
      <c r="I2870" t="s">
        <v>3950</v>
      </c>
      <c r="N2870">
        <v>104</v>
      </c>
      <c r="O2870" t="s">
        <v>2057</v>
      </c>
      <c r="P2870">
        <v>171</v>
      </c>
      <c r="AC2870" t="s">
        <v>2058</v>
      </c>
      <c r="AD2870">
        <v>157</v>
      </c>
    </row>
    <row r="2871" spans="1:31" x14ac:dyDescent="0.25">
      <c r="A2871" s="1">
        <v>44481</v>
      </c>
      <c r="B2871" s="2" t="s">
        <v>3879</v>
      </c>
      <c r="C2871" s="2" t="s">
        <v>25</v>
      </c>
      <c r="D2871" s="2" t="s">
        <v>23</v>
      </c>
      <c r="E2871" s="2" t="s">
        <v>78</v>
      </c>
      <c r="F2871" s="2" t="s">
        <v>71</v>
      </c>
      <c r="G2871" s="4">
        <v>44481</v>
      </c>
      <c r="H2871">
        <v>57</v>
      </c>
      <c r="I2871" t="s">
        <v>3950</v>
      </c>
      <c r="N2871">
        <v>691</v>
      </c>
      <c r="O2871" t="s">
        <v>2020</v>
      </c>
      <c r="P2871">
        <v>518</v>
      </c>
      <c r="AC2871" t="s">
        <v>2021</v>
      </c>
      <c r="AD2871" t="s">
        <v>2022</v>
      </c>
    </row>
    <row r="2872" spans="1:31" x14ac:dyDescent="0.25">
      <c r="A2872" s="1">
        <v>44481</v>
      </c>
      <c r="B2872" s="2" t="s">
        <v>3879</v>
      </c>
      <c r="C2872" s="2" t="s">
        <v>46</v>
      </c>
      <c r="D2872" s="2" t="s">
        <v>37</v>
      </c>
      <c r="E2872" s="2" t="s">
        <v>81</v>
      </c>
      <c r="F2872" s="2" t="s">
        <v>71</v>
      </c>
      <c r="G2872" s="4">
        <v>44481</v>
      </c>
      <c r="H2872">
        <v>58</v>
      </c>
      <c r="I2872" t="s">
        <v>3951</v>
      </c>
      <c r="J2872" s="1">
        <v>44481</v>
      </c>
      <c r="K2872" t="s">
        <v>3035</v>
      </c>
      <c r="L2872" t="s">
        <v>3036</v>
      </c>
      <c r="N2872">
        <v>692</v>
      </c>
      <c r="O2872" t="s">
        <v>2012</v>
      </c>
      <c r="P2872">
        <v>184</v>
      </c>
      <c r="Q2872">
        <v>0</v>
      </c>
      <c r="R2872">
        <v>0</v>
      </c>
      <c r="S2872">
        <v>1390</v>
      </c>
      <c r="T2872">
        <v>1390</v>
      </c>
      <c r="U2872">
        <v>1390</v>
      </c>
      <c r="W2872" t="s">
        <v>2006</v>
      </c>
      <c r="X2872" t="s">
        <v>71</v>
      </c>
      <c r="Y2872" t="s">
        <v>3037</v>
      </c>
      <c r="AA2872" t="s">
        <v>46</v>
      </c>
      <c r="AC2872" t="s">
        <v>2013</v>
      </c>
      <c r="AD2872" t="s">
        <v>2014</v>
      </c>
      <c r="AE2872" t="s">
        <v>2354</v>
      </c>
    </row>
    <row r="2873" spans="1:31" x14ac:dyDescent="0.25">
      <c r="A2873" s="1">
        <v>44481</v>
      </c>
      <c r="B2873" s="2" t="s">
        <v>3879</v>
      </c>
      <c r="C2873" s="2" t="s">
        <v>46</v>
      </c>
      <c r="D2873" s="2" t="s">
        <v>37</v>
      </c>
      <c r="E2873" s="2" t="s">
        <v>81</v>
      </c>
      <c r="F2873" s="2" t="s">
        <v>71</v>
      </c>
      <c r="G2873" s="4">
        <v>44481</v>
      </c>
      <c r="H2873">
        <v>59</v>
      </c>
      <c r="I2873" t="s">
        <v>3951</v>
      </c>
      <c r="N2873">
        <v>691</v>
      </c>
      <c r="O2873" t="s">
        <v>2020</v>
      </c>
      <c r="P2873">
        <v>518</v>
      </c>
      <c r="AC2873" t="s">
        <v>2021</v>
      </c>
      <c r="AD2873" t="s">
        <v>2022</v>
      </c>
    </row>
    <row r="2874" spans="1:31" x14ac:dyDescent="0.25">
      <c r="A2874" s="1">
        <v>44481</v>
      </c>
      <c r="B2874" s="2" t="s">
        <v>3879</v>
      </c>
      <c r="C2874" s="2" t="s">
        <v>46</v>
      </c>
      <c r="D2874" s="2" t="s">
        <v>37</v>
      </c>
      <c r="E2874" s="2" t="s">
        <v>81</v>
      </c>
      <c r="F2874" s="2" t="s">
        <v>71</v>
      </c>
      <c r="G2874" s="4">
        <v>44481</v>
      </c>
      <c r="H2874">
        <v>60</v>
      </c>
      <c r="I2874" t="s">
        <v>3951</v>
      </c>
      <c r="N2874">
        <v>138</v>
      </c>
      <c r="O2874" t="s">
        <v>2385</v>
      </c>
      <c r="P2874">
        <v>250</v>
      </c>
      <c r="AC2874" t="s">
        <v>2386</v>
      </c>
      <c r="AD2874">
        <v>146</v>
      </c>
    </row>
    <row r="2875" spans="1:31" x14ac:dyDescent="0.25">
      <c r="A2875" s="1">
        <v>44481</v>
      </c>
      <c r="B2875" s="2" t="s">
        <v>3879</v>
      </c>
      <c r="C2875" s="2" t="s">
        <v>46</v>
      </c>
      <c r="D2875" s="2" t="s">
        <v>37</v>
      </c>
      <c r="E2875" s="2" t="s">
        <v>81</v>
      </c>
      <c r="F2875" s="2" t="s">
        <v>71</v>
      </c>
      <c r="G2875" s="4">
        <v>44481</v>
      </c>
      <c r="H2875">
        <v>61</v>
      </c>
      <c r="I2875" t="s">
        <v>3951</v>
      </c>
      <c r="N2875">
        <v>1371</v>
      </c>
      <c r="O2875" t="s">
        <v>2122</v>
      </c>
      <c r="P2875">
        <v>300</v>
      </c>
      <c r="AC2875" t="s">
        <v>2123</v>
      </c>
      <c r="AD2875">
        <v>205</v>
      </c>
    </row>
    <row r="2876" spans="1:31" x14ac:dyDescent="0.25">
      <c r="A2876" s="1">
        <v>44481</v>
      </c>
      <c r="B2876" s="2" t="s">
        <v>3879</v>
      </c>
      <c r="C2876" s="2" t="s">
        <v>46</v>
      </c>
      <c r="D2876" s="2" t="s">
        <v>37</v>
      </c>
      <c r="E2876" s="2" t="s">
        <v>81</v>
      </c>
      <c r="F2876" s="2" t="s">
        <v>71</v>
      </c>
      <c r="G2876" s="4">
        <v>44481</v>
      </c>
      <c r="H2876">
        <v>62</v>
      </c>
      <c r="I2876" t="s">
        <v>3951</v>
      </c>
      <c r="N2876">
        <v>83</v>
      </c>
      <c r="O2876" t="s">
        <v>2029</v>
      </c>
      <c r="P2876">
        <v>138</v>
      </c>
      <c r="AC2876" t="s">
        <v>2030</v>
      </c>
      <c r="AD2876">
        <v>127</v>
      </c>
    </row>
    <row r="2877" spans="1:31" x14ac:dyDescent="0.25">
      <c r="A2877" s="1">
        <v>44481</v>
      </c>
      <c r="B2877" s="2" t="s">
        <v>3879</v>
      </c>
      <c r="C2877" s="2" t="s">
        <v>21</v>
      </c>
      <c r="D2877" s="2" t="s">
        <v>23</v>
      </c>
      <c r="E2877" s="2" t="s">
        <v>81</v>
      </c>
      <c r="F2877" s="2" t="s">
        <v>71</v>
      </c>
      <c r="G2877" s="4">
        <v>44481</v>
      </c>
      <c r="H2877">
        <v>63</v>
      </c>
      <c r="I2877" t="s">
        <v>3952</v>
      </c>
      <c r="J2877" s="1">
        <v>44481</v>
      </c>
      <c r="K2877" t="s">
        <v>4005</v>
      </c>
      <c r="L2877" t="s">
        <v>2984</v>
      </c>
      <c r="M2877" t="s">
        <v>2577</v>
      </c>
      <c r="N2877">
        <v>692</v>
      </c>
      <c r="O2877" t="s">
        <v>2012</v>
      </c>
      <c r="P2877">
        <v>165</v>
      </c>
      <c r="Q2877">
        <v>0</v>
      </c>
      <c r="R2877">
        <v>0</v>
      </c>
      <c r="S2877">
        <v>1775</v>
      </c>
      <c r="T2877">
        <v>1775</v>
      </c>
      <c r="U2877">
        <v>1775</v>
      </c>
      <c r="W2877" t="s">
        <v>2006</v>
      </c>
      <c r="X2877" t="s">
        <v>71</v>
      </c>
      <c r="AA2877" t="s">
        <v>61</v>
      </c>
      <c r="AC2877" t="s">
        <v>2013</v>
      </c>
      <c r="AD2877" t="s">
        <v>2014</v>
      </c>
      <c r="AE2877" t="s">
        <v>2223</v>
      </c>
    </row>
    <row r="2878" spans="1:31" x14ac:dyDescent="0.25">
      <c r="A2878" s="1">
        <v>44481</v>
      </c>
      <c r="B2878" s="2" t="s">
        <v>3879</v>
      </c>
      <c r="C2878" s="2" t="s">
        <v>21</v>
      </c>
      <c r="D2878" s="2" t="s">
        <v>23</v>
      </c>
      <c r="E2878" s="2" t="s">
        <v>81</v>
      </c>
      <c r="F2878" s="2" t="s">
        <v>71</v>
      </c>
      <c r="G2878" s="4">
        <v>44481</v>
      </c>
      <c r="H2878">
        <v>64</v>
      </c>
      <c r="I2878" t="s">
        <v>3952</v>
      </c>
      <c r="N2878">
        <v>121</v>
      </c>
      <c r="O2878" t="s">
        <v>2100</v>
      </c>
      <c r="P2878">
        <v>335</v>
      </c>
      <c r="AC2878" t="s">
        <v>2101</v>
      </c>
      <c r="AD2878">
        <v>137</v>
      </c>
    </row>
    <row r="2879" spans="1:31" x14ac:dyDescent="0.25">
      <c r="A2879" s="1">
        <v>44481</v>
      </c>
      <c r="B2879" s="2" t="s">
        <v>3879</v>
      </c>
      <c r="C2879" s="2" t="s">
        <v>21</v>
      </c>
      <c r="D2879" s="2" t="s">
        <v>23</v>
      </c>
      <c r="E2879" s="2" t="s">
        <v>81</v>
      </c>
      <c r="F2879" s="2" t="s">
        <v>71</v>
      </c>
      <c r="G2879" s="4">
        <v>44481</v>
      </c>
      <c r="H2879">
        <v>65</v>
      </c>
      <c r="I2879" t="s">
        <v>3952</v>
      </c>
      <c r="N2879">
        <v>1297</v>
      </c>
      <c r="O2879" t="s">
        <v>2112</v>
      </c>
      <c r="P2879">
        <v>240</v>
      </c>
      <c r="AC2879" t="s">
        <v>2113</v>
      </c>
      <c r="AD2879" t="s">
        <v>2114</v>
      </c>
    </row>
    <row r="2880" spans="1:31" x14ac:dyDescent="0.25">
      <c r="A2880" s="1">
        <v>44481</v>
      </c>
      <c r="B2880" s="2" t="s">
        <v>3879</v>
      </c>
      <c r="C2880" s="2" t="s">
        <v>21</v>
      </c>
      <c r="D2880" s="2" t="s">
        <v>23</v>
      </c>
      <c r="E2880" s="2" t="s">
        <v>81</v>
      </c>
      <c r="F2880" s="2" t="s">
        <v>71</v>
      </c>
      <c r="G2880" s="4">
        <v>44481</v>
      </c>
      <c r="H2880">
        <v>66</v>
      </c>
      <c r="I2880" t="s">
        <v>3952</v>
      </c>
      <c r="N2880">
        <v>691</v>
      </c>
      <c r="O2880" t="s">
        <v>2020</v>
      </c>
      <c r="P2880">
        <v>465</v>
      </c>
      <c r="AC2880" t="s">
        <v>2021</v>
      </c>
      <c r="AD2880" t="s">
        <v>2022</v>
      </c>
    </row>
    <row r="2881" spans="1:31" x14ac:dyDescent="0.25">
      <c r="A2881" s="1">
        <v>44481</v>
      </c>
      <c r="B2881" s="2" t="s">
        <v>3879</v>
      </c>
      <c r="C2881" s="2" t="s">
        <v>21</v>
      </c>
      <c r="D2881" s="2" t="s">
        <v>23</v>
      </c>
      <c r="E2881" s="2" t="s">
        <v>81</v>
      </c>
      <c r="F2881" s="2" t="s">
        <v>71</v>
      </c>
      <c r="G2881" s="4">
        <v>44481</v>
      </c>
      <c r="H2881">
        <v>67</v>
      </c>
      <c r="I2881" t="s">
        <v>3952</v>
      </c>
      <c r="N2881">
        <v>612</v>
      </c>
      <c r="O2881" t="s">
        <v>2102</v>
      </c>
      <c r="P2881">
        <v>445</v>
      </c>
      <c r="AC2881" t="s">
        <v>2103</v>
      </c>
      <c r="AD2881">
        <v>58</v>
      </c>
    </row>
    <row r="2882" spans="1:31" x14ac:dyDescent="0.25">
      <c r="A2882" s="1">
        <v>44481</v>
      </c>
      <c r="B2882" s="2" t="s">
        <v>3879</v>
      </c>
      <c r="C2882" s="2" t="s">
        <v>21</v>
      </c>
      <c r="D2882" s="2" t="s">
        <v>23</v>
      </c>
      <c r="E2882" s="2" t="s">
        <v>81</v>
      </c>
      <c r="F2882" s="2" t="s">
        <v>71</v>
      </c>
      <c r="G2882" s="4">
        <v>44481</v>
      </c>
      <c r="H2882">
        <v>68</v>
      </c>
      <c r="I2882" t="s">
        <v>3952</v>
      </c>
      <c r="N2882">
        <v>83</v>
      </c>
      <c r="O2882" t="s">
        <v>2029</v>
      </c>
      <c r="P2882">
        <v>125</v>
      </c>
      <c r="AC2882" t="s">
        <v>2030</v>
      </c>
      <c r="AD2882">
        <v>127</v>
      </c>
    </row>
    <row r="2883" spans="1:31" x14ac:dyDescent="0.25">
      <c r="A2883" s="1">
        <v>44481</v>
      </c>
      <c r="B2883" s="2" t="s">
        <v>3879</v>
      </c>
      <c r="C2883" s="2" t="s">
        <v>48</v>
      </c>
      <c r="D2883" s="2" t="s">
        <v>23</v>
      </c>
      <c r="E2883" s="2" t="s">
        <v>81</v>
      </c>
      <c r="F2883" s="2" t="s">
        <v>71</v>
      </c>
      <c r="G2883" s="4">
        <v>44481</v>
      </c>
      <c r="H2883">
        <v>69</v>
      </c>
      <c r="I2883" t="s">
        <v>3954</v>
      </c>
      <c r="J2883" s="1">
        <v>44481</v>
      </c>
      <c r="K2883" t="s">
        <v>4005</v>
      </c>
      <c r="L2883" t="s">
        <v>2984</v>
      </c>
      <c r="M2883" t="s">
        <v>2577</v>
      </c>
      <c r="N2883">
        <v>207</v>
      </c>
      <c r="O2883" t="s">
        <v>2975</v>
      </c>
      <c r="P2883">
        <v>600</v>
      </c>
      <c r="Q2883">
        <v>0</v>
      </c>
      <c r="R2883">
        <v>0</v>
      </c>
      <c r="S2883">
        <v>600</v>
      </c>
      <c r="T2883">
        <v>600</v>
      </c>
      <c r="U2883">
        <v>600</v>
      </c>
      <c r="W2883" t="s">
        <v>2006</v>
      </c>
      <c r="X2883" t="s">
        <v>71</v>
      </c>
      <c r="AA2883" t="s">
        <v>48</v>
      </c>
      <c r="AC2883" t="s">
        <v>2976</v>
      </c>
      <c r="AD2883">
        <v>174</v>
      </c>
      <c r="AE2883" t="s">
        <v>2223</v>
      </c>
    </row>
    <row r="2884" spans="1:31" x14ac:dyDescent="0.25">
      <c r="A2884" s="1">
        <v>44481</v>
      </c>
      <c r="B2884" s="2" t="s">
        <v>3879</v>
      </c>
      <c r="C2884" s="2" t="s">
        <v>46</v>
      </c>
      <c r="D2884" s="2" t="s">
        <v>23</v>
      </c>
      <c r="E2884" s="2" t="s">
        <v>81</v>
      </c>
      <c r="F2884" s="2" t="s">
        <v>71</v>
      </c>
      <c r="G2884" s="4">
        <v>44481</v>
      </c>
      <c r="H2884">
        <v>70</v>
      </c>
      <c r="I2884" t="s">
        <v>3955</v>
      </c>
      <c r="J2884" s="1">
        <v>44481</v>
      </c>
      <c r="K2884" t="s">
        <v>4006</v>
      </c>
      <c r="L2884" t="s">
        <v>2082</v>
      </c>
      <c r="N2884">
        <v>692</v>
      </c>
      <c r="O2884" t="s">
        <v>2012</v>
      </c>
      <c r="P2884">
        <v>184</v>
      </c>
      <c r="Q2884">
        <v>0</v>
      </c>
      <c r="R2884">
        <v>0</v>
      </c>
      <c r="S2884">
        <v>1319</v>
      </c>
      <c r="T2884">
        <v>1319</v>
      </c>
      <c r="U2884">
        <v>1319</v>
      </c>
      <c r="W2884" t="s">
        <v>2006</v>
      </c>
      <c r="X2884" t="s">
        <v>71</v>
      </c>
      <c r="Y2884" t="s">
        <v>4007</v>
      </c>
      <c r="AA2884" t="s">
        <v>46</v>
      </c>
      <c r="AC2884" t="s">
        <v>2013</v>
      </c>
      <c r="AD2884" t="s">
        <v>2014</v>
      </c>
      <c r="AE2884" t="s">
        <v>2118</v>
      </c>
    </row>
    <row r="2885" spans="1:31" x14ac:dyDescent="0.25">
      <c r="A2885" s="1">
        <v>44481</v>
      </c>
      <c r="B2885" s="2" t="s">
        <v>3879</v>
      </c>
      <c r="C2885" s="2" t="s">
        <v>46</v>
      </c>
      <c r="D2885" s="2" t="s">
        <v>23</v>
      </c>
      <c r="E2885" s="2" t="s">
        <v>81</v>
      </c>
      <c r="F2885" s="2" t="s">
        <v>71</v>
      </c>
      <c r="G2885" s="4">
        <v>44481</v>
      </c>
      <c r="H2885">
        <v>71</v>
      </c>
      <c r="I2885" t="s">
        <v>3955</v>
      </c>
      <c r="N2885">
        <v>207</v>
      </c>
      <c r="O2885" t="s">
        <v>2975</v>
      </c>
      <c r="P2885">
        <v>600</v>
      </c>
      <c r="AC2885" t="s">
        <v>2976</v>
      </c>
      <c r="AD2885">
        <v>174</v>
      </c>
    </row>
    <row r="2886" spans="1:31" x14ac:dyDescent="0.25">
      <c r="A2886" s="1">
        <v>44481</v>
      </c>
      <c r="B2886" s="2" t="s">
        <v>3879</v>
      </c>
      <c r="C2886" s="2" t="s">
        <v>46</v>
      </c>
      <c r="D2886" s="2" t="s">
        <v>23</v>
      </c>
      <c r="E2886" s="2" t="s">
        <v>81</v>
      </c>
      <c r="F2886" s="2" t="s">
        <v>71</v>
      </c>
      <c r="G2886" s="4">
        <v>44481</v>
      </c>
      <c r="H2886">
        <v>72</v>
      </c>
      <c r="I2886" t="s">
        <v>3955</v>
      </c>
      <c r="N2886">
        <v>1533</v>
      </c>
      <c r="O2886" t="s">
        <v>2119</v>
      </c>
      <c r="P2886">
        <v>535</v>
      </c>
      <c r="AC2886" t="s">
        <v>2120</v>
      </c>
      <c r="AD2886" t="s">
        <v>2121</v>
      </c>
    </row>
    <row r="2887" spans="1:31" x14ac:dyDescent="0.25">
      <c r="A2887" s="1">
        <v>44481</v>
      </c>
      <c r="B2887" s="2" t="s">
        <v>3879</v>
      </c>
      <c r="C2887" s="2" t="s">
        <v>46</v>
      </c>
      <c r="D2887" s="2" t="s">
        <v>23</v>
      </c>
      <c r="E2887" s="2" t="s">
        <v>81</v>
      </c>
      <c r="F2887" s="2" t="s">
        <v>71</v>
      </c>
      <c r="G2887" s="4">
        <v>44481</v>
      </c>
      <c r="H2887">
        <v>73</v>
      </c>
      <c r="I2887" t="s">
        <v>3957</v>
      </c>
      <c r="J2887" s="1">
        <v>44481</v>
      </c>
      <c r="K2887" t="s">
        <v>4008</v>
      </c>
      <c r="L2887" t="s">
        <v>2330</v>
      </c>
      <c r="M2887" t="s">
        <v>4009</v>
      </c>
      <c r="N2887">
        <v>692</v>
      </c>
      <c r="O2887" t="s">
        <v>2012</v>
      </c>
      <c r="P2887">
        <v>184</v>
      </c>
      <c r="Q2887">
        <v>0</v>
      </c>
      <c r="R2887">
        <v>0</v>
      </c>
      <c r="S2887">
        <v>1185</v>
      </c>
      <c r="T2887">
        <v>1185</v>
      </c>
      <c r="U2887">
        <v>1185</v>
      </c>
      <c r="W2887" t="s">
        <v>2006</v>
      </c>
      <c r="X2887" t="s">
        <v>71</v>
      </c>
      <c r="Y2887" t="s">
        <v>4010</v>
      </c>
      <c r="AA2887" t="s">
        <v>46</v>
      </c>
      <c r="AC2887" t="s">
        <v>2013</v>
      </c>
      <c r="AD2887" t="s">
        <v>2014</v>
      </c>
      <c r="AE2887" t="s">
        <v>2354</v>
      </c>
    </row>
    <row r="2888" spans="1:31" x14ac:dyDescent="0.25">
      <c r="A2888" s="1">
        <v>44481</v>
      </c>
      <c r="B2888" s="2" t="s">
        <v>3879</v>
      </c>
      <c r="C2888" s="2" t="s">
        <v>46</v>
      </c>
      <c r="D2888" s="2" t="s">
        <v>23</v>
      </c>
      <c r="E2888" s="2" t="s">
        <v>81</v>
      </c>
      <c r="F2888" s="2" t="s">
        <v>71</v>
      </c>
      <c r="G2888" s="4">
        <v>44481</v>
      </c>
      <c r="H2888">
        <v>74</v>
      </c>
      <c r="I2888" t="s">
        <v>3957</v>
      </c>
      <c r="N2888">
        <v>226</v>
      </c>
      <c r="O2888" t="s">
        <v>2018</v>
      </c>
      <c r="P2888">
        <v>345</v>
      </c>
      <c r="AC2888" t="s">
        <v>2019</v>
      </c>
      <c r="AD2888">
        <v>183</v>
      </c>
    </row>
    <row r="2889" spans="1:31" x14ac:dyDescent="0.25">
      <c r="A2889" s="1">
        <v>44481</v>
      </c>
      <c r="B2889" s="2" t="s">
        <v>3879</v>
      </c>
      <c r="C2889" s="2" t="s">
        <v>46</v>
      </c>
      <c r="D2889" s="2" t="s">
        <v>23</v>
      </c>
      <c r="E2889" s="2" t="s">
        <v>81</v>
      </c>
      <c r="F2889" s="2" t="s">
        <v>71</v>
      </c>
      <c r="G2889" s="4">
        <v>44481</v>
      </c>
      <c r="H2889">
        <v>75</v>
      </c>
      <c r="I2889" t="s">
        <v>3957</v>
      </c>
      <c r="N2889">
        <v>691</v>
      </c>
      <c r="O2889" t="s">
        <v>2020</v>
      </c>
      <c r="P2889">
        <v>518</v>
      </c>
      <c r="AC2889" t="s">
        <v>2021</v>
      </c>
      <c r="AD2889" t="s">
        <v>2022</v>
      </c>
    </row>
    <row r="2890" spans="1:31" x14ac:dyDescent="0.25">
      <c r="A2890" s="1">
        <v>44481</v>
      </c>
      <c r="B2890" s="2" t="s">
        <v>3879</v>
      </c>
      <c r="C2890" s="2" t="s">
        <v>46</v>
      </c>
      <c r="D2890" s="2" t="s">
        <v>23</v>
      </c>
      <c r="E2890" s="2" t="s">
        <v>81</v>
      </c>
      <c r="F2890" s="2" t="s">
        <v>71</v>
      </c>
      <c r="G2890" s="4">
        <v>44481</v>
      </c>
      <c r="H2890">
        <v>76</v>
      </c>
      <c r="I2890" t="s">
        <v>3957</v>
      </c>
      <c r="N2890">
        <v>83</v>
      </c>
      <c r="O2890" t="s">
        <v>2029</v>
      </c>
      <c r="P2890">
        <v>138</v>
      </c>
      <c r="AC2890" t="s">
        <v>2030</v>
      </c>
      <c r="AD2890">
        <v>127</v>
      </c>
    </row>
    <row r="2891" spans="1:31" x14ac:dyDescent="0.25">
      <c r="A2891" s="1">
        <v>44481</v>
      </c>
      <c r="B2891" s="2" t="s">
        <v>3879</v>
      </c>
      <c r="C2891" s="2" t="s">
        <v>46</v>
      </c>
      <c r="D2891" s="2" t="s">
        <v>74</v>
      </c>
      <c r="E2891" s="2" t="s">
        <v>81</v>
      </c>
      <c r="F2891" s="2" t="s">
        <v>71</v>
      </c>
      <c r="G2891" s="4">
        <v>44481</v>
      </c>
      <c r="H2891">
        <v>77</v>
      </c>
      <c r="I2891" t="s">
        <v>3959</v>
      </c>
      <c r="J2891" s="1">
        <v>44481</v>
      </c>
      <c r="K2891" t="s">
        <v>4011</v>
      </c>
      <c r="L2891" t="s">
        <v>2923</v>
      </c>
      <c r="N2891">
        <v>353</v>
      </c>
      <c r="O2891" t="s">
        <v>3080</v>
      </c>
      <c r="P2891">
        <v>400</v>
      </c>
      <c r="Q2891">
        <v>0</v>
      </c>
      <c r="R2891">
        <v>0</v>
      </c>
      <c r="S2891">
        <v>550</v>
      </c>
      <c r="T2891">
        <v>550</v>
      </c>
      <c r="U2891">
        <v>550</v>
      </c>
      <c r="W2891" t="s">
        <v>2006</v>
      </c>
      <c r="X2891" t="s">
        <v>71</v>
      </c>
      <c r="Y2891" t="s">
        <v>4012</v>
      </c>
      <c r="AA2891" t="s">
        <v>46</v>
      </c>
      <c r="AC2891" t="s">
        <v>3081</v>
      </c>
      <c r="AD2891">
        <v>104</v>
      </c>
      <c r="AE2891" t="s">
        <v>2118</v>
      </c>
    </row>
    <row r="2892" spans="1:31" x14ac:dyDescent="0.25">
      <c r="A2892" s="1">
        <v>44481</v>
      </c>
      <c r="B2892" s="2" t="s">
        <v>3879</v>
      </c>
      <c r="C2892" s="2" t="s">
        <v>46</v>
      </c>
      <c r="D2892" s="2" t="s">
        <v>74</v>
      </c>
      <c r="E2892" s="2" t="s">
        <v>81</v>
      </c>
      <c r="F2892" s="2" t="s">
        <v>71</v>
      </c>
      <c r="G2892" s="4">
        <v>44481</v>
      </c>
      <c r="H2892">
        <v>78</v>
      </c>
      <c r="I2892" t="s">
        <v>3959</v>
      </c>
      <c r="N2892">
        <v>270</v>
      </c>
      <c r="O2892" t="s">
        <v>2350</v>
      </c>
      <c r="P2892">
        <v>150</v>
      </c>
      <c r="AC2892" t="s">
        <v>2351</v>
      </c>
      <c r="AD2892">
        <v>270</v>
      </c>
    </row>
    <row r="2893" spans="1:31" x14ac:dyDescent="0.25">
      <c r="A2893" s="1">
        <v>44481</v>
      </c>
      <c r="B2893" s="2" t="s">
        <v>3879</v>
      </c>
      <c r="C2893" s="2" t="s">
        <v>46</v>
      </c>
      <c r="D2893" s="2" t="s">
        <v>23</v>
      </c>
      <c r="E2893" s="2" t="s">
        <v>81</v>
      </c>
      <c r="F2893" s="2" t="s">
        <v>71</v>
      </c>
      <c r="G2893" s="4">
        <v>44481</v>
      </c>
      <c r="H2893">
        <v>79</v>
      </c>
      <c r="I2893" t="s">
        <v>3961</v>
      </c>
      <c r="J2893" s="1">
        <v>44481</v>
      </c>
      <c r="K2893" t="s">
        <v>4013</v>
      </c>
      <c r="L2893" t="s">
        <v>4014</v>
      </c>
      <c r="N2893">
        <v>692</v>
      </c>
      <c r="O2893" t="s">
        <v>2012</v>
      </c>
      <c r="P2893">
        <v>184</v>
      </c>
      <c r="Q2893">
        <v>0</v>
      </c>
      <c r="R2893">
        <v>0</v>
      </c>
      <c r="S2893">
        <v>1231</v>
      </c>
      <c r="T2893">
        <v>1231</v>
      </c>
      <c r="U2893">
        <v>1231</v>
      </c>
      <c r="W2893" t="s">
        <v>2006</v>
      </c>
      <c r="X2893" t="s">
        <v>71</v>
      </c>
      <c r="Y2893" t="s">
        <v>4015</v>
      </c>
      <c r="AA2893" t="s">
        <v>46</v>
      </c>
      <c r="AC2893" t="s">
        <v>2013</v>
      </c>
      <c r="AD2893" t="s">
        <v>2014</v>
      </c>
      <c r="AE2893" t="s">
        <v>2461</v>
      </c>
    </row>
    <row r="2894" spans="1:31" x14ac:dyDescent="0.25">
      <c r="A2894" s="1">
        <v>44481</v>
      </c>
      <c r="B2894" s="2" t="s">
        <v>3879</v>
      </c>
      <c r="C2894" s="2" t="s">
        <v>46</v>
      </c>
      <c r="D2894" s="2" t="s">
        <v>23</v>
      </c>
      <c r="E2894" s="2" t="s">
        <v>81</v>
      </c>
      <c r="F2894" s="2" t="s">
        <v>71</v>
      </c>
      <c r="G2894" s="4">
        <v>44481</v>
      </c>
      <c r="H2894">
        <v>80</v>
      </c>
      <c r="I2894" t="s">
        <v>3961</v>
      </c>
      <c r="N2894">
        <v>121</v>
      </c>
      <c r="O2894" t="s">
        <v>2100</v>
      </c>
      <c r="P2894">
        <v>374</v>
      </c>
      <c r="AC2894" t="s">
        <v>2101</v>
      </c>
      <c r="AD2894">
        <v>137</v>
      </c>
    </row>
    <row r="2895" spans="1:31" x14ac:dyDescent="0.25">
      <c r="A2895" s="1">
        <v>44481</v>
      </c>
      <c r="B2895" s="2" t="s">
        <v>3879</v>
      </c>
      <c r="C2895" s="2" t="s">
        <v>46</v>
      </c>
      <c r="D2895" s="2" t="s">
        <v>23</v>
      </c>
      <c r="E2895" s="2" t="s">
        <v>81</v>
      </c>
      <c r="F2895" s="2" t="s">
        <v>71</v>
      </c>
      <c r="G2895" s="4">
        <v>44481</v>
      </c>
      <c r="H2895">
        <v>81</v>
      </c>
      <c r="I2895" t="s">
        <v>3961</v>
      </c>
      <c r="N2895">
        <v>1533</v>
      </c>
      <c r="O2895" t="s">
        <v>2119</v>
      </c>
      <c r="P2895">
        <v>535</v>
      </c>
      <c r="AC2895" t="s">
        <v>2120</v>
      </c>
      <c r="AD2895" t="s">
        <v>2121</v>
      </c>
    </row>
    <row r="2896" spans="1:31" x14ac:dyDescent="0.25">
      <c r="A2896" s="1">
        <v>44481</v>
      </c>
      <c r="B2896" s="2" t="s">
        <v>3879</v>
      </c>
      <c r="C2896" s="2" t="s">
        <v>46</v>
      </c>
      <c r="D2896" s="2" t="s">
        <v>23</v>
      </c>
      <c r="E2896" s="2" t="s">
        <v>81</v>
      </c>
      <c r="F2896" s="2" t="s">
        <v>71</v>
      </c>
      <c r="G2896" s="4">
        <v>44481</v>
      </c>
      <c r="H2896">
        <v>82</v>
      </c>
      <c r="I2896" t="s">
        <v>3961</v>
      </c>
      <c r="N2896">
        <v>83</v>
      </c>
      <c r="O2896" t="s">
        <v>2029</v>
      </c>
      <c r="P2896">
        <v>138</v>
      </c>
      <c r="AC2896" t="s">
        <v>2030</v>
      </c>
      <c r="AD2896">
        <v>127</v>
      </c>
    </row>
    <row r="2897" spans="1:31" x14ac:dyDescent="0.25">
      <c r="A2897" s="1">
        <v>44481</v>
      </c>
      <c r="B2897" s="2" t="s">
        <v>3879</v>
      </c>
      <c r="C2897" s="2" t="s">
        <v>20</v>
      </c>
      <c r="D2897" s="2" t="s">
        <v>74</v>
      </c>
      <c r="E2897" s="2" t="s">
        <v>79</v>
      </c>
      <c r="F2897" s="2" t="s">
        <v>71</v>
      </c>
      <c r="G2897" s="4">
        <v>44481</v>
      </c>
      <c r="H2897">
        <v>83</v>
      </c>
      <c r="I2897" t="s">
        <v>4018</v>
      </c>
      <c r="J2897" s="1">
        <v>44481</v>
      </c>
      <c r="K2897" t="s">
        <v>3865</v>
      </c>
      <c r="L2897" t="s">
        <v>2089</v>
      </c>
      <c r="N2897">
        <v>348</v>
      </c>
      <c r="O2897" t="s">
        <v>2774</v>
      </c>
      <c r="P2897">
        <v>400</v>
      </c>
      <c r="Q2897">
        <v>0</v>
      </c>
      <c r="R2897">
        <v>0</v>
      </c>
      <c r="S2897">
        <v>400</v>
      </c>
      <c r="T2897">
        <v>400</v>
      </c>
      <c r="U2897">
        <v>400</v>
      </c>
      <c r="W2897" t="s">
        <v>2006</v>
      </c>
      <c r="X2897" t="s">
        <v>71</v>
      </c>
      <c r="AA2897" t="s">
        <v>18</v>
      </c>
      <c r="AC2897" t="s">
        <v>2775</v>
      </c>
      <c r="AE2897" t="s">
        <v>2129</v>
      </c>
    </row>
    <row r="2898" spans="1:31" x14ac:dyDescent="0.25">
      <c r="A2898" s="1">
        <v>44481</v>
      </c>
      <c r="B2898" s="2" t="s">
        <v>3879</v>
      </c>
      <c r="C2898" s="2" t="s">
        <v>48</v>
      </c>
      <c r="D2898" s="2" t="s">
        <v>23</v>
      </c>
      <c r="E2898" s="2" t="s">
        <v>81</v>
      </c>
      <c r="F2898" s="2" t="s">
        <v>71</v>
      </c>
      <c r="G2898" s="4">
        <v>44481</v>
      </c>
      <c r="H2898">
        <v>84</v>
      </c>
      <c r="I2898" t="s">
        <v>4019</v>
      </c>
      <c r="J2898" s="1">
        <v>44481</v>
      </c>
      <c r="K2898" t="s">
        <v>4116</v>
      </c>
      <c r="L2898" t="s">
        <v>2072</v>
      </c>
      <c r="M2898" t="s">
        <v>4117</v>
      </c>
      <c r="N2898">
        <v>1533</v>
      </c>
      <c r="O2898" t="s">
        <v>2119</v>
      </c>
      <c r="P2898">
        <v>535</v>
      </c>
      <c r="Q2898">
        <v>0</v>
      </c>
      <c r="R2898">
        <v>0</v>
      </c>
      <c r="S2898">
        <v>535</v>
      </c>
      <c r="T2898">
        <v>535</v>
      </c>
      <c r="U2898">
        <v>535</v>
      </c>
      <c r="W2898" t="s">
        <v>2006</v>
      </c>
      <c r="X2898" t="s">
        <v>71</v>
      </c>
      <c r="AA2898" t="s">
        <v>48</v>
      </c>
      <c r="AC2898" t="s">
        <v>2120</v>
      </c>
      <c r="AD2898" t="s">
        <v>2121</v>
      </c>
      <c r="AE2898" t="s">
        <v>4118</v>
      </c>
    </row>
    <row r="2899" spans="1:31" x14ac:dyDescent="0.25">
      <c r="A2899" s="1">
        <v>44481</v>
      </c>
      <c r="B2899" s="2" t="s">
        <v>3879</v>
      </c>
      <c r="C2899" s="2" t="s">
        <v>73</v>
      </c>
      <c r="D2899" s="2" t="s">
        <v>74</v>
      </c>
      <c r="E2899" s="2" t="s">
        <v>77</v>
      </c>
      <c r="F2899" s="2" t="s">
        <v>71</v>
      </c>
      <c r="G2899" s="4">
        <v>44481</v>
      </c>
      <c r="H2899">
        <v>85</v>
      </c>
      <c r="I2899" t="s">
        <v>4021</v>
      </c>
      <c r="J2899" s="1">
        <v>44481</v>
      </c>
      <c r="K2899" t="s">
        <v>2061</v>
      </c>
      <c r="L2899" t="s">
        <v>2062</v>
      </c>
      <c r="N2899">
        <v>102</v>
      </c>
      <c r="O2899" t="s">
        <v>2033</v>
      </c>
      <c r="P2899">
        <v>1070</v>
      </c>
      <c r="Q2899">
        <v>0</v>
      </c>
      <c r="R2899">
        <v>0</v>
      </c>
      <c r="S2899">
        <v>1070</v>
      </c>
      <c r="T2899">
        <v>1070</v>
      </c>
      <c r="U2899">
        <v>1070</v>
      </c>
      <c r="W2899" t="s">
        <v>2006</v>
      </c>
      <c r="X2899" t="s">
        <v>71</v>
      </c>
      <c r="AA2899" t="s">
        <v>24</v>
      </c>
      <c r="AC2899" t="s">
        <v>2034</v>
      </c>
      <c r="AD2899">
        <v>136</v>
      </c>
      <c r="AE2899" t="s">
        <v>2035</v>
      </c>
    </row>
    <row r="2900" spans="1:31" x14ac:dyDescent="0.25">
      <c r="A2900" s="1">
        <v>44481</v>
      </c>
      <c r="B2900" s="2" t="s">
        <v>3879</v>
      </c>
      <c r="C2900" s="2" t="s">
        <v>46</v>
      </c>
      <c r="D2900" s="2" t="s">
        <v>37</v>
      </c>
      <c r="E2900" s="2" t="s">
        <v>81</v>
      </c>
      <c r="F2900" s="2" t="s">
        <v>71</v>
      </c>
      <c r="G2900" s="4">
        <v>44481</v>
      </c>
      <c r="H2900">
        <v>86</v>
      </c>
      <c r="I2900" t="s">
        <v>4022</v>
      </c>
      <c r="J2900" s="1">
        <v>44481</v>
      </c>
      <c r="K2900" t="s">
        <v>4119</v>
      </c>
      <c r="L2900" t="s">
        <v>4120</v>
      </c>
      <c r="N2900">
        <v>692</v>
      </c>
      <c r="O2900" t="s">
        <v>2012</v>
      </c>
      <c r="P2900">
        <v>184</v>
      </c>
      <c r="Q2900">
        <v>0</v>
      </c>
      <c r="R2900">
        <v>0</v>
      </c>
      <c r="S2900">
        <v>1140</v>
      </c>
      <c r="T2900">
        <v>1140</v>
      </c>
      <c r="U2900">
        <v>1140</v>
      </c>
      <c r="W2900" t="s">
        <v>2006</v>
      </c>
      <c r="X2900" t="s">
        <v>71</v>
      </c>
      <c r="Y2900" t="s">
        <v>4121</v>
      </c>
      <c r="AA2900" t="s">
        <v>46</v>
      </c>
      <c r="AC2900" t="s">
        <v>2013</v>
      </c>
      <c r="AD2900" t="s">
        <v>2014</v>
      </c>
      <c r="AE2900" t="s">
        <v>2133</v>
      </c>
    </row>
    <row r="2901" spans="1:31" x14ac:dyDescent="0.25">
      <c r="A2901" s="1">
        <v>44481</v>
      </c>
      <c r="B2901" s="2" t="s">
        <v>3879</v>
      </c>
      <c r="C2901" s="2" t="s">
        <v>46</v>
      </c>
      <c r="D2901" s="2" t="s">
        <v>37</v>
      </c>
      <c r="E2901" s="2" t="s">
        <v>81</v>
      </c>
      <c r="F2901" s="2" t="s">
        <v>71</v>
      </c>
      <c r="G2901" s="4">
        <v>44481</v>
      </c>
      <c r="H2901">
        <v>87</v>
      </c>
      <c r="I2901" t="s">
        <v>4022</v>
      </c>
      <c r="N2901">
        <v>1229</v>
      </c>
      <c r="O2901" t="s">
        <v>2096</v>
      </c>
      <c r="P2901">
        <v>300</v>
      </c>
      <c r="AC2901" t="s">
        <v>2098</v>
      </c>
      <c r="AD2901">
        <v>112</v>
      </c>
    </row>
    <row r="2902" spans="1:31" x14ac:dyDescent="0.25">
      <c r="A2902" s="1">
        <v>44481</v>
      </c>
      <c r="B2902" s="2" t="s">
        <v>3879</v>
      </c>
      <c r="C2902" s="2" t="s">
        <v>46</v>
      </c>
      <c r="D2902" s="2" t="s">
        <v>37</v>
      </c>
      <c r="E2902" s="2" t="s">
        <v>81</v>
      </c>
      <c r="F2902" s="2" t="s">
        <v>71</v>
      </c>
      <c r="G2902" s="4">
        <v>44481</v>
      </c>
      <c r="H2902">
        <v>88</v>
      </c>
      <c r="I2902" t="s">
        <v>4022</v>
      </c>
      <c r="N2902">
        <v>691</v>
      </c>
      <c r="O2902" t="s">
        <v>2020</v>
      </c>
      <c r="P2902">
        <v>518</v>
      </c>
      <c r="AC2902" t="s">
        <v>2021</v>
      </c>
      <c r="AD2902" t="s">
        <v>2022</v>
      </c>
    </row>
    <row r="2903" spans="1:31" x14ac:dyDescent="0.25">
      <c r="A2903" s="1">
        <v>44481</v>
      </c>
      <c r="B2903" s="2" t="s">
        <v>3879</v>
      </c>
      <c r="C2903" s="2" t="s">
        <v>46</v>
      </c>
      <c r="D2903" s="2" t="s">
        <v>37</v>
      </c>
      <c r="E2903" s="2" t="s">
        <v>81</v>
      </c>
      <c r="F2903" s="2" t="s">
        <v>71</v>
      </c>
      <c r="G2903" s="4">
        <v>44481</v>
      </c>
      <c r="H2903">
        <v>89</v>
      </c>
      <c r="I2903" t="s">
        <v>4022</v>
      </c>
      <c r="N2903">
        <v>83</v>
      </c>
      <c r="O2903" t="s">
        <v>2029</v>
      </c>
      <c r="P2903">
        <v>138</v>
      </c>
      <c r="AC2903" t="s">
        <v>2030</v>
      </c>
      <c r="AD2903">
        <v>127</v>
      </c>
    </row>
    <row r="2904" spans="1:31" x14ac:dyDescent="0.25">
      <c r="A2904" s="1">
        <v>44481</v>
      </c>
      <c r="B2904" s="2" t="s">
        <v>3879</v>
      </c>
      <c r="C2904" s="2" t="s">
        <v>46</v>
      </c>
      <c r="D2904" s="2" t="s">
        <v>23</v>
      </c>
      <c r="E2904" s="2" t="s">
        <v>81</v>
      </c>
      <c r="F2904" s="2" t="s">
        <v>71</v>
      </c>
      <c r="G2904" s="4">
        <v>44481</v>
      </c>
      <c r="H2904">
        <v>90</v>
      </c>
      <c r="I2904" t="s">
        <v>4024</v>
      </c>
      <c r="J2904" s="1">
        <v>44481</v>
      </c>
      <c r="K2904" t="s">
        <v>4122</v>
      </c>
      <c r="L2904" t="s">
        <v>4123</v>
      </c>
      <c r="N2904">
        <v>692</v>
      </c>
      <c r="O2904" t="s">
        <v>2012</v>
      </c>
      <c r="P2904">
        <v>184</v>
      </c>
      <c r="Q2904">
        <v>0</v>
      </c>
      <c r="R2904">
        <v>0</v>
      </c>
      <c r="S2904">
        <v>1105</v>
      </c>
      <c r="T2904">
        <v>1105</v>
      </c>
      <c r="U2904">
        <v>1105</v>
      </c>
      <c r="W2904" t="s">
        <v>2006</v>
      </c>
      <c r="X2904" t="s">
        <v>71</v>
      </c>
      <c r="Y2904" t="s">
        <v>4124</v>
      </c>
      <c r="AA2904" t="s">
        <v>46</v>
      </c>
      <c r="AC2904" t="s">
        <v>2013</v>
      </c>
      <c r="AD2904" t="s">
        <v>2014</v>
      </c>
      <c r="AE2904" t="s">
        <v>2384</v>
      </c>
    </row>
    <row r="2905" spans="1:31" x14ac:dyDescent="0.25">
      <c r="A2905" s="1">
        <v>44481</v>
      </c>
      <c r="B2905" s="2" t="s">
        <v>3879</v>
      </c>
      <c r="C2905" s="2" t="s">
        <v>46</v>
      </c>
      <c r="D2905" s="2" t="s">
        <v>23</v>
      </c>
      <c r="E2905" s="2" t="s">
        <v>81</v>
      </c>
      <c r="F2905" s="2" t="s">
        <v>71</v>
      </c>
      <c r="G2905" s="4">
        <v>44481</v>
      </c>
      <c r="H2905">
        <v>91</v>
      </c>
      <c r="I2905" t="s">
        <v>4024</v>
      </c>
      <c r="N2905">
        <v>1297</v>
      </c>
      <c r="O2905" t="s">
        <v>2112</v>
      </c>
      <c r="P2905">
        <v>265</v>
      </c>
      <c r="AC2905" t="s">
        <v>2113</v>
      </c>
      <c r="AD2905" t="s">
        <v>2114</v>
      </c>
    </row>
    <row r="2906" spans="1:31" x14ac:dyDescent="0.25">
      <c r="A2906" s="1">
        <v>44481</v>
      </c>
      <c r="B2906" s="2" t="s">
        <v>3879</v>
      </c>
      <c r="C2906" s="2" t="s">
        <v>46</v>
      </c>
      <c r="D2906" s="2" t="s">
        <v>23</v>
      </c>
      <c r="E2906" s="2" t="s">
        <v>81</v>
      </c>
      <c r="F2906" s="2" t="s">
        <v>71</v>
      </c>
      <c r="G2906" s="4">
        <v>44481</v>
      </c>
      <c r="H2906">
        <v>92</v>
      </c>
      <c r="I2906" t="s">
        <v>4024</v>
      </c>
      <c r="N2906">
        <v>691</v>
      </c>
      <c r="O2906" t="s">
        <v>2020</v>
      </c>
      <c r="P2906">
        <v>518</v>
      </c>
      <c r="AC2906" t="s">
        <v>2021</v>
      </c>
      <c r="AD2906" t="s">
        <v>2022</v>
      </c>
    </row>
    <row r="2907" spans="1:31" x14ac:dyDescent="0.25">
      <c r="A2907" s="1">
        <v>44481</v>
      </c>
      <c r="B2907" s="2" t="s">
        <v>3879</v>
      </c>
      <c r="C2907" s="2" t="s">
        <v>46</v>
      </c>
      <c r="D2907" s="2" t="s">
        <v>23</v>
      </c>
      <c r="E2907" s="2" t="s">
        <v>81</v>
      </c>
      <c r="F2907" s="2" t="s">
        <v>71</v>
      </c>
      <c r="G2907" s="4">
        <v>44481</v>
      </c>
      <c r="H2907">
        <v>93</v>
      </c>
      <c r="I2907" t="s">
        <v>4024</v>
      </c>
      <c r="N2907">
        <v>83</v>
      </c>
      <c r="O2907" t="s">
        <v>2029</v>
      </c>
      <c r="P2907">
        <v>138</v>
      </c>
      <c r="AC2907" t="s">
        <v>2030</v>
      </c>
      <c r="AD2907">
        <v>127</v>
      </c>
    </row>
    <row r="2908" spans="1:31" x14ac:dyDescent="0.25">
      <c r="A2908" s="1">
        <v>44481</v>
      </c>
      <c r="B2908" s="2" t="s">
        <v>3879</v>
      </c>
      <c r="C2908" s="2" t="s">
        <v>25</v>
      </c>
      <c r="D2908" s="2" t="s">
        <v>37</v>
      </c>
      <c r="E2908" s="2" t="s">
        <v>78</v>
      </c>
      <c r="F2908" s="2" t="s">
        <v>71</v>
      </c>
      <c r="G2908" s="4">
        <v>44481</v>
      </c>
      <c r="H2908">
        <v>94</v>
      </c>
      <c r="I2908" t="s">
        <v>4026</v>
      </c>
      <c r="J2908" s="1">
        <v>44481</v>
      </c>
      <c r="K2908" t="s">
        <v>2288</v>
      </c>
      <c r="L2908" t="s">
        <v>2289</v>
      </c>
      <c r="M2908" t="s">
        <v>2290</v>
      </c>
      <c r="N2908">
        <v>270</v>
      </c>
      <c r="O2908" t="s">
        <v>2350</v>
      </c>
      <c r="P2908">
        <v>150</v>
      </c>
      <c r="Q2908">
        <v>0</v>
      </c>
      <c r="R2908">
        <v>0</v>
      </c>
      <c r="S2908">
        <v>150</v>
      </c>
      <c r="T2908">
        <v>150</v>
      </c>
      <c r="U2908">
        <v>150</v>
      </c>
      <c r="W2908" t="s">
        <v>2006</v>
      </c>
      <c r="X2908" t="s">
        <v>71</v>
      </c>
      <c r="AA2908" t="s">
        <v>24</v>
      </c>
      <c r="AC2908" t="s">
        <v>2351</v>
      </c>
      <c r="AD2908">
        <v>270</v>
      </c>
      <c r="AE2908" t="s">
        <v>2008</v>
      </c>
    </row>
    <row r="2909" spans="1:31" x14ac:dyDescent="0.25">
      <c r="A2909" s="1">
        <v>44481</v>
      </c>
      <c r="B2909" s="2" t="s">
        <v>3879</v>
      </c>
      <c r="C2909" s="2" t="s">
        <v>25</v>
      </c>
      <c r="D2909" s="2" t="s">
        <v>74</v>
      </c>
      <c r="E2909" s="2" t="s">
        <v>78</v>
      </c>
      <c r="F2909" s="2" t="s">
        <v>71</v>
      </c>
      <c r="G2909" s="4">
        <v>44481</v>
      </c>
      <c r="H2909">
        <v>95</v>
      </c>
      <c r="I2909" t="s">
        <v>4027</v>
      </c>
      <c r="J2909" s="1">
        <v>44481</v>
      </c>
      <c r="K2909" t="s">
        <v>2036</v>
      </c>
      <c r="L2909" t="s">
        <v>2037</v>
      </c>
      <c r="M2909" t="s">
        <v>2038</v>
      </c>
      <c r="N2909">
        <v>102</v>
      </c>
      <c r="O2909" t="s">
        <v>2033</v>
      </c>
      <c r="P2909">
        <v>1070</v>
      </c>
      <c r="Q2909">
        <v>0</v>
      </c>
      <c r="R2909">
        <v>0</v>
      </c>
      <c r="S2909">
        <v>1070</v>
      </c>
      <c r="T2909">
        <v>1070</v>
      </c>
      <c r="U2909">
        <v>1070</v>
      </c>
      <c r="W2909" t="s">
        <v>2006</v>
      </c>
      <c r="X2909" t="s">
        <v>71</v>
      </c>
      <c r="AA2909" t="s">
        <v>24</v>
      </c>
      <c r="AC2909" t="s">
        <v>2034</v>
      </c>
      <c r="AD2909">
        <v>136</v>
      </c>
      <c r="AE2909" t="s">
        <v>2039</v>
      </c>
    </row>
    <row r="2910" spans="1:31" x14ac:dyDescent="0.25">
      <c r="A2910" s="1">
        <v>44481</v>
      </c>
      <c r="B2910" s="2" t="s">
        <v>3879</v>
      </c>
      <c r="C2910" s="2" t="s">
        <v>25</v>
      </c>
      <c r="D2910" s="2" t="s">
        <v>74</v>
      </c>
      <c r="E2910" s="2" t="s">
        <v>78</v>
      </c>
      <c r="F2910" s="2" t="s">
        <v>71</v>
      </c>
      <c r="G2910" s="4">
        <v>44481</v>
      </c>
      <c r="H2910">
        <v>96</v>
      </c>
      <c r="I2910" t="s">
        <v>4028</v>
      </c>
      <c r="J2910" s="1">
        <v>44481</v>
      </c>
      <c r="K2910" t="s">
        <v>2070</v>
      </c>
      <c r="L2910" t="s">
        <v>2071</v>
      </c>
      <c r="M2910" t="s">
        <v>2072</v>
      </c>
      <c r="N2910">
        <v>112</v>
      </c>
      <c r="O2910" t="s">
        <v>2357</v>
      </c>
      <c r="P2910">
        <v>1070</v>
      </c>
      <c r="Q2910">
        <v>0</v>
      </c>
      <c r="R2910">
        <v>0</v>
      </c>
      <c r="S2910">
        <v>2140</v>
      </c>
      <c r="T2910">
        <v>2140</v>
      </c>
      <c r="U2910">
        <v>2140</v>
      </c>
      <c r="W2910" t="s">
        <v>2006</v>
      </c>
      <c r="X2910" t="s">
        <v>71</v>
      </c>
      <c r="AA2910" t="s">
        <v>24</v>
      </c>
      <c r="AC2910" t="s">
        <v>2358</v>
      </c>
      <c r="AE2910" t="s">
        <v>2039</v>
      </c>
    </row>
    <row r="2911" spans="1:31" x14ac:dyDescent="0.25">
      <c r="A2911" s="1">
        <v>44481</v>
      </c>
      <c r="B2911" s="2" t="s">
        <v>3879</v>
      </c>
      <c r="C2911" s="2" t="s">
        <v>25</v>
      </c>
      <c r="D2911" s="2" t="s">
        <v>74</v>
      </c>
      <c r="E2911" s="2" t="s">
        <v>78</v>
      </c>
      <c r="F2911" s="2" t="s">
        <v>71</v>
      </c>
      <c r="G2911" s="4">
        <v>44481</v>
      </c>
      <c r="H2911">
        <v>97</v>
      </c>
      <c r="I2911" t="s">
        <v>4028</v>
      </c>
      <c r="N2911">
        <v>102</v>
      </c>
      <c r="O2911" t="s">
        <v>2033</v>
      </c>
      <c r="P2911">
        <v>1070</v>
      </c>
      <c r="AC2911" t="s">
        <v>2034</v>
      </c>
      <c r="AD2911">
        <v>136</v>
      </c>
    </row>
    <row r="2912" spans="1:31" x14ac:dyDescent="0.25">
      <c r="A2912" s="1">
        <v>44481</v>
      </c>
      <c r="B2912" s="2" t="s">
        <v>3879</v>
      </c>
      <c r="C2912" s="2" t="s">
        <v>25</v>
      </c>
      <c r="D2912" s="2" t="s">
        <v>74</v>
      </c>
      <c r="E2912" s="2" t="s">
        <v>78</v>
      </c>
      <c r="F2912" s="2" t="s">
        <v>71</v>
      </c>
      <c r="G2912" s="4">
        <v>44481</v>
      </c>
      <c r="H2912">
        <v>98</v>
      </c>
      <c r="I2912" t="s">
        <v>4030</v>
      </c>
      <c r="J2912" s="1">
        <v>44481</v>
      </c>
      <c r="K2912" t="s">
        <v>3995</v>
      </c>
      <c r="L2912" t="s">
        <v>2338</v>
      </c>
      <c r="M2912" t="s">
        <v>2574</v>
      </c>
      <c r="N2912">
        <v>102</v>
      </c>
      <c r="O2912" t="s">
        <v>2033</v>
      </c>
      <c r="P2912">
        <v>1070</v>
      </c>
      <c r="Q2912">
        <v>0</v>
      </c>
      <c r="R2912">
        <v>0</v>
      </c>
      <c r="S2912">
        <v>1070</v>
      </c>
      <c r="T2912">
        <v>1070</v>
      </c>
      <c r="U2912">
        <v>1070</v>
      </c>
      <c r="W2912" t="s">
        <v>2006</v>
      </c>
      <c r="X2912" t="s">
        <v>71</v>
      </c>
      <c r="AA2912" t="s">
        <v>24</v>
      </c>
      <c r="AC2912" t="s">
        <v>2034</v>
      </c>
      <c r="AD2912">
        <v>136</v>
      </c>
      <c r="AE2912" t="s">
        <v>2333</v>
      </c>
    </row>
    <row r="2913" spans="1:31" x14ac:dyDescent="0.25">
      <c r="A2913" s="1">
        <v>44481</v>
      </c>
      <c r="B2913" s="2" t="s">
        <v>3879</v>
      </c>
      <c r="C2913" s="2" t="s">
        <v>25</v>
      </c>
      <c r="D2913" s="2" t="s">
        <v>74</v>
      </c>
      <c r="E2913" s="2" t="s">
        <v>78</v>
      </c>
      <c r="F2913" s="2" t="s">
        <v>71</v>
      </c>
      <c r="G2913" s="4">
        <v>44481</v>
      </c>
      <c r="H2913">
        <v>99</v>
      </c>
      <c r="I2913" t="s">
        <v>4031</v>
      </c>
      <c r="J2913" s="1">
        <v>44481</v>
      </c>
      <c r="K2913" t="s">
        <v>2915</v>
      </c>
      <c r="L2913" t="s">
        <v>2618</v>
      </c>
      <c r="M2913" t="s">
        <v>2065</v>
      </c>
      <c r="N2913">
        <v>102</v>
      </c>
      <c r="O2913" t="s">
        <v>2033</v>
      </c>
      <c r="P2913">
        <v>1070</v>
      </c>
      <c r="Q2913">
        <v>0</v>
      </c>
      <c r="R2913">
        <v>0</v>
      </c>
      <c r="S2913">
        <v>1070</v>
      </c>
      <c r="T2913">
        <v>1070</v>
      </c>
      <c r="U2913">
        <v>1070</v>
      </c>
      <c r="W2913" t="s">
        <v>2006</v>
      </c>
      <c r="X2913" t="s">
        <v>71</v>
      </c>
      <c r="AA2913" t="s">
        <v>24</v>
      </c>
      <c r="AC2913" t="s">
        <v>2034</v>
      </c>
      <c r="AD2913">
        <v>136</v>
      </c>
      <c r="AE2913" t="s">
        <v>2039</v>
      </c>
    </row>
    <row r="2914" spans="1:31" x14ac:dyDescent="0.25">
      <c r="A2914" s="1">
        <v>44481</v>
      </c>
      <c r="B2914" s="2" t="s">
        <v>3879</v>
      </c>
      <c r="C2914" s="2" t="s">
        <v>25</v>
      </c>
      <c r="D2914" s="2" t="s">
        <v>74</v>
      </c>
      <c r="E2914" s="2" t="s">
        <v>78</v>
      </c>
      <c r="F2914" s="2" t="s">
        <v>71</v>
      </c>
      <c r="G2914" s="4">
        <v>44481</v>
      </c>
      <c r="H2914">
        <v>100</v>
      </c>
      <c r="I2914" t="s">
        <v>4032</v>
      </c>
      <c r="J2914" s="1">
        <v>44481</v>
      </c>
      <c r="K2914" t="s">
        <v>3390</v>
      </c>
      <c r="L2914" t="s">
        <v>2037</v>
      </c>
      <c r="N2914">
        <v>102</v>
      </c>
      <c r="O2914" t="s">
        <v>2033</v>
      </c>
      <c r="P2914">
        <v>1070</v>
      </c>
      <c r="Q2914">
        <v>0</v>
      </c>
      <c r="R2914">
        <v>0</v>
      </c>
      <c r="S2914">
        <v>1070</v>
      </c>
      <c r="T2914">
        <v>1070</v>
      </c>
      <c r="U2914">
        <v>1070</v>
      </c>
      <c r="W2914" t="s">
        <v>2006</v>
      </c>
      <c r="X2914" t="s">
        <v>71</v>
      </c>
      <c r="AA2914" t="s">
        <v>24</v>
      </c>
      <c r="AC2914" t="s">
        <v>2034</v>
      </c>
      <c r="AD2914">
        <v>136</v>
      </c>
      <c r="AE2914" t="s">
        <v>2039</v>
      </c>
    </row>
    <row r="2915" spans="1:31" x14ac:dyDescent="0.25">
      <c r="A2915" s="1">
        <v>44481</v>
      </c>
      <c r="B2915" s="2" t="s">
        <v>3879</v>
      </c>
      <c r="C2915" s="2" t="s">
        <v>25</v>
      </c>
      <c r="D2915" s="2" t="s">
        <v>74</v>
      </c>
      <c r="E2915" s="2" t="s">
        <v>78</v>
      </c>
      <c r="F2915" s="2" t="s">
        <v>71</v>
      </c>
      <c r="G2915" s="4">
        <v>44481</v>
      </c>
      <c r="H2915">
        <v>101</v>
      </c>
      <c r="I2915" t="s">
        <v>4033</v>
      </c>
      <c r="J2915" s="1">
        <v>44481</v>
      </c>
      <c r="K2915" t="s">
        <v>3691</v>
      </c>
      <c r="L2915" t="s">
        <v>3692</v>
      </c>
      <c r="N2915">
        <v>102</v>
      </c>
      <c r="O2915" t="s">
        <v>2033</v>
      </c>
      <c r="P2915">
        <v>1070</v>
      </c>
      <c r="Q2915">
        <v>0</v>
      </c>
      <c r="R2915">
        <v>0</v>
      </c>
      <c r="S2915">
        <v>1070</v>
      </c>
      <c r="T2915">
        <v>1070</v>
      </c>
      <c r="U2915">
        <v>1070</v>
      </c>
      <c r="W2915" t="s">
        <v>2006</v>
      </c>
      <c r="X2915" t="s">
        <v>71</v>
      </c>
      <c r="AA2915" t="s">
        <v>24</v>
      </c>
      <c r="AC2915" t="s">
        <v>2034</v>
      </c>
      <c r="AD2915">
        <v>136</v>
      </c>
      <c r="AE2915" t="s">
        <v>2333</v>
      </c>
    </row>
    <row r="2916" spans="1:31" x14ac:dyDescent="0.25">
      <c r="A2916" s="1">
        <v>44481</v>
      </c>
      <c r="B2916" s="2" t="s">
        <v>3879</v>
      </c>
      <c r="C2916" s="2" t="s">
        <v>25</v>
      </c>
      <c r="D2916" s="2" t="s">
        <v>74</v>
      </c>
      <c r="E2916" s="2" t="s">
        <v>78</v>
      </c>
      <c r="F2916" s="2" t="s">
        <v>71</v>
      </c>
      <c r="G2916" s="4">
        <v>44481</v>
      </c>
      <c r="H2916">
        <v>102</v>
      </c>
      <c r="I2916" t="s">
        <v>4034</v>
      </c>
      <c r="J2916" s="1">
        <v>44481</v>
      </c>
      <c r="K2916" t="s">
        <v>2085</v>
      </c>
      <c r="L2916" t="s">
        <v>2086</v>
      </c>
      <c r="M2916" t="s">
        <v>2087</v>
      </c>
      <c r="N2916">
        <v>102</v>
      </c>
      <c r="O2916" t="s">
        <v>2033</v>
      </c>
      <c r="P2916">
        <v>1070</v>
      </c>
      <c r="Q2916">
        <v>0</v>
      </c>
      <c r="R2916">
        <v>0</v>
      </c>
      <c r="S2916">
        <v>1070</v>
      </c>
      <c r="T2916">
        <v>1070</v>
      </c>
      <c r="U2916">
        <v>1070</v>
      </c>
      <c r="W2916" t="s">
        <v>2006</v>
      </c>
      <c r="X2916" t="s">
        <v>71</v>
      </c>
      <c r="AA2916" t="s">
        <v>24</v>
      </c>
      <c r="AC2916" t="s">
        <v>2034</v>
      </c>
      <c r="AD2916">
        <v>136</v>
      </c>
      <c r="AE2916" t="s">
        <v>2333</v>
      </c>
    </row>
    <row r="2917" spans="1:31" x14ac:dyDescent="0.25">
      <c r="A2917" s="1">
        <v>44481</v>
      </c>
      <c r="B2917" s="2" t="s">
        <v>3879</v>
      </c>
      <c r="C2917" s="2" t="s">
        <v>46</v>
      </c>
      <c r="D2917" s="2" t="s">
        <v>74</v>
      </c>
      <c r="E2917" s="2" t="s">
        <v>81</v>
      </c>
      <c r="F2917" s="2" t="s">
        <v>71</v>
      </c>
      <c r="G2917" s="4">
        <v>44481</v>
      </c>
      <c r="H2917">
        <v>103</v>
      </c>
      <c r="I2917" t="s">
        <v>4035</v>
      </c>
      <c r="J2917" s="1">
        <v>44481</v>
      </c>
      <c r="K2917" t="s">
        <v>4265</v>
      </c>
      <c r="L2917" t="s">
        <v>2298</v>
      </c>
      <c r="N2917">
        <v>182</v>
      </c>
      <c r="O2917" t="s">
        <v>2189</v>
      </c>
      <c r="P2917">
        <v>360</v>
      </c>
      <c r="Q2917">
        <v>0</v>
      </c>
      <c r="R2917">
        <v>0</v>
      </c>
      <c r="S2917">
        <v>360</v>
      </c>
      <c r="T2917">
        <v>360</v>
      </c>
      <c r="U2917">
        <v>360</v>
      </c>
      <c r="W2917" t="s">
        <v>2006</v>
      </c>
      <c r="X2917" t="s">
        <v>71</v>
      </c>
      <c r="AA2917" t="s">
        <v>46</v>
      </c>
      <c r="AC2917" t="s">
        <v>2190</v>
      </c>
      <c r="AD2917">
        <v>163</v>
      </c>
      <c r="AE2917" t="s">
        <v>2133</v>
      </c>
    </row>
    <row r="2918" spans="1:31" x14ac:dyDescent="0.25">
      <c r="A2918" s="1">
        <v>44481</v>
      </c>
      <c r="B2918" s="2" t="s">
        <v>3879</v>
      </c>
      <c r="C2918" s="2" t="s">
        <v>25</v>
      </c>
      <c r="D2918" s="2" t="s">
        <v>74</v>
      </c>
      <c r="E2918" s="2" t="s">
        <v>78</v>
      </c>
      <c r="F2918" s="2" t="s">
        <v>71</v>
      </c>
      <c r="G2918" s="4">
        <v>44481</v>
      </c>
      <c r="H2918">
        <v>104</v>
      </c>
      <c r="I2918" t="s">
        <v>4036</v>
      </c>
      <c r="J2918" s="1">
        <v>44481</v>
      </c>
      <c r="K2918" t="s">
        <v>3704</v>
      </c>
      <c r="L2918" t="s">
        <v>2740</v>
      </c>
      <c r="M2918" t="s">
        <v>2150</v>
      </c>
      <c r="N2918">
        <v>102</v>
      </c>
      <c r="O2918" t="s">
        <v>2033</v>
      </c>
      <c r="P2918">
        <v>1070</v>
      </c>
      <c r="Q2918">
        <v>0</v>
      </c>
      <c r="R2918">
        <v>0</v>
      </c>
      <c r="S2918">
        <v>1070</v>
      </c>
      <c r="T2918">
        <v>1070</v>
      </c>
      <c r="U2918">
        <v>1070</v>
      </c>
      <c r="W2918" t="s">
        <v>2006</v>
      </c>
      <c r="X2918" t="s">
        <v>71</v>
      </c>
      <c r="AA2918" t="s">
        <v>24</v>
      </c>
      <c r="AC2918" t="s">
        <v>2034</v>
      </c>
      <c r="AD2918">
        <v>136</v>
      </c>
      <c r="AE2918" t="s">
        <v>2039</v>
      </c>
    </row>
    <row r="2919" spans="1:31" x14ac:dyDescent="0.25">
      <c r="A2919" s="1">
        <v>44481</v>
      </c>
      <c r="B2919" s="2" t="s">
        <v>3879</v>
      </c>
      <c r="C2919" s="2" t="s">
        <v>46</v>
      </c>
      <c r="D2919" s="2" t="s">
        <v>23</v>
      </c>
      <c r="E2919" s="2" t="s">
        <v>81</v>
      </c>
      <c r="F2919" s="2" t="s">
        <v>71</v>
      </c>
      <c r="G2919" s="4">
        <v>44481</v>
      </c>
      <c r="H2919">
        <v>105</v>
      </c>
      <c r="I2919" t="s">
        <v>4037</v>
      </c>
      <c r="J2919" s="1">
        <v>44481</v>
      </c>
      <c r="K2919" t="s">
        <v>3385</v>
      </c>
      <c r="L2919" t="s">
        <v>2072</v>
      </c>
      <c r="N2919">
        <v>692</v>
      </c>
      <c r="O2919" t="s">
        <v>2012</v>
      </c>
      <c r="P2919">
        <v>184</v>
      </c>
      <c r="Q2919">
        <v>0</v>
      </c>
      <c r="R2919">
        <v>0</v>
      </c>
      <c r="S2919">
        <v>1277</v>
      </c>
      <c r="T2919">
        <v>1277</v>
      </c>
      <c r="U2919">
        <v>1277</v>
      </c>
      <c r="W2919" t="s">
        <v>2006</v>
      </c>
      <c r="X2919" t="s">
        <v>71</v>
      </c>
      <c r="Y2919" t="s">
        <v>3386</v>
      </c>
      <c r="AA2919" t="s">
        <v>46</v>
      </c>
      <c r="AC2919" t="s">
        <v>2013</v>
      </c>
      <c r="AD2919" t="s">
        <v>2014</v>
      </c>
      <c r="AE2919" t="s">
        <v>2236</v>
      </c>
    </row>
    <row r="2920" spans="1:31" x14ac:dyDescent="0.25">
      <c r="A2920" s="1">
        <v>44481</v>
      </c>
      <c r="B2920" s="2" t="s">
        <v>3879</v>
      </c>
      <c r="C2920" s="2" t="s">
        <v>46</v>
      </c>
      <c r="D2920" s="2" t="s">
        <v>23</v>
      </c>
      <c r="E2920" s="2" t="s">
        <v>81</v>
      </c>
      <c r="F2920" s="2" t="s">
        <v>71</v>
      </c>
      <c r="G2920" s="4">
        <v>44481</v>
      </c>
      <c r="H2920">
        <v>106</v>
      </c>
      <c r="I2920" t="s">
        <v>4037</v>
      </c>
      <c r="N2920">
        <v>119</v>
      </c>
      <c r="O2920" t="s">
        <v>2145</v>
      </c>
      <c r="P2920">
        <v>161</v>
      </c>
      <c r="AC2920" t="s">
        <v>2146</v>
      </c>
      <c r="AD2920">
        <v>213</v>
      </c>
    </row>
    <row r="2921" spans="1:31" x14ac:dyDescent="0.25">
      <c r="A2921" s="1">
        <v>44481</v>
      </c>
      <c r="B2921" s="2" t="s">
        <v>3879</v>
      </c>
      <c r="C2921" s="2" t="s">
        <v>46</v>
      </c>
      <c r="D2921" s="2" t="s">
        <v>23</v>
      </c>
      <c r="E2921" s="2" t="s">
        <v>81</v>
      </c>
      <c r="F2921" s="2" t="s">
        <v>71</v>
      </c>
      <c r="G2921" s="4">
        <v>44481</v>
      </c>
      <c r="H2921">
        <v>107</v>
      </c>
      <c r="I2921" t="s">
        <v>4037</v>
      </c>
      <c r="N2921">
        <v>100</v>
      </c>
      <c r="O2921" t="s">
        <v>2016</v>
      </c>
      <c r="P2921">
        <v>414</v>
      </c>
      <c r="AC2921" t="s">
        <v>2017</v>
      </c>
      <c r="AD2921">
        <v>100</v>
      </c>
    </row>
    <row r="2922" spans="1:31" x14ac:dyDescent="0.25">
      <c r="A2922" s="1">
        <v>44481</v>
      </c>
      <c r="B2922" s="2" t="s">
        <v>3879</v>
      </c>
      <c r="C2922" s="2" t="s">
        <v>46</v>
      </c>
      <c r="D2922" s="2" t="s">
        <v>23</v>
      </c>
      <c r="E2922" s="2" t="s">
        <v>81</v>
      </c>
      <c r="F2922" s="2" t="s">
        <v>71</v>
      </c>
      <c r="G2922" s="4">
        <v>44481</v>
      </c>
      <c r="H2922">
        <v>108</v>
      </c>
      <c r="I2922" t="s">
        <v>4037</v>
      </c>
      <c r="N2922">
        <v>691</v>
      </c>
      <c r="O2922" t="s">
        <v>2020</v>
      </c>
      <c r="P2922">
        <v>518</v>
      </c>
      <c r="AC2922" t="s">
        <v>2021</v>
      </c>
      <c r="AD2922" t="s">
        <v>2022</v>
      </c>
    </row>
    <row r="2923" spans="1:31" x14ac:dyDescent="0.25">
      <c r="A2923" s="1">
        <v>44481</v>
      </c>
      <c r="B2923" s="2" t="s">
        <v>3879</v>
      </c>
      <c r="C2923" s="2" t="s">
        <v>46</v>
      </c>
      <c r="D2923" s="2" t="s">
        <v>23</v>
      </c>
      <c r="E2923" s="2" t="s">
        <v>81</v>
      </c>
      <c r="F2923" s="2" t="s">
        <v>71</v>
      </c>
      <c r="G2923" s="4">
        <v>44481</v>
      </c>
      <c r="H2923">
        <v>109</v>
      </c>
      <c r="I2923" t="s">
        <v>4038</v>
      </c>
      <c r="J2923" s="1">
        <v>44481</v>
      </c>
      <c r="K2923" t="s">
        <v>3560</v>
      </c>
      <c r="L2923" t="s">
        <v>2069</v>
      </c>
      <c r="N2923">
        <v>1356</v>
      </c>
      <c r="O2923" t="s">
        <v>2251</v>
      </c>
      <c r="P2923">
        <v>200</v>
      </c>
      <c r="Q2923">
        <v>0</v>
      </c>
      <c r="R2923">
        <v>0</v>
      </c>
      <c r="S2923">
        <v>200</v>
      </c>
      <c r="T2923">
        <v>200</v>
      </c>
      <c r="U2923">
        <v>200</v>
      </c>
      <c r="W2923" t="s">
        <v>2006</v>
      </c>
      <c r="X2923" t="s">
        <v>71</v>
      </c>
      <c r="Y2923" t="s">
        <v>3561</v>
      </c>
      <c r="AA2923" t="s">
        <v>46</v>
      </c>
      <c r="AC2923" t="s">
        <v>2252</v>
      </c>
      <c r="AD2923">
        <v>92</v>
      </c>
      <c r="AE2923" t="s">
        <v>2587</v>
      </c>
    </row>
    <row r="2924" spans="1:31" x14ac:dyDescent="0.25">
      <c r="A2924" s="1">
        <v>44481</v>
      </c>
      <c r="B2924" s="2" t="s">
        <v>3879</v>
      </c>
      <c r="C2924" s="2" t="s">
        <v>46</v>
      </c>
      <c r="D2924" s="2" t="s">
        <v>23</v>
      </c>
      <c r="E2924" s="2" t="s">
        <v>81</v>
      </c>
      <c r="F2924" s="2" t="s">
        <v>71</v>
      </c>
      <c r="G2924" s="4">
        <v>44481</v>
      </c>
      <c r="H2924">
        <v>110</v>
      </c>
      <c r="I2924" t="s">
        <v>4039</v>
      </c>
      <c r="J2924" s="1">
        <v>44481</v>
      </c>
      <c r="K2924" t="s">
        <v>4125</v>
      </c>
      <c r="L2924" t="s">
        <v>2065</v>
      </c>
      <c r="N2924">
        <v>739</v>
      </c>
      <c r="O2924" t="s">
        <v>2969</v>
      </c>
      <c r="P2924">
        <v>80</v>
      </c>
      <c r="Q2924">
        <v>0</v>
      </c>
      <c r="R2924">
        <v>0</v>
      </c>
      <c r="S2924">
        <v>80</v>
      </c>
      <c r="T2924">
        <v>80</v>
      </c>
      <c r="U2924">
        <v>80</v>
      </c>
      <c r="W2924" t="s">
        <v>2006</v>
      </c>
      <c r="X2924" t="s">
        <v>71</v>
      </c>
      <c r="Y2924" t="s">
        <v>4126</v>
      </c>
      <c r="AA2924" t="s">
        <v>46</v>
      </c>
      <c r="AC2924" t="s">
        <v>2970</v>
      </c>
      <c r="AD2924">
        <v>198</v>
      </c>
      <c r="AE2924" t="s">
        <v>2197</v>
      </c>
    </row>
    <row r="2925" spans="1:31" x14ac:dyDescent="0.25">
      <c r="A2925" s="1">
        <v>44481</v>
      </c>
      <c r="B2925" s="2" t="s">
        <v>3879</v>
      </c>
      <c r="C2925" s="2" t="s">
        <v>46</v>
      </c>
      <c r="D2925" s="2" t="s">
        <v>23</v>
      </c>
      <c r="E2925" s="2" t="s">
        <v>81</v>
      </c>
      <c r="F2925" s="2" t="s">
        <v>71</v>
      </c>
      <c r="G2925" s="4">
        <v>44481</v>
      </c>
      <c r="H2925">
        <v>111</v>
      </c>
      <c r="I2925" t="s">
        <v>4041</v>
      </c>
      <c r="J2925" s="1">
        <v>44481</v>
      </c>
      <c r="K2925" t="s">
        <v>4127</v>
      </c>
      <c r="L2925" t="s">
        <v>2069</v>
      </c>
      <c r="N2925">
        <v>692</v>
      </c>
      <c r="O2925" t="s">
        <v>2012</v>
      </c>
      <c r="P2925">
        <v>184</v>
      </c>
      <c r="Q2925">
        <v>0</v>
      </c>
      <c r="R2925">
        <v>0</v>
      </c>
      <c r="S2925">
        <v>1841</v>
      </c>
      <c r="T2925">
        <v>1841</v>
      </c>
      <c r="U2925">
        <v>1841</v>
      </c>
      <c r="W2925" t="s">
        <v>2006</v>
      </c>
      <c r="X2925" t="s">
        <v>71</v>
      </c>
      <c r="Y2925" t="s">
        <v>4128</v>
      </c>
      <c r="AA2925" t="s">
        <v>46</v>
      </c>
      <c r="AC2925" t="s">
        <v>2013</v>
      </c>
      <c r="AD2925" t="s">
        <v>2014</v>
      </c>
      <c r="AE2925" t="s">
        <v>2118</v>
      </c>
    </row>
    <row r="2926" spans="1:31" x14ac:dyDescent="0.25">
      <c r="A2926" s="1">
        <v>44481</v>
      </c>
      <c r="B2926" s="2" t="s">
        <v>3879</v>
      </c>
      <c r="C2926" s="2" t="s">
        <v>46</v>
      </c>
      <c r="D2926" s="2" t="s">
        <v>23</v>
      </c>
      <c r="E2926" s="2" t="s">
        <v>81</v>
      </c>
      <c r="F2926" s="2" t="s">
        <v>71</v>
      </c>
      <c r="G2926" s="4">
        <v>44481</v>
      </c>
      <c r="H2926">
        <v>112</v>
      </c>
      <c r="I2926" t="s">
        <v>4041</v>
      </c>
      <c r="N2926">
        <v>121</v>
      </c>
      <c r="O2926" t="s">
        <v>2100</v>
      </c>
      <c r="P2926">
        <v>374</v>
      </c>
      <c r="AC2926" t="s">
        <v>2101</v>
      </c>
      <c r="AD2926">
        <v>137</v>
      </c>
    </row>
    <row r="2927" spans="1:31" x14ac:dyDescent="0.25">
      <c r="A2927" s="1">
        <v>44481</v>
      </c>
      <c r="B2927" s="2" t="s">
        <v>3879</v>
      </c>
      <c r="C2927" s="2" t="s">
        <v>46</v>
      </c>
      <c r="D2927" s="2" t="s">
        <v>23</v>
      </c>
      <c r="E2927" s="2" t="s">
        <v>81</v>
      </c>
      <c r="F2927" s="2" t="s">
        <v>71</v>
      </c>
      <c r="G2927" s="4">
        <v>44481</v>
      </c>
      <c r="H2927">
        <v>113</v>
      </c>
      <c r="I2927" t="s">
        <v>4041</v>
      </c>
      <c r="N2927">
        <v>1533</v>
      </c>
      <c r="O2927" t="s">
        <v>2119</v>
      </c>
      <c r="P2927">
        <v>535</v>
      </c>
      <c r="AC2927" t="s">
        <v>2120</v>
      </c>
      <c r="AD2927" t="s">
        <v>2121</v>
      </c>
    </row>
    <row r="2928" spans="1:31" x14ac:dyDescent="0.25">
      <c r="A2928" s="1">
        <v>44481</v>
      </c>
      <c r="B2928" s="2" t="s">
        <v>3879</v>
      </c>
      <c r="C2928" s="2" t="s">
        <v>46</v>
      </c>
      <c r="D2928" s="2" t="s">
        <v>23</v>
      </c>
      <c r="E2928" s="2" t="s">
        <v>81</v>
      </c>
      <c r="F2928" s="2" t="s">
        <v>71</v>
      </c>
      <c r="G2928" s="4">
        <v>44481</v>
      </c>
      <c r="H2928">
        <v>114</v>
      </c>
      <c r="I2928" t="s">
        <v>4041</v>
      </c>
      <c r="N2928">
        <v>1580</v>
      </c>
      <c r="O2928" t="s">
        <v>2092</v>
      </c>
      <c r="P2928">
        <v>610</v>
      </c>
      <c r="AC2928" t="s">
        <v>2093</v>
      </c>
      <c r="AD2928" t="s">
        <v>2094</v>
      </c>
    </row>
    <row r="2929" spans="1:31" x14ac:dyDescent="0.25">
      <c r="A2929" s="1">
        <v>44481</v>
      </c>
      <c r="B2929" s="2" t="s">
        <v>3879</v>
      </c>
      <c r="C2929" s="2" t="s">
        <v>46</v>
      </c>
      <c r="D2929" s="2" t="s">
        <v>23</v>
      </c>
      <c r="E2929" s="2" t="s">
        <v>81</v>
      </c>
      <c r="F2929" s="2" t="s">
        <v>71</v>
      </c>
      <c r="G2929" s="4">
        <v>44481</v>
      </c>
      <c r="H2929">
        <v>115</v>
      </c>
      <c r="I2929" t="s">
        <v>4041</v>
      </c>
      <c r="N2929">
        <v>83</v>
      </c>
      <c r="O2929" t="s">
        <v>2029</v>
      </c>
      <c r="P2929">
        <v>138</v>
      </c>
      <c r="AC2929" t="s">
        <v>2030</v>
      </c>
      <c r="AD2929">
        <v>127</v>
      </c>
    </row>
    <row r="2930" spans="1:31" x14ac:dyDescent="0.25">
      <c r="A2930" s="1">
        <v>44481</v>
      </c>
      <c r="B2930" s="2" t="s">
        <v>3879</v>
      </c>
      <c r="C2930" s="2" t="s">
        <v>46</v>
      </c>
      <c r="D2930" s="2" t="s">
        <v>23</v>
      </c>
      <c r="E2930" s="2" t="s">
        <v>81</v>
      </c>
      <c r="F2930" s="2" t="s">
        <v>71</v>
      </c>
      <c r="G2930" s="4">
        <v>44481</v>
      </c>
      <c r="H2930">
        <v>116</v>
      </c>
      <c r="I2930" t="s">
        <v>4044</v>
      </c>
      <c r="J2930" s="1">
        <v>44481</v>
      </c>
      <c r="K2930" t="s">
        <v>4129</v>
      </c>
      <c r="L2930" t="s">
        <v>4130</v>
      </c>
      <c r="N2930">
        <v>692</v>
      </c>
      <c r="O2930" t="s">
        <v>2012</v>
      </c>
      <c r="P2930">
        <v>184</v>
      </c>
      <c r="Q2930">
        <v>0</v>
      </c>
      <c r="R2930">
        <v>0</v>
      </c>
      <c r="S2930">
        <v>1841</v>
      </c>
      <c r="T2930">
        <v>1841</v>
      </c>
      <c r="U2930">
        <v>1841</v>
      </c>
      <c r="W2930" t="s">
        <v>2006</v>
      </c>
      <c r="X2930" t="s">
        <v>71</v>
      </c>
      <c r="Y2930" t="s">
        <v>4131</v>
      </c>
      <c r="AA2930" t="s">
        <v>46</v>
      </c>
      <c r="AC2930" t="s">
        <v>2013</v>
      </c>
      <c r="AD2930" t="s">
        <v>2014</v>
      </c>
      <c r="AE2930" t="s">
        <v>2461</v>
      </c>
    </row>
    <row r="2931" spans="1:31" x14ac:dyDescent="0.25">
      <c r="A2931" s="1">
        <v>44481</v>
      </c>
      <c r="B2931" s="2" t="s">
        <v>3879</v>
      </c>
      <c r="C2931" s="2" t="s">
        <v>46</v>
      </c>
      <c r="D2931" s="2" t="s">
        <v>23</v>
      </c>
      <c r="E2931" s="2" t="s">
        <v>81</v>
      </c>
      <c r="F2931" s="2" t="s">
        <v>71</v>
      </c>
      <c r="G2931" s="4">
        <v>44481</v>
      </c>
      <c r="H2931">
        <v>117</v>
      </c>
      <c r="I2931" t="s">
        <v>4044</v>
      </c>
      <c r="N2931">
        <v>121</v>
      </c>
      <c r="O2931" t="s">
        <v>2100</v>
      </c>
      <c r="P2931">
        <v>374</v>
      </c>
      <c r="AC2931" t="s">
        <v>2101</v>
      </c>
      <c r="AD2931">
        <v>137</v>
      </c>
    </row>
    <row r="2932" spans="1:31" x14ac:dyDescent="0.25">
      <c r="A2932" s="1">
        <v>44481</v>
      </c>
      <c r="B2932" s="2" t="s">
        <v>3879</v>
      </c>
      <c r="C2932" s="2" t="s">
        <v>46</v>
      </c>
      <c r="D2932" s="2" t="s">
        <v>23</v>
      </c>
      <c r="E2932" s="2" t="s">
        <v>81</v>
      </c>
      <c r="F2932" s="2" t="s">
        <v>71</v>
      </c>
      <c r="G2932" s="4">
        <v>44481</v>
      </c>
      <c r="H2932">
        <v>118</v>
      </c>
      <c r="I2932" t="s">
        <v>4044</v>
      </c>
      <c r="N2932">
        <v>1533</v>
      </c>
      <c r="O2932" t="s">
        <v>2119</v>
      </c>
      <c r="P2932">
        <v>535</v>
      </c>
      <c r="AC2932" t="s">
        <v>2120</v>
      </c>
      <c r="AD2932" t="s">
        <v>2121</v>
      </c>
    </row>
    <row r="2933" spans="1:31" x14ac:dyDescent="0.25">
      <c r="A2933" s="1">
        <v>44481</v>
      </c>
      <c r="B2933" s="2" t="s">
        <v>3879</v>
      </c>
      <c r="C2933" s="2" t="s">
        <v>46</v>
      </c>
      <c r="D2933" s="2" t="s">
        <v>23</v>
      </c>
      <c r="E2933" s="2" t="s">
        <v>81</v>
      </c>
      <c r="F2933" s="2" t="s">
        <v>71</v>
      </c>
      <c r="G2933" s="4">
        <v>44481</v>
      </c>
      <c r="H2933">
        <v>119</v>
      </c>
      <c r="I2933" t="s">
        <v>4044</v>
      </c>
      <c r="N2933">
        <v>1580</v>
      </c>
      <c r="O2933" t="s">
        <v>2092</v>
      </c>
      <c r="P2933">
        <v>610</v>
      </c>
      <c r="AC2933" t="s">
        <v>2093</v>
      </c>
      <c r="AD2933" t="s">
        <v>2094</v>
      </c>
    </row>
    <row r="2934" spans="1:31" x14ac:dyDescent="0.25">
      <c r="A2934" s="1">
        <v>44481</v>
      </c>
      <c r="B2934" s="2" t="s">
        <v>3879</v>
      </c>
      <c r="C2934" s="2" t="s">
        <v>46</v>
      </c>
      <c r="D2934" s="2" t="s">
        <v>23</v>
      </c>
      <c r="E2934" s="2" t="s">
        <v>81</v>
      </c>
      <c r="F2934" s="2" t="s">
        <v>71</v>
      </c>
      <c r="G2934" s="4">
        <v>44481</v>
      </c>
      <c r="H2934">
        <v>120</v>
      </c>
      <c r="I2934" t="s">
        <v>4044</v>
      </c>
      <c r="N2934">
        <v>83</v>
      </c>
      <c r="O2934" t="s">
        <v>2029</v>
      </c>
      <c r="P2934">
        <v>138</v>
      </c>
      <c r="AC2934" t="s">
        <v>2030</v>
      </c>
      <c r="AD2934">
        <v>127</v>
      </c>
    </row>
    <row r="2935" spans="1:31" x14ac:dyDescent="0.25">
      <c r="A2935" s="1">
        <v>44481</v>
      </c>
      <c r="B2935" s="2" t="s">
        <v>3879</v>
      </c>
      <c r="C2935" s="2" t="s">
        <v>46</v>
      </c>
      <c r="D2935" s="2" t="s">
        <v>23</v>
      </c>
      <c r="E2935" s="2" t="s">
        <v>81</v>
      </c>
      <c r="F2935" s="2" t="s">
        <v>71</v>
      </c>
      <c r="G2935" s="4">
        <v>44481</v>
      </c>
      <c r="H2935">
        <v>121</v>
      </c>
      <c r="I2935" t="s">
        <v>4046</v>
      </c>
      <c r="J2935" s="1">
        <v>44481</v>
      </c>
      <c r="K2935" t="s">
        <v>4132</v>
      </c>
      <c r="L2935" t="s">
        <v>3153</v>
      </c>
      <c r="N2935">
        <v>692</v>
      </c>
      <c r="O2935" t="s">
        <v>2012</v>
      </c>
      <c r="P2935">
        <v>184</v>
      </c>
      <c r="Q2935">
        <v>0</v>
      </c>
      <c r="R2935">
        <v>0</v>
      </c>
      <c r="S2935">
        <v>1269</v>
      </c>
      <c r="T2935">
        <v>1269</v>
      </c>
      <c r="U2935">
        <v>1269</v>
      </c>
      <c r="W2935" t="s">
        <v>2006</v>
      </c>
      <c r="X2935" t="s">
        <v>71</v>
      </c>
      <c r="Y2935" t="s">
        <v>4133</v>
      </c>
      <c r="AA2935" t="s">
        <v>46</v>
      </c>
      <c r="AC2935" t="s">
        <v>2013</v>
      </c>
      <c r="AD2935" t="s">
        <v>2014</v>
      </c>
      <c r="AE2935" t="s">
        <v>2423</v>
      </c>
    </row>
    <row r="2936" spans="1:31" x14ac:dyDescent="0.25">
      <c r="A2936" s="1">
        <v>44481</v>
      </c>
      <c r="B2936" s="2" t="s">
        <v>3879</v>
      </c>
      <c r="C2936" s="2" t="s">
        <v>46</v>
      </c>
      <c r="D2936" s="2" t="s">
        <v>23</v>
      </c>
      <c r="E2936" s="2" t="s">
        <v>81</v>
      </c>
      <c r="F2936" s="2" t="s">
        <v>71</v>
      </c>
      <c r="G2936" s="4">
        <v>44481</v>
      </c>
      <c r="H2936">
        <v>122</v>
      </c>
      <c r="I2936" t="s">
        <v>4046</v>
      </c>
      <c r="N2936">
        <v>1533</v>
      </c>
      <c r="O2936" t="s">
        <v>2119</v>
      </c>
      <c r="P2936">
        <v>535</v>
      </c>
      <c r="AC2936" t="s">
        <v>2120</v>
      </c>
      <c r="AD2936" t="s">
        <v>2121</v>
      </c>
    </row>
    <row r="2937" spans="1:31" x14ac:dyDescent="0.25">
      <c r="A2937" s="1">
        <v>44481</v>
      </c>
      <c r="B2937" s="2" t="s">
        <v>3879</v>
      </c>
      <c r="C2937" s="2" t="s">
        <v>46</v>
      </c>
      <c r="D2937" s="2" t="s">
        <v>23</v>
      </c>
      <c r="E2937" s="2" t="s">
        <v>81</v>
      </c>
      <c r="F2937" s="2" t="s">
        <v>71</v>
      </c>
      <c r="G2937" s="4">
        <v>44481</v>
      </c>
      <c r="H2937">
        <v>123</v>
      </c>
      <c r="I2937" t="s">
        <v>4046</v>
      </c>
      <c r="N2937">
        <v>138</v>
      </c>
      <c r="O2937" t="s">
        <v>2385</v>
      </c>
      <c r="P2937">
        <v>250</v>
      </c>
      <c r="AC2937" t="s">
        <v>2386</v>
      </c>
      <c r="AD2937">
        <v>146</v>
      </c>
    </row>
    <row r="2938" spans="1:31" x14ac:dyDescent="0.25">
      <c r="A2938" s="1">
        <v>44481</v>
      </c>
      <c r="B2938" s="2" t="s">
        <v>3879</v>
      </c>
      <c r="C2938" s="2" t="s">
        <v>46</v>
      </c>
      <c r="D2938" s="2" t="s">
        <v>23</v>
      </c>
      <c r="E2938" s="2" t="s">
        <v>81</v>
      </c>
      <c r="F2938" s="2" t="s">
        <v>71</v>
      </c>
      <c r="G2938" s="4">
        <v>44481</v>
      </c>
      <c r="H2938">
        <v>124</v>
      </c>
      <c r="I2938" t="s">
        <v>4046</v>
      </c>
      <c r="N2938">
        <v>1371</v>
      </c>
      <c r="O2938" t="s">
        <v>2122</v>
      </c>
      <c r="P2938">
        <v>300</v>
      </c>
      <c r="AC2938" t="s">
        <v>2123</v>
      </c>
      <c r="AD2938">
        <v>205</v>
      </c>
    </row>
    <row r="2939" spans="1:31" x14ac:dyDescent="0.25">
      <c r="A2939" s="1">
        <v>44481</v>
      </c>
      <c r="B2939" s="2" t="s">
        <v>3879</v>
      </c>
      <c r="C2939" s="2" t="s">
        <v>46</v>
      </c>
      <c r="D2939" s="2" t="s">
        <v>23</v>
      </c>
      <c r="E2939" s="2" t="s">
        <v>81</v>
      </c>
      <c r="F2939" s="2" t="s">
        <v>71</v>
      </c>
      <c r="G2939" s="4">
        <v>44481</v>
      </c>
      <c r="H2939">
        <v>125</v>
      </c>
      <c r="I2939" t="s">
        <v>4048</v>
      </c>
      <c r="J2939" s="1">
        <v>44481</v>
      </c>
      <c r="K2939" t="s">
        <v>4134</v>
      </c>
      <c r="L2939" t="s">
        <v>2084</v>
      </c>
      <c r="N2939">
        <v>692</v>
      </c>
      <c r="O2939" t="s">
        <v>2012</v>
      </c>
      <c r="P2939">
        <v>184</v>
      </c>
      <c r="Q2939">
        <v>0</v>
      </c>
      <c r="R2939">
        <v>0</v>
      </c>
      <c r="S2939">
        <v>1231</v>
      </c>
      <c r="T2939">
        <v>1231</v>
      </c>
      <c r="U2939">
        <v>1231</v>
      </c>
      <c r="W2939" t="s">
        <v>2006</v>
      </c>
      <c r="X2939" t="s">
        <v>71</v>
      </c>
      <c r="Y2939" t="s">
        <v>4133</v>
      </c>
      <c r="AA2939" t="s">
        <v>46</v>
      </c>
      <c r="AC2939" t="s">
        <v>2013</v>
      </c>
      <c r="AD2939" t="s">
        <v>2014</v>
      </c>
      <c r="AE2939" t="s">
        <v>2118</v>
      </c>
    </row>
    <row r="2940" spans="1:31" x14ac:dyDescent="0.25">
      <c r="A2940" s="1">
        <v>44481</v>
      </c>
      <c r="B2940" s="2" t="s">
        <v>3879</v>
      </c>
      <c r="C2940" s="2" t="s">
        <v>46</v>
      </c>
      <c r="D2940" s="2" t="s">
        <v>23</v>
      </c>
      <c r="E2940" s="2" t="s">
        <v>81</v>
      </c>
      <c r="F2940" s="2" t="s">
        <v>71</v>
      </c>
      <c r="G2940" s="4">
        <v>44481</v>
      </c>
      <c r="H2940">
        <v>126</v>
      </c>
      <c r="I2940" t="s">
        <v>4048</v>
      </c>
      <c r="N2940">
        <v>121</v>
      </c>
      <c r="O2940" t="s">
        <v>2100</v>
      </c>
      <c r="P2940">
        <v>374</v>
      </c>
      <c r="AC2940" t="s">
        <v>2101</v>
      </c>
      <c r="AD2940">
        <v>137</v>
      </c>
    </row>
    <row r="2941" spans="1:31" x14ac:dyDescent="0.25">
      <c r="A2941" s="1">
        <v>44481</v>
      </c>
      <c r="B2941" s="2" t="s">
        <v>3879</v>
      </c>
      <c r="C2941" s="2" t="s">
        <v>46</v>
      </c>
      <c r="D2941" s="2" t="s">
        <v>23</v>
      </c>
      <c r="E2941" s="2" t="s">
        <v>81</v>
      </c>
      <c r="F2941" s="2" t="s">
        <v>71</v>
      </c>
      <c r="G2941" s="4">
        <v>44481</v>
      </c>
      <c r="H2941">
        <v>127</v>
      </c>
      <c r="I2941" t="s">
        <v>4048</v>
      </c>
      <c r="N2941">
        <v>1533</v>
      </c>
      <c r="O2941" t="s">
        <v>2119</v>
      </c>
      <c r="P2941">
        <v>535</v>
      </c>
      <c r="AC2941" t="s">
        <v>2120</v>
      </c>
      <c r="AD2941" t="s">
        <v>2121</v>
      </c>
    </row>
    <row r="2942" spans="1:31" x14ac:dyDescent="0.25">
      <c r="A2942" s="1">
        <v>44481</v>
      </c>
      <c r="B2942" s="2" t="s">
        <v>3879</v>
      </c>
      <c r="C2942" s="2" t="s">
        <v>46</v>
      </c>
      <c r="D2942" s="2" t="s">
        <v>23</v>
      </c>
      <c r="E2942" s="2" t="s">
        <v>81</v>
      </c>
      <c r="F2942" s="2" t="s">
        <v>71</v>
      </c>
      <c r="G2942" s="4">
        <v>44481</v>
      </c>
      <c r="H2942">
        <v>128</v>
      </c>
      <c r="I2942" t="s">
        <v>4048</v>
      </c>
      <c r="N2942">
        <v>83</v>
      </c>
      <c r="O2942" t="s">
        <v>2029</v>
      </c>
      <c r="P2942">
        <v>138</v>
      </c>
      <c r="AC2942" t="s">
        <v>2030</v>
      </c>
      <c r="AD2942">
        <v>127</v>
      </c>
    </row>
    <row r="2943" spans="1:31" x14ac:dyDescent="0.25">
      <c r="A2943" s="1">
        <v>44481</v>
      </c>
      <c r="B2943" s="2" t="s">
        <v>3879</v>
      </c>
      <c r="C2943" s="2" t="s">
        <v>29</v>
      </c>
      <c r="D2943" s="2" t="s">
        <v>23</v>
      </c>
      <c r="E2943" s="2" t="s">
        <v>81</v>
      </c>
      <c r="F2943" s="2" t="s">
        <v>71</v>
      </c>
      <c r="G2943" s="4">
        <v>44481</v>
      </c>
      <c r="H2943">
        <v>129</v>
      </c>
      <c r="I2943" t="s">
        <v>4050</v>
      </c>
      <c r="J2943" s="1">
        <v>44481</v>
      </c>
      <c r="K2943" t="s">
        <v>4135</v>
      </c>
      <c r="L2943" t="s">
        <v>4136</v>
      </c>
      <c r="M2943" t="s">
        <v>4137</v>
      </c>
      <c r="N2943">
        <v>692</v>
      </c>
      <c r="O2943" t="s">
        <v>2012</v>
      </c>
      <c r="P2943">
        <v>184</v>
      </c>
      <c r="Q2943">
        <v>0</v>
      </c>
      <c r="R2943">
        <v>0</v>
      </c>
      <c r="S2943">
        <v>1345</v>
      </c>
      <c r="T2943">
        <v>1345</v>
      </c>
      <c r="U2943">
        <v>1345</v>
      </c>
      <c r="W2943" t="s">
        <v>2006</v>
      </c>
      <c r="X2943" t="s">
        <v>71</v>
      </c>
      <c r="AA2943" t="s">
        <v>28</v>
      </c>
      <c r="AC2943" t="s">
        <v>2013</v>
      </c>
      <c r="AD2943" t="s">
        <v>2014</v>
      </c>
      <c r="AE2943" t="s">
        <v>2159</v>
      </c>
    </row>
    <row r="2944" spans="1:31" x14ac:dyDescent="0.25">
      <c r="A2944" s="1">
        <v>44481</v>
      </c>
      <c r="B2944" s="2" t="s">
        <v>3879</v>
      </c>
      <c r="C2944" s="2" t="s">
        <v>29</v>
      </c>
      <c r="D2944" s="2" t="s">
        <v>23</v>
      </c>
      <c r="E2944" s="2" t="s">
        <v>81</v>
      </c>
      <c r="F2944" s="2" t="s">
        <v>71</v>
      </c>
      <c r="G2944" s="4">
        <v>44481</v>
      </c>
      <c r="H2944">
        <v>130</v>
      </c>
      <c r="I2944" t="s">
        <v>4050</v>
      </c>
      <c r="N2944">
        <v>288</v>
      </c>
      <c r="O2944" t="s">
        <v>2242</v>
      </c>
      <c r="P2944">
        <v>125</v>
      </c>
      <c r="AC2944" t="s">
        <v>2243</v>
      </c>
      <c r="AD2944">
        <v>221</v>
      </c>
    </row>
    <row r="2945" spans="1:31" x14ac:dyDescent="0.25">
      <c r="A2945" s="1">
        <v>44481</v>
      </c>
      <c r="B2945" s="2" t="s">
        <v>3879</v>
      </c>
      <c r="C2945" s="2" t="s">
        <v>29</v>
      </c>
      <c r="D2945" s="2" t="s">
        <v>23</v>
      </c>
      <c r="E2945" s="2" t="s">
        <v>81</v>
      </c>
      <c r="F2945" s="2" t="s">
        <v>71</v>
      </c>
      <c r="G2945" s="4">
        <v>44481</v>
      </c>
      <c r="H2945">
        <v>131</v>
      </c>
      <c r="I2945" t="s">
        <v>4050</v>
      </c>
      <c r="N2945">
        <v>691</v>
      </c>
      <c r="O2945" t="s">
        <v>2020</v>
      </c>
      <c r="P2945">
        <v>518</v>
      </c>
      <c r="AC2945" t="s">
        <v>2021</v>
      </c>
      <c r="AD2945" t="s">
        <v>2022</v>
      </c>
    </row>
    <row r="2946" spans="1:31" x14ac:dyDescent="0.25">
      <c r="A2946" s="1">
        <v>44481</v>
      </c>
      <c r="B2946" s="2" t="s">
        <v>3879</v>
      </c>
      <c r="C2946" s="2" t="s">
        <v>29</v>
      </c>
      <c r="D2946" s="2" t="s">
        <v>23</v>
      </c>
      <c r="E2946" s="2" t="s">
        <v>81</v>
      </c>
      <c r="F2946" s="2" t="s">
        <v>71</v>
      </c>
      <c r="G2946" s="4">
        <v>44481</v>
      </c>
      <c r="H2946">
        <v>132</v>
      </c>
      <c r="I2946" t="s">
        <v>4050</v>
      </c>
      <c r="N2946">
        <v>226</v>
      </c>
      <c r="O2946" t="s">
        <v>2018</v>
      </c>
      <c r="P2946">
        <v>345</v>
      </c>
      <c r="AC2946" t="s">
        <v>2019</v>
      </c>
      <c r="AD2946">
        <v>183</v>
      </c>
    </row>
    <row r="2947" spans="1:31" x14ac:dyDescent="0.25">
      <c r="A2947" s="1">
        <v>44481</v>
      </c>
      <c r="B2947" s="2" t="s">
        <v>3879</v>
      </c>
      <c r="C2947" s="2" t="s">
        <v>29</v>
      </c>
      <c r="D2947" s="2" t="s">
        <v>23</v>
      </c>
      <c r="E2947" s="2" t="s">
        <v>81</v>
      </c>
      <c r="F2947" s="2" t="s">
        <v>71</v>
      </c>
      <c r="G2947" s="4">
        <v>44481</v>
      </c>
      <c r="H2947">
        <v>133</v>
      </c>
      <c r="I2947" t="s">
        <v>4050</v>
      </c>
      <c r="N2947">
        <v>1329</v>
      </c>
      <c r="O2947" t="s">
        <v>2295</v>
      </c>
      <c r="P2947">
        <v>173</v>
      </c>
      <c r="AC2947" t="s">
        <v>2296</v>
      </c>
      <c r="AD2947">
        <v>187</v>
      </c>
    </row>
    <row r="2948" spans="1:31" x14ac:dyDescent="0.25">
      <c r="A2948" s="1">
        <v>44481</v>
      </c>
      <c r="B2948" s="2" t="s">
        <v>3879</v>
      </c>
      <c r="C2948" s="2" t="s">
        <v>46</v>
      </c>
      <c r="D2948" s="2" t="s">
        <v>23</v>
      </c>
      <c r="E2948" s="2" t="s">
        <v>81</v>
      </c>
      <c r="F2948" s="2" t="s">
        <v>71</v>
      </c>
      <c r="G2948" s="4">
        <v>44481</v>
      </c>
      <c r="H2948">
        <v>134</v>
      </c>
      <c r="I2948" t="s">
        <v>4052</v>
      </c>
      <c r="J2948" s="1">
        <v>44481</v>
      </c>
      <c r="K2948" t="s">
        <v>4138</v>
      </c>
      <c r="L2948" t="s">
        <v>2901</v>
      </c>
      <c r="N2948">
        <v>692</v>
      </c>
      <c r="O2948" t="s">
        <v>2012</v>
      </c>
      <c r="P2948">
        <v>184</v>
      </c>
      <c r="Q2948">
        <v>0</v>
      </c>
      <c r="R2948">
        <v>0</v>
      </c>
      <c r="S2948">
        <v>1726</v>
      </c>
      <c r="T2948">
        <v>1726</v>
      </c>
      <c r="U2948">
        <v>1726</v>
      </c>
      <c r="W2948" t="s">
        <v>2006</v>
      </c>
      <c r="X2948" t="s">
        <v>71</v>
      </c>
      <c r="Y2948" t="s">
        <v>4139</v>
      </c>
      <c r="AA2948" t="s">
        <v>46</v>
      </c>
      <c r="AC2948" t="s">
        <v>2013</v>
      </c>
      <c r="AD2948" t="s">
        <v>2014</v>
      </c>
      <c r="AE2948" t="s">
        <v>2587</v>
      </c>
    </row>
    <row r="2949" spans="1:31" x14ac:dyDescent="0.25">
      <c r="A2949" s="1">
        <v>44481</v>
      </c>
      <c r="B2949" s="2" t="s">
        <v>3879</v>
      </c>
      <c r="C2949" s="2" t="s">
        <v>46</v>
      </c>
      <c r="D2949" s="2" t="s">
        <v>23</v>
      </c>
      <c r="E2949" s="2" t="s">
        <v>81</v>
      </c>
      <c r="F2949" s="2" t="s">
        <v>71</v>
      </c>
      <c r="G2949" s="4">
        <v>44481</v>
      </c>
      <c r="H2949">
        <v>135</v>
      </c>
      <c r="I2949" t="s">
        <v>4052</v>
      </c>
      <c r="N2949">
        <v>121</v>
      </c>
      <c r="O2949" t="s">
        <v>2100</v>
      </c>
      <c r="P2949">
        <v>374</v>
      </c>
      <c r="AC2949" t="s">
        <v>2101</v>
      </c>
      <c r="AD2949">
        <v>137</v>
      </c>
    </row>
    <row r="2950" spans="1:31" x14ac:dyDescent="0.25">
      <c r="A2950" s="1">
        <v>44481</v>
      </c>
      <c r="B2950" s="2" t="s">
        <v>3879</v>
      </c>
      <c r="C2950" s="2" t="s">
        <v>46</v>
      </c>
      <c r="D2950" s="2" t="s">
        <v>23</v>
      </c>
      <c r="E2950" s="2" t="s">
        <v>81</v>
      </c>
      <c r="F2950" s="2" t="s">
        <v>71</v>
      </c>
      <c r="G2950" s="4">
        <v>44481</v>
      </c>
      <c r="H2950">
        <v>136</v>
      </c>
      <c r="I2950" t="s">
        <v>4052</v>
      </c>
      <c r="N2950">
        <v>1533</v>
      </c>
      <c r="O2950" t="s">
        <v>2119</v>
      </c>
      <c r="P2950">
        <v>535</v>
      </c>
      <c r="AC2950" t="s">
        <v>2120</v>
      </c>
      <c r="AD2950" t="s">
        <v>2121</v>
      </c>
    </row>
    <row r="2951" spans="1:31" x14ac:dyDescent="0.25">
      <c r="A2951" s="1">
        <v>44481</v>
      </c>
      <c r="B2951" s="2" t="s">
        <v>3879</v>
      </c>
      <c r="C2951" s="2" t="s">
        <v>46</v>
      </c>
      <c r="D2951" s="2" t="s">
        <v>23</v>
      </c>
      <c r="E2951" s="2" t="s">
        <v>81</v>
      </c>
      <c r="F2951" s="2" t="s">
        <v>71</v>
      </c>
      <c r="G2951" s="4">
        <v>44481</v>
      </c>
      <c r="H2951">
        <v>137</v>
      </c>
      <c r="I2951" t="s">
        <v>4052</v>
      </c>
      <c r="N2951">
        <v>612</v>
      </c>
      <c r="O2951" t="s">
        <v>2102</v>
      </c>
      <c r="P2951">
        <v>495</v>
      </c>
      <c r="AC2951" t="s">
        <v>2103</v>
      </c>
      <c r="AD2951">
        <v>58</v>
      </c>
    </row>
    <row r="2952" spans="1:31" x14ac:dyDescent="0.25">
      <c r="A2952" s="1">
        <v>44481</v>
      </c>
      <c r="B2952" s="2" t="s">
        <v>3879</v>
      </c>
      <c r="C2952" s="2" t="s">
        <v>46</v>
      </c>
      <c r="D2952" s="2" t="s">
        <v>23</v>
      </c>
      <c r="E2952" s="2" t="s">
        <v>81</v>
      </c>
      <c r="F2952" s="2" t="s">
        <v>71</v>
      </c>
      <c r="G2952" s="4">
        <v>44481</v>
      </c>
      <c r="H2952">
        <v>138</v>
      </c>
      <c r="I2952" t="s">
        <v>4052</v>
      </c>
      <c r="N2952">
        <v>83</v>
      </c>
      <c r="O2952" t="s">
        <v>2029</v>
      </c>
      <c r="P2952">
        <v>138</v>
      </c>
      <c r="AC2952" t="s">
        <v>2030</v>
      </c>
      <c r="AD2952">
        <v>127</v>
      </c>
    </row>
    <row r="2953" spans="1:31" x14ac:dyDescent="0.25">
      <c r="A2953" s="1">
        <v>44481</v>
      </c>
      <c r="B2953" s="2" t="s">
        <v>3879</v>
      </c>
      <c r="C2953" s="2" t="s">
        <v>46</v>
      </c>
      <c r="D2953" s="2" t="s">
        <v>23</v>
      </c>
      <c r="E2953" s="2" t="s">
        <v>81</v>
      </c>
      <c r="F2953" s="2" t="s">
        <v>71</v>
      </c>
      <c r="G2953" s="4">
        <v>44481</v>
      </c>
      <c r="H2953">
        <v>139</v>
      </c>
      <c r="I2953" t="s">
        <v>4054</v>
      </c>
      <c r="J2953" s="1">
        <v>44481</v>
      </c>
      <c r="K2953" t="s">
        <v>4140</v>
      </c>
      <c r="L2953" t="s">
        <v>4141</v>
      </c>
      <c r="M2953" t="s">
        <v>2072</v>
      </c>
      <c r="N2953">
        <v>692</v>
      </c>
      <c r="O2953" t="s">
        <v>2012</v>
      </c>
      <c r="P2953">
        <v>184</v>
      </c>
      <c r="Q2953">
        <v>0</v>
      </c>
      <c r="R2953">
        <v>0</v>
      </c>
      <c r="S2953">
        <v>3608</v>
      </c>
      <c r="T2953">
        <v>3608</v>
      </c>
      <c r="U2953">
        <v>3608</v>
      </c>
      <c r="W2953" t="s">
        <v>2006</v>
      </c>
      <c r="X2953" t="s">
        <v>71</v>
      </c>
      <c r="Y2953" t="s">
        <v>4142</v>
      </c>
      <c r="AA2953" t="s">
        <v>46</v>
      </c>
      <c r="AC2953" t="s">
        <v>2013</v>
      </c>
      <c r="AD2953" t="s">
        <v>2014</v>
      </c>
      <c r="AE2953" t="s">
        <v>2423</v>
      </c>
    </row>
    <row r="2954" spans="1:31" x14ac:dyDescent="0.25">
      <c r="A2954" s="1">
        <v>44481</v>
      </c>
      <c r="B2954" s="2" t="s">
        <v>3879</v>
      </c>
      <c r="C2954" s="2" t="s">
        <v>46</v>
      </c>
      <c r="D2954" s="2" t="s">
        <v>23</v>
      </c>
      <c r="E2954" s="2" t="s">
        <v>81</v>
      </c>
      <c r="F2954" s="2" t="s">
        <v>71</v>
      </c>
      <c r="G2954" s="4">
        <v>44481</v>
      </c>
      <c r="H2954">
        <v>140</v>
      </c>
      <c r="I2954" t="s">
        <v>4054</v>
      </c>
      <c r="N2954">
        <v>691</v>
      </c>
      <c r="O2954" t="s">
        <v>2020</v>
      </c>
      <c r="P2954">
        <v>518</v>
      </c>
      <c r="AC2954" t="s">
        <v>2021</v>
      </c>
      <c r="AD2954" t="s">
        <v>2022</v>
      </c>
    </row>
    <row r="2955" spans="1:31" x14ac:dyDescent="0.25">
      <c r="A2955" s="1">
        <v>44481</v>
      </c>
      <c r="B2955" s="2" t="s">
        <v>3879</v>
      </c>
      <c r="C2955" s="2" t="s">
        <v>46</v>
      </c>
      <c r="D2955" s="2" t="s">
        <v>23</v>
      </c>
      <c r="E2955" s="2" t="s">
        <v>81</v>
      </c>
      <c r="F2955" s="2" t="s">
        <v>71</v>
      </c>
      <c r="G2955" s="4">
        <v>44481</v>
      </c>
      <c r="H2955">
        <v>141</v>
      </c>
      <c r="I2955" t="s">
        <v>4054</v>
      </c>
      <c r="N2955">
        <v>286</v>
      </c>
      <c r="O2955" t="s">
        <v>2182</v>
      </c>
      <c r="P2955">
        <v>110</v>
      </c>
      <c r="AC2955" t="s">
        <v>2183</v>
      </c>
      <c r="AD2955">
        <v>220</v>
      </c>
    </row>
    <row r="2956" spans="1:31" x14ac:dyDescent="0.25">
      <c r="A2956" s="1">
        <v>44481</v>
      </c>
      <c r="B2956" s="2" t="s">
        <v>3879</v>
      </c>
      <c r="C2956" s="2" t="s">
        <v>46</v>
      </c>
      <c r="D2956" s="2" t="s">
        <v>23</v>
      </c>
      <c r="E2956" s="2" t="s">
        <v>81</v>
      </c>
      <c r="F2956" s="2" t="s">
        <v>71</v>
      </c>
      <c r="G2956" s="4">
        <v>44481</v>
      </c>
      <c r="H2956">
        <v>142</v>
      </c>
      <c r="I2956" t="s">
        <v>4054</v>
      </c>
      <c r="N2956">
        <v>130</v>
      </c>
      <c r="O2956" t="s">
        <v>2994</v>
      </c>
      <c r="P2956">
        <v>450</v>
      </c>
      <c r="AC2956" t="s">
        <v>2995</v>
      </c>
      <c r="AD2956" t="s">
        <v>2996</v>
      </c>
    </row>
    <row r="2957" spans="1:31" x14ac:dyDescent="0.25">
      <c r="A2957" s="1">
        <v>44481</v>
      </c>
      <c r="B2957" s="2" t="s">
        <v>3879</v>
      </c>
      <c r="C2957" s="2" t="s">
        <v>46</v>
      </c>
      <c r="D2957" s="2" t="s">
        <v>23</v>
      </c>
      <c r="E2957" s="2" t="s">
        <v>81</v>
      </c>
      <c r="F2957" s="2" t="s">
        <v>71</v>
      </c>
      <c r="G2957" s="4">
        <v>44481</v>
      </c>
      <c r="H2957">
        <v>143</v>
      </c>
      <c r="I2957" t="s">
        <v>4054</v>
      </c>
      <c r="N2957">
        <v>131</v>
      </c>
      <c r="O2957" t="s">
        <v>2445</v>
      </c>
      <c r="P2957">
        <v>500</v>
      </c>
      <c r="AC2957" t="s">
        <v>2446</v>
      </c>
      <c r="AD2957" t="s">
        <v>2447</v>
      </c>
    </row>
    <row r="2958" spans="1:31" x14ac:dyDescent="0.25">
      <c r="A2958" s="1">
        <v>44481</v>
      </c>
      <c r="B2958" s="2" t="s">
        <v>3879</v>
      </c>
      <c r="C2958" s="2" t="s">
        <v>46</v>
      </c>
      <c r="D2958" s="2" t="s">
        <v>23</v>
      </c>
      <c r="E2958" s="2" t="s">
        <v>81</v>
      </c>
      <c r="F2958" s="2" t="s">
        <v>71</v>
      </c>
      <c r="G2958" s="4">
        <v>44481</v>
      </c>
      <c r="H2958">
        <v>144</v>
      </c>
      <c r="I2958" t="s">
        <v>4054</v>
      </c>
      <c r="N2958">
        <v>416</v>
      </c>
      <c r="O2958" t="s">
        <v>2172</v>
      </c>
      <c r="P2958">
        <v>362</v>
      </c>
      <c r="AC2958" t="s">
        <v>2173</v>
      </c>
      <c r="AD2958">
        <v>22</v>
      </c>
    </row>
    <row r="2959" spans="1:31" x14ac:dyDescent="0.25">
      <c r="A2959" s="1">
        <v>44481</v>
      </c>
      <c r="B2959" s="2" t="s">
        <v>3879</v>
      </c>
      <c r="C2959" s="2" t="s">
        <v>46</v>
      </c>
      <c r="D2959" s="2" t="s">
        <v>23</v>
      </c>
      <c r="E2959" s="2" t="s">
        <v>81</v>
      </c>
      <c r="F2959" s="2" t="s">
        <v>71</v>
      </c>
      <c r="G2959" s="4">
        <v>44481</v>
      </c>
      <c r="H2959">
        <v>145</v>
      </c>
      <c r="I2959" t="s">
        <v>4054</v>
      </c>
      <c r="N2959">
        <v>361</v>
      </c>
      <c r="O2959" t="s">
        <v>3979</v>
      </c>
      <c r="P2959">
        <v>400</v>
      </c>
      <c r="AC2959" t="s">
        <v>3980</v>
      </c>
    </row>
    <row r="2960" spans="1:31" x14ac:dyDescent="0.25">
      <c r="A2960" s="1">
        <v>44481</v>
      </c>
      <c r="B2960" s="2" t="s">
        <v>3879</v>
      </c>
      <c r="C2960" s="2" t="s">
        <v>46</v>
      </c>
      <c r="D2960" s="2" t="s">
        <v>23</v>
      </c>
      <c r="E2960" s="2" t="s">
        <v>81</v>
      </c>
      <c r="F2960" s="2" t="s">
        <v>71</v>
      </c>
      <c r="G2960" s="4">
        <v>44481</v>
      </c>
      <c r="H2960">
        <v>146</v>
      </c>
      <c r="I2960" t="s">
        <v>4054</v>
      </c>
      <c r="N2960">
        <v>394</v>
      </c>
      <c r="O2960" t="s">
        <v>3983</v>
      </c>
      <c r="P2960">
        <v>400</v>
      </c>
      <c r="AC2960" t="s">
        <v>3984</v>
      </c>
      <c r="AD2960">
        <v>20</v>
      </c>
    </row>
    <row r="2961" spans="1:31" x14ac:dyDescent="0.25">
      <c r="A2961" s="1">
        <v>44481</v>
      </c>
      <c r="B2961" s="2" t="s">
        <v>3879</v>
      </c>
      <c r="C2961" s="2" t="s">
        <v>46</v>
      </c>
      <c r="D2961" s="2" t="s">
        <v>23</v>
      </c>
      <c r="E2961" s="2" t="s">
        <v>81</v>
      </c>
      <c r="F2961" s="2" t="s">
        <v>71</v>
      </c>
      <c r="G2961" s="4">
        <v>44481</v>
      </c>
      <c r="H2961">
        <v>147</v>
      </c>
      <c r="I2961" t="s">
        <v>4054</v>
      </c>
      <c r="N2961">
        <v>605</v>
      </c>
      <c r="O2961" t="s">
        <v>3440</v>
      </c>
      <c r="P2961">
        <v>546</v>
      </c>
      <c r="AC2961" t="s">
        <v>3441</v>
      </c>
    </row>
    <row r="2962" spans="1:31" x14ac:dyDescent="0.25">
      <c r="A2962" s="1">
        <v>44481</v>
      </c>
      <c r="B2962" s="2" t="s">
        <v>3879</v>
      </c>
      <c r="C2962" s="2" t="s">
        <v>46</v>
      </c>
      <c r="D2962" s="2" t="s">
        <v>23</v>
      </c>
      <c r="E2962" s="2" t="s">
        <v>81</v>
      </c>
      <c r="F2962" s="2" t="s">
        <v>71</v>
      </c>
      <c r="G2962" s="4">
        <v>44481</v>
      </c>
      <c r="H2962">
        <v>148</v>
      </c>
      <c r="I2962" t="s">
        <v>4054</v>
      </c>
      <c r="N2962">
        <v>83</v>
      </c>
      <c r="O2962" t="s">
        <v>2029</v>
      </c>
      <c r="P2962">
        <v>138</v>
      </c>
      <c r="AC2962" t="s">
        <v>2030</v>
      </c>
      <c r="AD2962">
        <v>127</v>
      </c>
    </row>
    <row r="2963" spans="1:31" x14ac:dyDescent="0.25">
      <c r="A2963" s="1">
        <v>44481</v>
      </c>
      <c r="B2963" s="2" t="s">
        <v>3879</v>
      </c>
      <c r="C2963" s="2" t="s">
        <v>20</v>
      </c>
      <c r="D2963" s="2" t="s">
        <v>23</v>
      </c>
      <c r="E2963" s="2" t="s">
        <v>79</v>
      </c>
      <c r="F2963" s="2" t="s">
        <v>71</v>
      </c>
      <c r="G2963" s="4">
        <v>44481</v>
      </c>
      <c r="H2963">
        <v>149</v>
      </c>
      <c r="I2963" t="s">
        <v>4057</v>
      </c>
      <c r="J2963" s="1">
        <v>44481</v>
      </c>
      <c r="K2963" t="s">
        <v>4143</v>
      </c>
      <c r="L2963" t="s">
        <v>2109</v>
      </c>
      <c r="N2963">
        <v>692</v>
      </c>
      <c r="O2963" t="s">
        <v>2012</v>
      </c>
      <c r="P2963">
        <v>184</v>
      </c>
      <c r="Q2963">
        <v>0</v>
      </c>
      <c r="R2963">
        <v>0</v>
      </c>
      <c r="S2963">
        <v>1387</v>
      </c>
      <c r="T2963">
        <v>1387</v>
      </c>
      <c r="U2963">
        <v>1387</v>
      </c>
      <c r="W2963" t="s">
        <v>2006</v>
      </c>
      <c r="X2963" t="s">
        <v>71</v>
      </c>
      <c r="AA2963" t="s">
        <v>18</v>
      </c>
      <c r="AC2963" t="s">
        <v>2013</v>
      </c>
      <c r="AD2963" t="s">
        <v>2014</v>
      </c>
      <c r="AE2963" t="s">
        <v>2067</v>
      </c>
    </row>
    <row r="2964" spans="1:31" x14ac:dyDescent="0.25">
      <c r="A2964" s="1">
        <v>44481</v>
      </c>
      <c r="B2964" s="2" t="s">
        <v>3879</v>
      </c>
      <c r="C2964" s="2" t="s">
        <v>20</v>
      </c>
      <c r="D2964" s="2" t="s">
        <v>23</v>
      </c>
      <c r="E2964" s="2" t="s">
        <v>79</v>
      </c>
      <c r="F2964" s="2" t="s">
        <v>71</v>
      </c>
      <c r="G2964" s="4">
        <v>44481</v>
      </c>
      <c r="H2964">
        <v>150</v>
      </c>
      <c r="I2964" t="s">
        <v>4057</v>
      </c>
      <c r="N2964">
        <v>121</v>
      </c>
      <c r="O2964" t="s">
        <v>2100</v>
      </c>
      <c r="P2964">
        <v>374</v>
      </c>
      <c r="AC2964" t="s">
        <v>2101</v>
      </c>
      <c r="AD2964">
        <v>137</v>
      </c>
    </row>
    <row r="2965" spans="1:31" x14ac:dyDescent="0.25">
      <c r="A2965" s="1">
        <v>44481</v>
      </c>
      <c r="B2965" s="2" t="s">
        <v>3879</v>
      </c>
      <c r="C2965" s="2" t="s">
        <v>20</v>
      </c>
      <c r="D2965" s="2" t="s">
        <v>23</v>
      </c>
      <c r="E2965" s="2" t="s">
        <v>79</v>
      </c>
      <c r="F2965" s="2" t="s">
        <v>71</v>
      </c>
      <c r="G2965" s="4">
        <v>44481</v>
      </c>
      <c r="H2965">
        <v>151</v>
      </c>
      <c r="I2965" t="s">
        <v>4057</v>
      </c>
      <c r="N2965">
        <v>691</v>
      </c>
      <c r="O2965" t="s">
        <v>2020</v>
      </c>
      <c r="P2965">
        <v>518</v>
      </c>
      <c r="AC2965" t="s">
        <v>2021</v>
      </c>
      <c r="AD2965" t="s">
        <v>2022</v>
      </c>
    </row>
    <row r="2966" spans="1:31" x14ac:dyDescent="0.25">
      <c r="A2966" s="1">
        <v>44481</v>
      </c>
      <c r="B2966" s="2" t="s">
        <v>3879</v>
      </c>
      <c r="C2966" s="2" t="s">
        <v>20</v>
      </c>
      <c r="D2966" s="2" t="s">
        <v>23</v>
      </c>
      <c r="E2966" s="2" t="s">
        <v>79</v>
      </c>
      <c r="F2966" s="2" t="s">
        <v>71</v>
      </c>
      <c r="G2966" s="4">
        <v>44481</v>
      </c>
      <c r="H2966">
        <v>152</v>
      </c>
      <c r="I2966" t="s">
        <v>4057</v>
      </c>
      <c r="N2966">
        <v>1329</v>
      </c>
      <c r="O2966" t="s">
        <v>2295</v>
      </c>
      <c r="P2966">
        <v>173</v>
      </c>
      <c r="AC2966" t="s">
        <v>2296</v>
      </c>
      <c r="AD2966">
        <v>187</v>
      </c>
    </row>
    <row r="2967" spans="1:31" x14ac:dyDescent="0.25">
      <c r="A2967" s="1">
        <v>44481</v>
      </c>
      <c r="B2967" s="2" t="s">
        <v>3879</v>
      </c>
      <c r="C2967" s="2" t="s">
        <v>20</v>
      </c>
      <c r="D2967" s="2" t="s">
        <v>23</v>
      </c>
      <c r="E2967" s="2" t="s">
        <v>79</v>
      </c>
      <c r="F2967" s="2" t="s">
        <v>71</v>
      </c>
      <c r="G2967" s="4">
        <v>44481</v>
      </c>
      <c r="H2967">
        <v>153</v>
      </c>
      <c r="I2967" t="s">
        <v>4057</v>
      </c>
      <c r="N2967">
        <v>83</v>
      </c>
      <c r="O2967" t="s">
        <v>2029</v>
      </c>
      <c r="P2967">
        <v>138</v>
      </c>
      <c r="AC2967" t="s">
        <v>2030</v>
      </c>
      <c r="AD2967">
        <v>127</v>
      </c>
    </row>
    <row r="2968" spans="1:31" x14ac:dyDescent="0.25">
      <c r="A2968" s="1">
        <v>44481</v>
      </c>
      <c r="B2968" s="2" t="s">
        <v>3879</v>
      </c>
      <c r="C2968" s="2" t="s">
        <v>48</v>
      </c>
      <c r="D2968" s="2" t="s">
        <v>23</v>
      </c>
      <c r="E2968" s="2" t="s">
        <v>81</v>
      </c>
      <c r="F2968" s="2" t="s">
        <v>71</v>
      </c>
      <c r="G2968" s="4">
        <v>44481</v>
      </c>
      <c r="H2968">
        <v>154</v>
      </c>
      <c r="I2968" t="s">
        <v>4060</v>
      </c>
      <c r="J2968" s="1">
        <v>44481</v>
      </c>
      <c r="K2968" t="s">
        <v>4144</v>
      </c>
      <c r="L2968" t="s">
        <v>4145</v>
      </c>
      <c r="N2968">
        <v>2012</v>
      </c>
      <c r="O2968" t="s">
        <v>3523</v>
      </c>
      <c r="P2968">
        <v>300</v>
      </c>
      <c r="Q2968">
        <v>0</v>
      </c>
      <c r="R2968">
        <v>0</v>
      </c>
      <c r="S2968">
        <v>410</v>
      </c>
      <c r="T2968">
        <v>410</v>
      </c>
      <c r="U2968">
        <v>410</v>
      </c>
      <c r="W2968" t="s">
        <v>2006</v>
      </c>
      <c r="X2968" t="s">
        <v>71</v>
      </c>
      <c r="AA2968" t="s">
        <v>48</v>
      </c>
      <c r="AC2968" t="s">
        <v>3524</v>
      </c>
      <c r="AD2968">
        <v>206</v>
      </c>
      <c r="AE2968" t="s">
        <v>2194</v>
      </c>
    </row>
    <row r="2969" spans="1:31" x14ac:dyDescent="0.25">
      <c r="A2969" s="1">
        <v>44481</v>
      </c>
      <c r="B2969" s="2" t="s">
        <v>3879</v>
      </c>
      <c r="C2969" s="2" t="s">
        <v>48</v>
      </c>
      <c r="D2969" s="2" t="s">
        <v>23</v>
      </c>
      <c r="E2969" s="2" t="s">
        <v>81</v>
      </c>
      <c r="F2969" s="2" t="s">
        <v>71</v>
      </c>
      <c r="G2969" s="4">
        <v>44481</v>
      </c>
      <c r="H2969">
        <v>155</v>
      </c>
      <c r="I2969" t="s">
        <v>4060</v>
      </c>
      <c r="N2969">
        <v>286</v>
      </c>
      <c r="O2969" t="s">
        <v>2182</v>
      </c>
      <c r="P2969">
        <v>110</v>
      </c>
      <c r="AC2969" t="s">
        <v>2183</v>
      </c>
      <c r="AD2969">
        <v>220</v>
      </c>
    </row>
    <row r="2970" spans="1:31" x14ac:dyDescent="0.25">
      <c r="A2970" s="1">
        <v>44481</v>
      </c>
      <c r="B2970" s="2" t="s">
        <v>3879</v>
      </c>
      <c r="C2970" s="2" t="s">
        <v>21</v>
      </c>
      <c r="D2970" s="2" t="s">
        <v>23</v>
      </c>
      <c r="E2970" s="2" t="s">
        <v>81</v>
      </c>
      <c r="F2970" s="2" t="s">
        <v>71</v>
      </c>
      <c r="G2970" s="4">
        <v>44481</v>
      </c>
      <c r="H2970">
        <v>156</v>
      </c>
      <c r="I2970" t="s">
        <v>4062</v>
      </c>
      <c r="J2970" s="1">
        <v>44481</v>
      </c>
      <c r="K2970" t="s">
        <v>4144</v>
      </c>
      <c r="L2970" t="s">
        <v>4145</v>
      </c>
      <c r="N2970">
        <v>692</v>
      </c>
      <c r="O2970" t="s">
        <v>2012</v>
      </c>
      <c r="P2970">
        <v>165</v>
      </c>
      <c r="Q2970">
        <v>0</v>
      </c>
      <c r="R2970">
        <v>0</v>
      </c>
      <c r="S2970">
        <v>3510</v>
      </c>
      <c r="T2970">
        <v>3510</v>
      </c>
      <c r="U2970">
        <v>3510</v>
      </c>
      <c r="W2970" t="s">
        <v>2006</v>
      </c>
      <c r="X2970" t="s">
        <v>71</v>
      </c>
      <c r="AA2970" t="s">
        <v>61</v>
      </c>
      <c r="AC2970" t="s">
        <v>2013</v>
      </c>
      <c r="AD2970" t="s">
        <v>2014</v>
      </c>
      <c r="AE2970" t="s">
        <v>2194</v>
      </c>
    </row>
    <row r="2971" spans="1:31" x14ac:dyDescent="0.25">
      <c r="A2971" s="1">
        <v>44481</v>
      </c>
      <c r="B2971" s="2" t="s">
        <v>3879</v>
      </c>
      <c r="C2971" s="2" t="s">
        <v>21</v>
      </c>
      <c r="D2971" s="2" t="s">
        <v>23</v>
      </c>
      <c r="E2971" s="2" t="s">
        <v>81</v>
      </c>
      <c r="F2971" s="2" t="s">
        <v>71</v>
      </c>
      <c r="G2971" s="4">
        <v>44481</v>
      </c>
      <c r="H2971">
        <v>157</v>
      </c>
      <c r="I2971" t="s">
        <v>4062</v>
      </c>
      <c r="N2971">
        <v>121</v>
      </c>
      <c r="O2971" t="s">
        <v>2100</v>
      </c>
      <c r="P2971">
        <v>335</v>
      </c>
      <c r="AC2971" t="s">
        <v>2101</v>
      </c>
      <c r="AD2971">
        <v>137</v>
      </c>
    </row>
    <row r="2972" spans="1:31" x14ac:dyDescent="0.25">
      <c r="A2972" s="1">
        <v>44481</v>
      </c>
      <c r="B2972" s="2" t="s">
        <v>3879</v>
      </c>
      <c r="C2972" s="2" t="s">
        <v>21</v>
      </c>
      <c r="D2972" s="2" t="s">
        <v>23</v>
      </c>
      <c r="E2972" s="2" t="s">
        <v>81</v>
      </c>
      <c r="F2972" s="2" t="s">
        <v>71</v>
      </c>
      <c r="G2972" s="4">
        <v>44481</v>
      </c>
      <c r="H2972">
        <v>158</v>
      </c>
      <c r="I2972" t="s">
        <v>4062</v>
      </c>
      <c r="N2972">
        <v>1533</v>
      </c>
      <c r="O2972" t="s">
        <v>2119</v>
      </c>
      <c r="P2972">
        <v>480</v>
      </c>
      <c r="AC2972" t="s">
        <v>2120</v>
      </c>
      <c r="AD2972" t="s">
        <v>2121</v>
      </c>
    </row>
    <row r="2973" spans="1:31" x14ac:dyDescent="0.25">
      <c r="A2973" s="1">
        <v>44481</v>
      </c>
      <c r="B2973" s="2" t="s">
        <v>3879</v>
      </c>
      <c r="C2973" s="2" t="s">
        <v>21</v>
      </c>
      <c r="D2973" s="2" t="s">
        <v>23</v>
      </c>
      <c r="E2973" s="2" t="s">
        <v>81</v>
      </c>
      <c r="F2973" s="2" t="s">
        <v>71</v>
      </c>
      <c r="G2973" s="4">
        <v>44481</v>
      </c>
      <c r="H2973">
        <v>159</v>
      </c>
      <c r="I2973" t="s">
        <v>4062</v>
      </c>
      <c r="N2973">
        <v>416</v>
      </c>
      <c r="O2973" t="s">
        <v>2172</v>
      </c>
      <c r="P2973">
        <v>325</v>
      </c>
      <c r="AC2973" t="s">
        <v>2173</v>
      </c>
      <c r="AD2973">
        <v>22</v>
      </c>
    </row>
    <row r="2974" spans="1:31" x14ac:dyDescent="0.25">
      <c r="A2974" s="1">
        <v>44481</v>
      </c>
      <c r="B2974" s="2" t="s">
        <v>3879</v>
      </c>
      <c r="C2974" s="2" t="s">
        <v>21</v>
      </c>
      <c r="D2974" s="2" t="s">
        <v>23</v>
      </c>
      <c r="E2974" s="2" t="s">
        <v>81</v>
      </c>
      <c r="F2974" s="2" t="s">
        <v>71</v>
      </c>
      <c r="G2974" s="4">
        <v>44481</v>
      </c>
      <c r="H2974">
        <v>160</v>
      </c>
      <c r="I2974" t="s">
        <v>4062</v>
      </c>
      <c r="N2974">
        <v>1580</v>
      </c>
      <c r="O2974" t="s">
        <v>2092</v>
      </c>
      <c r="P2974">
        <v>550</v>
      </c>
      <c r="AC2974" t="s">
        <v>2093</v>
      </c>
      <c r="AD2974" t="s">
        <v>2094</v>
      </c>
    </row>
    <row r="2975" spans="1:31" x14ac:dyDescent="0.25">
      <c r="A2975" s="1">
        <v>44481</v>
      </c>
      <c r="B2975" s="2" t="s">
        <v>3879</v>
      </c>
      <c r="C2975" s="2" t="s">
        <v>21</v>
      </c>
      <c r="D2975" s="2" t="s">
        <v>23</v>
      </c>
      <c r="E2975" s="2" t="s">
        <v>81</v>
      </c>
      <c r="F2975" s="2" t="s">
        <v>71</v>
      </c>
      <c r="G2975" s="4">
        <v>44481</v>
      </c>
      <c r="H2975">
        <v>161</v>
      </c>
      <c r="I2975" t="s">
        <v>4062</v>
      </c>
      <c r="N2975">
        <v>1371</v>
      </c>
      <c r="O2975" t="s">
        <v>2122</v>
      </c>
      <c r="P2975">
        <v>270</v>
      </c>
      <c r="AC2975" t="s">
        <v>2123</v>
      </c>
      <c r="AD2975">
        <v>205</v>
      </c>
    </row>
    <row r="2976" spans="1:31" x14ac:dyDescent="0.25">
      <c r="A2976" s="1">
        <v>44481</v>
      </c>
      <c r="B2976" s="2" t="s">
        <v>3879</v>
      </c>
      <c r="C2976" s="2" t="s">
        <v>21</v>
      </c>
      <c r="D2976" s="2" t="s">
        <v>23</v>
      </c>
      <c r="E2976" s="2" t="s">
        <v>81</v>
      </c>
      <c r="F2976" s="2" t="s">
        <v>71</v>
      </c>
      <c r="G2976" s="4">
        <v>44481</v>
      </c>
      <c r="H2976">
        <v>162</v>
      </c>
      <c r="I2976" t="s">
        <v>4062</v>
      </c>
      <c r="N2976">
        <v>1441</v>
      </c>
      <c r="O2976" t="s">
        <v>2176</v>
      </c>
      <c r="P2976">
        <v>1260</v>
      </c>
      <c r="AC2976" t="s">
        <v>2177</v>
      </c>
    </row>
    <row r="2977" spans="1:31" x14ac:dyDescent="0.25">
      <c r="A2977" s="1">
        <v>44481</v>
      </c>
      <c r="B2977" s="2" t="s">
        <v>3879</v>
      </c>
      <c r="C2977" s="2" t="s">
        <v>21</v>
      </c>
      <c r="D2977" s="2" t="s">
        <v>23</v>
      </c>
      <c r="E2977" s="2" t="s">
        <v>81</v>
      </c>
      <c r="F2977" s="2" t="s">
        <v>71</v>
      </c>
      <c r="G2977" s="4">
        <v>44481</v>
      </c>
      <c r="H2977">
        <v>163</v>
      </c>
      <c r="I2977" t="s">
        <v>4062</v>
      </c>
      <c r="N2977">
        <v>83</v>
      </c>
      <c r="O2977" t="s">
        <v>2029</v>
      </c>
      <c r="P2977">
        <v>125</v>
      </c>
      <c r="AC2977" t="s">
        <v>2030</v>
      </c>
      <c r="AD2977">
        <v>127</v>
      </c>
    </row>
    <row r="2978" spans="1:31" x14ac:dyDescent="0.25">
      <c r="A2978" s="1">
        <v>44481</v>
      </c>
      <c r="B2978" s="2" t="s">
        <v>3879</v>
      </c>
      <c r="C2978" s="2" t="s">
        <v>52</v>
      </c>
      <c r="D2978" s="2" t="s">
        <v>23</v>
      </c>
      <c r="E2978" s="2" t="s">
        <v>81</v>
      </c>
      <c r="F2978" s="2" t="s">
        <v>71</v>
      </c>
      <c r="G2978" s="4">
        <v>44481</v>
      </c>
      <c r="H2978">
        <v>164</v>
      </c>
      <c r="I2978" t="s">
        <v>4063</v>
      </c>
      <c r="J2978" s="1">
        <v>44481</v>
      </c>
      <c r="K2978" t="s">
        <v>4146</v>
      </c>
      <c r="L2978" t="s">
        <v>2634</v>
      </c>
      <c r="N2978">
        <v>2477</v>
      </c>
      <c r="O2978" t="s">
        <v>2240</v>
      </c>
      <c r="P2978">
        <v>750</v>
      </c>
      <c r="Q2978">
        <v>0</v>
      </c>
      <c r="R2978">
        <v>0</v>
      </c>
      <c r="S2978">
        <v>750</v>
      </c>
      <c r="T2978">
        <v>750</v>
      </c>
      <c r="U2978">
        <v>750</v>
      </c>
      <c r="W2978" t="s">
        <v>2006</v>
      </c>
      <c r="X2978" t="s">
        <v>71</v>
      </c>
      <c r="Y2978" t="s">
        <v>4147</v>
      </c>
      <c r="AA2978" t="s">
        <v>50</v>
      </c>
      <c r="AC2978" t="s">
        <v>2241</v>
      </c>
      <c r="AE2978" t="s">
        <v>2159</v>
      </c>
    </row>
    <row r="2979" spans="1:31" x14ac:dyDescent="0.25">
      <c r="A2979" s="1">
        <v>44481</v>
      </c>
      <c r="B2979" s="2" t="s">
        <v>3879</v>
      </c>
      <c r="C2979" s="2" t="s">
        <v>52</v>
      </c>
      <c r="D2979" s="2" t="s">
        <v>74</v>
      </c>
      <c r="E2979" s="2" t="s">
        <v>81</v>
      </c>
      <c r="F2979" s="2" t="s">
        <v>71</v>
      </c>
      <c r="G2979" s="4">
        <v>44481</v>
      </c>
      <c r="H2979">
        <v>165</v>
      </c>
      <c r="I2979" t="s">
        <v>4066</v>
      </c>
      <c r="J2979" s="1">
        <v>44481</v>
      </c>
      <c r="K2979" t="s">
        <v>4146</v>
      </c>
      <c r="L2979" t="s">
        <v>2634</v>
      </c>
      <c r="N2979">
        <v>2452</v>
      </c>
      <c r="O2979" t="s">
        <v>2157</v>
      </c>
      <c r="P2979">
        <v>3500</v>
      </c>
      <c r="Q2979">
        <v>0</v>
      </c>
      <c r="R2979">
        <v>0</v>
      </c>
      <c r="S2979">
        <v>3500</v>
      </c>
      <c r="T2979">
        <v>3500</v>
      </c>
      <c r="U2979">
        <v>3500</v>
      </c>
      <c r="W2979" t="s">
        <v>2006</v>
      </c>
      <c r="X2979" t="s">
        <v>71</v>
      </c>
      <c r="Y2979" t="s">
        <v>4147</v>
      </c>
      <c r="AA2979" t="s">
        <v>50</v>
      </c>
      <c r="AC2979" t="s">
        <v>2158</v>
      </c>
      <c r="AE2979" t="s">
        <v>2159</v>
      </c>
    </row>
    <row r="2980" spans="1:31" x14ac:dyDescent="0.25">
      <c r="A2980" s="1">
        <v>44481</v>
      </c>
      <c r="B2980" s="2" t="s">
        <v>3879</v>
      </c>
      <c r="C2980" s="2" t="s">
        <v>52</v>
      </c>
      <c r="D2980" s="2" t="s">
        <v>23</v>
      </c>
      <c r="E2980" s="2" t="s">
        <v>81</v>
      </c>
      <c r="F2980" s="2" t="s">
        <v>71</v>
      </c>
      <c r="G2980" s="4">
        <v>44481</v>
      </c>
      <c r="H2980">
        <v>166</v>
      </c>
      <c r="I2980" t="s">
        <v>4067</v>
      </c>
      <c r="J2980" s="1">
        <v>44481</v>
      </c>
      <c r="K2980" t="s">
        <v>4148</v>
      </c>
      <c r="L2980" t="s">
        <v>2634</v>
      </c>
      <c r="N2980">
        <v>2477</v>
      </c>
      <c r="O2980" t="s">
        <v>2240</v>
      </c>
      <c r="P2980">
        <v>750</v>
      </c>
      <c r="Q2980">
        <v>0</v>
      </c>
      <c r="R2980">
        <v>0</v>
      </c>
      <c r="S2980">
        <v>750</v>
      </c>
      <c r="T2980">
        <v>750</v>
      </c>
      <c r="U2980">
        <v>750</v>
      </c>
      <c r="W2980" t="s">
        <v>2006</v>
      </c>
      <c r="X2980" t="s">
        <v>71</v>
      </c>
      <c r="Y2980" t="s">
        <v>4149</v>
      </c>
      <c r="AA2980" t="s">
        <v>50</v>
      </c>
      <c r="AC2980" t="s">
        <v>2241</v>
      </c>
      <c r="AE2980" t="s">
        <v>2159</v>
      </c>
    </row>
    <row r="2981" spans="1:31" x14ac:dyDescent="0.25">
      <c r="A2981" s="1">
        <v>44481</v>
      </c>
      <c r="B2981" s="2" t="s">
        <v>3879</v>
      </c>
      <c r="C2981" s="2" t="s">
        <v>52</v>
      </c>
      <c r="D2981" s="2" t="s">
        <v>74</v>
      </c>
      <c r="E2981" s="2" t="s">
        <v>81</v>
      </c>
      <c r="F2981" s="2" t="s">
        <v>71</v>
      </c>
      <c r="G2981" s="4">
        <v>44481</v>
      </c>
      <c r="H2981">
        <v>167</v>
      </c>
      <c r="I2981" t="s">
        <v>4069</v>
      </c>
      <c r="J2981" s="1">
        <v>44481</v>
      </c>
      <c r="K2981" t="s">
        <v>4148</v>
      </c>
      <c r="L2981" t="s">
        <v>2634</v>
      </c>
      <c r="N2981">
        <v>2452</v>
      </c>
      <c r="O2981" t="s">
        <v>2157</v>
      </c>
      <c r="P2981">
        <v>3500</v>
      </c>
      <c r="Q2981">
        <v>0</v>
      </c>
      <c r="R2981">
        <v>0</v>
      </c>
      <c r="S2981">
        <v>3500</v>
      </c>
      <c r="T2981">
        <v>3500</v>
      </c>
      <c r="U2981">
        <v>3500</v>
      </c>
      <c r="W2981" t="s">
        <v>2006</v>
      </c>
      <c r="X2981" t="s">
        <v>71</v>
      </c>
      <c r="Y2981" t="s">
        <v>4149</v>
      </c>
      <c r="AA2981" t="s">
        <v>50</v>
      </c>
      <c r="AC2981" t="s">
        <v>2158</v>
      </c>
      <c r="AE2981" t="s">
        <v>2159</v>
      </c>
    </row>
    <row r="2982" spans="1:31" x14ac:dyDescent="0.25">
      <c r="A2982" s="1">
        <v>44481</v>
      </c>
      <c r="B2982" s="2" t="s">
        <v>3879</v>
      </c>
      <c r="C2982" s="2" t="s">
        <v>73</v>
      </c>
      <c r="D2982" s="2" t="s">
        <v>37</v>
      </c>
      <c r="E2982" s="2" t="s">
        <v>77</v>
      </c>
      <c r="F2982" s="2" t="s">
        <v>71</v>
      </c>
      <c r="G2982" s="4">
        <v>44481</v>
      </c>
      <c r="H2982">
        <v>168</v>
      </c>
      <c r="I2982" t="s">
        <v>4070</v>
      </c>
      <c r="J2982" s="1">
        <v>44481</v>
      </c>
      <c r="K2982" t="s">
        <v>3995</v>
      </c>
      <c r="L2982" t="s">
        <v>2338</v>
      </c>
      <c r="M2982" t="s">
        <v>2574</v>
      </c>
      <c r="N2982">
        <v>102</v>
      </c>
      <c r="O2982" t="s">
        <v>2033</v>
      </c>
      <c r="P2982">
        <v>1070</v>
      </c>
      <c r="Q2982">
        <v>0</v>
      </c>
      <c r="R2982">
        <v>0</v>
      </c>
      <c r="S2982">
        <v>1597</v>
      </c>
      <c r="T2982">
        <v>1597</v>
      </c>
      <c r="U2982">
        <v>1597</v>
      </c>
      <c r="W2982" t="s">
        <v>2006</v>
      </c>
      <c r="X2982" t="s">
        <v>71</v>
      </c>
      <c r="AA2982" t="s">
        <v>24</v>
      </c>
      <c r="AC2982" t="s">
        <v>2034</v>
      </c>
      <c r="AD2982">
        <v>136</v>
      </c>
      <c r="AE2982" t="s">
        <v>2159</v>
      </c>
    </row>
    <row r="2983" spans="1:31" x14ac:dyDescent="0.25">
      <c r="A2983" s="1">
        <v>44481</v>
      </c>
      <c r="B2983" s="2" t="s">
        <v>3879</v>
      </c>
      <c r="C2983" s="2" t="s">
        <v>73</v>
      </c>
      <c r="D2983" s="2" t="s">
        <v>37</v>
      </c>
      <c r="E2983" s="2" t="s">
        <v>77</v>
      </c>
      <c r="F2983" s="2" t="s">
        <v>71</v>
      </c>
      <c r="G2983" s="4">
        <v>44481</v>
      </c>
      <c r="H2983">
        <v>169</v>
      </c>
      <c r="I2983" t="s">
        <v>4070</v>
      </c>
      <c r="N2983">
        <v>1319</v>
      </c>
      <c r="O2983" t="s">
        <v>2127</v>
      </c>
      <c r="P2983">
        <v>230</v>
      </c>
      <c r="AC2983" t="s">
        <v>2128</v>
      </c>
      <c r="AD2983">
        <v>192</v>
      </c>
    </row>
    <row r="2984" spans="1:31" x14ac:dyDescent="0.25">
      <c r="A2984" s="1">
        <v>44481</v>
      </c>
      <c r="B2984" s="2" t="s">
        <v>3879</v>
      </c>
      <c r="C2984" s="2" t="s">
        <v>73</v>
      </c>
      <c r="D2984" s="2" t="s">
        <v>37</v>
      </c>
      <c r="E2984" s="2" t="s">
        <v>77</v>
      </c>
      <c r="F2984" s="2" t="s">
        <v>71</v>
      </c>
      <c r="G2984" s="4">
        <v>44481</v>
      </c>
      <c r="H2984">
        <v>170</v>
      </c>
      <c r="I2984" t="s">
        <v>4070</v>
      </c>
      <c r="N2984">
        <v>104</v>
      </c>
      <c r="O2984" t="s">
        <v>2057</v>
      </c>
      <c r="P2984">
        <v>171</v>
      </c>
      <c r="AC2984" t="s">
        <v>2058</v>
      </c>
      <c r="AD2984">
        <v>157</v>
      </c>
    </row>
    <row r="2985" spans="1:31" x14ac:dyDescent="0.25">
      <c r="A2985" s="1">
        <v>44481</v>
      </c>
      <c r="B2985" s="2" t="s">
        <v>3879</v>
      </c>
      <c r="C2985" s="2" t="s">
        <v>73</v>
      </c>
      <c r="D2985" s="2" t="s">
        <v>37</v>
      </c>
      <c r="E2985" s="2" t="s">
        <v>77</v>
      </c>
      <c r="F2985" s="2" t="s">
        <v>71</v>
      </c>
      <c r="G2985" s="4">
        <v>44481</v>
      </c>
      <c r="H2985">
        <v>171</v>
      </c>
      <c r="I2985" t="s">
        <v>4070</v>
      </c>
      <c r="N2985">
        <v>634</v>
      </c>
      <c r="O2985" t="s">
        <v>3040</v>
      </c>
      <c r="P2985">
        <v>126</v>
      </c>
      <c r="AC2985" t="s">
        <v>3041</v>
      </c>
      <c r="AD2985" t="s">
        <v>3042</v>
      </c>
    </row>
    <row r="2986" spans="1:31" x14ac:dyDescent="0.25">
      <c r="A2986" s="1">
        <v>44481</v>
      </c>
      <c r="B2986" s="2" t="s">
        <v>3879</v>
      </c>
      <c r="C2986" s="2" t="s">
        <v>34</v>
      </c>
      <c r="D2986" s="2" t="s">
        <v>37</v>
      </c>
      <c r="E2986" s="2" t="s">
        <v>80</v>
      </c>
      <c r="F2986" s="2" t="s">
        <v>71</v>
      </c>
      <c r="G2986" s="4">
        <v>44481</v>
      </c>
      <c r="H2986">
        <v>172</v>
      </c>
      <c r="I2986" t="s">
        <v>4071</v>
      </c>
      <c r="J2986" s="1">
        <v>44481</v>
      </c>
      <c r="K2986" t="s">
        <v>4150</v>
      </c>
      <c r="L2986" t="s">
        <v>2567</v>
      </c>
      <c r="M2986" t="s">
        <v>2930</v>
      </c>
      <c r="N2986">
        <v>692</v>
      </c>
      <c r="O2986" t="s">
        <v>2012</v>
      </c>
      <c r="P2986">
        <v>184</v>
      </c>
      <c r="Q2986">
        <v>0</v>
      </c>
      <c r="R2986">
        <v>0</v>
      </c>
      <c r="S2986">
        <v>4351</v>
      </c>
      <c r="T2986">
        <v>4351</v>
      </c>
      <c r="U2986">
        <v>4351</v>
      </c>
      <c r="W2986" t="s">
        <v>2006</v>
      </c>
      <c r="X2986" t="s">
        <v>71</v>
      </c>
      <c r="AA2986" t="s">
        <v>33</v>
      </c>
      <c r="AC2986" t="s">
        <v>2013</v>
      </c>
      <c r="AD2986" t="s">
        <v>2014</v>
      </c>
      <c r="AE2986" t="s">
        <v>2730</v>
      </c>
    </row>
    <row r="2987" spans="1:31" x14ac:dyDescent="0.25">
      <c r="A2987" s="1">
        <v>44481</v>
      </c>
      <c r="B2987" s="2" t="s">
        <v>3879</v>
      </c>
      <c r="C2987" s="2" t="s">
        <v>34</v>
      </c>
      <c r="D2987" s="2" t="s">
        <v>37</v>
      </c>
      <c r="E2987" s="2" t="s">
        <v>80</v>
      </c>
      <c r="F2987" s="2" t="s">
        <v>71</v>
      </c>
      <c r="G2987" s="4">
        <v>44481</v>
      </c>
      <c r="H2987">
        <v>173</v>
      </c>
      <c r="I2987" t="s">
        <v>4071</v>
      </c>
      <c r="N2987">
        <v>100</v>
      </c>
      <c r="O2987" t="s">
        <v>2016</v>
      </c>
      <c r="P2987">
        <v>414</v>
      </c>
      <c r="AC2987" t="s">
        <v>2017</v>
      </c>
      <c r="AD2987">
        <v>100</v>
      </c>
    </row>
    <row r="2988" spans="1:31" x14ac:dyDescent="0.25">
      <c r="A2988" s="1">
        <v>44481</v>
      </c>
      <c r="B2988" s="2" t="s">
        <v>3879</v>
      </c>
      <c r="C2988" s="2" t="s">
        <v>34</v>
      </c>
      <c r="D2988" s="2" t="s">
        <v>37</v>
      </c>
      <c r="E2988" s="2" t="s">
        <v>80</v>
      </c>
      <c r="F2988" s="2" t="s">
        <v>71</v>
      </c>
      <c r="G2988" s="4">
        <v>44481</v>
      </c>
      <c r="H2988">
        <v>174</v>
      </c>
      <c r="I2988" t="s">
        <v>4071</v>
      </c>
      <c r="N2988">
        <v>288</v>
      </c>
      <c r="O2988" t="s">
        <v>2242</v>
      </c>
      <c r="P2988">
        <v>125</v>
      </c>
      <c r="AC2988" t="s">
        <v>2243</v>
      </c>
      <c r="AD2988">
        <v>221</v>
      </c>
    </row>
    <row r="2989" spans="1:31" x14ac:dyDescent="0.25">
      <c r="A2989" s="1">
        <v>44481</v>
      </c>
      <c r="B2989" s="2" t="s">
        <v>3879</v>
      </c>
      <c r="C2989" s="2" t="s">
        <v>34</v>
      </c>
      <c r="D2989" s="2" t="s">
        <v>37</v>
      </c>
      <c r="E2989" s="2" t="s">
        <v>80</v>
      </c>
      <c r="F2989" s="2" t="s">
        <v>71</v>
      </c>
      <c r="G2989" s="4">
        <v>44481</v>
      </c>
      <c r="H2989">
        <v>175</v>
      </c>
      <c r="I2989" t="s">
        <v>4071</v>
      </c>
      <c r="N2989">
        <v>226</v>
      </c>
      <c r="O2989" t="s">
        <v>2018</v>
      </c>
      <c r="P2989">
        <v>345</v>
      </c>
      <c r="AC2989" t="s">
        <v>2019</v>
      </c>
      <c r="AD2989">
        <v>183</v>
      </c>
    </row>
    <row r="2990" spans="1:31" x14ac:dyDescent="0.25">
      <c r="A2990" s="1">
        <v>44481</v>
      </c>
      <c r="B2990" s="2" t="s">
        <v>3879</v>
      </c>
      <c r="C2990" s="2" t="s">
        <v>34</v>
      </c>
      <c r="D2990" s="2" t="s">
        <v>37</v>
      </c>
      <c r="E2990" s="2" t="s">
        <v>80</v>
      </c>
      <c r="F2990" s="2" t="s">
        <v>71</v>
      </c>
      <c r="G2990" s="4">
        <v>44481</v>
      </c>
      <c r="H2990">
        <v>176</v>
      </c>
      <c r="I2990" t="s">
        <v>4071</v>
      </c>
      <c r="N2990">
        <v>691</v>
      </c>
      <c r="O2990" t="s">
        <v>2020</v>
      </c>
      <c r="P2990">
        <v>518</v>
      </c>
      <c r="AC2990" t="s">
        <v>2021</v>
      </c>
      <c r="AD2990" t="s">
        <v>2022</v>
      </c>
    </row>
    <row r="2991" spans="1:31" x14ac:dyDescent="0.25">
      <c r="A2991" s="1">
        <v>44481</v>
      </c>
      <c r="B2991" s="2" t="s">
        <v>3879</v>
      </c>
      <c r="C2991" s="2" t="s">
        <v>34</v>
      </c>
      <c r="D2991" s="2" t="s">
        <v>37</v>
      </c>
      <c r="E2991" s="2" t="s">
        <v>80</v>
      </c>
      <c r="F2991" s="2" t="s">
        <v>71</v>
      </c>
      <c r="G2991" s="4">
        <v>44481</v>
      </c>
      <c r="H2991">
        <v>177</v>
      </c>
      <c r="I2991" t="s">
        <v>4071</v>
      </c>
      <c r="N2991">
        <v>2477</v>
      </c>
      <c r="O2991" t="s">
        <v>2240</v>
      </c>
      <c r="P2991">
        <v>750</v>
      </c>
      <c r="AC2991" t="s">
        <v>2241</v>
      </c>
    </row>
    <row r="2992" spans="1:31" x14ac:dyDescent="0.25">
      <c r="A2992" s="1">
        <v>44481</v>
      </c>
      <c r="B2992" s="2" t="s">
        <v>3879</v>
      </c>
      <c r="C2992" s="2" t="s">
        <v>34</v>
      </c>
      <c r="D2992" s="2" t="s">
        <v>37</v>
      </c>
      <c r="E2992" s="2" t="s">
        <v>80</v>
      </c>
      <c r="F2992" s="2" t="s">
        <v>71</v>
      </c>
      <c r="G2992" s="4">
        <v>44481</v>
      </c>
      <c r="H2992">
        <v>178</v>
      </c>
      <c r="I2992" t="s">
        <v>4071</v>
      </c>
      <c r="N2992">
        <v>244</v>
      </c>
      <c r="O2992" t="s">
        <v>2023</v>
      </c>
      <c r="P2992">
        <v>920</v>
      </c>
      <c r="AC2992" t="s">
        <v>2024</v>
      </c>
    </row>
    <row r="2993" spans="1:31" x14ac:dyDescent="0.25">
      <c r="A2993" s="1">
        <v>44481</v>
      </c>
      <c r="B2993" s="2" t="s">
        <v>3879</v>
      </c>
      <c r="C2993" s="2" t="s">
        <v>34</v>
      </c>
      <c r="D2993" s="2" t="s">
        <v>37</v>
      </c>
      <c r="E2993" s="2" t="s">
        <v>80</v>
      </c>
      <c r="F2993" s="2" t="s">
        <v>71</v>
      </c>
      <c r="G2993" s="4">
        <v>44481</v>
      </c>
      <c r="H2993">
        <v>179</v>
      </c>
      <c r="I2993" t="s">
        <v>4071</v>
      </c>
      <c r="N2993">
        <v>87</v>
      </c>
      <c r="O2993" t="s">
        <v>2602</v>
      </c>
      <c r="P2993">
        <v>345</v>
      </c>
      <c r="AC2993" t="s">
        <v>2602</v>
      </c>
      <c r="AD2993">
        <v>129</v>
      </c>
    </row>
    <row r="2994" spans="1:31" x14ac:dyDescent="0.25">
      <c r="A2994" s="1">
        <v>44481</v>
      </c>
      <c r="B2994" s="2" t="s">
        <v>3879</v>
      </c>
      <c r="C2994" s="2" t="s">
        <v>34</v>
      </c>
      <c r="D2994" s="2" t="s">
        <v>37</v>
      </c>
      <c r="E2994" s="2" t="s">
        <v>80</v>
      </c>
      <c r="F2994" s="2" t="s">
        <v>71</v>
      </c>
      <c r="G2994" s="4">
        <v>44481</v>
      </c>
      <c r="H2994">
        <v>180</v>
      </c>
      <c r="I2994" t="s">
        <v>4071</v>
      </c>
      <c r="N2994">
        <v>2085</v>
      </c>
      <c r="O2994" t="s">
        <v>2741</v>
      </c>
      <c r="P2994">
        <v>750</v>
      </c>
      <c r="AC2994" t="s">
        <v>2742</v>
      </c>
      <c r="AD2994">
        <v>189</v>
      </c>
    </row>
    <row r="2995" spans="1:31" x14ac:dyDescent="0.25">
      <c r="A2995" s="1">
        <v>44481</v>
      </c>
      <c r="B2995" s="2" t="s">
        <v>3879</v>
      </c>
      <c r="C2995" s="2" t="s">
        <v>34</v>
      </c>
      <c r="D2995" s="2" t="s">
        <v>74</v>
      </c>
      <c r="E2995" s="2" t="s">
        <v>80</v>
      </c>
      <c r="F2995" s="2" t="s">
        <v>71</v>
      </c>
      <c r="G2995" s="4">
        <v>44481</v>
      </c>
      <c r="H2995">
        <v>181</v>
      </c>
      <c r="I2995" t="s">
        <v>4073</v>
      </c>
      <c r="J2995" s="1">
        <v>44481</v>
      </c>
      <c r="K2995" t="s">
        <v>4150</v>
      </c>
      <c r="L2995" t="s">
        <v>2567</v>
      </c>
      <c r="M2995" t="s">
        <v>2930</v>
      </c>
      <c r="N2995">
        <v>2452</v>
      </c>
      <c r="O2995" t="s">
        <v>2157</v>
      </c>
      <c r="P2995">
        <v>3500</v>
      </c>
      <c r="Q2995">
        <v>0</v>
      </c>
      <c r="R2995">
        <v>0</v>
      </c>
      <c r="S2995">
        <v>3500</v>
      </c>
      <c r="T2995">
        <v>3500</v>
      </c>
      <c r="U2995">
        <v>3500</v>
      </c>
      <c r="W2995" t="s">
        <v>2006</v>
      </c>
      <c r="X2995" t="s">
        <v>71</v>
      </c>
      <c r="AA2995" t="s">
        <v>33</v>
      </c>
      <c r="AC2995" t="s">
        <v>2158</v>
      </c>
      <c r="AE2995" t="s">
        <v>2730</v>
      </c>
    </row>
    <row r="2996" spans="1:31" x14ac:dyDescent="0.25">
      <c r="A2996" s="1">
        <v>44481</v>
      </c>
      <c r="B2996" s="2" t="s">
        <v>3879</v>
      </c>
      <c r="C2996" s="2" t="s">
        <v>34</v>
      </c>
      <c r="D2996" s="2" t="s">
        <v>23</v>
      </c>
      <c r="E2996" s="2" t="s">
        <v>80</v>
      </c>
      <c r="F2996" s="2" t="s">
        <v>71</v>
      </c>
      <c r="G2996" s="4">
        <v>44481</v>
      </c>
      <c r="H2996">
        <v>182</v>
      </c>
      <c r="I2996" t="s">
        <v>4075</v>
      </c>
      <c r="J2996" s="1">
        <v>44481</v>
      </c>
      <c r="K2996" t="s">
        <v>4151</v>
      </c>
      <c r="L2996" t="s">
        <v>2089</v>
      </c>
      <c r="M2996" t="s">
        <v>2082</v>
      </c>
      <c r="N2996">
        <v>692</v>
      </c>
      <c r="O2996" t="s">
        <v>2012</v>
      </c>
      <c r="P2996">
        <v>184</v>
      </c>
      <c r="Q2996">
        <v>0</v>
      </c>
      <c r="R2996">
        <v>0</v>
      </c>
      <c r="S2996">
        <v>2297</v>
      </c>
      <c r="T2996">
        <v>2297</v>
      </c>
      <c r="U2996">
        <v>2297</v>
      </c>
      <c r="W2996" t="s">
        <v>2006</v>
      </c>
      <c r="X2996" t="s">
        <v>71</v>
      </c>
      <c r="AA2996" t="s">
        <v>33</v>
      </c>
      <c r="AC2996" t="s">
        <v>2013</v>
      </c>
      <c r="AD2996" t="s">
        <v>2014</v>
      </c>
      <c r="AE2996" t="s">
        <v>2730</v>
      </c>
    </row>
    <row r="2997" spans="1:31" x14ac:dyDescent="0.25">
      <c r="A2997" s="1">
        <v>44481</v>
      </c>
      <c r="B2997" s="2" t="s">
        <v>3879</v>
      </c>
      <c r="C2997" s="2" t="s">
        <v>34</v>
      </c>
      <c r="D2997" s="2" t="s">
        <v>23</v>
      </c>
      <c r="E2997" s="2" t="s">
        <v>80</v>
      </c>
      <c r="F2997" s="2" t="s">
        <v>71</v>
      </c>
      <c r="G2997" s="4">
        <v>44481</v>
      </c>
      <c r="H2997">
        <v>183</v>
      </c>
      <c r="I2997" t="s">
        <v>4075</v>
      </c>
      <c r="N2997">
        <v>691</v>
      </c>
      <c r="O2997" t="s">
        <v>2020</v>
      </c>
      <c r="P2997">
        <v>518</v>
      </c>
      <c r="AC2997" t="s">
        <v>2021</v>
      </c>
      <c r="AD2997" t="s">
        <v>2022</v>
      </c>
    </row>
    <row r="2998" spans="1:31" x14ac:dyDescent="0.25">
      <c r="A2998" s="1">
        <v>44481</v>
      </c>
      <c r="B2998" s="2" t="s">
        <v>3879</v>
      </c>
      <c r="C2998" s="2" t="s">
        <v>34</v>
      </c>
      <c r="D2998" s="2" t="s">
        <v>23</v>
      </c>
      <c r="E2998" s="2" t="s">
        <v>80</v>
      </c>
      <c r="F2998" s="2" t="s">
        <v>71</v>
      </c>
      <c r="G2998" s="4">
        <v>44481</v>
      </c>
      <c r="H2998">
        <v>184</v>
      </c>
      <c r="I2998" t="s">
        <v>4075</v>
      </c>
      <c r="N2998">
        <v>226</v>
      </c>
      <c r="O2998" t="s">
        <v>2018</v>
      </c>
      <c r="P2998">
        <v>345</v>
      </c>
      <c r="AC2998" t="s">
        <v>2019</v>
      </c>
      <c r="AD2998">
        <v>183</v>
      </c>
    </row>
    <row r="2999" spans="1:31" x14ac:dyDescent="0.25">
      <c r="A2999" s="1">
        <v>44481</v>
      </c>
      <c r="B2999" s="2" t="s">
        <v>3879</v>
      </c>
      <c r="C2999" s="2" t="s">
        <v>34</v>
      </c>
      <c r="D2999" s="2" t="s">
        <v>23</v>
      </c>
      <c r="E2999" s="2" t="s">
        <v>80</v>
      </c>
      <c r="F2999" s="2" t="s">
        <v>71</v>
      </c>
      <c r="G2999" s="4">
        <v>44481</v>
      </c>
      <c r="H2999">
        <v>185</v>
      </c>
      <c r="I2999" t="s">
        <v>4075</v>
      </c>
      <c r="N2999">
        <v>2458</v>
      </c>
      <c r="O2999" t="s">
        <v>2152</v>
      </c>
      <c r="P2999">
        <v>500</v>
      </c>
      <c r="AC2999" t="s">
        <v>2153</v>
      </c>
    </row>
    <row r="3000" spans="1:31" x14ac:dyDescent="0.25">
      <c r="A3000" s="1">
        <v>44481</v>
      </c>
      <c r="B3000" s="2" t="s">
        <v>3879</v>
      </c>
      <c r="C3000" s="2" t="s">
        <v>34</v>
      </c>
      <c r="D3000" s="2" t="s">
        <v>23</v>
      </c>
      <c r="E3000" s="2" t="s">
        <v>80</v>
      </c>
      <c r="F3000" s="2" t="s">
        <v>71</v>
      </c>
      <c r="G3000" s="4">
        <v>44481</v>
      </c>
      <c r="H3000">
        <v>186</v>
      </c>
      <c r="I3000" t="s">
        <v>4075</v>
      </c>
      <c r="N3000">
        <v>2477</v>
      </c>
      <c r="O3000" t="s">
        <v>2240</v>
      </c>
      <c r="P3000">
        <v>750</v>
      </c>
      <c r="AC3000" t="s">
        <v>2241</v>
      </c>
    </row>
    <row r="3001" spans="1:31" x14ac:dyDescent="0.25">
      <c r="A3001" s="1">
        <v>44481</v>
      </c>
      <c r="B3001" s="2" t="s">
        <v>3879</v>
      </c>
      <c r="C3001" s="2" t="s">
        <v>46</v>
      </c>
      <c r="D3001" s="2" t="s">
        <v>74</v>
      </c>
      <c r="E3001" s="2" t="s">
        <v>81</v>
      </c>
      <c r="F3001" s="2" t="s">
        <v>71</v>
      </c>
      <c r="G3001" s="4">
        <v>44481</v>
      </c>
      <c r="H3001">
        <v>187</v>
      </c>
      <c r="I3001" t="s">
        <v>4077</v>
      </c>
      <c r="J3001" s="1">
        <v>44481</v>
      </c>
      <c r="K3001" t="s">
        <v>3623</v>
      </c>
      <c r="L3001" t="s">
        <v>3624</v>
      </c>
      <c r="N3001">
        <v>182</v>
      </c>
      <c r="O3001" t="s">
        <v>2189</v>
      </c>
      <c r="P3001">
        <v>360</v>
      </c>
      <c r="Q3001">
        <v>0</v>
      </c>
      <c r="R3001">
        <v>0</v>
      </c>
      <c r="S3001">
        <v>360</v>
      </c>
      <c r="T3001">
        <v>360</v>
      </c>
      <c r="U3001">
        <v>360</v>
      </c>
      <c r="W3001" t="s">
        <v>2006</v>
      </c>
      <c r="X3001" t="s">
        <v>71</v>
      </c>
      <c r="Y3001" t="s">
        <v>3625</v>
      </c>
      <c r="AA3001" t="s">
        <v>46</v>
      </c>
      <c r="AC3001" t="s">
        <v>2190</v>
      </c>
      <c r="AD3001">
        <v>163</v>
      </c>
      <c r="AE3001" t="s">
        <v>2191</v>
      </c>
    </row>
    <row r="3002" spans="1:31" x14ac:dyDescent="0.25">
      <c r="A3002" s="1">
        <v>44481</v>
      </c>
      <c r="B3002" s="2" t="s">
        <v>3879</v>
      </c>
      <c r="C3002" s="2" t="s">
        <v>46</v>
      </c>
      <c r="D3002" s="2" t="s">
        <v>74</v>
      </c>
      <c r="E3002" s="2" t="s">
        <v>81</v>
      </c>
      <c r="F3002" s="2" t="s">
        <v>71</v>
      </c>
      <c r="G3002" s="4">
        <v>44481</v>
      </c>
      <c r="H3002">
        <v>188</v>
      </c>
      <c r="I3002" t="s">
        <v>4079</v>
      </c>
      <c r="J3002" s="1">
        <v>44481</v>
      </c>
      <c r="K3002" t="s">
        <v>4152</v>
      </c>
      <c r="L3002" t="s">
        <v>2066</v>
      </c>
      <c r="N3002">
        <v>182</v>
      </c>
      <c r="O3002" t="s">
        <v>2189</v>
      </c>
      <c r="P3002">
        <v>360</v>
      </c>
      <c r="Q3002">
        <v>0</v>
      </c>
      <c r="R3002">
        <v>0</v>
      </c>
      <c r="S3002">
        <v>360</v>
      </c>
      <c r="T3002">
        <v>360</v>
      </c>
      <c r="U3002">
        <v>360</v>
      </c>
      <c r="W3002" t="s">
        <v>2006</v>
      </c>
      <c r="X3002" t="s">
        <v>71</v>
      </c>
      <c r="Y3002" t="s">
        <v>4153</v>
      </c>
      <c r="AA3002" t="s">
        <v>46</v>
      </c>
      <c r="AC3002" t="s">
        <v>2190</v>
      </c>
      <c r="AD3002">
        <v>163</v>
      </c>
      <c r="AE3002" t="s">
        <v>2191</v>
      </c>
    </row>
    <row r="3003" spans="1:31" x14ac:dyDescent="0.25">
      <c r="A3003" s="1">
        <v>44481</v>
      </c>
      <c r="B3003" s="2" t="s">
        <v>3879</v>
      </c>
      <c r="C3003" s="2" t="s">
        <v>46</v>
      </c>
      <c r="D3003" s="2" t="s">
        <v>74</v>
      </c>
      <c r="E3003" s="2" t="s">
        <v>81</v>
      </c>
      <c r="F3003" s="2" t="s">
        <v>71</v>
      </c>
      <c r="G3003" s="4">
        <v>44481</v>
      </c>
      <c r="H3003">
        <v>189</v>
      </c>
      <c r="I3003" t="s">
        <v>4081</v>
      </c>
      <c r="J3003" s="1">
        <v>44481</v>
      </c>
      <c r="K3003" t="s">
        <v>4154</v>
      </c>
      <c r="L3003" t="s">
        <v>4155</v>
      </c>
      <c r="M3003" t="s">
        <v>4156</v>
      </c>
      <c r="N3003">
        <v>182</v>
      </c>
      <c r="O3003" t="s">
        <v>2189</v>
      </c>
      <c r="P3003">
        <v>360</v>
      </c>
      <c r="Q3003">
        <v>0</v>
      </c>
      <c r="R3003">
        <v>0</v>
      </c>
      <c r="S3003">
        <v>360</v>
      </c>
      <c r="T3003">
        <v>360</v>
      </c>
      <c r="U3003">
        <v>360</v>
      </c>
      <c r="W3003" t="s">
        <v>2006</v>
      </c>
      <c r="X3003" t="s">
        <v>71</v>
      </c>
      <c r="Y3003" t="s">
        <v>4157</v>
      </c>
      <c r="AA3003" t="s">
        <v>46</v>
      </c>
      <c r="AC3003" t="s">
        <v>2190</v>
      </c>
      <c r="AD3003">
        <v>163</v>
      </c>
      <c r="AE3003" t="s">
        <v>2285</v>
      </c>
    </row>
    <row r="3004" spans="1:31" x14ac:dyDescent="0.25">
      <c r="A3004" s="1">
        <v>44481</v>
      </c>
      <c r="B3004" s="2" t="s">
        <v>3879</v>
      </c>
      <c r="C3004" s="2" t="s">
        <v>52</v>
      </c>
      <c r="D3004" s="2" t="s">
        <v>74</v>
      </c>
      <c r="E3004" s="2" t="s">
        <v>81</v>
      </c>
      <c r="F3004" s="2" t="s">
        <v>71</v>
      </c>
      <c r="G3004" s="4">
        <v>44481</v>
      </c>
      <c r="H3004">
        <v>190</v>
      </c>
      <c r="I3004" t="s">
        <v>4083</v>
      </c>
      <c r="J3004" s="1">
        <v>44481</v>
      </c>
      <c r="K3004" t="s">
        <v>4158</v>
      </c>
      <c r="L3004" t="s">
        <v>2037</v>
      </c>
      <c r="N3004">
        <v>2452</v>
      </c>
      <c r="O3004" t="s">
        <v>2157</v>
      </c>
      <c r="P3004">
        <v>3500</v>
      </c>
      <c r="Q3004">
        <v>0</v>
      </c>
      <c r="R3004">
        <v>0</v>
      </c>
      <c r="S3004">
        <v>3500</v>
      </c>
      <c r="T3004">
        <v>3500</v>
      </c>
      <c r="U3004">
        <v>3500</v>
      </c>
      <c r="W3004" t="s">
        <v>2006</v>
      </c>
      <c r="X3004" t="s">
        <v>71</v>
      </c>
      <c r="AA3004" t="s">
        <v>50</v>
      </c>
      <c r="AC3004" t="s">
        <v>2158</v>
      </c>
      <c r="AE3004" t="s">
        <v>2159</v>
      </c>
    </row>
    <row r="3005" spans="1:31" x14ac:dyDescent="0.25">
      <c r="A3005" s="1">
        <v>44481</v>
      </c>
      <c r="B3005" s="2" t="s">
        <v>3879</v>
      </c>
      <c r="C3005" s="2" t="s">
        <v>46</v>
      </c>
      <c r="D3005" s="2" t="s">
        <v>74</v>
      </c>
      <c r="E3005" s="2" t="s">
        <v>81</v>
      </c>
      <c r="F3005" s="2" t="s">
        <v>71</v>
      </c>
      <c r="G3005" s="4">
        <v>44481</v>
      </c>
      <c r="H3005">
        <v>191</v>
      </c>
      <c r="I3005" t="s">
        <v>4085</v>
      </c>
      <c r="J3005" s="1">
        <v>44481</v>
      </c>
      <c r="K3005" t="s">
        <v>4159</v>
      </c>
      <c r="L3005" t="s">
        <v>2700</v>
      </c>
      <c r="N3005">
        <v>182</v>
      </c>
      <c r="O3005" t="s">
        <v>2189</v>
      </c>
      <c r="P3005">
        <v>360</v>
      </c>
      <c r="Q3005">
        <v>0</v>
      </c>
      <c r="R3005">
        <v>0</v>
      </c>
      <c r="S3005">
        <v>360</v>
      </c>
      <c r="T3005">
        <v>360</v>
      </c>
      <c r="U3005">
        <v>360</v>
      </c>
      <c r="W3005" t="s">
        <v>2006</v>
      </c>
      <c r="X3005" t="s">
        <v>71</v>
      </c>
      <c r="Y3005" t="s">
        <v>4160</v>
      </c>
      <c r="AA3005" t="s">
        <v>46</v>
      </c>
      <c r="AC3005" t="s">
        <v>2190</v>
      </c>
      <c r="AD3005">
        <v>163</v>
      </c>
      <c r="AE3005" t="s">
        <v>2191</v>
      </c>
    </row>
    <row r="3006" spans="1:31" x14ac:dyDescent="0.25">
      <c r="A3006" s="1">
        <v>44481</v>
      </c>
      <c r="B3006" s="2" t="s">
        <v>3879</v>
      </c>
      <c r="C3006" s="2" t="s">
        <v>25</v>
      </c>
      <c r="D3006" s="2" t="s">
        <v>23</v>
      </c>
      <c r="E3006" s="2" t="s">
        <v>78</v>
      </c>
      <c r="F3006" s="2" t="s">
        <v>71</v>
      </c>
      <c r="G3006" s="4">
        <v>44481</v>
      </c>
      <c r="H3006">
        <v>192</v>
      </c>
      <c r="I3006" t="s">
        <v>4087</v>
      </c>
      <c r="J3006" s="1">
        <v>44481</v>
      </c>
      <c r="K3006" t="s">
        <v>3691</v>
      </c>
      <c r="L3006" t="s">
        <v>3692</v>
      </c>
      <c r="N3006">
        <v>226</v>
      </c>
      <c r="O3006" t="s">
        <v>2018</v>
      </c>
      <c r="P3006">
        <v>345</v>
      </c>
      <c r="Q3006">
        <v>0</v>
      </c>
      <c r="R3006">
        <v>0</v>
      </c>
      <c r="S3006">
        <v>345</v>
      </c>
      <c r="T3006">
        <v>345</v>
      </c>
      <c r="U3006">
        <v>345</v>
      </c>
      <c r="W3006" t="s">
        <v>2006</v>
      </c>
      <c r="X3006" t="s">
        <v>71</v>
      </c>
      <c r="AA3006" t="s">
        <v>24</v>
      </c>
      <c r="AC3006" t="s">
        <v>2019</v>
      </c>
      <c r="AD3006">
        <v>183</v>
      </c>
      <c r="AE3006" t="s">
        <v>2039</v>
      </c>
    </row>
    <row r="3007" spans="1:31" x14ac:dyDescent="0.25">
      <c r="A3007" s="1">
        <v>44481</v>
      </c>
      <c r="B3007" s="2" t="s">
        <v>3879</v>
      </c>
      <c r="C3007" s="2" t="s">
        <v>34</v>
      </c>
      <c r="D3007" s="2" t="s">
        <v>74</v>
      </c>
      <c r="E3007" s="2" t="s">
        <v>80</v>
      </c>
      <c r="F3007" s="2" t="s">
        <v>71</v>
      </c>
      <c r="G3007" s="4">
        <v>44481</v>
      </c>
      <c r="H3007">
        <v>193</v>
      </c>
      <c r="I3007" t="s">
        <v>4088</v>
      </c>
      <c r="J3007" s="1">
        <v>44481</v>
      </c>
      <c r="K3007" t="s">
        <v>4161</v>
      </c>
      <c r="L3007" t="s">
        <v>2521</v>
      </c>
      <c r="M3007" t="s">
        <v>3071</v>
      </c>
      <c r="N3007">
        <v>2452</v>
      </c>
      <c r="O3007" t="s">
        <v>2157</v>
      </c>
      <c r="P3007">
        <v>3500</v>
      </c>
      <c r="Q3007">
        <v>0</v>
      </c>
      <c r="R3007">
        <v>0</v>
      </c>
      <c r="S3007">
        <v>3500</v>
      </c>
      <c r="T3007">
        <v>3500</v>
      </c>
      <c r="U3007">
        <v>3500</v>
      </c>
      <c r="W3007" t="s">
        <v>2006</v>
      </c>
      <c r="X3007" t="s">
        <v>71</v>
      </c>
      <c r="AA3007" t="s">
        <v>33</v>
      </c>
      <c r="AC3007" t="s">
        <v>2158</v>
      </c>
      <c r="AE3007" t="s">
        <v>2730</v>
      </c>
    </row>
    <row r="3008" spans="1:31" x14ac:dyDescent="0.25">
      <c r="A3008" s="1">
        <v>44481</v>
      </c>
      <c r="B3008" s="2" t="s">
        <v>3880</v>
      </c>
      <c r="C3008" s="2" t="s">
        <v>46</v>
      </c>
      <c r="D3008" s="2" t="s">
        <v>23</v>
      </c>
      <c r="E3008" s="2" t="s">
        <v>81</v>
      </c>
      <c r="F3008" s="2" t="s">
        <v>71</v>
      </c>
      <c r="G3008" s="4">
        <v>44481</v>
      </c>
      <c r="H3008">
        <v>194</v>
      </c>
      <c r="I3008" t="s">
        <v>4090</v>
      </c>
      <c r="J3008" s="1">
        <v>44481</v>
      </c>
      <c r="K3008" t="s">
        <v>3178</v>
      </c>
      <c r="L3008" t="s">
        <v>3179</v>
      </c>
      <c r="N3008">
        <v>1356</v>
      </c>
      <c r="O3008" t="s">
        <v>2251</v>
      </c>
      <c r="P3008">
        <v>200</v>
      </c>
      <c r="Q3008">
        <v>0</v>
      </c>
      <c r="R3008">
        <v>0</v>
      </c>
      <c r="S3008">
        <v>600</v>
      </c>
      <c r="T3008">
        <v>600</v>
      </c>
      <c r="U3008">
        <v>600</v>
      </c>
      <c r="W3008" t="s">
        <v>2006</v>
      </c>
      <c r="X3008" t="s">
        <v>71</v>
      </c>
      <c r="Y3008" t="s">
        <v>4162</v>
      </c>
      <c r="AA3008" t="s">
        <v>46</v>
      </c>
      <c r="AC3008" t="s">
        <v>2252</v>
      </c>
      <c r="AD3008">
        <v>92</v>
      </c>
      <c r="AE3008" t="s">
        <v>2099</v>
      </c>
    </row>
    <row r="3009" spans="1:31" x14ac:dyDescent="0.25">
      <c r="A3009" s="1">
        <v>44481</v>
      </c>
      <c r="B3009" s="2" t="s">
        <v>3880</v>
      </c>
      <c r="C3009" s="2" t="s">
        <v>46</v>
      </c>
      <c r="D3009" s="2" t="s">
        <v>23</v>
      </c>
      <c r="E3009" s="2" t="s">
        <v>81</v>
      </c>
      <c r="F3009" s="2" t="s">
        <v>71</v>
      </c>
      <c r="G3009" s="4">
        <v>44481</v>
      </c>
      <c r="H3009">
        <v>195</v>
      </c>
      <c r="I3009" t="s">
        <v>4090</v>
      </c>
      <c r="N3009">
        <v>356</v>
      </c>
      <c r="O3009" t="s">
        <v>2571</v>
      </c>
      <c r="P3009">
        <v>400</v>
      </c>
      <c r="AC3009" t="s">
        <v>2572</v>
      </c>
    </row>
    <row r="3010" spans="1:31" x14ac:dyDescent="0.25">
      <c r="A3010" s="1">
        <v>44481</v>
      </c>
      <c r="B3010" s="2" t="s">
        <v>3880</v>
      </c>
      <c r="C3010" s="2" t="s">
        <v>20</v>
      </c>
      <c r="D3010" s="2" t="s">
        <v>23</v>
      </c>
      <c r="E3010" s="2" t="s">
        <v>79</v>
      </c>
      <c r="F3010" s="2" t="s">
        <v>71</v>
      </c>
      <c r="G3010" s="4">
        <v>44481</v>
      </c>
      <c r="H3010">
        <v>196</v>
      </c>
      <c r="I3010" t="s">
        <v>4091</v>
      </c>
      <c r="J3010" s="1">
        <v>44481</v>
      </c>
      <c r="K3010" t="s">
        <v>4163</v>
      </c>
      <c r="L3010" t="s">
        <v>2421</v>
      </c>
      <c r="N3010">
        <v>259</v>
      </c>
      <c r="O3010" t="s">
        <v>2277</v>
      </c>
      <c r="P3010">
        <v>130</v>
      </c>
      <c r="Q3010">
        <v>0</v>
      </c>
      <c r="R3010">
        <v>0</v>
      </c>
      <c r="S3010">
        <v>1336</v>
      </c>
      <c r="T3010">
        <v>1336</v>
      </c>
      <c r="U3010">
        <v>1336</v>
      </c>
      <c r="W3010" t="s">
        <v>2006</v>
      </c>
      <c r="X3010" t="s">
        <v>71</v>
      </c>
      <c r="AA3010" t="s">
        <v>18</v>
      </c>
      <c r="AC3010" t="s">
        <v>2278</v>
      </c>
      <c r="AD3010">
        <v>210</v>
      </c>
      <c r="AE3010" t="s">
        <v>2067</v>
      </c>
    </row>
    <row r="3011" spans="1:31" x14ac:dyDescent="0.25">
      <c r="A3011" s="1">
        <v>44481</v>
      </c>
      <c r="B3011" s="2" t="s">
        <v>3880</v>
      </c>
      <c r="C3011" s="2" t="s">
        <v>20</v>
      </c>
      <c r="D3011" s="2" t="s">
        <v>23</v>
      </c>
      <c r="E3011" s="2" t="s">
        <v>79</v>
      </c>
      <c r="F3011" s="2" t="s">
        <v>71</v>
      </c>
      <c r="G3011" s="4">
        <v>44481</v>
      </c>
      <c r="H3011">
        <v>197</v>
      </c>
      <c r="I3011" t="s">
        <v>4091</v>
      </c>
      <c r="N3011">
        <v>262</v>
      </c>
      <c r="O3011" t="s">
        <v>2279</v>
      </c>
      <c r="P3011">
        <v>130</v>
      </c>
      <c r="AC3011" t="s">
        <v>2280</v>
      </c>
    </row>
    <row r="3012" spans="1:31" x14ac:dyDescent="0.25">
      <c r="A3012" s="1">
        <v>44481</v>
      </c>
      <c r="B3012" s="2" t="s">
        <v>3880</v>
      </c>
      <c r="C3012" s="2" t="s">
        <v>20</v>
      </c>
      <c r="D3012" s="2" t="s">
        <v>23</v>
      </c>
      <c r="E3012" s="2" t="s">
        <v>79</v>
      </c>
      <c r="F3012" s="2" t="s">
        <v>71</v>
      </c>
      <c r="G3012" s="4">
        <v>44481</v>
      </c>
      <c r="H3012">
        <v>198</v>
      </c>
      <c r="I3012" t="s">
        <v>4091</v>
      </c>
      <c r="N3012">
        <v>692</v>
      </c>
      <c r="O3012" t="s">
        <v>2012</v>
      </c>
      <c r="P3012">
        <v>184</v>
      </c>
      <c r="AC3012" t="s">
        <v>2013</v>
      </c>
      <c r="AD3012" t="s">
        <v>2014</v>
      </c>
    </row>
    <row r="3013" spans="1:31" x14ac:dyDescent="0.25">
      <c r="A3013" s="1">
        <v>44481</v>
      </c>
      <c r="B3013" s="2" t="s">
        <v>3880</v>
      </c>
      <c r="C3013" s="2" t="s">
        <v>20</v>
      </c>
      <c r="D3013" s="2" t="s">
        <v>23</v>
      </c>
      <c r="E3013" s="2" t="s">
        <v>79</v>
      </c>
      <c r="F3013" s="2" t="s">
        <v>71</v>
      </c>
      <c r="G3013" s="4">
        <v>44481</v>
      </c>
      <c r="H3013">
        <v>199</v>
      </c>
      <c r="I3013" t="s">
        <v>4091</v>
      </c>
      <c r="N3013">
        <v>121</v>
      </c>
      <c r="O3013" t="s">
        <v>2100</v>
      </c>
      <c r="P3013">
        <v>374</v>
      </c>
      <c r="AC3013" t="s">
        <v>2101</v>
      </c>
      <c r="AD3013">
        <v>137</v>
      </c>
    </row>
    <row r="3014" spans="1:31" x14ac:dyDescent="0.25">
      <c r="A3014" s="1">
        <v>44481</v>
      </c>
      <c r="B3014" s="2" t="s">
        <v>3880</v>
      </c>
      <c r="C3014" s="2" t="s">
        <v>20</v>
      </c>
      <c r="D3014" s="2" t="s">
        <v>23</v>
      </c>
      <c r="E3014" s="2" t="s">
        <v>79</v>
      </c>
      <c r="F3014" s="2" t="s">
        <v>71</v>
      </c>
      <c r="G3014" s="4">
        <v>44481</v>
      </c>
      <c r="H3014">
        <v>200</v>
      </c>
      <c r="I3014" t="s">
        <v>4091</v>
      </c>
      <c r="N3014">
        <v>691</v>
      </c>
      <c r="O3014" t="s">
        <v>2020</v>
      </c>
      <c r="P3014">
        <v>518</v>
      </c>
      <c r="AC3014" t="s">
        <v>2021</v>
      </c>
      <c r="AD3014" t="s">
        <v>2022</v>
      </c>
    </row>
    <row r="3015" spans="1:31" x14ac:dyDescent="0.25">
      <c r="A3015" s="1">
        <v>44481</v>
      </c>
      <c r="B3015" s="2" t="s">
        <v>3880</v>
      </c>
      <c r="C3015" s="2" t="s">
        <v>25</v>
      </c>
      <c r="D3015" s="2" t="s">
        <v>74</v>
      </c>
      <c r="E3015" s="2" t="s">
        <v>78</v>
      </c>
      <c r="F3015" s="2" t="s">
        <v>71</v>
      </c>
      <c r="G3015" s="4">
        <v>44481</v>
      </c>
      <c r="H3015">
        <v>201</v>
      </c>
      <c r="I3015" t="s">
        <v>4094</v>
      </c>
      <c r="J3015" s="1">
        <v>44481</v>
      </c>
      <c r="K3015" t="s">
        <v>3992</v>
      </c>
      <c r="L3015" t="s">
        <v>2737</v>
      </c>
      <c r="M3015" t="s">
        <v>3168</v>
      </c>
      <c r="N3015">
        <v>2452</v>
      </c>
      <c r="O3015" t="s">
        <v>2157</v>
      </c>
      <c r="P3015">
        <v>3500</v>
      </c>
      <c r="Q3015">
        <v>0</v>
      </c>
      <c r="R3015">
        <v>0</v>
      </c>
      <c r="S3015">
        <v>3500</v>
      </c>
      <c r="T3015">
        <v>3500</v>
      </c>
      <c r="U3015">
        <v>3500</v>
      </c>
      <c r="W3015" t="s">
        <v>2006</v>
      </c>
      <c r="X3015" t="s">
        <v>71</v>
      </c>
      <c r="AA3015" t="s">
        <v>24</v>
      </c>
      <c r="AC3015" t="s">
        <v>2158</v>
      </c>
      <c r="AE3015" t="s">
        <v>2354</v>
      </c>
    </row>
    <row r="3016" spans="1:31" x14ac:dyDescent="0.25">
      <c r="A3016" s="1">
        <v>44481</v>
      </c>
      <c r="B3016" s="2" t="s">
        <v>3880</v>
      </c>
      <c r="C3016" s="2" t="s">
        <v>25</v>
      </c>
      <c r="D3016" s="2" t="s">
        <v>37</v>
      </c>
      <c r="E3016" s="2" t="s">
        <v>78</v>
      </c>
      <c r="F3016" s="2" t="s">
        <v>71</v>
      </c>
      <c r="G3016" s="4">
        <v>44481</v>
      </c>
      <c r="H3016">
        <v>202</v>
      </c>
      <c r="I3016" t="s">
        <v>4095</v>
      </c>
      <c r="J3016" s="1">
        <v>44481</v>
      </c>
      <c r="K3016" t="s">
        <v>3992</v>
      </c>
      <c r="L3016" t="s">
        <v>2737</v>
      </c>
      <c r="M3016" t="s">
        <v>3168</v>
      </c>
      <c r="N3016">
        <v>1356</v>
      </c>
      <c r="O3016" t="s">
        <v>2251</v>
      </c>
      <c r="P3016">
        <v>200</v>
      </c>
      <c r="Q3016">
        <v>0</v>
      </c>
      <c r="R3016">
        <v>0</v>
      </c>
      <c r="S3016">
        <v>200</v>
      </c>
      <c r="T3016">
        <v>200</v>
      </c>
      <c r="U3016">
        <v>200</v>
      </c>
      <c r="W3016" t="s">
        <v>2006</v>
      </c>
      <c r="X3016" t="s">
        <v>71</v>
      </c>
      <c r="AA3016" t="s">
        <v>24</v>
      </c>
      <c r="AC3016" t="s">
        <v>2252</v>
      </c>
      <c r="AD3016">
        <v>92</v>
      </c>
      <c r="AE3016" t="s">
        <v>2354</v>
      </c>
    </row>
    <row r="3017" spans="1:31" x14ac:dyDescent="0.25">
      <c r="A3017" s="1">
        <v>44481</v>
      </c>
      <c r="B3017" s="2" t="s">
        <v>3880</v>
      </c>
      <c r="C3017" s="2" t="s">
        <v>34</v>
      </c>
      <c r="D3017" s="2" t="s">
        <v>23</v>
      </c>
      <c r="E3017" s="2" t="s">
        <v>80</v>
      </c>
      <c r="F3017" s="2" t="s">
        <v>71</v>
      </c>
      <c r="G3017" s="4">
        <v>44481</v>
      </c>
      <c r="H3017">
        <v>203</v>
      </c>
      <c r="I3017" t="s">
        <v>4096</v>
      </c>
      <c r="J3017" s="1">
        <v>44481</v>
      </c>
      <c r="K3017" t="s">
        <v>2732</v>
      </c>
      <c r="L3017" t="s">
        <v>2087</v>
      </c>
      <c r="M3017" t="s">
        <v>2155</v>
      </c>
      <c r="N3017">
        <v>2477</v>
      </c>
      <c r="O3017" t="s">
        <v>2240</v>
      </c>
      <c r="P3017">
        <v>750</v>
      </c>
      <c r="Q3017">
        <v>0</v>
      </c>
      <c r="R3017">
        <v>0</v>
      </c>
      <c r="S3017">
        <v>750</v>
      </c>
      <c r="T3017">
        <v>750</v>
      </c>
      <c r="U3017">
        <v>750</v>
      </c>
      <c r="W3017" t="s">
        <v>2006</v>
      </c>
      <c r="X3017" t="s">
        <v>71</v>
      </c>
      <c r="AA3017" t="s">
        <v>33</v>
      </c>
      <c r="AC3017" t="s">
        <v>2241</v>
      </c>
      <c r="AE3017" t="s">
        <v>2730</v>
      </c>
    </row>
    <row r="3018" spans="1:31" x14ac:dyDescent="0.25">
      <c r="A3018" s="1">
        <v>44481</v>
      </c>
      <c r="B3018" s="2" t="s">
        <v>3880</v>
      </c>
      <c r="C3018" s="2" t="s">
        <v>73</v>
      </c>
      <c r="D3018" s="2" t="s">
        <v>23</v>
      </c>
      <c r="E3018" s="2" t="s">
        <v>77</v>
      </c>
      <c r="F3018" s="2" t="s">
        <v>71</v>
      </c>
      <c r="G3018" s="4">
        <v>44481</v>
      </c>
      <c r="H3018">
        <v>204</v>
      </c>
      <c r="I3018" t="s">
        <v>4097</v>
      </c>
      <c r="J3018" s="1">
        <v>44481</v>
      </c>
      <c r="K3018" t="s">
        <v>3691</v>
      </c>
      <c r="L3018" t="s">
        <v>3692</v>
      </c>
      <c r="N3018">
        <v>102</v>
      </c>
      <c r="O3018" t="s">
        <v>2033</v>
      </c>
      <c r="P3018">
        <v>1070</v>
      </c>
      <c r="Q3018">
        <v>0</v>
      </c>
      <c r="R3018">
        <v>0</v>
      </c>
      <c r="S3018">
        <v>1070</v>
      </c>
      <c r="T3018">
        <v>1070</v>
      </c>
      <c r="U3018">
        <v>1070</v>
      </c>
      <c r="W3018" t="s">
        <v>2006</v>
      </c>
      <c r="X3018" t="s">
        <v>71</v>
      </c>
      <c r="AA3018" t="s">
        <v>24</v>
      </c>
      <c r="AC3018" t="s">
        <v>2034</v>
      </c>
      <c r="AD3018">
        <v>136</v>
      </c>
      <c r="AE3018" t="s">
        <v>2039</v>
      </c>
    </row>
    <row r="3019" spans="1:31" x14ac:dyDescent="0.25">
      <c r="A3019" s="1">
        <v>44481</v>
      </c>
      <c r="B3019" s="2" t="s">
        <v>3880</v>
      </c>
      <c r="C3019" s="2" t="s">
        <v>73</v>
      </c>
      <c r="D3019" s="2" t="s">
        <v>23</v>
      </c>
      <c r="E3019" s="2" t="s">
        <v>77</v>
      </c>
      <c r="F3019" s="2" t="s">
        <v>71</v>
      </c>
      <c r="G3019" s="4">
        <v>44481</v>
      </c>
      <c r="H3019">
        <v>205</v>
      </c>
      <c r="I3019" t="s">
        <v>4099</v>
      </c>
      <c r="J3019" s="1">
        <v>44481</v>
      </c>
      <c r="K3019" t="s">
        <v>2915</v>
      </c>
      <c r="L3019" t="s">
        <v>2618</v>
      </c>
      <c r="M3019" t="s">
        <v>2065</v>
      </c>
      <c r="N3019">
        <v>102</v>
      </c>
      <c r="O3019" t="s">
        <v>2033</v>
      </c>
      <c r="P3019">
        <v>1070</v>
      </c>
      <c r="Q3019">
        <v>0</v>
      </c>
      <c r="R3019">
        <v>0</v>
      </c>
      <c r="S3019">
        <v>1070</v>
      </c>
      <c r="T3019">
        <v>1070</v>
      </c>
      <c r="U3019">
        <v>1070</v>
      </c>
      <c r="W3019" t="s">
        <v>2006</v>
      </c>
      <c r="X3019" t="s">
        <v>71</v>
      </c>
      <c r="AA3019" t="s">
        <v>24</v>
      </c>
      <c r="AC3019" t="s">
        <v>2034</v>
      </c>
      <c r="AD3019">
        <v>136</v>
      </c>
      <c r="AE3019" t="s">
        <v>2039</v>
      </c>
    </row>
    <row r="3020" spans="1:31" x14ac:dyDescent="0.25">
      <c r="A3020" s="1">
        <v>44481</v>
      </c>
      <c r="B3020" s="2" t="s">
        <v>3880</v>
      </c>
      <c r="C3020" s="2" t="s">
        <v>46</v>
      </c>
      <c r="D3020" s="2" t="s">
        <v>23</v>
      </c>
      <c r="E3020" s="2" t="s">
        <v>81</v>
      </c>
      <c r="F3020" s="2" t="s">
        <v>71</v>
      </c>
      <c r="G3020" s="4">
        <v>44481</v>
      </c>
      <c r="H3020">
        <v>206</v>
      </c>
      <c r="I3020" t="s">
        <v>4100</v>
      </c>
      <c r="J3020" s="1">
        <v>44481</v>
      </c>
      <c r="K3020" t="s">
        <v>4164</v>
      </c>
      <c r="L3020" t="s">
        <v>2155</v>
      </c>
      <c r="M3020" t="s">
        <v>4165</v>
      </c>
      <c r="N3020">
        <v>692</v>
      </c>
      <c r="O3020" t="s">
        <v>2012</v>
      </c>
      <c r="P3020">
        <v>184</v>
      </c>
      <c r="Q3020">
        <v>0</v>
      </c>
      <c r="R3020">
        <v>0</v>
      </c>
      <c r="S3020">
        <v>840</v>
      </c>
      <c r="T3020">
        <v>840</v>
      </c>
      <c r="U3020">
        <v>840</v>
      </c>
      <c r="W3020" t="s">
        <v>2006</v>
      </c>
      <c r="X3020" t="s">
        <v>71</v>
      </c>
      <c r="AA3020" t="s">
        <v>46</v>
      </c>
      <c r="AC3020" t="s">
        <v>2013</v>
      </c>
      <c r="AD3020" t="s">
        <v>2014</v>
      </c>
      <c r="AE3020" t="s">
        <v>2204</v>
      </c>
    </row>
    <row r="3021" spans="1:31" x14ac:dyDescent="0.25">
      <c r="A3021" s="1">
        <v>44481</v>
      </c>
      <c r="B3021" s="2" t="s">
        <v>3880</v>
      </c>
      <c r="C3021" s="2" t="s">
        <v>46</v>
      </c>
      <c r="D3021" s="2" t="s">
        <v>23</v>
      </c>
      <c r="E3021" s="2" t="s">
        <v>81</v>
      </c>
      <c r="F3021" s="2" t="s">
        <v>71</v>
      </c>
      <c r="G3021" s="4">
        <v>44481</v>
      </c>
      <c r="H3021">
        <v>207</v>
      </c>
      <c r="I3021" t="s">
        <v>4100</v>
      </c>
      <c r="N3021">
        <v>691</v>
      </c>
      <c r="O3021" t="s">
        <v>2020</v>
      </c>
      <c r="P3021">
        <v>518</v>
      </c>
      <c r="AC3021" t="s">
        <v>2021</v>
      </c>
      <c r="AD3021" t="s">
        <v>2022</v>
      </c>
    </row>
    <row r="3022" spans="1:31" x14ac:dyDescent="0.25">
      <c r="A3022" s="1">
        <v>44481</v>
      </c>
      <c r="B3022" s="2" t="s">
        <v>3880</v>
      </c>
      <c r="C3022" s="2" t="s">
        <v>46</v>
      </c>
      <c r="D3022" s="2" t="s">
        <v>23</v>
      </c>
      <c r="E3022" s="2" t="s">
        <v>81</v>
      </c>
      <c r="F3022" s="2" t="s">
        <v>71</v>
      </c>
      <c r="G3022" s="4">
        <v>44481</v>
      </c>
      <c r="H3022">
        <v>208</v>
      </c>
      <c r="I3022" t="s">
        <v>4100</v>
      </c>
      <c r="N3022">
        <v>83</v>
      </c>
      <c r="O3022" t="s">
        <v>2029</v>
      </c>
      <c r="P3022">
        <v>138</v>
      </c>
      <c r="AC3022" t="s">
        <v>2030</v>
      </c>
      <c r="AD3022">
        <v>127</v>
      </c>
    </row>
    <row r="3023" spans="1:31" x14ac:dyDescent="0.25">
      <c r="A3023" s="1">
        <v>44481</v>
      </c>
      <c r="B3023" s="2" t="s">
        <v>3880</v>
      </c>
      <c r="C3023" s="2" t="s">
        <v>25</v>
      </c>
      <c r="D3023" s="2" t="s">
        <v>23</v>
      </c>
      <c r="E3023" s="2" t="s">
        <v>78</v>
      </c>
      <c r="F3023" s="2" t="s">
        <v>71</v>
      </c>
      <c r="G3023" s="4">
        <v>44481</v>
      </c>
      <c r="H3023">
        <v>209</v>
      </c>
      <c r="I3023" t="s">
        <v>4102</v>
      </c>
      <c r="J3023" s="1">
        <v>44481</v>
      </c>
      <c r="K3023" t="s">
        <v>3995</v>
      </c>
      <c r="L3023" t="s">
        <v>2338</v>
      </c>
      <c r="M3023" t="s">
        <v>2574</v>
      </c>
      <c r="N3023">
        <v>692</v>
      </c>
      <c r="O3023" t="s">
        <v>2012</v>
      </c>
      <c r="P3023">
        <v>184</v>
      </c>
      <c r="Q3023">
        <v>0</v>
      </c>
      <c r="R3023">
        <v>0</v>
      </c>
      <c r="S3023">
        <v>1943</v>
      </c>
      <c r="T3023">
        <v>1943</v>
      </c>
      <c r="U3023">
        <v>1943</v>
      </c>
      <c r="W3023" t="s">
        <v>2006</v>
      </c>
      <c r="X3023" t="s">
        <v>71</v>
      </c>
      <c r="AA3023" t="s">
        <v>24</v>
      </c>
      <c r="AC3023" t="s">
        <v>2013</v>
      </c>
      <c r="AD3023" t="s">
        <v>2014</v>
      </c>
      <c r="AE3023" t="s">
        <v>2039</v>
      </c>
    </row>
    <row r="3024" spans="1:31" x14ac:dyDescent="0.25">
      <c r="A3024" s="1">
        <v>44481</v>
      </c>
      <c r="B3024" s="2" t="s">
        <v>3880</v>
      </c>
      <c r="C3024" s="2" t="s">
        <v>25</v>
      </c>
      <c r="D3024" s="2" t="s">
        <v>23</v>
      </c>
      <c r="E3024" s="2" t="s">
        <v>78</v>
      </c>
      <c r="F3024" s="2" t="s">
        <v>71</v>
      </c>
      <c r="G3024" s="4">
        <v>44481</v>
      </c>
      <c r="H3024">
        <v>210</v>
      </c>
      <c r="I3024" t="s">
        <v>4102</v>
      </c>
      <c r="N3024">
        <v>102</v>
      </c>
      <c r="O3024" t="s">
        <v>2033</v>
      </c>
      <c r="P3024">
        <v>1070</v>
      </c>
      <c r="AC3024" t="s">
        <v>2034</v>
      </c>
      <c r="AD3024">
        <v>136</v>
      </c>
    </row>
    <row r="3025" spans="1:31" x14ac:dyDescent="0.25">
      <c r="A3025" s="1">
        <v>44481</v>
      </c>
      <c r="B3025" s="2" t="s">
        <v>3880</v>
      </c>
      <c r="C3025" s="2" t="s">
        <v>25</v>
      </c>
      <c r="D3025" s="2" t="s">
        <v>23</v>
      </c>
      <c r="E3025" s="2" t="s">
        <v>78</v>
      </c>
      <c r="F3025" s="2" t="s">
        <v>71</v>
      </c>
      <c r="G3025" s="4">
        <v>44481</v>
      </c>
      <c r="H3025">
        <v>211</v>
      </c>
      <c r="I3025" t="s">
        <v>4102</v>
      </c>
      <c r="N3025">
        <v>104</v>
      </c>
      <c r="O3025" t="s">
        <v>2057</v>
      </c>
      <c r="P3025">
        <v>171</v>
      </c>
      <c r="AC3025" t="s">
        <v>2058</v>
      </c>
      <c r="AD3025">
        <v>157</v>
      </c>
    </row>
    <row r="3026" spans="1:31" x14ac:dyDescent="0.25">
      <c r="A3026" s="1">
        <v>44481</v>
      </c>
      <c r="B3026" s="2" t="s">
        <v>3880</v>
      </c>
      <c r="C3026" s="2" t="s">
        <v>25</v>
      </c>
      <c r="D3026" s="2" t="s">
        <v>23</v>
      </c>
      <c r="E3026" s="2" t="s">
        <v>78</v>
      </c>
      <c r="F3026" s="2" t="s">
        <v>71</v>
      </c>
      <c r="G3026" s="4">
        <v>44481</v>
      </c>
      <c r="H3026">
        <v>212</v>
      </c>
      <c r="I3026" t="s">
        <v>4102</v>
      </c>
      <c r="N3026">
        <v>691</v>
      </c>
      <c r="O3026" t="s">
        <v>2020</v>
      </c>
      <c r="P3026">
        <v>518</v>
      </c>
      <c r="AC3026" t="s">
        <v>2021</v>
      </c>
      <c r="AD3026" t="s">
        <v>2022</v>
      </c>
    </row>
    <row r="3027" spans="1:31" x14ac:dyDescent="0.25">
      <c r="A3027" s="1">
        <v>44481</v>
      </c>
      <c r="B3027" s="2" t="s">
        <v>3880</v>
      </c>
      <c r="C3027" s="2" t="s">
        <v>34</v>
      </c>
      <c r="D3027" s="2" t="s">
        <v>23</v>
      </c>
      <c r="E3027" s="2" t="s">
        <v>80</v>
      </c>
      <c r="F3027" s="2" t="s">
        <v>71</v>
      </c>
      <c r="G3027" s="4">
        <v>44481</v>
      </c>
      <c r="H3027">
        <v>213</v>
      </c>
      <c r="I3027" t="s">
        <v>4180</v>
      </c>
      <c r="J3027" s="1">
        <v>44481</v>
      </c>
      <c r="K3027" t="s">
        <v>4266</v>
      </c>
      <c r="L3027" t="s">
        <v>2065</v>
      </c>
      <c r="M3027" t="s">
        <v>2984</v>
      </c>
      <c r="N3027">
        <v>692</v>
      </c>
      <c r="O3027" t="s">
        <v>2012</v>
      </c>
      <c r="P3027">
        <v>184</v>
      </c>
      <c r="Q3027">
        <v>0</v>
      </c>
      <c r="R3027">
        <v>0</v>
      </c>
      <c r="S3027">
        <v>1797</v>
      </c>
      <c r="T3027">
        <v>1797</v>
      </c>
      <c r="U3027">
        <v>1797</v>
      </c>
      <c r="W3027" t="s">
        <v>2006</v>
      </c>
      <c r="X3027" t="s">
        <v>71</v>
      </c>
      <c r="AA3027" t="s">
        <v>33</v>
      </c>
      <c r="AC3027" t="s">
        <v>2013</v>
      </c>
      <c r="AD3027" t="s">
        <v>2014</v>
      </c>
      <c r="AE3027" t="s">
        <v>2730</v>
      </c>
    </row>
    <row r="3028" spans="1:31" x14ac:dyDescent="0.25">
      <c r="A3028" s="1">
        <v>44481</v>
      </c>
      <c r="B3028" s="2" t="s">
        <v>3880</v>
      </c>
      <c r="C3028" s="2" t="s">
        <v>34</v>
      </c>
      <c r="D3028" s="2" t="s">
        <v>23</v>
      </c>
      <c r="E3028" s="2" t="s">
        <v>80</v>
      </c>
      <c r="F3028" s="2" t="s">
        <v>71</v>
      </c>
      <c r="G3028" s="4">
        <v>44481</v>
      </c>
      <c r="H3028">
        <v>214</v>
      </c>
      <c r="I3028" t="s">
        <v>4180</v>
      </c>
      <c r="N3028">
        <v>691</v>
      </c>
      <c r="O3028" t="s">
        <v>2020</v>
      </c>
      <c r="P3028">
        <v>518</v>
      </c>
      <c r="AC3028" t="s">
        <v>2021</v>
      </c>
      <c r="AD3028" t="s">
        <v>2022</v>
      </c>
    </row>
    <row r="3029" spans="1:31" x14ac:dyDescent="0.25">
      <c r="A3029" s="1">
        <v>44481</v>
      </c>
      <c r="B3029" s="2" t="s">
        <v>3880</v>
      </c>
      <c r="C3029" s="2" t="s">
        <v>34</v>
      </c>
      <c r="D3029" s="2" t="s">
        <v>23</v>
      </c>
      <c r="E3029" s="2" t="s">
        <v>80</v>
      </c>
      <c r="F3029" s="2" t="s">
        <v>71</v>
      </c>
      <c r="G3029" s="4">
        <v>44481</v>
      </c>
      <c r="H3029">
        <v>215</v>
      </c>
      <c r="I3029" t="s">
        <v>4180</v>
      </c>
      <c r="N3029">
        <v>226</v>
      </c>
      <c r="O3029" t="s">
        <v>2018</v>
      </c>
      <c r="P3029">
        <v>345</v>
      </c>
      <c r="AC3029" t="s">
        <v>2019</v>
      </c>
      <c r="AD3029">
        <v>183</v>
      </c>
    </row>
    <row r="3030" spans="1:31" x14ac:dyDescent="0.25">
      <c r="A3030" s="1">
        <v>44481</v>
      </c>
      <c r="B3030" s="2" t="s">
        <v>3880</v>
      </c>
      <c r="C3030" s="2" t="s">
        <v>34</v>
      </c>
      <c r="D3030" s="2" t="s">
        <v>23</v>
      </c>
      <c r="E3030" s="2" t="s">
        <v>80</v>
      </c>
      <c r="F3030" s="2" t="s">
        <v>71</v>
      </c>
      <c r="G3030" s="4">
        <v>44481</v>
      </c>
      <c r="H3030">
        <v>216</v>
      </c>
      <c r="I3030" t="s">
        <v>4180</v>
      </c>
      <c r="N3030">
        <v>2477</v>
      </c>
      <c r="O3030" t="s">
        <v>2240</v>
      </c>
      <c r="P3030">
        <v>750</v>
      </c>
      <c r="AC3030" t="s">
        <v>2241</v>
      </c>
    </row>
    <row r="3031" spans="1:31" x14ac:dyDescent="0.25">
      <c r="A3031" s="1">
        <v>44481</v>
      </c>
      <c r="B3031" s="2" t="s">
        <v>3880</v>
      </c>
      <c r="C3031" s="2" t="s">
        <v>25</v>
      </c>
      <c r="D3031" s="2" t="s">
        <v>74</v>
      </c>
      <c r="E3031" s="2" t="s">
        <v>78</v>
      </c>
      <c r="F3031" s="2" t="s">
        <v>71</v>
      </c>
      <c r="G3031" s="4">
        <v>44481</v>
      </c>
      <c r="H3031">
        <v>217</v>
      </c>
      <c r="I3031" t="s">
        <v>4182</v>
      </c>
      <c r="J3031" s="1">
        <v>44481</v>
      </c>
      <c r="K3031" t="s">
        <v>2085</v>
      </c>
      <c r="L3031" t="s">
        <v>2086</v>
      </c>
      <c r="M3031" t="s">
        <v>2087</v>
      </c>
      <c r="N3031">
        <v>358</v>
      </c>
      <c r="O3031" t="s">
        <v>2882</v>
      </c>
      <c r="P3031">
        <v>400</v>
      </c>
      <c r="Q3031">
        <v>0</v>
      </c>
      <c r="R3031">
        <v>0</v>
      </c>
      <c r="S3031">
        <v>400</v>
      </c>
      <c r="T3031">
        <v>400</v>
      </c>
      <c r="U3031">
        <v>400</v>
      </c>
      <c r="W3031" t="s">
        <v>2006</v>
      </c>
      <c r="X3031" t="s">
        <v>71</v>
      </c>
      <c r="AA3031" t="s">
        <v>24</v>
      </c>
      <c r="AC3031" t="s">
        <v>2883</v>
      </c>
      <c r="AD3031">
        <v>358</v>
      </c>
      <c r="AE3031" t="s">
        <v>2884</v>
      </c>
    </row>
    <row r="3032" spans="1:31" x14ac:dyDescent="0.25">
      <c r="A3032" s="1">
        <v>44481</v>
      </c>
      <c r="B3032" s="2" t="s">
        <v>3880</v>
      </c>
      <c r="C3032" s="2" t="s">
        <v>20</v>
      </c>
      <c r="D3032" s="2" t="s">
        <v>23</v>
      </c>
      <c r="E3032" s="2" t="s">
        <v>79</v>
      </c>
      <c r="F3032" s="2" t="s">
        <v>71</v>
      </c>
      <c r="G3032" s="4">
        <v>44481</v>
      </c>
      <c r="H3032">
        <v>218</v>
      </c>
      <c r="I3032" t="s">
        <v>4183</v>
      </c>
      <c r="J3032" s="1">
        <v>44481</v>
      </c>
      <c r="K3032" t="s">
        <v>2340</v>
      </c>
      <c r="L3032" t="s">
        <v>2066</v>
      </c>
      <c r="N3032">
        <v>83</v>
      </c>
      <c r="O3032" t="s">
        <v>2029</v>
      </c>
      <c r="P3032">
        <v>138</v>
      </c>
      <c r="Q3032">
        <v>0</v>
      </c>
      <c r="R3032">
        <v>0</v>
      </c>
      <c r="S3032">
        <v>138</v>
      </c>
      <c r="T3032">
        <v>138</v>
      </c>
      <c r="U3032">
        <v>138</v>
      </c>
      <c r="W3032" t="s">
        <v>2006</v>
      </c>
      <c r="X3032" t="s">
        <v>71</v>
      </c>
      <c r="AA3032" t="s">
        <v>18</v>
      </c>
      <c r="AC3032" t="s">
        <v>2030</v>
      </c>
      <c r="AD3032">
        <v>127</v>
      </c>
      <c r="AE3032" t="s">
        <v>2028</v>
      </c>
    </row>
    <row r="3033" spans="1:31" x14ac:dyDescent="0.25">
      <c r="A3033" s="1">
        <v>44481</v>
      </c>
      <c r="B3033" s="2" t="s">
        <v>3880</v>
      </c>
      <c r="C3033" s="2" t="s">
        <v>34</v>
      </c>
      <c r="D3033" s="2" t="s">
        <v>23</v>
      </c>
      <c r="E3033" s="2" t="s">
        <v>80</v>
      </c>
      <c r="F3033" s="2" t="s">
        <v>71</v>
      </c>
      <c r="G3033" s="4">
        <v>44481</v>
      </c>
      <c r="H3033">
        <v>219</v>
      </c>
      <c r="I3033" t="s">
        <v>4184</v>
      </c>
      <c r="J3033" s="1">
        <v>44481</v>
      </c>
      <c r="K3033" t="s">
        <v>4267</v>
      </c>
      <c r="L3033" t="s">
        <v>2219</v>
      </c>
      <c r="M3033" t="s">
        <v>4268</v>
      </c>
      <c r="N3033">
        <v>692</v>
      </c>
      <c r="O3033" t="s">
        <v>2012</v>
      </c>
      <c r="P3033">
        <v>184</v>
      </c>
      <c r="Q3033">
        <v>0</v>
      </c>
      <c r="R3033">
        <v>0</v>
      </c>
      <c r="S3033">
        <v>2297</v>
      </c>
      <c r="T3033">
        <v>2297</v>
      </c>
      <c r="U3033">
        <v>2297</v>
      </c>
      <c r="W3033" t="s">
        <v>2006</v>
      </c>
      <c r="X3033" t="s">
        <v>71</v>
      </c>
      <c r="AA3033" t="s">
        <v>33</v>
      </c>
      <c r="AC3033" t="s">
        <v>2013</v>
      </c>
      <c r="AD3033" t="s">
        <v>2014</v>
      </c>
      <c r="AE3033" t="s">
        <v>2730</v>
      </c>
    </row>
    <row r="3034" spans="1:31" x14ac:dyDescent="0.25">
      <c r="A3034" s="1">
        <v>44481</v>
      </c>
      <c r="B3034" s="2" t="s">
        <v>3880</v>
      </c>
      <c r="C3034" s="2" t="s">
        <v>34</v>
      </c>
      <c r="D3034" s="2" t="s">
        <v>23</v>
      </c>
      <c r="E3034" s="2" t="s">
        <v>80</v>
      </c>
      <c r="F3034" s="2" t="s">
        <v>71</v>
      </c>
      <c r="G3034" s="4">
        <v>44481</v>
      </c>
      <c r="H3034">
        <v>220</v>
      </c>
      <c r="I3034" t="s">
        <v>4184</v>
      </c>
      <c r="N3034">
        <v>226</v>
      </c>
      <c r="O3034" t="s">
        <v>2018</v>
      </c>
      <c r="P3034">
        <v>345</v>
      </c>
      <c r="AC3034" t="s">
        <v>2019</v>
      </c>
      <c r="AD3034">
        <v>183</v>
      </c>
    </row>
    <row r="3035" spans="1:31" x14ac:dyDescent="0.25">
      <c r="A3035" s="1">
        <v>44481</v>
      </c>
      <c r="B3035" s="2" t="s">
        <v>3880</v>
      </c>
      <c r="C3035" s="2" t="s">
        <v>34</v>
      </c>
      <c r="D3035" s="2" t="s">
        <v>23</v>
      </c>
      <c r="E3035" s="2" t="s">
        <v>80</v>
      </c>
      <c r="F3035" s="2" t="s">
        <v>71</v>
      </c>
      <c r="G3035" s="4">
        <v>44481</v>
      </c>
      <c r="H3035">
        <v>221</v>
      </c>
      <c r="I3035" t="s">
        <v>4184</v>
      </c>
      <c r="N3035">
        <v>691</v>
      </c>
      <c r="O3035" t="s">
        <v>2020</v>
      </c>
      <c r="P3035">
        <v>518</v>
      </c>
      <c r="AC3035" t="s">
        <v>2021</v>
      </c>
      <c r="AD3035" t="s">
        <v>2022</v>
      </c>
    </row>
    <row r="3036" spans="1:31" x14ac:dyDescent="0.25">
      <c r="A3036" s="1">
        <v>44481</v>
      </c>
      <c r="B3036" s="2" t="s">
        <v>3880</v>
      </c>
      <c r="C3036" s="2" t="s">
        <v>34</v>
      </c>
      <c r="D3036" s="2" t="s">
        <v>23</v>
      </c>
      <c r="E3036" s="2" t="s">
        <v>80</v>
      </c>
      <c r="F3036" s="2" t="s">
        <v>71</v>
      </c>
      <c r="G3036" s="4">
        <v>44481</v>
      </c>
      <c r="H3036">
        <v>222</v>
      </c>
      <c r="I3036" t="s">
        <v>4184</v>
      </c>
      <c r="N3036">
        <v>2477</v>
      </c>
      <c r="O3036" t="s">
        <v>2240</v>
      </c>
      <c r="P3036">
        <v>750</v>
      </c>
      <c r="AC3036" t="s">
        <v>2241</v>
      </c>
    </row>
    <row r="3037" spans="1:31" x14ac:dyDescent="0.25">
      <c r="A3037" s="1">
        <v>44481</v>
      </c>
      <c r="B3037" s="2" t="s">
        <v>3880</v>
      </c>
      <c r="C3037" s="2" t="s">
        <v>34</v>
      </c>
      <c r="D3037" s="2" t="s">
        <v>23</v>
      </c>
      <c r="E3037" s="2" t="s">
        <v>80</v>
      </c>
      <c r="F3037" s="2" t="s">
        <v>71</v>
      </c>
      <c r="G3037" s="4">
        <v>44481</v>
      </c>
      <c r="H3037">
        <v>223</v>
      </c>
      <c r="I3037" t="s">
        <v>4184</v>
      </c>
      <c r="N3037">
        <v>2458</v>
      </c>
      <c r="O3037" t="s">
        <v>2152</v>
      </c>
      <c r="P3037">
        <v>500</v>
      </c>
      <c r="AC3037" t="s">
        <v>2153</v>
      </c>
    </row>
    <row r="3038" spans="1:31" x14ac:dyDescent="0.25">
      <c r="A3038" s="1">
        <v>44481</v>
      </c>
      <c r="B3038" s="2" t="s">
        <v>3880</v>
      </c>
      <c r="C3038" s="2" t="s">
        <v>34</v>
      </c>
      <c r="D3038" s="2" t="s">
        <v>23</v>
      </c>
      <c r="E3038" s="2" t="s">
        <v>80</v>
      </c>
      <c r="F3038" s="2" t="s">
        <v>71</v>
      </c>
      <c r="G3038" s="4">
        <v>44481</v>
      </c>
      <c r="H3038">
        <v>224</v>
      </c>
      <c r="I3038" t="s">
        <v>4186</v>
      </c>
      <c r="J3038" s="1">
        <v>44481</v>
      </c>
      <c r="K3038" t="s">
        <v>4266</v>
      </c>
      <c r="L3038" t="s">
        <v>2065</v>
      </c>
      <c r="M3038" t="s">
        <v>2984</v>
      </c>
      <c r="N3038">
        <v>2458</v>
      </c>
      <c r="O3038" t="s">
        <v>2152</v>
      </c>
      <c r="P3038">
        <v>500</v>
      </c>
      <c r="Q3038">
        <v>0</v>
      </c>
      <c r="R3038">
        <v>0</v>
      </c>
      <c r="S3038">
        <v>500</v>
      </c>
      <c r="T3038">
        <v>500</v>
      </c>
      <c r="U3038">
        <v>500</v>
      </c>
      <c r="W3038" t="s">
        <v>2006</v>
      </c>
      <c r="X3038" t="s">
        <v>71</v>
      </c>
      <c r="AA3038" t="s">
        <v>33</v>
      </c>
      <c r="AC3038" t="s">
        <v>2153</v>
      </c>
      <c r="AE3038" t="s">
        <v>2730</v>
      </c>
    </row>
    <row r="3039" spans="1:31" x14ac:dyDescent="0.25">
      <c r="A3039" s="1">
        <v>44481</v>
      </c>
      <c r="B3039" s="2" t="s">
        <v>3880</v>
      </c>
      <c r="C3039" s="2" t="s">
        <v>25</v>
      </c>
      <c r="D3039" s="2" t="s">
        <v>74</v>
      </c>
      <c r="E3039" s="2" t="s">
        <v>78</v>
      </c>
      <c r="F3039" s="2" t="s">
        <v>71</v>
      </c>
      <c r="G3039" s="4">
        <v>44481</v>
      </c>
      <c r="H3039">
        <v>225</v>
      </c>
      <c r="I3039" t="s">
        <v>4187</v>
      </c>
      <c r="J3039" s="1">
        <v>44481</v>
      </c>
      <c r="K3039" t="s">
        <v>4269</v>
      </c>
      <c r="L3039" t="s">
        <v>4270</v>
      </c>
      <c r="N3039">
        <v>2265</v>
      </c>
      <c r="O3039" t="s">
        <v>4271</v>
      </c>
      <c r="P3039">
        <v>3000</v>
      </c>
      <c r="Q3039">
        <v>0</v>
      </c>
      <c r="R3039">
        <v>0</v>
      </c>
      <c r="S3039">
        <v>3000</v>
      </c>
      <c r="T3039">
        <v>3000</v>
      </c>
      <c r="U3039">
        <v>3000</v>
      </c>
      <c r="W3039" t="s">
        <v>2006</v>
      </c>
      <c r="X3039" t="s">
        <v>71</v>
      </c>
      <c r="AA3039" t="s">
        <v>24</v>
      </c>
      <c r="AC3039" t="s">
        <v>4272</v>
      </c>
      <c r="AE3039" t="s">
        <v>3357</v>
      </c>
    </row>
    <row r="3040" spans="1:31" x14ac:dyDescent="0.25">
      <c r="A3040" s="1">
        <v>44481</v>
      </c>
      <c r="B3040" s="2" t="s">
        <v>3880</v>
      </c>
      <c r="C3040" s="2" t="s">
        <v>25</v>
      </c>
      <c r="D3040" s="2" t="s">
        <v>74</v>
      </c>
      <c r="E3040" s="2" t="s">
        <v>78</v>
      </c>
      <c r="F3040" s="2" t="s">
        <v>71</v>
      </c>
      <c r="G3040" s="4">
        <v>44481</v>
      </c>
      <c r="H3040">
        <v>226</v>
      </c>
      <c r="I3040" t="s">
        <v>4189</v>
      </c>
      <c r="J3040" s="1">
        <v>44481</v>
      </c>
      <c r="K3040" t="s">
        <v>4273</v>
      </c>
      <c r="L3040" t="s">
        <v>3054</v>
      </c>
      <c r="M3040" t="s">
        <v>4274</v>
      </c>
      <c r="N3040">
        <v>2287</v>
      </c>
      <c r="O3040" t="s">
        <v>4275</v>
      </c>
      <c r="P3040">
        <v>2700</v>
      </c>
      <c r="Q3040">
        <v>0</v>
      </c>
      <c r="R3040">
        <v>0</v>
      </c>
      <c r="S3040">
        <v>2700</v>
      </c>
      <c r="T3040">
        <v>2700</v>
      </c>
      <c r="U3040">
        <v>2700</v>
      </c>
      <c r="W3040" t="s">
        <v>2006</v>
      </c>
      <c r="X3040" t="s">
        <v>71</v>
      </c>
      <c r="AA3040" t="s">
        <v>24</v>
      </c>
      <c r="AC3040" t="s">
        <v>4276</v>
      </c>
      <c r="AE3040" t="s">
        <v>2345</v>
      </c>
    </row>
    <row r="3041" spans="1:31" x14ac:dyDescent="0.25">
      <c r="A3041" s="1">
        <v>44481</v>
      </c>
      <c r="B3041" s="2" t="s">
        <v>3880</v>
      </c>
      <c r="C3041" s="2" t="s">
        <v>34</v>
      </c>
      <c r="D3041" s="2" t="s">
        <v>23</v>
      </c>
      <c r="E3041" s="2" t="s">
        <v>80</v>
      </c>
      <c r="F3041" s="2" t="s">
        <v>71</v>
      </c>
      <c r="G3041" s="4">
        <v>44481</v>
      </c>
      <c r="H3041">
        <v>227</v>
      </c>
      <c r="I3041" t="s">
        <v>4191</v>
      </c>
      <c r="J3041" s="1">
        <v>44481</v>
      </c>
      <c r="K3041" t="s">
        <v>4277</v>
      </c>
      <c r="L3041" t="s">
        <v>2037</v>
      </c>
      <c r="M3041" t="s">
        <v>2257</v>
      </c>
      <c r="N3041">
        <v>2477</v>
      </c>
      <c r="O3041" t="s">
        <v>2240</v>
      </c>
      <c r="P3041">
        <v>750</v>
      </c>
      <c r="Q3041">
        <v>0</v>
      </c>
      <c r="R3041">
        <v>0</v>
      </c>
      <c r="S3041">
        <v>750</v>
      </c>
      <c r="T3041">
        <v>750</v>
      </c>
      <c r="U3041">
        <v>750</v>
      </c>
      <c r="W3041" t="s">
        <v>2006</v>
      </c>
      <c r="X3041" t="s">
        <v>71</v>
      </c>
      <c r="AA3041" t="s">
        <v>33</v>
      </c>
      <c r="AC3041" t="s">
        <v>2241</v>
      </c>
      <c r="AE3041" t="s">
        <v>2730</v>
      </c>
    </row>
    <row r="3042" spans="1:31" x14ac:dyDescent="0.25">
      <c r="A3042" s="1">
        <v>44481</v>
      </c>
      <c r="B3042" s="2" t="s">
        <v>3880</v>
      </c>
      <c r="C3042" s="2" t="s">
        <v>46</v>
      </c>
      <c r="D3042" s="2" t="s">
        <v>23</v>
      </c>
      <c r="E3042" s="2" t="s">
        <v>81</v>
      </c>
      <c r="F3042" s="2" t="s">
        <v>71</v>
      </c>
      <c r="G3042" s="4">
        <v>44481</v>
      </c>
      <c r="H3042">
        <v>228</v>
      </c>
      <c r="I3042" t="s">
        <v>4192</v>
      </c>
      <c r="J3042" s="1">
        <v>44481</v>
      </c>
      <c r="K3042" t="s">
        <v>3575</v>
      </c>
      <c r="L3042" t="s">
        <v>2037</v>
      </c>
      <c r="N3042">
        <v>692</v>
      </c>
      <c r="O3042" t="s">
        <v>2012</v>
      </c>
      <c r="P3042">
        <v>184</v>
      </c>
      <c r="Q3042">
        <v>0</v>
      </c>
      <c r="R3042">
        <v>0</v>
      </c>
      <c r="S3042">
        <v>322</v>
      </c>
      <c r="T3042">
        <v>322</v>
      </c>
      <c r="U3042">
        <v>322</v>
      </c>
      <c r="W3042" t="s">
        <v>2006</v>
      </c>
      <c r="X3042" t="s">
        <v>71</v>
      </c>
      <c r="AA3042" t="s">
        <v>46</v>
      </c>
      <c r="AC3042" t="s">
        <v>2013</v>
      </c>
      <c r="AD3042" t="s">
        <v>2014</v>
      </c>
      <c r="AE3042" t="s">
        <v>2091</v>
      </c>
    </row>
    <row r="3043" spans="1:31" x14ac:dyDescent="0.25">
      <c r="A3043" s="1">
        <v>44481</v>
      </c>
      <c r="B3043" s="2" t="s">
        <v>3880</v>
      </c>
      <c r="C3043" s="2" t="s">
        <v>46</v>
      </c>
      <c r="D3043" s="2" t="s">
        <v>23</v>
      </c>
      <c r="E3043" s="2" t="s">
        <v>81</v>
      </c>
      <c r="F3043" s="2" t="s">
        <v>71</v>
      </c>
      <c r="G3043" s="4">
        <v>44481</v>
      </c>
      <c r="H3043">
        <v>229</v>
      </c>
      <c r="I3043" t="s">
        <v>4192</v>
      </c>
      <c r="N3043">
        <v>83</v>
      </c>
      <c r="O3043" t="s">
        <v>2029</v>
      </c>
      <c r="P3043">
        <v>138</v>
      </c>
      <c r="AC3043" t="s">
        <v>2030</v>
      </c>
      <c r="AD3043">
        <v>127</v>
      </c>
    </row>
    <row r="3044" spans="1:31" x14ac:dyDescent="0.25">
      <c r="A3044" s="1">
        <v>44481</v>
      </c>
      <c r="B3044" s="2" t="s">
        <v>3883</v>
      </c>
      <c r="C3044" s="2" t="s">
        <v>25</v>
      </c>
      <c r="D3044" s="2" t="s">
        <v>23</v>
      </c>
      <c r="E3044" s="2" t="s">
        <v>78</v>
      </c>
      <c r="F3044" s="2" t="s">
        <v>71</v>
      </c>
      <c r="G3044" s="4">
        <v>44481</v>
      </c>
      <c r="H3044">
        <v>230</v>
      </c>
      <c r="I3044" t="s">
        <v>4193</v>
      </c>
      <c r="J3044" s="1">
        <v>44481</v>
      </c>
      <c r="K3044" t="s">
        <v>2915</v>
      </c>
      <c r="L3044" t="s">
        <v>2618</v>
      </c>
      <c r="M3044" t="s">
        <v>2065</v>
      </c>
      <c r="N3044">
        <v>2062</v>
      </c>
      <c r="O3044" t="s">
        <v>2307</v>
      </c>
      <c r="P3044">
        <v>1495</v>
      </c>
      <c r="Q3044">
        <v>0</v>
      </c>
      <c r="R3044">
        <v>0</v>
      </c>
      <c r="S3044">
        <v>1495</v>
      </c>
      <c r="T3044">
        <v>1495</v>
      </c>
      <c r="U3044">
        <v>1495</v>
      </c>
      <c r="W3044" t="s">
        <v>2006</v>
      </c>
      <c r="X3044" t="s">
        <v>71</v>
      </c>
      <c r="AA3044" t="s">
        <v>24</v>
      </c>
      <c r="AC3044" t="s">
        <v>2308</v>
      </c>
      <c r="AD3044" t="s">
        <v>2309</v>
      </c>
      <c r="AE3044" t="s">
        <v>3068</v>
      </c>
    </row>
    <row r="3045" spans="1:31" x14ac:dyDescent="0.25">
      <c r="A3045" s="1">
        <v>44481</v>
      </c>
      <c r="B3045" s="2" t="s">
        <v>3883</v>
      </c>
      <c r="C3045" s="2" t="s">
        <v>34</v>
      </c>
      <c r="D3045" s="2" t="s">
        <v>23</v>
      </c>
      <c r="E3045" s="2" t="s">
        <v>80</v>
      </c>
      <c r="F3045" s="2" t="s">
        <v>71</v>
      </c>
      <c r="G3045" s="4">
        <v>44481</v>
      </c>
      <c r="H3045">
        <v>231</v>
      </c>
      <c r="I3045" t="s">
        <v>4194</v>
      </c>
      <c r="J3045" s="1">
        <v>44481</v>
      </c>
      <c r="K3045" t="s">
        <v>4278</v>
      </c>
      <c r="L3045" t="s">
        <v>4279</v>
      </c>
      <c r="M3045" t="s">
        <v>4280</v>
      </c>
      <c r="N3045">
        <v>692</v>
      </c>
      <c r="O3045" t="s">
        <v>2012</v>
      </c>
      <c r="P3045">
        <v>184</v>
      </c>
      <c r="Q3045">
        <v>0</v>
      </c>
      <c r="R3045">
        <v>0</v>
      </c>
      <c r="S3045">
        <v>1547</v>
      </c>
      <c r="T3045">
        <v>1547</v>
      </c>
      <c r="U3045">
        <v>1547</v>
      </c>
      <c r="W3045" t="s">
        <v>2006</v>
      </c>
      <c r="X3045" t="s">
        <v>71</v>
      </c>
      <c r="AA3045" t="s">
        <v>33</v>
      </c>
      <c r="AC3045" t="s">
        <v>2013</v>
      </c>
      <c r="AD3045" t="s">
        <v>2014</v>
      </c>
      <c r="AE3045" t="s">
        <v>2730</v>
      </c>
    </row>
    <row r="3046" spans="1:31" x14ac:dyDescent="0.25">
      <c r="A3046" s="1">
        <v>44481</v>
      </c>
      <c r="B3046" s="2" t="s">
        <v>3883</v>
      </c>
      <c r="C3046" s="2" t="s">
        <v>34</v>
      </c>
      <c r="D3046" s="2" t="s">
        <v>23</v>
      </c>
      <c r="E3046" s="2" t="s">
        <v>80</v>
      </c>
      <c r="F3046" s="2" t="s">
        <v>71</v>
      </c>
      <c r="G3046" s="4">
        <v>44481</v>
      </c>
      <c r="H3046">
        <v>232</v>
      </c>
      <c r="I3046" t="s">
        <v>4194</v>
      </c>
      <c r="N3046">
        <v>226</v>
      </c>
      <c r="O3046" t="s">
        <v>2018</v>
      </c>
      <c r="P3046">
        <v>345</v>
      </c>
      <c r="AC3046" t="s">
        <v>2019</v>
      </c>
      <c r="AD3046">
        <v>183</v>
      </c>
    </row>
    <row r="3047" spans="1:31" x14ac:dyDescent="0.25">
      <c r="A3047" s="1">
        <v>44481</v>
      </c>
      <c r="B3047" s="2" t="s">
        <v>3883</v>
      </c>
      <c r="C3047" s="2" t="s">
        <v>34</v>
      </c>
      <c r="D3047" s="2" t="s">
        <v>23</v>
      </c>
      <c r="E3047" s="2" t="s">
        <v>80</v>
      </c>
      <c r="F3047" s="2" t="s">
        <v>71</v>
      </c>
      <c r="G3047" s="4">
        <v>44481</v>
      </c>
      <c r="H3047">
        <v>233</v>
      </c>
      <c r="I3047" t="s">
        <v>4194</v>
      </c>
      <c r="N3047">
        <v>691</v>
      </c>
      <c r="O3047" t="s">
        <v>2020</v>
      </c>
      <c r="P3047">
        <v>518</v>
      </c>
      <c r="AC3047" t="s">
        <v>2021</v>
      </c>
      <c r="AD3047" t="s">
        <v>2022</v>
      </c>
    </row>
    <row r="3048" spans="1:31" x14ac:dyDescent="0.25">
      <c r="A3048" s="1">
        <v>44481</v>
      </c>
      <c r="B3048" s="2" t="s">
        <v>3883</v>
      </c>
      <c r="C3048" s="2" t="s">
        <v>34</v>
      </c>
      <c r="D3048" s="2" t="s">
        <v>23</v>
      </c>
      <c r="E3048" s="2" t="s">
        <v>80</v>
      </c>
      <c r="F3048" s="2" t="s">
        <v>71</v>
      </c>
      <c r="G3048" s="4">
        <v>44481</v>
      </c>
      <c r="H3048">
        <v>234</v>
      </c>
      <c r="I3048" t="s">
        <v>4194</v>
      </c>
      <c r="N3048">
        <v>2458</v>
      </c>
      <c r="O3048" t="s">
        <v>2152</v>
      </c>
      <c r="P3048">
        <v>500</v>
      </c>
      <c r="AC3048" t="s">
        <v>2153</v>
      </c>
    </row>
    <row r="3049" spans="1:31" x14ac:dyDescent="0.25">
      <c r="A3049" s="1">
        <v>44481</v>
      </c>
      <c r="B3049" s="2" t="s">
        <v>3883</v>
      </c>
      <c r="C3049" s="2" t="s">
        <v>34</v>
      </c>
      <c r="D3049" s="2" t="s">
        <v>23</v>
      </c>
      <c r="E3049" s="2" t="s">
        <v>80</v>
      </c>
      <c r="F3049" s="2" t="s">
        <v>71</v>
      </c>
      <c r="G3049" s="4">
        <v>44481</v>
      </c>
      <c r="H3049">
        <v>235</v>
      </c>
      <c r="I3049" t="s">
        <v>4196</v>
      </c>
      <c r="J3049" s="1">
        <v>44481</v>
      </c>
      <c r="K3049" t="s">
        <v>4281</v>
      </c>
      <c r="L3049" t="s">
        <v>2397</v>
      </c>
      <c r="N3049">
        <v>692</v>
      </c>
      <c r="O3049" t="s">
        <v>2012</v>
      </c>
      <c r="P3049">
        <v>184</v>
      </c>
      <c r="Q3049">
        <v>0</v>
      </c>
      <c r="R3049">
        <v>0</v>
      </c>
      <c r="S3049">
        <v>2297</v>
      </c>
      <c r="T3049">
        <v>2297</v>
      </c>
      <c r="U3049">
        <v>2297</v>
      </c>
      <c r="W3049" t="s">
        <v>2006</v>
      </c>
      <c r="X3049" t="s">
        <v>71</v>
      </c>
      <c r="AA3049" t="s">
        <v>33</v>
      </c>
      <c r="AC3049" t="s">
        <v>2013</v>
      </c>
      <c r="AD3049" t="s">
        <v>2014</v>
      </c>
      <c r="AE3049" t="s">
        <v>2730</v>
      </c>
    </row>
    <row r="3050" spans="1:31" x14ac:dyDescent="0.25">
      <c r="A3050" s="1">
        <v>44481</v>
      </c>
      <c r="B3050" s="2" t="s">
        <v>3883</v>
      </c>
      <c r="C3050" s="2" t="s">
        <v>34</v>
      </c>
      <c r="D3050" s="2" t="s">
        <v>23</v>
      </c>
      <c r="E3050" s="2" t="s">
        <v>80</v>
      </c>
      <c r="F3050" s="2" t="s">
        <v>71</v>
      </c>
      <c r="G3050" s="4">
        <v>44481</v>
      </c>
      <c r="H3050">
        <v>236</v>
      </c>
      <c r="I3050" t="s">
        <v>4196</v>
      </c>
      <c r="N3050">
        <v>226</v>
      </c>
      <c r="O3050" t="s">
        <v>2018</v>
      </c>
      <c r="P3050">
        <v>345</v>
      </c>
      <c r="AC3050" t="s">
        <v>2019</v>
      </c>
      <c r="AD3050">
        <v>183</v>
      </c>
    </row>
    <row r="3051" spans="1:31" x14ac:dyDescent="0.25">
      <c r="A3051" s="1">
        <v>44481</v>
      </c>
      <c r="B3051" s="2" t="s">
        <v>3883</v>
      </c>
      <c r="C3051" s="2" t="s">
        <v>34</v>
      </c>
      <c r="D3051" s="2" t="s">
        <v>23</v>
      </c>
      <c r="E3051" s="2" t="s">
        <v>80</v>
      </c>
      <c r="F3051" s="2" t="s">
        <v>71</v>
      </c>
      <c r="G3051" s="4">
        <v>44481</v>
      </c>
      <c r="H3051">
        <v>237</v>
      </c>
      <c r="I3051" t="s">
        <v>4196</v>
      </c>
      <c r="N3051">
        <v>691</v>
      </c>
      <c r="O3051" t="s">
        <v>2020</v>
      </c>
      <c r="P3051">
        <v>518</v>
      </c>
      <c r="AC3051" t="s">
        <v>2021</v>
      </c>
      <c r="AD3051" t="s">
        <v>2022</v>
      </c>
    </row>
    <row r="3052" spans="1:31" x14ac:dyDescent="0.25">
      <c r="A3052" s="1">
        <v>44481</v>
      </c>
      <c r="B3052" s="2" t="s">
        <v>3883</v>
      </c>
      <c r="C3052" s="2" t="s">
        <v>34</v>
      </c>
      <c r="D3052" s="2" t="s">
        <v>23</v>
      </c>
      <c r="E3052" s="2" t="s">
        <v>80</v>
      </c>
      <c r="F3052" s="2" t="s">
        <v>71</v>
      </c>
      <c r="G3052" s="4">
        <v>44481</v>
      </c>
      <c r="H3052">
        <v>238</v>
      </c>
      <c r="I3052" t="s">
        <v>4196</v>
      </c>
      <c r="N3052">
        <v>2477</v>
      </c>
      <c r="O3052" t="s">
        <v>2240</v>
      </c>
      <c r="P3052">
        <v>750</v>
      </c>
      <c r="AC3052" t="s">
        <v>2241</v>
      </c>
    </row>
    <row r="3053" spans="1:31" x14ac:dyDescent="0.25">
      <c r="A3053" s="1">
        <v>44481</v>
      </c>
      <c r="B3053" s="2" t="s">
        <v>3883</v>
      </c>
      <c r="C3053" s="2" t="s">
        <v>34</v>
      </c>
      <c r="D3053" s="2" t="s">
        <v>23</v>
      </c>
      <c r="E3053" s="2" t="s">
        <v>80</v>
      </c>
      <c r="F3053" s="2" t="s">
        <v>71</v>
      </c>
      <c r="G3053" s="4">
        <v>44481</v>
      </c>
      <c r="H3053">
        <v>239</v>
      </c>
      <c r="I3053" t="s">
        <v>4196</v>
      </c>
      <c r="N3053">
        <v>2458</v>
      </c>
      <c r="O3053" t="s">
        <v>2152</v>
      </c>
      <c r="P3053">
        <v>500</v>
      </c>
      <c r="AC3053" t="s">
        <v>2153</v>
      </c>
    </row>
    <row r="3054" spans="1:31" x14ac:dyDescent="0.25">
      <c r="A3054" s="1">
        <v>44481</v>
      </c>
      <c r="B3054" s="2" t="s">
        <v>3883</v>
      </c>
      <c r="C3054" s="2" t="s">
        <v>20</v>
      </c>
      <c r="D3054" s="2" t="s">
        <v>23</v>
      </c>
      <c r="E3054" s="2" t="s">
        <v>79</v>
      </c>
      <c r="F3054" s="2" t="s">
        <v>71</v>
      </c>
      <c r="G3054" s="4">
        <v>44481</v>
      </c>
      <c r="H3054">
        <v>240</v>
      </c>
      <c r="I3054" t="s">
        <v>4198</v>
      </c>
      <c r="J3054" s="1">
        <v>44481</v>
      </c>
      <c r="K3054" t="s">
        <v>4282</v>
      </c>
      <c r="L3054" t="s">
        <v>4283</v>
      </c>
      <c r="M3054" t="s">
        <v>4284</v>
      </c>
      <c r="N3054">
        <v>692</v>
      </c>
      <c r="O3054" t="s">
        <v>2012</v>
      </c>
      <c r="P3054">
        <v>184</v>
      </c>
      <c r="Q3054">
        <v>0</v>
      </c>
      <c r="R3054">
        <v>0</v>
      </c>
      <c r="S3054">
        <v>1664</v>
      </c>
      <c r="T3054">
        <v>1664</v>
      </c>
      <c r="U3054">
        <v>1664</v>
      </c>
      <c r="W3054" t="s">
        <v>2006</v>
      </c>
      <c r="X3054" t="s">
        <v>71</v>
      </c>
      <c r="AA3054" t="s">
        <v>18</v>
      </c>
      <c r="AC3054" t="s">
        <v>2013</v>
      </c>
      <c r="AD3054" t="s">
        <v>2014</v>
      </c>
      <c r="AE3054" t="s">
        <v>2332</v>
      </c>
    </row>
    <row r="3055" spans="1:31" x14ac:dyDescent="0.25">
      <c r="A3055" s="1">
        <v>44481</v>
      </c>
      <c r="B3055" s="2" t="s">
        <v>3883</v>
      </c>
      <c r="C3055" s="2" t="s">
        <v>20</v>
      </c>
      <c r="D3055" s="2" t="s">
        <v>23</v>
      </c>
      <c r="E3055" s="2" t="s">
        <v>79</v>
      </c>
      <c r="F3055" s="2" t="s">
        <v>71</v>
      </c>
      <c r="G3055" s="4">
        <v>44481</v>
      </c>
      <c r="H3055">
        <v>241</v>
      </c>
      <c r="I3055" t="s">
        <v>4198</v>
      </c>
      <c r="N3055">
        <v>49</v>
      </c>
      <c r="O3055" t="s">
        <v>2073</v>
      </c>
      <c r="P3055">
        <v>380</v>
      </c>
      <c r="AC3055" t="s">
        <v>2074</v>
      </c>
      <c r="AD3055">
        <v>97</v>
      </c>
    </row>
    <row r="3056" spans="1:31" x14ac:dyDescent="0.25">
      <c r="A3056" s="1">
        <v>44481</v>
      </c>
      <c r="B3056" s="2" t="s">
        <v>3883</v>
      </c>
      <c r="C3056" s="2" t="s">
        <v>20</v>
      </c>
      <c r="D3056" s="2" t="s">
        <v>23</v>
      </c>
      <c r="E3056" s="2" t="s">
        <v>79</v>
      </c>
      <c r="F3056" s="2" t="s">
        <v>71</v>
      </c>
      <c r="G3056" s="4">
        <v>44481</v>
      </c>
      <c r="H3056">
        <v>242</v>
      </c>
      <c r="I3056" t="s">
        <v>4198</v>
      </c>
      <c r="N3056">
        <v>48</v>
      </c>
      <c r="O3056" t="s">
        <v>2075</v>
      </c>
      <c r="P3056">
        <v>165</v>
      </c>
      <c r="AC3056" t="s">
        <v>2076</v>
      </c>
      <c r="AD3056">
        <v>99</v>
      </c>
    </row>
    <row r="3057" spans="1:31" x14ac:dyDescent="0.25">
      <c r="A3057" s="1">
        <v>44481</v>
      </c>
      <c r="B3057" s="2" t="s">
        <v>3883</v>
      </c>
      <c r="C3057" s="2" t="s">
        <v>20</v>
      </c>
      <c r="D3057" s="2" t="s">
        <v>23</v>
      </c>
      <c r="E3057" s="2" t="s">
        <v>79</v>
      </c>
      <c r="F3057" s="2" t="s">
        <v>71</v>
      </c>
      <c r="G3057" s="4">
        <v>44481</v>
      </c>
      <c r="H3057">
        <v>243</v>
      </c>
      <c r="I3057" t="s">
        <v>4198</v>
      </c>
      <c r="N3057">
        <v>1533</v>
      </c>
      <c r="O3057" t="s">
        <v>2119</v>
      </c>
      <c r="P3057">
        <v>535</v>
      </c>
      <c r="AC3057" t="s">
        <v>2120</v>
      </c>
      <c r="AD3057" t="s">
        <v>2121</v>
      </c>
    </row>
    <row r="3058" spans="1:31" x14ac:dyDescent="0.25">
      <c r="A3058" s="1">
        <v>44481</v>
      </c>
      <c r="B3058" s="2" t="s">
        <v>3883</v>
      </c>
      <c r="C3058" s="2" t="s">
        <v>20</v>
      </c>
      <c r="D3058" s="2" t="s">
        <v>23</v>
      </c>
      <c r="E3058" s="2" t="s">
        <v>79</v>
      </c>
      <c r="F3058" s="2" t="s">
        <v>71</v>
      </c>
      <c r="G3058" s="4">
        <v>44481</v>
      </c>
      <c r="H3058">
        <v>244</v>
      </c>
      <c r="I3058" t="s">
        <v>4198</v>
      </c>
      <c r="N3058">
        <v>539</v>
      </c>
      <c r="O3058" t="s">
        <v>2059</v>
      </c>
      <c r="P3058">
        <v>400</v>
      </c>
      <c r="AC3058" t="s">
        <v>2060</v>
      </c>
    </row>
    <row r="3059" spans="1:31" x14ac:dyDescent="0.25">
      <c r="A3059" s="1">
        <v>44481</v>
      </c>
      <c r="B3059" s="2" t="s">
        <v>3883</v>
      </c>
      <c r="C3059" s="2" t="s">
        <v>73</v>
      </c>
      <c r="D3059" s="2" t="s">
        <v>23</v>
      </c>
      <c r="E3059" s="2" t="s">
        <v>77</v>
      </c>
      <c r="F3059" s="2" t="s">
        <v>71</v>
      </c>
      <c r="G3059" s="4">
        <v>44481</v>
      </c>
      <c r="H3059">
        <v>245</v>
      </c>
      <c r="I3059" t="s">
        <v>4200</v>
      </c>
      <c r="J3059" s="1">
        <v>44481</v>
      </c>
      <c r="K3059" t="s">
        <v>3423</v>
      </c>
      <c r="L3059" t="s">
        <v>3424</v>
      </c>
      <c r="M3059" t="s">
        <v>3425</v>
      </c>
      <c r="N3059">
        <v>112</v>
      </c>
      <c r="O3059" t="s">
        <v>2357</v>
      </c>
      <c r="P3059">
        <v>1070</v>
      </c>
      <c r="Q3059">
        <v>0</v>
      </c>
      <c r="R3059">
        <v>0</v>
      </c>
      <c r="S3059">
        <v>1070</v>
      </c>
      <c r="T3059">
        <v>1070</v>
      </c>
      <c r="U3059">
        <v>1070</v>
      </c>
      <c r="W3059" t="s">
        <v>2006</v>
      </c>
      <c r="X3059" t="s">
        <v>71</v>
      </c>
      <c r="AA3059" t="s">
        <v>24</v>
      </c>
      <c r="AC3059" t="s">
        <v>2358</v>
      </c>
      <c r="AE3059" t="s">
        <v>2773</v>
      </c>
    </row>
    <row r="3060" spans="1:31" x14ac:dyDescent="0.25">
      <c r="A3060" s="1">
        <v>44481</v>
      </c>
      <c r="B3060" s="2" t="s">
        <v>3883</v>
      </c>
      <c r="C3060" s="2" t="s">
        <v>20</v>
      </c>
      <c r="D3060" s="2" t="s">
        <v>23</v>
      </c>
      <c r="E3060" s="2" t="s">
        <v>79</v>
      </c>
      <c r="F3060" s="2" t="s">
        <v>71</v>
      </c>
      <c r="G3060" s="4">
        <v>44481</v>
      </c>
      <c r="H3060">
        <v>246</v>
      </c>
      <c r="I3060" t="s">
        <v>4202</v>
      </c>
      <c r="J3060" s="1">
        <v>44481</v>
      </c>
      <c r="K3060" t="s">
        <v>4285</v>
      </c>
      <c r="L3060" t="s">
        <v>3121</v>
      </c>
      <c r="N3060">
        <v>692</v>
      </c>
      <c r="O3060" t="s">
        <v>2012</v>
      </c>
      <c r="P3060">
        <v>184</v>
      </c>
      <c r="Q3060">
        <v>0</v>
      </c>
      <c r="R3060">
        <v>0</v>
      </c>
      <c r="S3060">
        <v>857</v>
      </c>
      <c r="T3060">
        <v>857</v>
      </c>
      <c r="U3060">
        <v>857</v>
      </c>
      <c r="W3060" t="s">
        <v>2006</v>
      </c>
      <c r="X3060" t="s">
        <v>71</v>
      </c>
      <c r="AA3060" t="s">
        <v>18</v>
      </c>
      <c r="AC3060" t="s">
        <v>2013</v>
      </c>
      <c r="AD3060" t="s">
        <v>2014</v>
      </c>
      <c r="AE3060" t="s">
        <v>2332</v>
      </c>
    </row>
    <row r="3061" spans="1:31" x14ac:dyDescent="0.25">
      <c r="A3061" s="1">
        <v>44481</v>
      </c>
      <c r="B3061" s="2" t="s">
        <v>3883</v>
      </c>
      <c r="C3061" s="2" t="s">
        <v>20</v>
      </c>
      <c r="D3061" s="2" t="s">
        <v>23</v>
      </c>
      <c r="E3061" s="2" t="s">
        <v>79</v>
      </c>
      <c r="F3061" s="2" t="s">
        <v>71</v>
      </c>
      <c r="G3061" s="4">
        <v>44481</v>
      </c>
      <c r="H3061">
        <v>247</v>
      </c>
      <c r="I3061" t="s">
        <v>4202</v>
      </c>
      <c r="N3061">
        <v>1533</v>
      </c>
      <c r="O3061" t="s">
        <v>2119</v>
      </c>
      <c r="P3061">
        <v>535</v>
      </c>
      <c r="AC3061" t="s">
        <v>2120</v>
      </c>
      <c r="AD3061" t="s">
        <v>2121</v>
      </c>
    </row>
    <row r="3062" spans="1:31" x14ac:dyDescent="0.25">
      <c r="A3062" s="1">
        <v>44481</v>
      </c>
      <c r="B3062" s="2" t="s">
        <v>3883</v>
      </c>
      <c r="C3062" s="2" t="s">
        <v>20</v>
      </c>
      <c r="D3062" s="2" t="s">
        <v>23</v>
      </c>
      <c r="E3062" s="2" t="s">
        <v>79</v>
      </c>
      <c r="F3062" s="2" t="s">
        <v>71</v>
      </c>
      <c r="G3062" s="4">
        <v>44481</v>
      </c>
      <c r="H3062">
        <v>248</v>
      </c>
      <c r="I3062" t="s">
        <v>4202</v>
      </c>
      <c r="N3062">
        <v>83</v>
      </c>
      <c r="O3062" t="s">
        <v>2029</v>
      </c>
      <c r="P3062">
        <v>138</v>
      </c>
      <c r="AC3062" t="s">
        <v>2030</v>
      </c>
      <c r="AD3062">
        <v>127</v>
      </c>
    </row>
    <row r="3063" spans="1:31" x14ac:dyDescent="0.25">
      <c r="A3063" s="1">
        <v>44481</v>
      </c>
      <c r="B3063" s="2" t="s">
        <v>3883</v>
      </c>
      <c r="C3063" s="2" t="s">
        <v>25</v>
      </c>
      <c r="D3063" s="2" t="s">
        <v>23</v>
      </c>
      <c r="E3063" s="2" t="s">
        <v>78</v>
      </c>
      <c r="F3063" s="2" t="s">
        <v>71</v>
      </c>
      <c r="G3063" s="4">
        <v>44481</v>
      </c>
      <c r="H3063">
        <v>249</v>
      </c>
      <c r="I3063" t="s">
        <v>4204</v>
      </c>
      <c r="J3063" s="1">
        <v>44481</v>
      </c>
      <c r="K3063" t="s">
        <v>3995</v>
      </c>
      <c r="L3063" t="s">
        <v>2338</v>
      </c>
      <c r="M3063" t="s">
        <v>2574</v>
      </c>
      <c r="N3063">
        <v>634</v>
      </c>
      <c r="O3063" t="s">
        <v>3040</v>
      </c>
      <c r="P3063">
        <v>126</v>
      </c>
      <c r="Q3063">
        <v>0</v>
      </c>
      <c r="R3063">
        <v>0</v>
      </c>
      <c r="S3063">
        <v>660</v>
      </c>
      <c r="T3063">
        <v>660</v>
      </c>
      <c r="U3063">
        <v>660</v>
      </c>
      <c r="W3063" t="s">
        <v>2006</v>
      </c>
      <c r="X3063" t="s">
        <v>71</v>
      </c>
      <c r="AA3063" t="s">
        <v>24</v>
      </c>
      <c r="AC3063" t="s">
        <v>3041</v>
      </c>
      <c r="AD3063" t="s">
        <v>3042</v>
      </c>
      <c r="AE3063" t="s">
        <v>3068</v>
      </c>
    </row>
    <row r="3064" spans="1:31" x14ac:dyDescent="0.25">
      <c r="A3064" s="1">
        <v>44481</v>
      </c>
      <c r="B3064" s="2" t="s">
        <v>3883</v>
      </c>
      <c r="C3064" s="2" t="s">
        <v>25</v>
      </c>
      <c r="D3064" s="2" t="s">
        <v>23</v>
      </c>
      <c r="E3064" s="2" t="s">
        <v>78</v>
      </c>
      <c r="F3064" s="2" t="s">
        <v>71</v>
      </c>
      <c r="G3064" s="4">
        <v>44481</v>
      </c>
      <c r="H3064">
        <v>250</v>
      </c>
      <c r="I3064" t="s">
        <v>4204</v>
      </c>
      <c r="N3064">
        <v>69</v>
      </c>
      <c r="O3064" t="s">
        <v>2046</v>
      </c>
      <c r="P3064">
        <v>288</v>
      </c>
      <c r="AC3064" t="s">
        <v>2047</v>
      </c>
      <c r="AD3064" t="s">
        <v>2048</v>
      </c>
    </row>
    <row r="3065" spans="1:31" x14ac:dyDescent="0.25">
      <c r="A3065" s="1">
        <v>44481</v>
      </c>
      <c r="B3065" s="2" t="s">
        <v>3883</v>
      </c>
      <c r="C3065" s="2" t="s">
        <v>25</v>
      </c>
      <c r="D3065" s="2" t="s">
        <v>23</v>
      </c>
      <c r="E3065" s="2" t="s">
        <v>78</v>
      </c>
      <c r="F3065" s="2" t="s">
        <v>71</v>
      </c>
      <c r="G3065" s="4">
        <v>44481</v>
      </c>
      <c r="H3065">
        <v>251</v>
      </c>
      <c r="I3065" t="s">
        <v>4204</v>
      </c>
      <c r="N3065">
        <v>104</v>
      </c>
      <c r="O3065" t="s">
        <v>2057</v>
      </c>
      <c r="P3065">
        <v>171</v>
      </c>
      <c r="AC3065" t="s">
        <v>2058</v>
      </c>
      <c r="AD3065">
        <v>157</v>
      </c>
    </row>
    <row r="3066" spans="1:31" x14ac:dyDescent="0.25">
      <c r="A3066" s="1">
        <v>44481</v>
      </c>
      <c r="B3066" s="2" t="s">
        <v>3883</v>
      </c>
      <c r="C3066" s="2" t="s">
        <v>25</v>
      </c>
      <c r="D3066" s="2" t="s">
        <v>23</v>
      </c>
      <c r="E3066" s="2" t="s">
        <v>78</v>
      </c>
      <c r="F3066" s="2" t="s">
        <v>71</v>
      </c>
      <c r="G3066" s="4">
        <v>44481</v>
      </c>
      <c r="H3066">
        <v>252</v>
      </c>
      <c r="I3066" t="s">
        <v>4204</v>
      </c>
      <c r="N3066">
        <v>97</v>
      </c>
      <c r="O3066" t="s">
        <v>3426</v>
      </c>
      <c r="P3066">
        <v>75</v>
      </c>
      <c r="AC3066" t="s">
        <v>3427</v>
      </c>
      <c r="AD3066">
        <v>132</v>
      </c>
    </row>
    <row r="3067" spans="1:31" x14ac:dyDescent="0.25">
      <c r="A3067" s="1">
        <v>44481</v>
      </c>
      <c r="B3067" s="2" t="s">
        <v>3883</v>
      </c>
      <c r="C3067" s="2" t="s">
        <v>73</v>
      </c>
      <c r="D3067" s="2" t="s">
        <v>23</v>
      </c>
      <c r="E3067" s="2" t="s">
        <v>77</v>
      </c>
      <c r="F3067" s="2" t="s">
        <v>71</v>
      </c>
      <c r="G3067" s="4">
        <v>44481</v>
      </c>
      <c r="H3067">
        <v>253</v>
      </c>
      <c r="I3067" t="s">
        <v>4205</v>
      </c>
      <c r="J3067" s="1">
        <v>44481</v>
      </c>
      <c r="K3067" t="s">
        <v>3995</v>
      </c>
      <c r="L3067" t="s">
        <v>2338</v>
      </c>
      <c r="M3067" t="s">
        <v>2574</v>
      </c>
      <c r="N3067">
        <v>102</v>
      </c>
      <c r="O3067" t="s">
        <v>2033</v>
      </c>
      <c r="P3067">
        <v>1070</v>
      </c>
      <c r="Q3067">
        <v>0</v>
      </c>
      <c r="R3067">
        <v>0</v>
      </c>
      <c r="S3067">
        <v>1070</v>
      </c>
      <c r="T3067">
        <v>1070</v>
      </c>
      <c r="U3067">
        <v>1070</v>
      </c>
      <c r="W3067" t="s">
        <v>2006</v>
      </c>
      <c r="X3067" t="s">
        <v>71</v>
      </c>
      <c r="AA3067" t="s">
        <v>24</v>
      </c>
      <c r="AC3067" t="s">
        <v>2034</v>
      </c>
      <c r="AD3067">
        <v>136</v>
      </c>
      <c r="AE3067" t="s">
        <v>3068</v>
      </c>
    </row>
    <row r="3068" spans="1:31" x14ac:dyDescent="0.25">
      <c r="A3068" s="1">
        <v>44481</v>
      </c>
      <c r="B3068" s="2" t="s">
        <v>3883</v>
      </c>
      <c r="C3068" s="2" t="s">
        <v>20</v>
      </c>
      <c r="D3068" s="2" t="s">
        <v>23</v>
      </c>
      <c r="E3068" s="2" t="s">
        <v>79</v>
      </c>
      <c r="F3068" s="2" t="s">
        <v>71</v>
      </c>
      <c r="G3068" s="4">
        <v>44481</v>
      </c>
      <c r="H3068">
        <v>254</v>
      </c>
      <c r="I3068" t="s">
        <v>4206</v>
      </c>
      <c r="J3068" s="1">
        <v>44481</v>
      </c>
      <c r="K3068" t="s">
        <v>4286</v>
      </c>
      <c r="L3068" t="s">
        <v>4280</v>
      </c>
      <c r="M3068" t="s">
        <v>2150</v>
      </c>
      <c r="N3068">
        <v>692</v>
      </c>
      <c r="O3068" t="s">
        <v>2012</v>
      </c>
      <c r="P3068">
        <v>184</v>
      </c>
      <c r="Q3068">
        <v>0</v>
      </c>
      <c r="R3068">
        <v>0</v>
      </c>
      <c r="S3068">
        <v>322</v>
      </c>
      <c r="T3068">
        <v>322</v>
      </c>
      <c r="U3068">
        <v>322</v>
      </c>
      <c r="W3068" t="s">
        <v>2006</v>
      </c>
      <c r="X3068" t="s">
        <v>71</v>
      </c>
      <c r="AA3068" t="s">
        <v>18</v>
      </c>
      <c r="AC3068" t="s">
        <v>2013</v>
      </c>
      <c r="AD3068" t="s">
        <v>2014</v>
      </c>
      <c r="AE3068" t="s">
        <v>2332</v>
      </c>
    </row>
    <row r="3069" spans="1:31" x14ac:dyDescent="0.25">
      <c r="A3069" s="1">
        <v>44481</v>
      </c>
      <c r="B3069" s="2" t="s">
        <v>3883</v>
      </c>
      <c r="C3069" s="2" t="s">
        <v>20</v>
      </c>
      <c r="D3069" s="2" t="s">
        <v>23</v>
      </c>
      <c r="E3069" s="2" t="s">
        <v>79</v>
      </c>
      <c r="F3069" s="2" t="s">
        <v>71</v>
      </c>
      <c r="G3069" s="4">
        <v>44481</v>
      </c>
      <c r="H3069">
        <v>255</v>
      </c>
      <c r="I3069" t="s">
        <v>4206</v>
      </c>
      <c r="N3069">
        <v>83</v>
      </c>
      <c r="O3069" t="s">
        <v>2029</v>
      </c>
      <c r="P3069">
        <v>138</v>
      </c>
      <c r="AC3069" t="s">
        <v>2030</v>
      </c>
      <c r="AD3069">
        <v>127</v>
      </c>
    </row>
    <row r="3070" spans="1:31" x14ac:dyDescent="0.25">
      <c r="A3070" s="1">
        <v>44482</v>
      </c>
      <c r="B3070" s="2" t="s">
        <v>3879</v>
      </c>
      <c r="C3070" s="2" t="s">
        <v>73</v>
      </c>
      <c r="D3070" s="2" t="s">
        <v>23</v>
      </c>
      <c r="E3070" s="2" t="s">
        <v>77</v>
      </c>
      <c r="F3070" s="2" t="s">
        <v>71</v>
      </c>
      <c r="G3070" s="4">
        <v>44482</v>
      </c>
      <c r="H3070">
        <v>1</v>
      </c>
      <c r="I3070" t="s">
        <v>4208</v>
      </c>
      <c r="J3070" s="1">
        <v>44482</v>
      </c>
      <c r="K3070" t="s">
        <v>2036</v>
      </c>
      <c r="L3070" t="s">
        <v>2037</v>
      </c>
      <c r="M3070" t="s">
        <v>2038</v>
      </c>
      <c r="N3070">
        <v>102</v>
      </c>
      <c r="O3070" t="s">
        <v>2033</v>
      </c>
      <c r="P3070">
        <v>1070</v>
      </c>
      <c r="Q3070">
        <v>0</v>
      </c>
      <c r="R3070">
        <v>0</v>
      </c>
      <c r="S3070">
        <v>1070</v>
      </c>
      <c r="T3070">
        <v>1070</v>
      </c>
      <c r="U3070">
        <v>1070</v>
      </c>
      <c r="W3070" t="s">
        <v>2006</v>
      </c>
      <c r="X3070" t="s">
        <v>71</v>
      </c>
      <c r="AA3070" t="s">
        <v>24</v>
      </c>
      <c r="AC3070" t="s">
        <v>2034</v>
      </c>
      <c r="AD3070">
        <v>136</v>
      </c>
      <c r="AE3070" t="s">
        <v>2079</v>
      </c>
    </row>
    <row r="3071" spans="1:31" x14ac:dyDescent="0.25">
      <c r="A3071" s="1">
        <v>44482</v>
      </c>
      <c r="B3071" s="2" t="s">
        <v>3879</v>
      </c>
      <c r="C3071" s="2" t="s">
        <v>73</v>
      </c>
      <c r="D3071" s="2" t="s">
        <v>23</v>
      </c>
      <c r="E3071" s="2" t="s">
        <v>77</v>
      </c>
      <c r="F3071" s="2" t="s">
        <v>71</v>
      </c>
      <c r="G3071" s="4">
        <v>44482</v>
      </c>
      <c r="H3071">
        <v>2</v>
      </c>
      <c r="I3071" t="s">
        <v>4209</v>
      </c>
      <c r="J3071" s="1">
        <v>44482</v>
      </c>
      <c r="K3071" t="s">
        <v>3704</v>
      </c>
      <c r="L3071" t="s">
        <v>2740</v>
      </c>
      <c r="M3071" t="s">
        <v>2150</v>
      </c>
      <c r="N3071">
        <v>102</v>
      </c>
      <c r="O3071" t="s">
        <v>2033</v>
      </c>
      <c r="P3071">
        <v>1070</v>
      </c>
      <c r="Q3071">
        <v>0</v>
      </c>
      <c r="R3071">
        <v>0</v>
      </c>
      <c r="S3071">
        <v>1070</v>
      </c>
      <c r="T3071">
        <v>1070</v>
      </c>
      <c r="U3071">
        <v>1070</v>
      </c>
      <c r="W3071" t="s">
        <v>2006</v>
      </c>
      <c r="X3071" t="s">
        <v>71</v>
      </c>
      <c r="AA3071" t="s">
        <v>24</v>
      </c>
      <c r="AC3071" t="s">
        <v>2034</v>
      </c>
      <c r="AD3071">
        <v>136</v>
      </c>
      <c r="AE3071" t="s">
        <v>2079</v>
      </c>
    </row>
    <row r="3072" spans="1:31" x14ac:dyDescent="0.25">
      <c r="A3072" s="1">
        <v>44482</v>
      </c>
      <c r="B3072" s="2" t="s">
        <v>3879</v>
      </c>
      <c r="C3072" s="2" t="s">
        <v>73</v>
      </c>
      <c r="D3072" s="2" t="s">
        <v>23</v>
      </c>
      <c r="E3072" s="2" t="s">
        <v>77</v>
      </c>
      <c r="F3072" s="2" t="s">
        <v>71</v>
      </c>
      <c r="G3072" s="4">
        <v>44482</v>
      </c>
      <c r="H3072">
        <v>3</v>
      </c>
      <c r="I3072" t="s">
        <v>4210</v>
      </c>
      <c r="J3072" s="1">
        <v>44482</v>
      </c>
      <c r="K3072" t="s">
        <v>2070</v>
      </c>
      <c r="L3072" t="s">
        <v>2071</v>
      </c>
      <c r="M3072" t="s">
        <v>2072</v>
      </c>
      <c r="N3072">
        <v>102</v>
      </c>
      <c r="O3072" t="s">
        <v>2033</v>
      </c>
      <c r="P3072">
        <v>1070</v>
      </c>
      <c r="Q3072">
        <v>0</v>
      </c>
      <c r="R3072">
        <v>0</v>
      </c>
      <c r="S3072">
        <v>1070</v>
      </c>
      <c r="T3072">
        <v>1070</v>
      </c>
      <c r="U3072">
        <v>1070</v>
      </c>
      <c r="W3072" t="s">
        <v>2006</v>
      </c>
      <c r="X3072" t="s">
        <v>71</v>
      </c>
      <c r="AA3072" t="s">
        <v>24</v>
      </c>
      <c r="AC3072" t="s">
        <v>2034</v>
      </c>
      <c r="AD3072">
        <v>136</v>
      </c>
      <c r="AE3072" t="s">
        <v>2079</v>
      </c>
    </row>
    <row r="3073" spans="1:31" x14ac:dyDescent="0.25">
      <c r="A3073" s="1">
        <v>44482</v>
      </c>
      <c r="B3073" s="2" t="s">
        <v>3879</v>
      </c>
      <c r="C3073" s="2" t="s">
        <v>73</v>
      </c>
      <c r="D3073" s="2" t="s">
        <v>23</v>
      </c>
      <c r="E3073" s="2" t="s">
        <v>77</v>
      </c>
      <c r="F3073" s="2" t="s">
        <v>71</v>
      </c>
      <c r="G3073" s="4">
        <v>44482</v>
      </c>
      <c r="H3073">
        <v>4</v>
      </c>
      <c r="I3073" t="s">
        <v>4211</v>
      </c>
      <c r="J3073" s="1">
        <v>44482</v>
      </c>
      <c r="K3073" t="s">
        <v>2915</v>
      </c>
      <c r="L3073" t="s">
        <v>2618</v>
      </c>
      <c r="M3073" t="s">
        <v>2065</v>
      </c>
      <c r="N3073">
        <v>102</v>
      </c>
      <c r="O3073" t="s">
        <v>2033</v>
      </c>
      <c r="P3073">
        <v>1070</v>
      </c>
      <c r="Q3073">
        <v>0</v>
      </c>
      <c r="R3073">
        <v>0</v>
      </c>
      <c r="S3073">
        <v>1070</v>
      </c>
      <c r="T3073">
        <v>1070</v>
      </c>
      <c r="U3073">
        <v>1070</v>
      </c>
      <c r="W3073" t="s">
        <v>2006</v>
      </c>
      <c r="X3073" t="s">
        <v>71</v>
      </c>
      <c r="AA3073" t="s">
        <v>24</v>
      </c>
      <c r="AC3073" t="s">
        <v>2034</v>
      </c>
      <c r="AD3073">
        <v>136</v>
      </c>
      <c r="AE3073" t="s">
        <v>2079</v>
      </c>
    </row>
    <row r="3074" spans="1:31" x14ac:dyDescent="0.25">
      <c r="A3074" s="1">
        <v>44482</v>
      </c>
      <c r="B3074" s="2" t="s">
        <v>3879</v>
      </c>
      <c r="C3074" s="2" t="s">
        <v>73</v>
      </c>
      <c r="D3074" s="2" t="s">
        <v>23</v>
      </c>
      <c r="E3074" s="2" t="s">
        <v>77</v>
      </c>
      <c r="F3074" s="2" t="s">
        <v>71</v>
      </c>
      <c r="G3074" s="4">
        <v>44482</v>
      </c>
      <c r="H3074">
        <v>5</v>
      </c>
      <c r="I3074" t="s">
        <v>4212</v>
      </c>
      <c r="J3074" s="1">
        <v>44482</v>
      </c>
      <c r="K3074" t="s">
        <v>3390</v>
      </c>
      <c r="L3074" t="s">
        <v>2037</v>
      </c>
      <c r="N3074">
        <v>102</v>
      </c>
      <c r="O3074" t="s">
        <v>2033</v>
      </c>
      <c r="P3074">
        <v>1070</v>
      </c>
      <c r="Q3074">
        <v>0</v>
      </c>
      <c r="R3074">
        <v>0</v>
      </c>
      <c r="S3074">
        <v>1070</v>
      </c>
      <c r="T3074">
        <v>1070</v>
      </c>
      <c r="U3074">
        <v>1070</v>
      </c>
      <c r="W3074" t="s">
        <v>2006</v>
      </c>
      <c r="X3074" t="s">
        <v>71</v>
      </c>
      <c r="AA3074" t="s">
        <v>24</v>
      </c>
      <c r="AC3074" t="s">
        <v>2034</v>
      </c>
      <c r="AD3074">
        <v>136</v>
      </c>
      <c r="AE3074" t="s">
        <v>2079</v>
      </c>
    </row>
    <row r="3075" spans="1:31" x14ac:dyDescent="0.25">
      <c r="A3075" s="1">
        <v>44482</v>
      </c>
      <c r="B3075" s="2" t="s">
        <v>3879</v>
      </c>
      <c r="C3075" s="2" t="s">
        <v>73</v>
      </c>
      <c r="D3075" s="2" t="s">
        <v>37</v>
      </c>
      <c r="E3075" s="2" t="s">
        <v>77</v>
      </c>
      <c r="F3075" s="2" t="s">
        <v>71</v>
      </c>
      <c r="G3075" s="4">
        <v>44482</v>
      </c>
      <c r="H3075">
        <v>6</v>
      </c>
      <c r="I3075" t="s">
        <v>4213</v>
      </c>
      <c r="J3075" s="1">
        <v>44482</v>
      </c>
      <c r="K3075" t="s">
        <v>3691</v>
      </c>
      <c r="L3075" t="s">
        <v>3692</v>
      </c>
      <c r="N3075">
        <v>102</v>
      </c>
      <c r="O3075" t="s">
        <v>2033</v>
      </c>
      <c r="P3075">
        <v>1070</v>
      </c>
      <c r="Q3075">
        <v>0</v>
      </c>
      <c r="R3075">
        <v>0</v>
      </c>
      <c r="S3075">
        <v>1070</v>
      </c>
      <c r="T3075">
        <v>1070</v>
      </c>
      <c r="U3075">
        <v>1070</v>
      </c>
      <c r="W3075" t="s">
        <v>2006</v>
      </c>
      <c r="X3075" t="s">
        <v>71</v>
      </c>
      <c r="AA3075" t="s">
        <v>24</v>
      </c>
      <c r="AC3075" t="s">
        <v>2034</v>
      </c>
      <c r="AD3075">
        <v>136</v>
      </c>
      <c r="AE3075" t="s">
        <v>2079</v>
      </c>
    </row>
    <row r="3076" spans="1:31" x14ac:dyDescent="0.25">
      <c r="A3076" s="1">
        <v>44482</v>
      </c>
      <c r="B3076" s="2" t="s">
        <v>3879</v>
      </c>
      <c r="C3076" s="2" t="s">
        <v>25</v>
      </c>
      <c r="D3076" s="2" t="s">
        <v>37</v>
      </c>
      <c r="E3076" s="2" t="s">
        <v>78</v>
      </c>
      <c r="F3076" s="2" t="s">
        <v>71</v>
      </c>
      <c r="G3076" s="4">
        <v>44482</v>
      </c>
      <c r="H3076">
        <v>7</v>
      </c>
      <c r="I3076" t="s">
        <v>4214</v>
      </c>
      <c r="J3076" s="1">
        <v>44482</v>
      </c>
      <c r="K3076" t="s">
        <v>3691</v>
      </c>
      <c r="L3076" t="s">
        <v>3692</v>
      </c>
      <c r="N3076">
        <v>692</v>
      </c>
      <c r="O3076" t="s">
        <v>2012</v>
      </c>
      <c r="P3076">
        <v>184</v>
      </c>
      <c r="Q3076">
        <v>0</v>
      </c>
      <c r="R3076">
        <v>0</v>
      </c>
      <c r="S3076">
        <v>873</v>
      </c>
      <c r="T3076">
        <v>873</v>
      </c>
      <c r="U3076">
        <v>873</v>
      </c>
      <c r="W3076" t="s">
        <v>2006</v>
      </c>
      <c r="X3076" t="s">
        <v>71</v>
      </c>
      <c r="AA3076" t="s">
        <v>24</v>
      </c>
      <c r="AC3076" t="s">
        <v>2013</v>
      </c>
      <c r="AD3076" t="s">
        <v>2014</v>
      </c>
      <c r="AE3076" t="s">
        <v>2079</v>
      </c>
    </row>
    <row r="3077" spans="1:31" x14ac:dyDescent="0.25">
      <c r="A3077" s="1">
        <v>44482</v>
      </c>
      <c r="B3077" s="2" t="s">
        <v>3879</v>
      </c>
      <c r="C3077" s="2" t="s">
        <v>25</v>
      </c>
      <c r="D3077" s="2" t="s">
        <v>37</v>
      </c>
      <c r="E3077" s="2" t="s">
        <v>78</v>
      </c>
      <c r="F3077" s="2" t="s">
        <v>71</v>
      </c>
      <c r="G3077" s="4">
        <v>44482</v>
      </c>
      <c r="H3077">
        <v>8</v>
      </c>
      <c r="I3077" t="s">
        <v>4214</v>
      </c>
      <c r="N3077">
        <v>104</v>
      </c>
      <c r="O3077" t="s">
        <v>2057</v>
      </c>
      <c r="P3077">
        <v>171</v>
      </c>
      <c r="AC3077" t="s">
        <v>2058</v>
      </c>
      <c r="AD3077">
        <v>157</v>
      </c>
    </row>
    <row r="3078" spans="1:31" x14ac:dyDescent="0.25">
      <c r="A3078" s="1">
        <v>44482</v>
      </c>
      <c r="B3078" s="2" t="s">
        <v>3879</v>
      </c>
      <c r="C3078" s="2" t="s">
        <v>25</v>
      </c>
      <c r="D3078" s="2" t="s">
        <v>37</v>
      </c>
      <c r="E3078" s="2" t="s">
        <v>78</v>
      </c>
      <c r="F3078" s="2" t="s">
        <v>71</v>
      </c>
      <c r="G3078" s="4">
        <v>44482</v>
      </c>
      <c r="H3078">
        <v>9</v>
      </c>
      <c r="I3078" t="s">
        <v>4214</v>
      </c>
      <c r="N3078">
        <v>691</v>
      </c>
      <c r="O3078" t="s">
        <v>2020</v>
      </c>
      <c r="P3078">
        <v>518</v>
      </c>
      <c r="AC3078" t="s">
        <v>2021</v>
      </c>
      <c r="AD3078" t="s">
        <v>2022</v>
      </c>
    </row>
    <row r="3079" spans="1:31" x14ac:dyDescent="0.25">
      <c r="A3079" s="1">
        <v>44482</v>
      </c>
      <c r="B3079" s="2" t="s">
        <v>3879</v>
      </c>
      <c r="C3079" s="2" t="s">
        <v>25</v>
      </c>
      <c r="D3079" s="2" t="s">
        <v>37</v>
      </c>
      <c r="E3079" s="2" t="s">
        <v>78</v>
      </c>
      <c r="F3079" s="2" t="s">
        <v>71</v>
      </c>
      <c r="G3079" s="4">
        <v>44482</v>
      </c>
      <c r="H3079">
        <v>10</v>
      </c>
      <c r="I3079" t="s">
        <v>4215</v>
      </c>
      <c r="J3079" s="1">
        <v>44482</v>
      </c>
      <c r="K3079" t="s">
        <v>2036</v>
      </c>
      <c r="L3079" t="s">
        <v>2037</v>
      </c>
      <c r="M3079" t="s">
        <v>2038</v>
      </c>
      <c r="N3079">
        <v>692</v>
      </c>
      <c r="O3079" t="s">
        <v>2012</v>
      </c>
      <c r="P3079">
        <v>184</v>
      </c>
      <c r="Q3079">
        <v>0</v>
      </c>
      <c r="R3079">
        <v>0</v>
      </c>
      <c r="S3079">
        <v>873</v>
      </c>
      <c r="T3079">
        <v>873</v>
      </c>
      <c r="U3079">
        <v>873</v>
      </c>
      <c r="W3079" t="s">
        <v>2006</v>
      </c>
      <c r="X3079" t="s">
        <v>71</v>
      </c>
      <c r="AA3079" t="s">
        <v>24</v>
      </c>
      <c r="AC3079" t="s">
        <v>2013</v>
      </c>
      <c r="AD3079" t="s">
        <v>2014</v>
      </c>
      <c r="AE3079" t="s">
        <v>2079</v>
      </c>
    </row>
    <row r="3080" spans="1:31" x14ac:dyDescent="0.25">
      <c r="A3080" s="1">
        <v>44482</v>
      </c>
      <c r="B3080" s="2" t="s">
        <v>3879</v>
      </c>
      <c r="C3080" s="2" t="s">
        <v>25</v>
      </c>
      <c r="D3080" s="2" t="s">
        <v>37</v>
      </c>
      <c r="E3080" s="2" t="s">
        <v>78</v>
      </c>
      <c r="F3080" s="2" t="s">
        <v>71</v>
      </c>
      <c r="G3080" s="4">
        <v>44482</v>
      </c>
      <c r="H3080">
        <v>11</v>
      </c>
      <c r="I3080" t="s">
        <v>4215</v>
      </c>
      <c r="N3080">
        <v>104</v>
      </c>
      <c r="O3080" t="s">
        <v>2057</v>
      </c>
      <c r="P3080">
        <v>171</v>
      </c>
      <c r="AC3080" t="s">
        <v>2058</v>
      </c>
      <c r="AD3080">
        <v>157</v>
      </c>
    </row>
    <row r="3081" spans="1:31" x14ac:dyDescent="0.25">
      <c r="A3081" s="1">
        <v>44482</v>
      </c>
      <c r="B3081" s="2" t="s">
        <v>3879</v>
      </c>
      <c r="C3081" s="2" t="s">
        <v>25</v>
      </c>
      <c r="D3081" s="2" t="s">
        <v>37</v>
      </c>
      <c r="E3081" s="2" t="s">
        <v>78</v>
      </c>
      <c r="F3081" s="2" t="s">
        <v>71</v>
      </c>
      <c r="G3081" s="4">
        <v>44482</v>
      </c>
      <c r="H3081">
        <v>12</v>
      </c>
      <c r="I3081" t="s">
        <v>4215</v>
      </c>
      <c r="N3081">
        <v>691</v>
      </c>
      <c r="O3081" t="s">
        <v>2020</v>
      </c>
      <c r="P3081">
        <v>518</v>
      </c>
      <c r="AC3081" t="s">
        <v>2021</v>
      </c>
      <c r="AD3081" t="s">
        <v>2022</v>
      </c>
    </row>
    <row r="3082" spans="1:31" x14ac:dyDescent="0.25">
      <c r="A3082" s="1">
        <v>44482</v>
      </c>
      <c r="B3082" s="2" t="s">
        <v>3879</v>
      </c>
      <c r="C3082" s="2" t="s">
        <v>25</v>
      </c>
      <c r="D3082" s="2" t="s">
        <v>37</v>
      </c>
      <c r="E3082" s="2" t="s">
        <v>78</v>
      </c>
      <c r="F3082" s="2" t="s">
        <v>71</v>
      </c>
      <c r="G3082" s="4">
        <v>44482</v>
      </c>
      <c r="H3082">
        <v>13</v>
      </c>
      <c r="I3082" t="s">
        <v>4216</v>
      </c>
      <c r="J3082" s="1">
        <v>44482</v>
      </c>
      <c r="K3082" t="s">
        <v>3704</v>
      </c>
      <c r="L3082" t="s">
        <v>2740</v>
      </c>
      <c r="M3082" t="s">
        <v>2150</v>
      </c>
      <c r="N3082">
        <v>692</v>
      </c>
      <c r="O3082" t="s">
        <v>2012</v>
      </c>
      <c r="P3082">
        <v>184</v>
      </c>
      <c r="Q3082">
        <v>0</v>
      </c>
      <c r="R3082">
        <v>0</v>
      </c>
      <c r="S3082">
        <v>873</v>
      </c>
      <c r="T3082">
        <v>873</v>
      </c>
      <c r="U3082">
        <v>873</v>
      </c>
      <c r="W3082" t="s">
        <v>2006</v>
      </c>
      <c r="X3082" t="s">
        <v>71</v>
      </c>
      <c r="AA3082" t="s">
        <v>24</v>
      </c>
      <c r="AC3082" t="s">
        <v>2013</v>
      </c>
      <c r="AD3082" t="s">
        <v>2014</v>
      </c>
      <c r="AE3082" t="s">
        <v>2079</v>
      </c>
    </row>
    <row r="3083" spans="1:31" x14ac:dyDescent="0.25">
      <c r="A3083" s="1">
        <v>44482</v>
      </c>
      <c r="B3083" s="2" t="s">
        <v>3879</v>
      </c>
      <c r="C3083" s="2" t="s">
        <v>25</v>
      </c>
      <c r="D3083" s="2" t="s">
        <v>37</v>
      </c>
      <c r="E3083" s="2" t="s">
        <v>78</v>
      </c>
      <c r="F3083" s="2" t="s">
        <v>71</v>
      </c>
      <c r="G3083" s="4">
        <v>44482</v>
      </c>
      <c r="H3083">
        <v>14</v>
      </c>
      <c r="I3083" t="s">
        <v>4216</v>
      </c>
      <c r="N3083">
        <v>104</v>
      </c>
      <c r="O3083" t="s">
        <v>2057</v>
      </c>
      <c r="P3083">
        <v>171</v>
      </c>
      <c r="AC3083" t="s">
        <v>2058</v>
      </c>
      <c r="AD3083">
        <v>157</v>
      </c>
    </row>
    <row r="3084" spans="1:31" x14ac:dyDescent="0.25">
      <c r="A3084" s="1">
        <v>44482</v>
      </c>
      <c r="B3084" s="2" t="s">
        <v>3879</v>
      </c>
      <c r="C3084" s="2" t="s">
        <v>25</v>
      </c>
      <c r="D3084" s="2" t="s">
        <v>37</v>
      </c>
      <c r="E3084" s="2" t="s">
        <v>78</v>
      </c>
      <c r="F3084" s="2" t="s">
        <v>71</v>
      </c>
      <c r="G3084" s="4">
        <v>44482</v>
      </c>
      <c r="H3084">
        <v>15</v>
      </c>
      <c r="I3084" t="s">
        <v>4216</v>
      </c>
      <c r="N3084">
        <v>691</v>
      </c>
      <c r="O3084" t="s">
        <v>2020</v>
      </c>
      <c r="P3084">
        <v>518</v>
      </c>
      <c r="AC3084" t="s">
        <v>2021</v>
      </c>
      <c r="AD3084" t="s">
        <v>2022</v>
      </c>
    </row>
    <row r="3085" spans="1:31" x14ac:dyDescent="0.25">
      <c r="A3085" s="1">
        <v>44482</v>
      </c>
      <c r="B3085" s="2" t="s">
        <v>3879</v>
      </c>
      <c r="C3085" s="2" t="s">
        <v>25</v>
      </c>
      <c r="D3085" s="2" t="s">
        <v>37</v>
      </c>
      <c r="E3085" s="2" t="s">
        <v>78</v>
      </c>
      <c r="F3085" s="2" t="s">
        <v>71</v>
      </c>
      <c r="G3085" s="4">
        <v>44482</v>
      </c>
      <c r="H3085">
        <v>16</v>
      </c>
      <c r="I3085" t="s">
        <v>4217</v>
      </c>
      <c r="J3085" s="1">
        <v>44482</v>
      </c>
      <c r="K3085" t="s">
        <v>2070</v>
      </c>
      <c r="L3085" t="s">
        <v>2071</v>
      </c>
      <c r="M3085" t="s">
        <v>2072</v>
      </c>
      <c r="N3085">
        <v>692</v>
      </c>
      <c r="O3085" t="s">
        <v>2012</v>
      </c>
      <c r="P3085">
        <v>184</v>
      </c>
      <c r="Q3085">
        <v>0</v>
      </c>
      <c r="R3085">
        <v>0</v>
      </c>
      <c r="S3085">
        <v>873</v>
      </c>
      <c r="T3085">
        <v>873</v>
      </c>
      <c r="U3085">
        <v>873</v>
      </c>
      <c r="W3085" t="s">
        <v>2006</v>
      </c>
      <c r="X3085" t="s">
        <v>71</v>
      </c>
      <c r="AA3085" t="s">
        <v>24</v>
      </c>
      <c r="AC3085" t="s">
        <v>2013</v>
      </c>
      <c r="AD3085" t="s">
        <v>2014</v>
      </c>
      <c r="AE3085" t="s">
        <v>2079</v>
      </c>
    </row>
    <row r="3086" spans="1:31" x14ac:dyDescent="0.25">
      <c r="A3086" s="1">
        <v>44482</v>
      </c>
      <c r="B3086" s="2" t="s">
        <v>3879</v>
      </c>
      <c r="C3086" s="2" t="s">
        <v>25</v>
      </c>
      <c r="D3086" s="2" t="s">
        <v>37</v>
      </c>
      <c r="E3086" s="2" t="s">
        <v>78</v>
      </c>
      <c r="F3086" s="2" t="s">
        <v>71</v>
      </c>
      <c r="G3086" s="4">
        <v>44482</v>
      </c>
      <c r="H3086">
        <v>17</v>
      </c>
      <c r="I3086" t="s">
        <v>4217</v>
      </c>
      <c r="N3086">
        <v>104</v>
      </c>
      <c r="O3086" t="s">
        <v>2057</v>
      </c>
      <c r="P3086">
        <v>171</v>
      </c>
      <c r="AC3086" t="s">
        <v>2058</v>
      </c>
      <c r="AD3086">
        <v>157</v>
      </c>
    </row>
    <row r="3087" spans="1:31" x14ac:dyDescent="0.25">
      <c r="A3087" s="1">
        <v>44482</v>
      </c>
      <c r="B3087" s="2" t="s">
        <v>3879</v>
      </c>
      <c r="C3087" s="2" t="s">
        <v>25</v>
      </c>
      <c r="D3087" s="2" t="s">
        <v>37</v>
      </c>
      <c r="E3087" s="2" t="s">
        <v>78</v>
      </c>
      <c r="F3087" s="2" t="s">
        <v>71</v>
      </c>
      <c r="G3087" s="4">
        <v>44482</v>
      </c>
      <c r="H3087">
        <v>18</v>
      </c>
      <c r="I3087" t="s">
        <v>4217</v>
      </c>
      <c r="N3087">
        <v>691</v>
      </c>
      <c r="O3087" t="s">
        <v>2020</v>
      </c>
      <c r="P3087">
        <v>518</v>
      </c>
      <c r="AC3087" t="s">
        <v>2021</v>
      </c>
      <c r="AD3087" t="s">
        <v>2022</v>
      </c>
    </row>
    <row r="3088" spans="1:31" x14ac:dyDescent="0.25">
      <c r="A3088" s="1">
        <v>44482</v>
      </c>
      <c r="B3088" s="2" t="s">
        <v>3879</v>
      </c>
      <c r="C3088" s="2" t="s">
        <v>25</v>
      </c>
      <c r="D3088" s="2" t="s">
        <v>37</v>
      </c>
      <c r="E3088" s="2" t="s">
        <v>78</v>
      </c>
      <c r="F3088" s="2" t="s">
        <v>71</v>
      </c>
      <c r="G3088" s="4">
        <v>44482</v>
      </c>
      <c r="H3088">
        <v>19</v>
      </c>
      <c r="I3088" t="s">
        <v>4218</v>
      </c>
      <c r="J3088" s="1">
        <v>44482</v>
      </c>
      <c r="K3088" t="s">
        <v>2915</v>
      </c>
      <c r="L3088" t="s">
        <v>2618</v>
      </c>
      <c r="M3088" t="s">
        <v>2065</v>
      </c>
      <c r="N3088">
        <v>692</v>
      </c>
      <c r="O3088" t="s">
        <v>2012</v>
      </c>
      <c r="P3088">
        <v>184</v>
      </c>
      <c r="Q3088">
        <v>0</v>
      </c>
      <c r="R3088">
        <v>0</v>
      </c>
      <c r="S3088">
        <v>873</v>
      </c>
      <c r="T3088">
        <v>873</v>
      </c>
      <c r="U3088">
        <v>873</v>
      </c>
      <c r="W3088" t="s">
        <v>2006</v>
      </c>
      <c r="X3088" t="s">
        <v>71</v>
      </c>
      <c r="AA3088" t="s">
        <v>24</v>
      </c>
      <c r="AC3088" t="s">
        <v>2013</v>
      </c>
      <c r="AD3088" t="s">
        <v>2014</v>
      </c>
      <c r="AE3088" t="s">
        <v>2079</v>
      </c>
    </row>
    <row r="3089" spans="1:31" x14ac:dyDescent="0.25">
      <c r="A3089" s="1">
        <v>44482</v>
      </c>
      <c r="B3089" s="2" t="s">
        <v>3879</v>
      </c>
      <c r="C3089" s="2" t="s">
        <v>25</v>
      </c>
      <c r="D3089" s="2" t="s">
        <v>37</v>
      </c>
      <c r="E3089" s="2" t="s">
        <v>78</v>
      </c>
      <c r="F3089" s="2" t="s">
        <v>71</v>
      </c>
      <c r="G3089" s="4">
        <v>44482</v>
      </c>
      <c r="H3089">
        <v>20</v>
      </c>
      <c r="I3089" t="s">
        <v>4218</v>
      </c>
      <c r="N3089">
        <v>104</v>
      </c>
      <c r="O3089" t="s">
        <v>2057</v>
      </c>
      <c r="P3089">
        <v>171</v>
      </c>
      <c r="AC3089" t="s">
        <v>2058</v>
      </c>
      <c r="AD3089">
        <v>157</v>
      </c>
    </row>
    <row r="3090" spans="1:31" x14ac:dyDescent="0.25">
      <c r="A3090" s="1">
        <v>44482</v>
      </c>
      <c r="B3090" s="2" t="s">
        <v>3879</v>
      </c>
      <c r="C3090" s="2" t="s">
        <v>25</v>
      </c>
      <c r="D3090" s="2" t="s">
        <v>37</v>
      </c>
      <c r="E3090" s="2" t="s">
        <v>78</v>
      </c>
      <c r="F3090" s="2" t="s">
        <v>71</v>
      </c>
      <c r="G3090" s="4">
        <v>44482</v>
      </c>
      <c r="H3090">
        <v>21</v>
      </c>
      <c r="I3090" t="s">
        <v>4218</v>
      </c>
      <c r="N3090">
        <v>691</v>
      </c>
      <c r="O3090" t="s">
        <v>2020</v>
      </c>
      <c r="P3090">
        <v>518</v>
      </c>
      <c r="AC3090" t="s">
        <v>2021</v>
      </c>
      <c r="AD3090" t="s">
        <v>2022</v>
      </c>
    </row>
    <row r="3091" spans="1:31" x14ac:dyDescent="0.25">
      <c r="A3091" s="1">
        <v>44482</v>
      </c>
      <c r="B3091" s="2" t="s">
        <v>3879</v>
      </c>
      <c r="C3091" s="2" t="s">
        <v>25</v>
      </c>
      <c r="D3091" s="2" t="s">
        <v>37</v>
      </c>
      <c r="E3091" s="2" t="s">
        <v>78</v>
      </c>
      <c r="F3091" s="2" t="s">
        <v>71</v>
      </c>
      <c r="G3091" s="4">
        <v>44482</v>
      </c>
      <c r="H3091">
        <v>22</v>
      </c>
      <c r="I3091" t="s">
        <v>4219</v>
      </c>
      <c r="J3091" s="1">
        <v>44482</v>
      </c>
      <c r="K3091" t="s">
        <v>3390</v>
      </c>
      <c r="L3091" t="s">
        <v>2037</v>
      </c>
      <c r="N3091">
        <v>692</v>
      </c>
      <c r="O3091" t="s">
        <v>2012</v>
      </c>
      <c r="P3091">
        <v>184</v>
      </c>
      <c r="Q3091">
        <v>0</v>
      </c>
      <c r="R3091">
        <v>0</v>
      </c>
      <c r="S3091">
        <v>873</v>
      </c>
      <c r="T3091">
        <v>873</v>
      </c>
      <c r="U3091">
        <v>873</v>
      </c>
      <c r="W3091" t="s">
        <v>2006</v>
      </c>
      <c r="X3091" t="s">
        <v>71</v>
      </c>
      <c r="AA3091" t="s">
        <v>24</v>
      </c>
      <c r="AC3091" t="s">
        <v>2013</v>
      </c>
      <c r="AD3091" t="s">
        <v>2014</v>
      </c>
      <c r="AE3091" t="s">
        <v>2079</v>
      </c>
    </row>
    <row r="3092" spans="1:31" x14ac:dyDescent="0.25">
      <c r="A3092" s="1">
        <v>44482</v>
      </c>
      <c r="B3092" s="2" t="s">
        <v>3879</v>
      </c>
      <c r="C3092" s="2" t="s">
        <v>25</v>
      </c>
      <c r="D3092" s="2" t="s">
        <v>37</v>
      </c>
      <c r="E3092" s="2" t="s">
        <v>78</v>
      </c>
      <c r="F3092" s="2" t="s">
        <v>71</v>
      </c>
      <c r="G3092" s="4">
        <v>44482</v>
      </c>
      <c r="H3092">
        <v>23</v>
      </c>
      <c r="I3092" t="s">
        <v>4219</v>
      </c>
      <c r="N3092">
        <v>104</v>
      </c>
      <c r="O3092" t="s">
        <v>2057</v>
      </c>
      <c r="P3092">
        <v>171</v>
      </c>
      <c r="AC3092" t="s">
        <v>2058</v>
      </c>
      <c r="AD3092">
        <v>157</v>
      </c>
    </row>
    <row r="3093" spans="1:31" x14ac:dyDescent="0.25">
      <c r="A3093" s="1">
        <v>44482</v>
      </c>
      <c r="B3093" s="2" t="s">
        <v>3879</v>
      </c>
      <c r="C3093" s="2" t="s">
        <v>25</v>
      </c>
      <c r="D3093" s="2" t="s">
        <v>37</v>
      </c>
      <c r="E3093" s="2" t="s">
        <v>78</v>
      </c>
      <c r="F3093" s="2" t="s">
        <v>71</v>
      </c>
      <c r="G3093" s="4">
        <v>44482</v>
      </c>
      <c r="H3093">
        <v>24</v>
      </c>
      <c r="I3093" t="s">
        <v>4219</v>
      </c>
      <c r="N3093">
        <v>691</v>
      </c>
      <c r="O3093" t="s">
        <v>2020</v>
      </c>
      <c r="P3093">
        <v>518</v>
      </c>
      <c r="AC3093" t="s">
        <v>2021</v>
      </c>
      <c r="AD3093" t="s">
        <v>2022</v>
      </c>
    </row>
    <row r="3094" spans="1:31" x14ac:dyDescent="0.25">
      <c r="A3094" s="1">
        <v>44482</v>
      </c>
      <c r="B3094" s="2" t="s">
        <v>3879</v>
      </c>
      <c r="C3094" s="2" t="s">
        <v>46</v>
      </c>
      <c r="D3094" s="2" t="s">
        <v>23</v>
      </c>
      <c r="E3094" s="2" t="s">
        <v>81</v>
      </c>
      <c r="F3094" s="2" t="s">
        <v>71</v>
      </c>
      <c r="G3094" s="4">
        <v>44482</v>
      </c>
      <c r="H3094">
        <v>25</v>
      </c>
      <c r="I3094" t="s">
        <v>4220</v>
      </c>
      <c r="J3094" s="1">
        <v>44482</v>
      </c>
      <c r="K3094" t="s">
        <v>4287</v>
      </c>
      <c r="L3094" t="s">
        <v>2086</v>
      </c>
      <c r="N3094">
        <v>692</v>
      </c>
      <c r="O3094" t="s">
        <v>2012</v>
      </c>
      <c r="P3094">
        <v>184</v>
      </c>
      <c r="Q3094">
        <v>0</v>
      </c>
      <c r="R3094">
        <v>0</v>
      </c>
      <c r="S3094">
        <v>840</v>
      </c>
      <c r="T3094">
        <v>840</v>
      </c>
      <c r="U3094">
        <v>840</v>
      </c>
      <c r="W3094" t="s">
        <v>2006</v>
      </c>
      <c r="X3094" t="s">
        <v>71</v>
      </c>
      <c r="Y3094" t="s">
        <v>4288</v>
      </c>
      <c r="AA3094" t="s">
        <v>46</v>
      </c>
      <c r="AC3094" t="s">
        <v>2013</v>
      </c>
      <c r="AD3094" t="s">
        <v>2014</v>
      </c>
      <c r="AE3094" t="s">
        <v>3567</v>
      </c>
    </row>
    <row r="3095" spans="1:31" x14ac:dyDescent="0.25">
      <c r="A3095" s="1">
        <v>44482</v>
      </c>
      <c r="B3095" s="2" t="s">
        <v>3879</v>
      </c>
      <c r="C3095" s="2" t="s">
        <v>46</v>
      </c>
      <c r="D3095" s="2" t="s">
        <v>23</v>
      </c>
      <c r="E3095" s="2" t="s">
        <v>81</v>
      </c>
      <c r="F3095" s="2" t="s">
        <v>71</v>
      </c>
      <c r="G3095" s="4">
        <v>44482</v>
      </c>
      <c r="H3095">
        <v>26</v>
      </c>
      <c r="I3095" t="s">
        <v>4220</v>
      </c>
      <c r="N3095">
        <v>691</v>
      </c>
      <c r="O3095" t="s">
        <v>2020</v>
      </c>
      <c r="P3095">
        <v>518</v>
      </c>
      <c r="AC3095" t="s">
        <v>2021</v>
      </c>
      <c r="AD3095" t="s">
        <v>2022</v>
      </c>
    </row>
    <row r="3096" spans="1:31" x14ac:dyDescent="0.25">
      <c r="A3096" s="1">
        <v>44482</v>
      </c>
      <c r="B3096" s="2" t="s">
        <v>3879</v>
      </c>
      <c r="C3096" s="2" t="s">
        <v>46</v>
      </c>
      <c r="D3096" s="2" t="s">
        <v>23</v>
      </c>
      <c r="E3096" s="2" t="s">
        <v>81</v>
      </c>
      <c r="F3096" s="2" t="s">
        <v>71</v>
      </c>
      <c r="G3096" s="4">
        <v>44482</v>
      </c>
      <c r="H3096">
        <v>27</v>
      </c>
      <c r="I3096" t="s">
        <v>4220</v>
      </c>
      <c r="N3096">
        <v>83</v>
      </c>
      <c r="O3096" t="s">
        <v>2029</v>
      </c>
      <c r="P3096">
        <v>138</v>
      </c>
      <c r="AC3096" t="s">
        <v>2030</v>
      </c>
      <c r="AD3096">
        <v>127</v>
      </c>
    </row>
    <row r="3097" spans="1:31" x14ac:dyDescent="0.25">
      <c r="A3097" s="1">
        <v>44482</v>
      </c>
      <c r="B3097" s="2" t="s">
        <v>3879</v>
      </c>
      <c r="C3097" s="2" t="s">
        <v>73</v>
      </c>
      <c r="D3097" s="2" t="s">
        <v>23</v>
      </c>
      <c r="E3097" s="2" t="s">
        <v>77</v>
      </c>
      <c r="F3097" s="2" t="s">
        <v>71</v>
      </c>
      <c r="G3097" s="4">
        <v>44482</v>
      </c>
      <c r="H3097">
        <v>28</v>
      </c>
      <c r="I3097" t="s">
        <v>4222</v>
      </c>
      <c r="J3097" s="1">
        <v>44482</v>
      </c>
      <c r="K3097" t="s">
        <v>2070</v>
      </c>
      <c r="L3097" t="s">
        <v>2071</v>
      </c>
      <c r="M3097" t="s">
        <v>2072</v>
      </c>
      <c r="N3097">
        <v>112</v>
      </c>
      <c r="O3097" t="s">
        <v>2357</v>
      </c>
      <c r="P3097">
        <v>1070</v>
      </c>
      <c r="Q3097">
        <v>0</v>
      </c>
      <c r="R3097">
        <v>0</v>
      </c>
      <c r="S3097">
        <v>1070</v>
      </c>
      <c r="T3097">
        <v>1070</v>
      </c>
      <c r="U3097">
        <v>1070</v>
      </c>
      <c r="W3097" t="s">
        <v>2006</v>
      </c>
      <c r="X3097" t="s">
        <v>71</v>
      </c>
      <c r="AA3097" t="s">
        <v>24</v>
      </c>
      <c r="AC3097" t="s">
        <v>2358</v>
      </c>
      <c r="AE3097" t="s">
        <v>2079</v>
      </c>
    </row>
    <row r="3098" spans="1:31" x14ac:dyDescent="0.25">
      <c r="A3098" s="1">
        <v>44482</v>
      </c>
      <c r="B3098" s="2" t="s">
        <v>3879</v>
      </c>
      <c r="C3098" s="2" t="s">
        <v>73</v>
      </c>
      <c r="D3098" s="2" t="s">
        <v>23</v>
      </c>
      <c r="E3098" s="2" t="s">
        <v>77</v>
      </c>
      <c r="F3098" s="2" t="s">
        <v>71</v>
      </c>
      <c r="G3098" s="4">
        <v>44482</v>
      </c>
      <c r="H3098">
        <v>29</v>
      </c>
      <c r="I3098" t="s">
        <v>4223</v>
      </c>
      <c r="J3098" s="1">
        <v>44482</v>
      </c>
      <c r="K3098" t="s">
        <v>3995</v>
      </c>
      <c r="L3098" t="s">
        <v>2338</v>
      </c>
      <c r="M3098" t="s">
        <v>2574</v>
      </c>
      <c r="N3098">
        <v>102</v>
      </c>
      <c r="O3098" t="s">
        <v>2033</v>
      </c>
      <c r="P3098">
        <v>1070</v>
      </c>
      <c r="Q3098">
        <v>0</v>
      </c>
      <c r="R3098">
        <v>0</v>
      </c>
      <c r="S3098">
        <v>1070</v>
      </c>
      <c r="T3098">
        <v>1070</v>
      </c>
      <c r="U3098">
        <v>1070</v>
      </c>
      <c r="W3098" t="s">
        <v>2006</v>
      </c>
      <c r="X3098" t="s">
        <v>71</v>
      </c>
      <c r="AA3098" t="s">
        <v>24</v>
      </c>
      <c r="AC3098" t="s">
        <v>2034</v>
      </c>
      <c r="AD3098">
        <v>136</v>
      </c>
      <c r="AE3098" t="s">
        <v>3068</v>
      </c>
    </row>
    <row r="3099" spans="1:31" x14ac:dyDescent="0.25">
      <c r="A3099" s="1">
        <v>44482</v>
      </c>
      <c r="B3099" s="2" t="s">
        <v>3879</v>
      </c>
      <c r="C3099" s="2" t="s">
        <v>25</v>
      </c>
      <c r="D3099" s="2" t="s">
        <v>37</v>
      </c>
      <c r="E3099" s="2" t="s">
        <v>78</v>
      </c>
      <c r="F3099" s="2" t="s">
        <v>71</v>
      </c>
      <c r="G3099" s="4">
        <v>44482</v>
      </c>
      <c r="H3099">
        <v>30</v>
      </c>
      <c r="I3099" t="s">
        <v>4224</v>
      </c>
      <c r="J3099" s="1">
        <v>44482</v>
      </c>
      <c r="K3099" t="s">
        <v>3995</v>
      </c>
      <c r="L3099" t="s">
        <v>2338</v>
      </c>
      <c r="M3099" t="s">
        <v>2574</v>
      </c>
      <c r="N3099">
        <v>692</v>
      </c>
      <c r="O3099" t="s">
        <v>2012</v>
      </c>
      <c r="P3099">
        <v>184</v>
      </c>
      <c r="Q3099">
        <v>0</v>
      </c>
      <c r="R3099">
        <v>0</v>
      </c>
      <c r="S3099">
        <v>873</v>
      </c>
      <c r="T3099">
        <v>873</v>
      </c>
      <c r="U3099">
        <v>873</v>
      </c>
      <c r="W3099" t="s">
        <v>2006</v>
      </c>
      <c r="X3099" t="s">
        <v>71</v>
      </c>
      <c r="AA3099" t="s">
        <v>24</v>
      </c>
      <c r="AC3099" t="s">
        <v>2013</v>
      </c>
      <c r="AD3099" t="s">
        <v>2014</v>
      </c>
      <c r="AE3099" t="s">
        <v>3068</v>
      </c>
    </row>
    <row r="3100" spans="1:31" x14ac:dyDescent="0.25">
      <c r="A3100" s="1">
        <v>44482</v>
      </c>
      <c r="B3100" s="2" t="s">
        <v>3879</v>
      </c>
      <c r="C3100" s="2" t="s">
        <v>25</v>
      </c>
      <c r="D3100" s="2" t="s">
        <v>37</v>
      </c>
      <c r="E3100" s="2" t="s">
        <v>78</v>
      </c>
      <c r="F3100" s="2" t="s">
        <v>71</v>
      </c>
      <c r="G3100" s="4">
        <v>44482</v>
      </c>
      <c r="H3100">
        <v>31</v>
      </c>
      <c r="I3100" t="s">
        <v>4224</v>
      </c>
      <c r="N3100">
        <v>104</v>
      </c>
      <c r="O3100" t="s">
        <v>2057</v>
      </c>
      <c r="P3100">
        <v>171</v>
      </c>
      <c r="AC3100" t="s">
        <v>2058</v>
      </c>
      <c r="AD3100">
        <v>157</v>
      </c>
    </row>
    <row r="3101" spans="1:31" x14ac:dyDescent="0.25">
      <c r="A3101" s="1">
        <v>44482</v>
      </c>
      <c r="B3101" s="2" t="s">
        <v>3879</v>
      </c>
      <c r="C3101" s="2" t="s">
        <v>25</v>
      </c>
      <c r="D3101" s="2" t="s">
        <v>37</v>
      </c>
      <c r="E3101" s="2" t="s">
        <v>78</v>
      </c>
      <c r="F3101" s="2" t="s">
        <v>71</v>
      </c>
      <c r="G3101" s="4">
        <v>44482</v>
      </c>
      <c r="H3101">
        <v>32</v>
      </c>
      <c r="I3101" t="s">
        <v>4224</v>
      </c>
      <c r="N3101">
        <v>691</v>
      </c>
      <c r="O3101" t="s">
        <v>2020</v>
      </c>
      <c r="P3101">
        <v>518</v>
      </c>
      <c r="AC3101" t="s">
        <v>2021</v>
      </c>
      <c r="AD3101" t="s">
        <v>2022</v>
      </c>
    </row>
    <row r="3102" spans="1:31" x14ac:dyDescent="0.25">
      <c r="A3102" s="1">
        <v>44482</v>
      </c>
      <c r="B3102" s="2" t="s">
        <v>3879</v>
      </c>
      <c r="C3102" s="2" t="s">
        <v>25</v>
      </c>
      <c r="D3102" s="2" t="s">
        <v>37</v>
      </c>
      <c r="E3102" s="2" t="s">
        <v>78</v>
      </c>
      <c r="F3102" s="2" t="s">
        <v>71</v>
      </c>
      <c r="G3102" s="4">
        <v>44482</v>
      </c>
      <c r="H3102">
        <v>33</v>
      </c>
      <c r="I3102" t="s">
        <v>4225</v>
      </c>
      <c r="J3102" s="1">
        <v>44482</v>
      </c>
      <c r="K3102" t="s">
        <v>3996</v>
      </c>
      <c r="L3102" t="s">
        <v>3997</v>
      </c>
      <c r="N3102">
        <v>121</v>
      </c>
      <c r="O3102" t="s">
        <v>2100</v>
      </c>
      <c r="P3102">
        <v>374</v>
      </c>
      <c r="Q3102">
        <v>0</v>
      </c>
      <c r="R3102">
        <v>0</v>
      </c>
      <c r="S3102">
        <v>1122</v>
      </c>
      <c r="T3102">
        <v>1122</v>
      </c>
      <c r="U3102">
        <v>1122</v>
      </c>
      <c r="W3102" t="s">
        <v>2006</v>
      </c>
      <c r="X3102" t="s">
        <v>71</v>
      </c>
      <c r="AA3102" t="s">
        <v>24</v>
      </c>
      <c r="AC3102" t="s">
        <v>2101</v>
      </c>
      <c r="AD3102">
        <v>137</v>
      </c>
      <c r="AE3102" t="s">
        <v>3318</v>
      </c>
    </row>
    <row r="3103" spans="1:31" x14ac:dyDescent="0.25">
      <c r="A3103" s="1">
        <v>44482</v>
      </c>
      <c r="B3103" s="2" t="s">
        <v>3879</v>
      </c>
      <c r="C3103" s="2" t="s">
        <v>25</v>
      </c>
      <c r="D3103" s="2" t="s">
        <v>37</v>
      </c>
      <c r="E3103" s="2" t="s">
        <v>78</v>
      </c>
      <c r="F3103" s="2" t="s">
        <v>71</v>
      </c>
      <c r="G3103" s="4">
        <v>44482</v>
      </c>
      <c r="H3103">
        <v>34</v>
      </c>
      <c r="I3103" t="s">
        <v>4225</v>
      </c>
      <c r="N3103">
        <v>1580</v>
      </c>
      <c r="O3103" t="s">
        <v>2092</v>
      </c>
      <c r="P3103">
        <v>610</v>
      </c>
      <c r="AC3103" t="s">
        <v>2093</v>
      </c>
      <c r="AD3103" t="s">
        <v>2094</v>
      </c>
    </row>
    <row r="3104" spans="1:31" x14ac:dyDescent="0.25">
      <c r="A3104" s="1">
        <v>44482</v>
      </c>
      <c r="B3104" s="2" t="s">
        <v>3879</v>
      </c>
      <c r="C3104" s="2" t="s">
        <v>25</v>
      </c>
      <c r="D3104" s="2" t="s">
        <v>37</v>
      </c>
      <c r="E3104" s="2" t="s">
        <v>78</v>
      </c>
      <c r="F3104" s="2" t="s">
        <v>71</v>
      </c>
      <c r="G3104" s="4">
        <v>44482</v>
      </c>
      <c r="H3104">
        <v>35</v>
      </c>
      <c r="I3104" t="s">
        <v>4225</v>
      </c>
      <c r="N3104">
        <v>83</v>
      </c>
      <c r="O3104" t="s">
        <v>2029</v>
      </c>
      <c r="P3104">
        <v>138</v>
      </c>
      <c r="AC3104" t="s">
        <v>2030</v>
      </c>
      <c r="AD3104">
        <v>127</v>
      </c>
    </row>
    <row r="3105" spans="1:31" x14ac:dyDescent="0.25">
      <c r="A3105" s="1">
        <v>44482</v>
      </c>
      <c r="B3105" s="2" t="s">
        <v>3879</v>
      </c>
      <c r="C3105" s="2" t="s">
        <v>46</v>
      </c>
      <c r="D3105" s="2" t="s">
        <v>23</v>
      </c>
      <c r="E3105" s="2" t="s">
        <v>81</v>
      </c>
      <c r="F3105" s="2" t="s">
        <v>71</v>
      </c>
      <c r="G3105" s="4">
        <v>44482</v>
      </c>
      <c r="H3105">
        <v>36</v>
      </c>
      <c r="I3105" t="s">
        <v>4226</v>
      </c>
      <c r="J3105" s="1">
        <v>44482</v>
      </c>
      <c r="K3105" t="s">
        <v>4289</v>
      </c>
      <c r="L3105" t="s">
        <v>4290</v>
      </c>
      <c r="N3105">
        <v>692</v>
      </c>
      <c r="O3105" t="s">
        <v>2012</v>
      </c>
      <c r="P3105">
        <v>184</v>
      </c>
      <c r="Q3105">
        <v>0</v>
      </c>
      <c r="R3105">
        <v>0</v>
      </c>
      <c r="S3105">
        <v>1231</v>
      </c>
      <c r="T3105">
        <v>1231</v>
      </c>
      <c r="U3105">
        <v>1231</v>
      </c>
      <c r="W3105" t="s">
        <v>2006</v>
      </c>
      <c r="X3105" t="s">
        <v>71</v>
      </c>
      <c r="Y3105" t="s">
        <v>4291</v>
      </c>
      <c r="AA3105" t="s">
        <v>46</v>
      </c>
      <c r="AC3105" t="s">
        <v>2013</v>
      </c>
      <c r="AD3105" t="s">
        <v>2014</v>
      </c>
      <c r="AE3105" t="s">
        <v>2461</v>
      </c>
    </row>
    <row r="3106" spans="1:31" x14ac:dyDescent="0.25">
      <c r="A3106" s="1">
        <v>44482</v>
      </c>
      <c r="B3106" s="2" t="s">
        <v>3879</v>
      </c>
      <c r="C3106" s="2" t="s">
        <v>46</v>
      </c>
      <c r="D3106" s="2" t="s">
        <v>23</v>
      </c>
      <c r="E3106" s="2" t="s">
        <v>81</v>
      </c>
      <c r="F3106" s="2" t="s">
        <v>71</v>
      </c>
      <c r="G3106" s="4">
        <v>44482</v>
      </c>
      <c r="H3106">
        <v>37</v>
      </c>
      <c r="I3106" t="s">
        <v>4226</v>
      </c>
      <c r="N3106">
        <v>121</v>
      </c>
      <c r="O3106" t="s">
        <v>2100</v>
      </c>
      <c r="P3106">
        <v>374</v>
      </c>
      <c r="AC3106" t="s">
        <v>2101</v>
      </c>
      <c r="AD3106">
        <v>137</v>
      </c>
    </row>
    <row r="3107" spans="1:31" x14ac:dyDescent="0.25">
      <c r="A3107" s="1">
        <v>44482</v>
      </c>
      <c r="B3107" s="2" t="s">
        <v>3879</v>
      </c>
      <c r="C3107" s="2" t="s">
        <v>46</v>
      </c>
      <c r="D3107" s="2" t="s">
        <v>23</v>
      </c>
      <c r="E3107" s="2" t="s">
        <v>81</v>
      </c>
      <c r="F3107" s="2" t="s">
        <v>71</v>
      </c>
      <c r="G3107" s="4">
        <v>44482</v>
      </c>
      <c r="H3107">
        <v>38</v>
      </c>
      <c r="I3107" t="s">
        <v>4226</v>
      </c>
      <c r="N3107">
        <v>1533</v>
      </c>
      <c r="O3107" t="s">
        <v>2119</v>
      </c>
      <c r="P3107">
        <v>535</v>
      </c>
      <c r="AC3107" t="s">
        <v>2120</v>
      </c>
      <c r="AD3107" t="s">
        <v>2121</v>
      </c>
    </row>
    <row r="3108" spans="1:31" x14ac:dyDescent="0.25">
      <c r="A3108" s="1">
        <v>44482</v>
      </c>
      <c r="B3108" s="2" t="s">
        <v>3879</v>
      </c>
      <c r="C3108" s="2" t="s">
        <v>46</v>
      </c>
      <c r="D3108" s="2" t="s">
        <v>23</v>
      </c>
      <c r="E3108" s="2" t="s">
        <v>81</v>
      </c>
      <c r="F3108" s="2" t="s">
        <v>71</v>
      </c>
      <c r="G3108" s="4">
        <v>44482</v>
      </c>
      <c r="H3108">
        <v>39</v>
      </c>
      <c r="I3108" t="s">
        <v>4226</v>
      </c>
      <c r="N3108">
        <v>83</v>
      </c>
      <c r="O3108" t="s">
        <v>2029</v>
      </c>
      <c r="P3108">
        <v>138</v>
      </c>
      <c r="AC3108" t="s">
        <v>2030</v>
      </c>
      <c r="AD3108">
        <v>127</v>
      </c>
    </row>
    <row r="3109" spans="1:31" x14ac:dyDescent="0.25">
      <c r="A3109" s="1">
        <v>44482</v>
      </c>
      <c r="B3109" s="2" t="s">
        <v>3879</v>
      </c>
      <c r="C3109" s="2" t="s">
        <v>25</v>
      </c>
      <c r="D3109" s="2" t="s">
        <v>37</v>
      </c>
      <c r="E3109" s="2" t="s">
        <v>78</v>
      </c>
      <c r="F3109" s="2" t="s">
        <v>71</v>
      </c>
      <c r="G3109" s="4">
        <v>44482</v>
      </c>
      <c r="H3109">
        <v>40</v>
      </c>
      <c r="I3109" t="s">
        <v>4228</v>
      </c>
      <c r="J3109" s="1">
        <v>44482</v>
      </c>
      <c r="K3109" t="s">
        <v>3992</v>
      </c>
      <c r="L3109" t="s">
        <v>2737</v>
      </c>
      <c r="M3109" t="s">
        <v>3168</v>
      </c>
      <c r="N3109">
        <v>692</v>
      </c>
      <c r="O3109" t="s">
        <v>2012</v>
      </c>
      <c r="P3109">
        <v>184</v>
      </c>
      <c r="Q3109">
        <v>0</v>
      </c>
      <c r="R3109">
        <v>0</v>
      </c>
      <c r="S3109">
        <v>702</v>
      </c>
      <c r="T3109">
        <v>702</v>
      </c>
      <c r="U3109">
        <v>702</v>
      </c>
      <c r="W3109" t="s">
        <v>2006</v>
      </c>
      <c r="X3109" t="s">
        <v>71</v>
      </c>
      <c r="AA3109" t="s">
        <v>24</v>
      </c>
      <c r="AC3109" t="s">
        <v>2013</v>
      </c>
      <c r="AD3109" t="s">
        <v>2014</v>
      </c>
      <c r="AE3109" t="s">
        <v>2063</v>
      </c>
    </row>
    <row r="3110" spans="1:31" x14ac:dyDescent="0.25">
      <c r="A3110" s="1">
        <v>44482</v>
      </c>
      <c r="B3110" s="2" t="s">
        <v>3879</v>
      </c>
      <c r="C3110" s="2" t="s">
        <v>25</v>
      </c>
      <c r="D3110" s="2" t="s">
        <v>37</v>
      </c>
      <c r="E3110" s="2" t="s">
        <v>78</v>
      </c>
      <c r="F3110" s="2" t="s">
        <v>71</v>
      </c>
      <c r="G3110" s="4">
        <v>44482</v>
      </c>
      <c r="H3110">
        <v>41</v>
      </c>
      <c r="I3110" t="s">
        <v>4228</v>
      </c>
      <c r="N3110">
        <v>691</v>
      </c>
      <c r="O3110" t="s">
        <v>2020</v>
      </c>
      <c r="P3110">
        <v>518</v>
      </c>
      <c r="AC3110" t="s">
        <v>2021</v>
      </c>
      <c r="AD3110" t="s">
        <v>2022</v>
      </c>
    </row>
    <row r="3111" spans="1:31" x14ac:dyDescent="0.25">
      <c r="A3111" s="1">
        <v>44482</v>
      </c>
      <c r="B3111" s="2" t="s">
        <v>3879</v>
      </c>
      <c r="C3111" s="2" t="s">
        <v>25</v>
      </c>
      <c r="D3111" s="2" t="s">
        <v>37</v>
      </c>
      <c r="E3111" s="2" t="s">
        <v>78</v>
      </c>
      <c r="F3111" s="2" t="s">
        <v>71</v>
      </c>
      <c r="G3111" s="4">
        <v>44482</v>
      </c>
      <c r="H3111">
        <v>42</v>
      </c>
      <c r="I3111" t="s">
        <v>4229</v>
      </c>
      <c r="J3111" s="1">
        <v>44482</v>
      </c>
      <c r="K3111" t="s">
        <v>3965</v>
      </c>
      <c r="L3111" t="s">
        <v>2518</v>
      </c>
      <c r="M3111" t="s">
        <v>2335</v>
      </c>
      <c r="N3111">
        <v>692</v>
      </c>
      <c r="O3111" t="s">
        <v>2012</v>
      </c>
      <c r="P3111">
        <v>184</v>
      </c>
      <c r="Q3111">
        <v>0</v>
      </c>
      <c r="R3111">
        <v>0</v>
      </c>
      <c r="S3111">
        <v>873</v>
      </c>
      <c r="T3111">
        <v>873</v>
      </c>
      <c r="U3111">
        <v>873</v>
      </c>
      <c r="W3111" t="s">
        <v>2006</v>
      </c>
      <c r="X3111" t="s">
        <v>71</v>
      </c>
      <c r="AA3111" t="s">
        <v>24</v>
      </c>
      <c r="AC3111" t="s">
        <v>2013</v>
      </c>
      <c r="AD3111" t="s">
        <v>2014</v>
      </c>
      <c r="AE3111" t="s">
        <v>2079</v>
      </c>
    </row>
    <row r="3112" spans="1:31" x14ac:dyDescent="0.25">
      <c r="A3112" s="1">
        <v>44482</v>
      </c>
      <c r="B3112" s="2" t="s">
        <v>3879</v>
      </c>
      <c r="C3112" s="2" t="s">
        <v>25</v>
      </c>
      <c r="D3112" s="2" t="s">
        <v>37</v>
      </c>
      <c r="E3112" s="2" t="s">
        <v>78</v>
      </c>
      <c r="F3112" s="2" t="s">
        <v>71</v>
      </c>
      <c r="G3112" s="4">
        <v>44482</v>
      </c>
      <c r="H3112">
        <v>43</v>
      </c>
      <c r="I3112" t="s">
        <v>4229</v>
      </c>
      <c r="N3112">
        <v>104</v>
      </c>
      <c r="O3112" t="s">
        <v>2057</v>
      </c>
      <c r="P3112">
        <v>171</v>
      </c>
      <c r="AC3112" t="s">
        <v>2058</v>
      </c>
      <c r="AD3112">
        <v>157</v>
      </c>
    </row>
    <row r="3113" spans="1:31" x14ac:dyDescent="0.25">
      <c r="A3113" s="1">
        <v>44482</v>
      </c>
      <c r="B3113" s="2" t="s">
        <v>3879</v>
      </c>
      <c r="C3113" s="2" t="s">
        <v>25</v>
      </c>
      <c r="D3113" s="2" t="s">
        <v>37</v>
      </c>
      <c r="E3113" s="2" t="s">
        <v>78</v>
      </c>
      <c r="F3113" s="2" t="s">
        <v>71</v>
      </c>
      <c r="G3113" s="4">
        <v>44482</v>
      </c>
      <c r="H3113">
        <v>44</v>
      </c>
      <c r="I3113" t="s">
        <v>4229</v>
      </c>
      <c r="N3113">
        <v>691</v>
      </c>
      <c r="O3113" t="s">
        <v>2020</v>
      </c>
      <c r="P3113">
        <v>518</v>
      </c>
      <c r="AC3113" t="s">
        <v>2021</v>
      </c>
      <c r="AD3113" t="s">
        <v>2022</v>
      </c>
    </row>
    <row r="3114" spans="1:31" x14ac:dyDescent="0.25">
      <c r="A3114" s="1">
        <v>44482</v>
      </c>
      <c r="B3114" s="2" t="s">
        <v>3879</v>
      </c>
      <c r="C3114" s="2" t="s">
        <v>25</v>
      </c>
      <c r="D3114" s="2" t="s">
        <v>37</v>
      </c>
      <c r="E3114" s="2" t="s">
        <v>78</v>
      </c>
      <c r="F3114" s="2" t="s">
        <v>71</v>
      </c>
      <c r="G3114" s="4">
        <v>44482</v>
      </c>
      <c r="H3114">
        <v>45</v>
      </c>
      <c r="I3114" t="s">
        <v>4230</v>
      </c>
      <c r="J3114" s="1">
        <v>44482</v>
      </c>
      <c r="K3114" t="s">
        <v>2085</v>
      </c>
      <c r="L3114" t="s">
        <v>2086</v>
      </c>
      <c r="M3114" t="s">
        <v>2087</v>
      </c>
      <c r="N3114">
        <v>692</v>
      </c>
      <c r="O3114" t="s">
        <v>2012</v>
      </c>
      <c r="P3114">
        <v>184</v>
      </c>
      <c r="Q3114">
        <v>0</v>
      </c>
      <c r="R3114">
        <v>0</v>
      </c>
      <c r="S3114">
        <v>873</v>
      </c>
      <c r="T3114">
        <v>873</v>
      </c>
      <c r="U3114">
        <v>873</v>
      </c>
      <c r="W3114" t="s">
        <v>2006</v>
      </c>
      <c r="X3114" t="s">
        <v>71</v>
      </c>
      <c r="AA3114" t="s">
        <v>24</v>
      </c>
      <c r="AC3114" t="s">
        <v>2013</v>
      </c>
      <c r="AD3114" t="s">
        <v>2014</v>
      </c>
      <c r="AE3114" t="s">
        <v>2079</v>
      </c>
    </row>
    <row r="3115" spans="1:31" x14ac:dyDescent="0.25">
      <c r="A3115" s="1">
        <v>44482</v>
      </c>
      <c r="B3115" s="2" t="s">
        <v>3879</v>
      </c>
      <c r="C3115" s="2" t="s">
        <v>25</v>
      </c>
      <c r="D3115" s="2" t="s">
        <v>37</v>
      </c>
      <c r="E3115" s="2" t="s">
        <v>78</v>
      </c>
      <c r="F3115" s="2" t="s">
        <v>71</v>
      </c>
      <c r="G3115" s="4">
        <v>44482</v>
      </c>
      <c r="H3115">
        <v>46</v>
      </c>
      <c r="I3115" t="s">
        <v>4230</v>
      </c>
      <c r="N3115">
        <v>104</v>
      </c>
      <c r="O3115" t="s">
        <v>2057</v>
      </c>
      <c r="P3115">
        <v>171</v>
      </c>
      <c r="AC3115" t="s">
        <v>2058</v>
      </c>
      <c r="AD3115">
        <v>157</v>
      </c>
    </row>
    <row r="3116" spans="1:31" x14ac:dyDescent="0.25">
      <c r="A3116" s="1">
        <v>44482</v>
      </c>
      <c r="B3116" s="2" t="s">
        <v>3879</v>
      </c>
      <c r="C3116" s="2" t="s">
        <v>25</v>
      </c>
      <c r="D3116" s="2" t="s">
        <v>37</v>
      </c>
      <c r="E3116" s="2" t="s">
        <v>78</v>
      </c>
      <c r="F3116" s="2" t="s">
        <v>71</v>
      </c>
      <c r="G3116" s="4">
        <v>44482</v>
      </c>
      <c r="H3116">
        <v>47</v>
      </c>
      <c r="I3116" t="s">
        <v>4230</v>
      </c>
      <c r="N3116">
        <v>691</v>
      </c>
      <c r="O3116" t="s">
        <v>2020</v>
      </c>
      <c r="P3116">
        <v>518</v>
      </c>
      <c r="AC3116" t="s">
        <v>2021</v>
      </c>
      <c r="AD3116" t="s">
        <v>2022</v>
      </c>
    </row>
    <row r="3117" spans="1:31" x14ac:dyDescent="0.25">
      <c r="A3117" s="1">
        <v>44482</v>
      </c>
      <c r="B3117" s="2" t="s">
        <v>3879</v>
      </c>
      <c r="C3117" s="2" t="s">
        <v>73</v>
      </c>
      <c r="D3117" s="2" t="s">
        <v>23</v>
      </c>
      <c r="E3117" s="2" t="s">
        <v>77</v>
      </c>
      <c r="F3117" s="2" t="s">
        <v>71</v>
      </c>
      <c r="G3117" s="4">
        <v>44482</v>
      </c>
      <c r="H3117">
        <v>48</v>
      </c>
      <c r="I3117" t="s">
        <v>4231</v>
      </c>
      <c r="J3117" s="1">
        <v>44482</v>
      </c>
      <c r="K3117" t="s">
        <v>2085</v>
      </c>
      <c r="L3117" t="s">
        <v>2086</v>
      </c>
      <c r="M3117" t="s">
        <v>2087</v>
      </c>
      <c r="N3117">
        <v>102</v>
      </c>
      <c r="O3117" t="s">
        <v>2033</v>
      </c>
      <c r="P3117">
        <v>1070</v>
      </c>
      <c r="Q3117">
        <v>0</v>
      </c>
      <c r="R3117">
        <v>0</v>
      </c>
      <c r="S3117">
        <v>1070</v>
      </c>
      <c r="T3117">
        <v>1070</v>
      </c>
      <c r="U3117">
        <v>1070</v>
      </c>
      <c r="W3117" t="s">
        <v>2006</v>
      </c>
      <c r="X3117" t="s">
        <v>71</v>
      </c>
      <c r="AA3117" t="s">
        <v>24</v>
      </c>
      <c r="AC3117" t="s">
        <v>2034</v>
      </c>
      <c r="AD3117">
        <v>136</v>
      </c>
      <c r="AE3117" t="s">
        <v>2079</v>
      </c>
    </row>
    <row r="3118" spans="1:31" x14ac:dyDescent="0.25">
      <c r="A3118" s="1">
        <v>44482</v>
      </c>
      <c r="B3118" s="2" t="s">
        <v>3879</v>
      </c>
      <c r="C3118" s="2" t="s">
        <v>46</v>
      </c>
      <c r="D3118" s="2" t="s">
        <v>23</v>
      </c>
      <c r="E3118" s="2" t="s">
        <v>81</v>
      </c>
      <c r="F3118" s="2" t="s">
        <v>71</v>
      </c>
      <c r="G3118" s="4">
        <v>44482</v>
      </c>
      <c r="H3118">
        <v>49</v>
      </c>
      <c r="I3118" t="s">
        <v>4232</v>
      </c>
      <c r="J3118" s="1">
        <v>44482</v>
      </c>
      <c r="K3118" t="s">
        <v>4292</v>
      </c>
      <c r="L3118" t="s">
        <v>4293</v>
      </c>
      <c r="N3118">
        <v>692</v>
      </c>
      <c r="O3118" t="s">
        <v>2012</v>
      </c>
      <c r="P3118">
        <v>184</v>
      </c>
      <c r="Q3118">
        <v>0</v>
      </c>
      <c r="R3118">
        <v>0</v>
      </c>
      <c r="S3118">
        <v>1231</v>
      </c>
      <c r="T3118">
        <v>1231</v>
      </c>
      <c r="U3118">
        <v>1231</v>
      </c>
      <c r="W3118" t="s">
        <v>2006</v>
      </c>
      <c r="X3118" t="s">
        <v>71</v>
      </c>
      <c r="Y3118" t="s">
        <v>4294</v>
      </c>
      <c r="AA3118" t="s">
        <v>46</v>
      </c>
      <c r="AC3118" t="s">
        <v>2013</v>
      </c>
      <c r="AD3118" t="s">
        <v>2014</v>
      </c>
      <c r="AE3118" t="s">
        <v>2461</v>
      </c>
    </row>
    <row r="3119" spans="1:31" x14ac:dyDescent="0.25">
      <c r="A3119" s="1">
        <v>44482</v>
      </c>
      <c r="B3119" s="2" t="s">
        <v>3879</v>
      </c>
      <c r="C3119" s="2" t="s">
        <v>46</v>
      </c>
      <c r="D3119" s="2" t="s">
        <v>23</v>
      </c>
      <c r="E3119" s="2" t="s">
        <v>81</v>
      </c>
      <c r="F3119" s="2" t="s">
        <v>71</v>
      </c>
      <c r="G3119" s="4">
        <v>44482</v>
      </c>
      <c r="H3119">
        <v>50</v>
      </c>
      <c r="I3119" t="s">
        <v>4232</v>
      </c>
      <c r="N3119">
        <v>121</v>
      </c>
      <c r="O3119" t="s">
        <v>2100</v>
      </c>
      <c r="P3119">
        <v>374</v>
      </c>
      <c r="AC3119" t="s">
        <v>2101</v>
      </c>
      <c r="AD3119">
        <v>137</v>
      </c>
    </row>
    <row r="3120" spans="1:31" x14ac:dyDescent="0.25">
      <c r="A3120" s="1">
        <v>44482</v>
      </c>
      <c r="B3120" s="2" t="s">
        <v>3879</v>
      </c>
      <c r="C3120" s="2" t="s">
        <v>46</v>
      </c>
      <c r="D3120" s="2" t="s">
        <v>23</v>
      </c>
      <c r="E3120" s="2" t="s">
        <v>81</v>
      </c>
      <c r="F3120" s="2" t="s">
        <v>71</v>
      </c>
      <c r="G3120" s="4">
        <v>44482</v>
      </c>
      <c r="H3120">
        <v>51</v>
      </c>
      <c r="I3120" t="s">
        <v>4232</v>
      </c>
      <c r="N3120">
        <v>1533</v>
      </c>
      <c r="O3120" t="s">
        <v>2119</v>
      </c>
      <c r="P3120">
        <v>535</v>
      </c>
      <c r="AC3120" t="s">
        <v>2120</v>
      </c>
      <c r="AD3120" t="s">
        <v>2121</v>
      </c>
    </row>
    <row r="3121" spans="1:31" x14ac:dyDescent="0.25">
      <c r="A3121" s="1">
        <v>44482</v>
      </c>
      <c r="B3121" s="2" t="s">
        <v>3879</v>
      </c>
      <c r="C3121" s="2" t="s">
        <v>46</v>
      </c>
      <c r="D3121" s="2" t="s">
        <v>23</v>
      </c>
      <c r="E3121" s="2" t="s">
        <v>81</v>
      </c>
      <c r="F3121" s="2" t="s">
        <v>71</v>
      </c>
      <c r="G3121" s="4">
        <v>44482</v>
      </c>
      <c r="H3121">
        <v>52</v>
      </c>
      <c r="I3121" t="s">
        <v>4232</v>
      </c>
      <c r="N3121">
        <v>83</v>
      </c>
      <c r="O3121" t="s">
        <v>2029</v>
      </c>
      <c r="P3121">
        <v>138</v>
      </c>
      <c r="AC3121" t="s">
        <v>2030</v>
      </c>
      <c r="AD3121">
        <v>127</v>
      </c>
    </row>
    <row r="3122" spans="1:31" x14ac:dyDescent="0.25">
      <c r="A3122" s="1">
        <v>44482</v>
      </c>
      <c r="B3122" s="2" t="s">
        <v>3879</v>
      </c>
      <c r="C3122" s="2" t="s">
        <v>25</v>
      </c>
      <c r="D3122" s="2" t="s">
        <v>23</v>
      </c>
      <c r="E3122" s="2" t="s">
        <v>78</v>
      </c>
      <c r="F3122" s="2" t="s">
        <v>71</v>
      </c>
      <c r="G3122" s="4">
        <v>44482</v>
      </c>
      <c r="H3122">
        <v>53</v>
      </c>
      <c r="I3122" t="s">
        <v>4234</v>
      </c>
      <c r="J3122" s="1">
        <v>44482</v>
      </c>
      <c r="K3122" t="s">
        <v>3219</v>
      </c>
      <c r="L3122" t="s">
        <v>2155</v>
      </c>
      <c r="N3122">
        <v>692</v>
      </c>
      <c r="O3122" t="s">
        <v>2012</v>
      </c>
      <c r="P3122">
        <v>184</v>
      </c>
      <c r="Q3122">
        <v>0</v>
      </c>
      <c r="R3122">
        <v>0</v>
      </c>
      <c r="S3122">
        <v>1172</v>
      </c>
      <c r="T3122">
        <v>1172</v>
      </c>
      <c r="U3122">
        <v>1172</v>
      </c>
      <c r="W3122" t="s">
        <v>2006</v>
      </c>
      <c r="X3122" t="s">
        <v>71</v>
      </c>
      <c r="AA3122" t="s">
        <v>24</v>
      </c>
      <c r="AC3122" t="s">
        <v>2013</v>
      </c>
      <c r="AD3122" t="s">
        <v>2014</v>
      </c>
      <c r="AE3122" t="s">
        <v>2197</v>
      </c>
    </row>
    <row r="3123" spans="1:31" x14ac:dyDescent="0.25">
      <c r="A3123" s="1">
        <v>44482</v>
      </c>
      <c r="B3123" s="2" t="s">
        <v>3879</v>
      </c>
      <c r="C3123" s="2" t="s">
        <v>25</v>
      </c>
      <c r="D3123" s="2" t="s">
        <v>23</v>
      </c>
      <c r="E3123" s="2" t="s">
        <v>78</v>
      </c>
      <c r="F3123" s="2" t="s">
        <v>71</v>
      </c>
      <c r="G3123" s="4">
        <v>44482</v>
      </c>
      <c r="H3123">
        <v>54</v>
      </c>
      <c r="I3123" t="s">
        <v>4234</v>
      </c>
      <c r="N3123">
        <v>288</v>
      </c>
      <c r="O3123" t="s">
        <v>2242</v>
      </c>
      <c r="P3123">
        <v>125</v>
      </c>
      <c r="AC3123" t="s">
        <v>2243</v>
      </c>
      <c r="AD3123">
        <v>221</v>
      </c>
    </row>
    <row r="3124" spans="1:31" x14ac:dyDescent="0.25">
      <c r="A3124" s="1">
        <v>44482</v>
      </c>
      <c r="B3124" s="2" t="s">
        <v>3879</v>
      </c>
      <c r="C3124" s="2" t="s">
        <v>25</v>
      </c>
      <c r="D3124" s="2" t="s">
        <v>23</v>
      </c>
      <c r="E3124" s="2" t="s">
        <v>78</v>
      </c>
      <c r="F3124" s="2" t="s">
        <v>71</v>
      </c>
      <c r="G3124" s="4">
        <v>44482</v>
      </c>
      <c r="H3124">
        <v>55</v>
      </c>
      <c r="I3124" t="s">
        <v>4234</v>
      </c>
      <c r="N3124">
        <v>691</v>
      </c>
      <c r="O3124" t="s">
        <v>2020</v>
      </c>
      <c r="P3124">
        <v>518</v>
      </c>
      <c r="AC3124" t="s">
        <v>2021</v>
      </c>
      <c r="AD3124" t="s">
        <v>2022</v>
      </c>
    </row>
    <row r="3125" spans="1:31" x14ac:dyDescent="0.25">
      <c r="A3125" s="1">
        <v>44482</v>
      </c>
      <c r="B3125" s="2" t="s">
        <v>3879</v>
      </c>
      <c r="C3125" s="2" t="s">
        <v>25</v>
      </c>
      <c r="D3125" s="2" t="s">
        <v>23</v>
      </c>
      <c r="E3125" s="2" t="s">
        <v>78</v>
      </c>
      <c r="F3125" s="2" t="s">
        <v>71</v>
      </c>
      <c r="G3125" s="4">
        <v>44482</v>
      </c>
      <c r="H3125">
        <v>56</v>
      </c>
      <c r="I3125" t="s">
        <v>4234</v>
      </c>
      <c r="N3125">
        <v>226</v>
      </c>
      <c r="O3125" t="s">
        <v>2018</v>
      </c>
      <c r="P3125">
        <v>345</v>
      </c>
      <c r="AC3125" t="s">
        <v>2019</v>
      </c>
      <c r="AD3125">
        <v>183</v>
      </c>
    </row>
    <row r="3126" spans="1:31" x14ac:dyDescent="0.25">
      <c r="A3126" s="1">
        <v>44482</v>
      </c>
      <c r="B3126" s="2" t="s">
        <v>3879</v>
      </c>
      <c r="C3126" s="2" t="s">
        <v>73</v>
      </c>
      <c r="D3126" s="2" t="s">
        <v>23</v>
      </c>
      <c r="E3126" s="2" t="s">
        <v>77</v>
      </c>
      <c r="F3126" s="2" t="s">
        <v>71</v>
      </c>
      <c r="G3126" s="4">
        <v>44482</v>
      </c>
      <c r="H3126">
        <v>57</v>
      </c>
      <c r="I3126" t="s">
        <v>4235</v>
      </c>
      <c r="J3126" s="1">
        <v>44482</v>
      </c>
      <c r="K3126" t="s">
        <v>3617</v>
      </c>
      <c r="L3126" t="s">
        <v>2072</v>
      </c>
      <c r="M3126" t="s">
        <v>3618</v>
      </c>
      <c r="N3126">
        <v>102</v>
      </c>
      <c r="O3126" t="s">
        <v>2033</v>
      </c>
      <c r="P3126">
        <v>1070</v>
      </c>
      <c r="Q3126">
        <v>0</v>
      </c>
      <c r="R3126">
        <v>0</v>
      </c>
      <c r="S3126">
        <v>1597</v>
      </c>
      <c r="T3126">
        <v>1597</v>
      </c>
      <c r="U3126">
        <v>1597</v>
      </c>
      <c r="W3126" t="s">
        <v>2006</v>
      </c>
      <c r="X3126" t="s">
        <v>71</v>
      </c>
      <c r="AA3126" t="s">
        <v>24</v>
      </c>
      <c r="AC3126" t="s">
        <v>2034</v>
      </c>
      <c r="AD3126">
        <v>136</v>
      </c>
      <c r="AE3126" t="s">
        <v>2159</v>
      </c>
    </row>
    <row r="3127" spans="1:31" x14ac:dyDescent="0.25">
      <c r="A3127" s="1">
        <v>44482</v>
      </c>
      <c r="B3127" s="2" t="s">
        <v>3879</v>
      </c>
      <c r="C3127" s="2" t="s">
        <v>73</v>
      </c>
      <c r="D3127" s="2" t="s">
        <v>23</v>
      </c>
      <c r="E3127" s="2" t="s">
        <v>77</v>
      </c>
      <c r="F3127" s="2" t="s">
        <v>71</v>
      </c>
      <c r="G3127" s="4">
        <v>44482</v>
      </c>
      <c r="H3127">
        <v>58</v>
      </c>
      <c r="I3127" t="s">
        <v>4235</v>
      </c>
      <c r="N3127">
        <v>1319</v>
      </c>
      <c r="O3127" t="s">
        <v>2127</v>
      </c>
      <c r="P3127">
        <v>230</v>
      </c>
      <c r="AC3127" t="s">
        <v>2128</v>
      </c>
      <c r="AD3127">
        <v>192</v>
      </c>
    </row>
    <row r="3128" spans="1:31" x14ac:dyDescent="0.25">
      <c r="A3128" s="1">
        <v>44482</v>
      </c>
      <c r="B3128" s="2" t="s">
        <v>3879</v>
      </c>
      <c r="C3128" s="2" t="s">
        <v>73</v>
      </c>
      <c r="D3128" s="2" t="s">
        <v>23</v>
      </c>
      <c r="E3128" s="2" t="s">
        <v>77</v>
      </c>
      <c r="F3128" s="2" t="s">
        <v>71</v>
      </c>
      <c r="G3128" s="4">
        <v>44482</v>
      </c>
      <c r="H3128">
        <v>59</v>
      </c>
      <c r="I3128" t="s">
        <v>4235</v>
      </c>
      <c r="N3128">
        <v>104</v>
      </c>
      <c r="O3128" t="s">
        <v>2057</v>
      </c>
      <c r="P3128">
        <v>171</v>
      </c>
      <c r="AC3128" t="s">
        <v>2058</v>
      </c>
      <c r="AD3128">
        <v>157</v>
      </c>
    </row>
    <row r="3129" spans="1:31" x14ac:dyDescent="0.25">
      <c r="A3129" s="1">
        <v>44482</v>
      </c>
      <c r="B3129" s="2" t="s">
        <v>3879</v>
      </c>
      <c r="C3129" s="2" t="s">
        <v>73</v>
      </c>
      <c r="D3129" s="2" t="s">
        <v>23</v>
      </c>
      <c r="E3129" s="2" t="s">
        <v>77</v>
      </c>
      <c r="F3129" s="2" t="s">
        <v>71</v>
      </c>
      <c r="G3129" s="4">
        <v>44482</v>
      </c>
      <c r="H3129">
        <v>60</v>
      </c>
      <c r="I3129" t="s">
        <v>4235</v>
      </c>
      <c r="N3129">
        <v>634</v>
      </c>
      <c r="O3129" t="s">
        <v>3040</v>
      </c>
      <c r="P3129">
        <v>126</v>
      </c>
      <c r="AC3129" t="s">
        <v>3041</v>
      </c>
      <c r="AD3129" t="s">
        <v>3042</v>
      </c>
    </row>
    <row r="3130" spans="1:31" x14ac:dyDescent="0.25">
      <c r="A3130" s="1">
        <v>44482</v>
      </c>
      <c r="B3130" s="2" t="s">
        <v>3879</v>
      </c>
      <c r="C3130" s="2" t="s">
        <v>48</v>
      </c>
      <c r="D3130" s="2" t="s">
        <v>23</v>
      </c>
      <c r="E3130" s="2" t="s">
        <v>81</v>
      </c>
      <c r="F3130" s="2" t="s">
        <v>71</v>
      </c>
      <c r="G3130" s="4">
        <v>44482</v>
      </c>
      <c r="H3130">
        <v>61</v>
      </c>
      <c r="I3130" t="s">
        <v>4236</v>
      </c>
      <c r="J3130" s="1">
        <v>44482</v>
      </c>
      <c r="K3130" t="s">
        <v>4295</v>
      </c>
      <c r="L3130" t="s">
        <v>2521</v>
      </c>
      <c r="M3130" t="s">
        <v>2109</v>
      </c>
      <c r="N3130">
        <v>1533</v>
      </c>
      <c r="O3130" t="s">
        <v>2119</v>
      </c>
      <c r="P3130">
        <v>535</v>
      </c>
      <c r="Q3130">
        <v>0</v>
      </c>
      <c r="R3130">
        <v>0</v>
      </c>
      <c r="S3130">
        <v>535</v>
      </c>
      <c r="T3130">
        <v>535</v>
      </c>
      <c r="U3130">
        <v>535</v>
      </c>
      <c r="W3130" t="s">
        <v>2006</v>
      </c>
      <c r="X3130" t="s">
        <v>71</v>
      </c>
      <c r="AA3130" t="s">
        <v>48</v>
      </c>
      <c r="AC3130" t="s">
        <v>2120</v>
      </c>
      <c r="AD3130" t="s">
        <v>2121</v>
      </c>
      <c r="AE3130" t="s">
        <v>2159</v>
      </c>
    </row>
    <row r="3131" spans="1:31" x14ac:dyDescent="0.25">
      <c r="A3131" s="1">
        <v>44482</v>
      </c>
      <c r="B3131" s="2" t="s">
        <v>3879</v>
      </c>
      <c r="C3131" s="2" t="s">
        <v>25</v>
      </c>
      <c r="D3131" s="2" t="s">
        <v>23</v>
      </c>
      <c r="E3131" s="2" t="s">
        <v>78</v>
      </c>
      <c r="F3131" s="2" t="s">
        <v>71</v>
      </c>
      <c r="G3131" s="4">
        <v>44482</v>
      </c>
      <c r="H3131">
        <v>62</v>
      </c>
      <c r="I3131" t="s">
        <v>4238</v>
      </c>
      <c r="J3131" s="1">
        <v>44482</v>
      </c>
      <c r="K3131" t="s">
        <v>3717</v>
      </c>
      <c r="L3131" t="s">
        <v>3718</v>
      </c>
      <c r="N3131">
        <v>1297</v>
      </c>
      <c r="O3131" t="s">
        <v>2112</v>
      </c>
      <c r="P3131">
        <v>265</v>
      </c>
      <c r="Q3131">
        <v>0</v>
      </c>
      <c r="R3131">
        <v>0</v>
      </c>
      <c r="S3131">
        <v>265</v>
      </c>
      <c r="T3131">
        <v>265</v>
      </c>
      <c r="U3131">
        <v>265</v>
      </c>
      <c r="W3131" t="s">
        <v>2006</v>
      </c>
      <c r="X3131" t="s">
        <v>71</v>
      </c>
      <c r="AA3131" t="s">
        <v>24</v>
      </c>
      <c r="AC3131" t="s">
        <v>2113</v>
      </c>
      <c r="AD3131" t="s">
        <v>2114</v>
      </c>
      <c r="AE3131" t="s">
        <v>2063</v>
      </c>
    </row>
    <row r="3132" spans="1:31" x14ac:dyDescent="0.25">
      <c r="A3132" s="1">
        <v>44482</v>
      </c>
      <c r="B3132" s="2" t="s">
        <v>3879</v>
      </c>
      <c r="C3132" s="2" t="s">
        <v>46</v>
      </c>
      <c r="D3132" s="2" t="s">
        <v>23</v>
      </c>
      <c r="E3132" s="2" t="s">
        <v>81</v>
      </c>
      <c r="F3132" s="2" t="s">
        <v>71</v>
      </c>
      <c r="G3132" s="4">
        <v>44482</v>
      </c>
      <c r="H3132">
        <v>63</v>
      </c>
      <c r="I3132" t="s">
        <v>4239</v>
      </c>
      <c r="J3132" s="1">
        <v>44482</v>
      </c>
      <c r="K3132" t="s">
        <v>4296</v>
      </c>
      <c r="L3132" t="s">
        <v>2368</v>
      </c>
      <c r="N3132">
        <v>692</v>
      </c>
      <c r="O3132" t="s">
        <v>2012</v>
      </c>
      <c r="P3132">
        <v>184</v>
      </c>
      <c r="Q3132">
        <v>0</v>
      </c>
      <c r="R3132">
        <v>0</v>
      </c>
      <c r="S3132">
        <v>2089</v>
      </c>
      <c r="T3132">
        <v>2089</v>
      </c>
      <c r="U3132">
        <v>2089</v>
      </c>
      <c r="W3132" t="s">
        <v>2006</v>
      </c>
      <c r="X3132" t="s">
        <v>71</v>
      </c>
      <c r="Y3132" t="s">
        <v>4297</v>
      </c>
      <c r="AA3132" t="s">
        <v>46</v>
      </c>
      <c r="AC3132" t="s">
        <v>2013</v>
      </c>
      <c r="AD3132" t="s">
        <v>2014</v>
      </c>
      <c r="AE3132" t="s">
        <v>2223</v>
      </c>
    </row>
    <row r="3133" spans="1:31" x14ac:dyDescent="0.25">
      <c r="A3133" s="1">
        <v>44482</v>
      </c>
      <c r="B3133" s="2" t="s">
        <v>3879</v>
      </c>
      <c r="C3133" s="2" t="s">
        <v>46</v>
      </c>
      <c r="D3133" s="2" t="s">
        <v>23</v>
      </c>
      <c r="E3133" s="2" t="s">
        <v>81</v>
      </c>
      <c r="F3133" s="2" t="s">
        <v>71</v>
      </c>
      <c r="G3133" s="4">
        <v>44482</v>
      </c>
      <c r="H3133">
        <v>64</v>
      </c>
      <c r="I3133" t="s">
        <v>4239</v>
      </c>
      <c r="N3133">
        <v>121</v>
      </c>
      <c r="O3133" t="s">
        <v>2100</v>
      </c>
      <c r="P3133">
        <v>374</v>
      </c>
      <c r="AC3133" t="s">
        <v>2101</v>
      </c>
      <c r="AD3133">
        <v>137</v>
      </c>
    </row>
    <row r="3134" spans="1:31" x14ac:dyDescent="0.25">
      <c r="A3134" s="1">
        <v>44482</v>
      </c>
      <c r="B3134" s="2" t="s">
        <v>3879</v>
      </c>
      <c r="C3134" s="2" t="s">
        <v>46</v>
      </c>
      <c r="D3134" s="2" t="s">
        <v>23</v>
      </c>
      <c r="E3134" s="2" t="s">
        <v>81</v>
      </c>
      <c r="F3134" s="2" t="s">
        <v>71</v>
      </c>
      <c r="G3134" s="4">
        <v>44482</v>
      </c>
      <c r="H3134">
        <v>65</v>
      </c>
      <c r="I3134" t="s">
        <v>4239</v>
      </c>
      <c r="N3134">
        <v>1297</v>
      </c>
      <c r="O3134" t="s">
        <v>2112</v>
      </c>
      <c r="P3134">
        <v>265</v>
      </c>
      <c r="AC3134" t="s">
        <v>2113</v>
      </c>
      <c r="AD3134" t="s">
        <v>2114</v>
      </c>
    </row>
    <row r="3135" spans="1:31" x14ac:dyDescent="0.25">
      <c r="A3135" s="1">
        <v>44482</v>
      </c>
      <c r="B3135" s="2" t="s">
        <v>3879</v>
      </c>
      <c r="C3135" s="2" t="s">
        <v>46</v>
      </c>
      <c r="D3135" s="2" t="s">
        <v>23</v>
      </c>
      <c r="E3135" s="2" t="s">
        <v>81</v>
      </c>
      <c r="F3135" s="2" t="s">
        <v>71</v>
      </c>
      <c r="G3135" s="4">
        <v>44482</v>
      </c>
      <c r="H3135">
        <v>66</v>
      </c>
      <c r="I3135" t="s">
        <v>4239</v>
      </c>
      <c r="N3135">
        <v>691</v>
      </c>
      <c r="O3135" t="s">
        <v>2020</v>
      </c>
      <c r="P3135">
        <v>518</v>
      </c>
      <c r="AC3135" t="s">
        <v>2021</v>
      </c>
      <c r="AD3135" t="s">
        <v>2022</v>
      </c>
    </row>
    <row r="3136" spans="1:31" x14ac:dyDescent="0.25">
      <c r="A3136" s="1">
        <v>44482</v>
      </c>
      <c r="B3136" s="2" t="s">
        <v>3879</v>
      </c>
      <c r="C3136" s="2" t="s">
        <v>46</v>
      </c>
      <c r="D3136" s="2" t="s">
        <v>23</v>
      </c>
      <c r="E3136" s="2" t="s">
        <v>81</v>
      </c>
      <c r="F3136" s="2" t="s">
        <v>71</v>
      </c>
      <c r="G3136" s="4">
        <v>44482</v>
      </c>
      <c r="H3136">
        <v>67</v>
      </c>
      <c r="I3136" t="s">
        <v>4239</v>
      </c>
      <c r="N3136">
        <v>1580</v>
      </c>
      <c r="O3136" t="s">
        <v>2092</v>
      </c>
      <c r="P3136">
        <v>610</v>
      </c>
      <c r="AC3136" t="s">
        <v>2093</v>
      </c>
      <c r="AD3136" t="s">
        <v>2094</v>
      </c>
    </row>
    <row r="3137" spans="1:31" x14ac:dyDescent="0.25">
      <c r="A3137" s="1">
        <v>44482</v>
      </c>
      <c r="B3137" s="2" t="s">
        <v>3879</v>
      </c>
      <c r="C3137" s="2" t="s">
        <v>46</v>
      </c>
      <c r="D3137" s="2" t="s">
        <v>23</v>
      </c>
      <c r="E3137" s="2" t="s">
        <v>81</v>
      </c>
      <c r="F3137" s="2" t="s">
        <v>71</v>
      </c>
      <c r="G3137" s="4">
        <v>44482</v>
      </c>
      <c r="H3137">
        <v>68</v>
      </c>
      <c r="I3137" t="s">
        <v>4239</v>
      </c>
      <c r="N3137">
        <v>83</v>
      </c>
      <c r="O3137" t="s">
        <v>2029</v>
      </c>
      <c r="P3137">
        <v>138</v>
      </c>
      <c r="AC3137" t="s">
        <v>2030</v>
      </c>
      <c r="AD3137">
        <v>127</v>
      </c>
    </row>
    <row r="3138" spans="1:31" x14ac:dyDescent="0.25">
      <c r="A3138" s="1">
        <v>44482</v>
      </c>
      <c r="B3138" s="2" t="s">
        <v>3879</v>
      </c>
      <c r="C3138" s="2" t="s">
        <v>25</v>
      </c>
      <c r="D3138" s="2" t="s">
        <v>23</v>
      </c>
      <c r="E3138" s="2" t="s">
        <v>78</v>
      </c>
      <c r="F3138" s="2" t="s">
        <v>71</v>
      </c>
      <c r="G3138" s="4">
        <v>44482</v>
      </c>
      <c r="H3138">
        <v>69</v>
      </c>
      <c r="I3138" t="s">
        <v>4241</v>
      </c>
      <c r="J3138" s="1">
        <v>44482</v>
      </c>
      <c r="K3138" t="s">
        <v>4150</v>
      </c>
      <c r="L3138" t="s">
        <v>2567</v>
      </c>
      <c r="M3138" t="s">
        <v>2930</v>
      </c>
      <c r="N3138">
        <v>692</v>
      </c>
      <c r="O3138" t="s">
        <v>2012</v>
      </c>
      <c r="P3138">
        <v>184</v>
      </c>
      <c r="Q3138">
        <v>0</v>
      </c>
      <c r="R3138">
        <v>0</v>
      </c>
      <c r="S3138">
        <v>1047</v>
      </c>
      <c r="T3138">
        <v>1047</v>
      </c>
      <c r="U3138">
        <v>1047</v>
      </c>
      <c r="W3138" t="s">
        <v>2006</v>
      </c>
      <c r="X3138" t="s">
        <v>71</v>
      </c>
      <c r="AA3138" t="s">
        <v>24</v>
      </c>
      <c r="AC3138" t="s">
        <v>2013</v>
      </c>
      <c r="AD3138" t="s">
        <v>2014</v>
      </c>
      <c r="AE3138" t="s">
        <v>2039</v>
      </c>
    </row>
    <row r="3139" spans="1:31" x14ac:dyDescent="0.25">
      <c r="A3139" s="1">
        <v>44482</v>
      </c>
      <c r="B3139" s="2" t="s">
        <v>3879</v>
      </c>
      <c r="C3139" s="2" t="s">
        <v>25</v>
      </c>
      <c r="D3139" s="2" t="s">
        <v>23</v>
      </c>
      <c r="E3139" s="2" t="s">
        <v>78</v>
      </c>
      <c r="F3139" s="2" t="s">
        <v>71</v>
      </c>
      <c r="G3139" s="4">
        <v>44482</v>
      </c>
      <c r="H3139">
        <v>70</v>
      </c>
      <c r="I3139" t="s">
        <v>4241</v>
      </c>
      <c r="N3139">
        <v>226</v>
      </c>
      <c r="O3139" t="s">
        <v>2018</v>
      </c>
      <c r="P3139">
        <v>345</v>
      </c>
      <c r="AC3139" t="s">
        <v>2019</v>
      </c>
      <c r="AD3139">
        <v>183</v>
      </c>
    </row>
    <row r="3140" spans="1:31" x14ac:dyDescent="0.25">
      <c r="A3140" s="1">
        <v>44482</v>
      </c>
      <c r="B3140" s="2" t="s">
        <v>3879</v>
      </c>
      <c r="C3140" s="2" t="s">
        <v>25</v>
      </c>
      <c r="D3140" s="2" t="s">
        <v>23</v>
      </c>
      <c r="E3140" s="2" t="s">
        <v>78</v>
      </c>
      <c r="F3140" s="2" t="s">
        <v>71</v>
      </c>
      <c r="G3140" s="4">
        <v>44482</v>
      </c>
      <c r="H3140">
        <v>71</v>
      </c>
      <c r="I3140" t="s">
        <v>4241</v>
      </c>
      <c r="N3140">
        <v>691</v>
      </c>
      <c r="O3140" t="s">
        <v>2020</v>
      </c>
      <c r="P3140">
        <v>518</v>
      </c>
      <c r="AC3140" t="s">
        <v>2021</v>
      </c>
      <c r="AD3140" t="s">
        <v>2022</v>
      </c>
    </row>
    <row r="3141" spans="1:31" x14ac:dyDescent="0.25">
      <c r="A3141" s="1">
        <v>44482</v>
      </c>
      <c r="B3141" s="2" t="s">
        <v>3879</v>
      </c>
      <c r="C3141" s="2" t="s">
        <v>25</v>
      </c>
      <c r="D3141" s="2" t="s">
        <v>74</v>
      </c>
      <c r="E3141" s="2" t="s">
        <v>78</v>
      </c>
      <c r="F3141" s="2" t="s">
        <v>71</v>
      </c>
      <c r="G3141" s="4">
        <v>44482</v>
      </c>
      <c r="H3141">
        <v>72</v>
      </c>
      <c r="I3141" t="s">
        <v>4242</v>
      </c>
      <c r="J3141" s="1">
        <v>44482</v>
      </c>
      <c r="K3141" t="s">
        <v>3995</v>
      </c>
      <c r="L3141" t="s">
        <v>2338</v>
      </c>
      <c r="M3141" t="s">
        <v>2574</v>
      </c>
      <c r="N3141">
        <v>358</v>
      </c>
      <c r="O3141" t="s">
        <v>2882</v>
      </c>
      <c r="P3141">
        <v>400</v>
      </c>
      <c r="Q3141">
        <v>0</v>
      </c>
      <c r="R3141">
        <v>0</v>
      </c>
      <c r="S3141">
        <v>400</v>
      </c>
      <c r="T3141">
        <v>400</v>
      </c>
      <c r="U3141">
        <v>400</v>
      </c>
      <c r="W3141" t="s">
        <v>2006</v>
      </c>
      <c r="X3141" t="s">
        <v>71</v>
      </c>
      <c r="AA3141" t="s">
        <v>24</v>
      </c>
      <c r="AC3141" t="s">
        <v>2883</v>
      </c>
      <c r="AD3141">
        <v>358</v>
      </c>
      <c r="AE3141" t="s">
        <v>2333</v>
      </c>
    </row>
    <row r="3142" spans="1:31" x14ac:dyDescent="0.25">
      <c r="A3142" s="1">
        <v>44482</v>
      </c>
      <c r="B3142" s="2" t="s">
        <v>3879</v>
      </c>
      <c r="C3142" s="2" t="s">
        <v>46</v>
      </c>
      <c r="D3142" s="2" t="s">
        <v>23</v>
      </c>
      <c r="E3142" s="2" t="s">
        <v>81</v>
      </c>
      <c r="F3142" s="2" t="s">
        <v>71</v>
      </c>
      <c r="G3142" s="4">
        <v>44482</v>
      </c>
      <c r="H3142">
        <v>73</v>
      </c>
      <c r="I3142" t="s">
        <v>4243</v>
      </c>
      <c r="J3142" s="1">
        <v>44482</v>
      </c>
      <c r="K3142" t="s">
        <v>4298</v>
      </c>
      <c r="L3142" t="s">
        <v>2071</v>
      </c>
      <c r="M3142" t="s">
        <v>4299</v>
      </c>
      <c r="N3142">
        <v>692</v>
      </c>
      <c r="O3142" t="s">
        <v>2012</v>
      </c>
      <c r="P3142">
        <v>184</v>
      </c>
      <c r="Q3142">
        <v>0</v>
      </c>
      <c r="R3142">
        <v>0</v>
      </c>
      <c r="S3142">
        <v>1277</v>
      </c>
      <c r="T3142">
        <v>1277</v>
      </c>
      <c r="U3142">
        <v>1277</v>
      </c>
      <c r="W3142" t="s">
        <v>2006</v>
      </c>
      <c r="X3142" t="s">
        <v>71</v>
      </c>
      <c r="Y3142" t="s">
        <v>4300</v>
      </c>
      <c r="AA3142" t="s">
        <v>46</v>
      </c>
      <c r="AC3142" t="s">
        <v>2013</v>
      </c>
      <c r="AD3142" t="s">
        <v>2014</v>
      </c>
      <c r="AE3142" t="s">
        <v>2236</v>
      </c>
    </row>
    <row r="3143" spans="1:31" x14ac:dyDescent="0.25">
      <c r="A3143" s="1">
        <v>44482</v>
      </c>
      <c r="B3143" s="2" t="s">
        <v>3879</v>
      </c>
      <c r="C3143" s="2" t="s">
        <v>46</v>
      </c>
      <c r="D3143" s="2" t="s">
        <v>23</v>
      </c>
      <c r="E3143" s="2" t="s">
        <v>81</v>
      </c>
      <c r="F3143" s="2" t="s">
        <v>71</v>
      </c>
      <c r="G3143" s="4">
        <v>44482</v>
      </c>
      <c r="H3143">
        <v>74</v>
      </c>
      <c r="I3143" t="s">
        <v>4243</v>
      </c>
      <c r="N3143">
        <v>119</v>
      </c>
      <c r="O3143" t="s">
        <v>2145</v>
      </c>
      <c r="P3143">
        <v>161</v>
      </c>
      <c r="AC3143" t="s">
        <v>2146</v>
      </c>
      <c r="AD3143">
        <v>213</v>
      </c>
    </row>
    <row r="3144" spans="1:31" x14ac:dyDescent="0.25">
      <c r="A3144" s="1">
        <v>44482</v>
      </c>
      <c r="B3144" s="2" t="s">
        <v>3879</v>
      </c>
      <c r="C3144" s="2" t="s">
        <v>46</v>
      </c>
      <c r="D3144" s="2" t="s">
        <v>23</v>
      </c>
      <c r="E3144" s="2" t="s">
        <v>81</v>
      </c>
      <c r="F3144" s="2" t="s">
        <v>71</v>
      </c>
      <c r="G3144" s="4">
        <v>44482</v>
      </c>
      <c r="H3144">
        <v>75</v>
      </c>
      <c r="I3144" t="s">
        <v>4243</v>
      </c>
      <c r="N3144">
        <v>100</v>
      </c>
      <c r="O3144" t="s">
        <v>2016</v>
      </c>
      <c r="P3144">
        <v>414</v>
      </c>
      <c r="AC3144" t="s">
        <v>2017</v>
      </c>
      <c r="AD3144">
        <v>100</v>
      </c>
    </row>
    <row r="3145" spans="1:31" x14ac:dyDescent="0.25">
      <c r="A3145" s="1">
        <v>44482</v>
      </c>
      <c r="B3145" s="2" t="s">
        <v>3879</v>
      </c>
      <c r="C3145" s="2" t="s">
        <v>46</v>
      </c>
      <c r="D3145" s="2" t="s">
        <v>23</v>
      </c>
      <c r="E3145" s="2" t="s">
        <v>81</v>
      </c>
      <c r="F3145" s="2" t="s">
        <v>71</v>
      </c>
      <c r="G3145" s="4">
        <v>44482</v>
      </c>
      <c r="H3145">
        <v>76</v>
      </c>
      <c r="I3145" t="s">
        <v>4243</v>
      </c>
      <c r="N3145">
        <v>691</v>
      </c>
      <c r="O3145" t="s">
        <v>2020</v>
      </c>
      <c r="P3145">
        <v>518</v>
      </c>
      <c r="AC3145" t="s">
        <v>2021</v>
      </c>
      <c r="AD3145" t="s">
        <v>2022</v>
      </c>
    </row>
    <row r="3146" spans="1:31" x14ac:dyDescent="0.25">
      <c r="A3146" s="1">
        <v>44482</v>
      </c>
      <c r="B3146" s="2" t="s">
        <v>3879</v>
      </c>
      <c r="C3146" s="2" t="s">
        <v>56</v>
      </c>
      <c r="D3146" s="2" t="s">
        <v>74</v>
      </c>
      <c r="E3146" s="2" t="s">
        <v>81</v>
      </c>
      <c r="F3146" s="2" t="s">
        <v>71</v>
      </c>
      <c r="G3146" s="4">
        <v>44482</v>
      </c>
      <c r="H3146">
        <v>77</v>
      </c>
      <c r="I3146" t="s">
        <v>4245</v>
      </c>
      <c r="J3146" s="1">
        <v>44482</v>
      </c>
      <c r="K3146" t="s">
        <v>4301</v>
      </c>
      <c r="L3146" t="s">
        <v>4302</v>
      </c>
      <c r="M3146" t="s">
        <v>4303</v>
      </c>
      <c r="N3146">
        <v>183</v>
      </c>
      <c r="O3146" t="s">
        <v>4304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W3146" t="s">
        <v>2006</v>
      </c>
      <c r="X3146" t="s">
        <v>71</v>
      </c>
      <c r="AA3146" t="s">
        <v>56</v>
      </c>
      <c r="AC3146" t="s">
        <v>4305</v>
      </c>
      <c r="AE3146" t="s">
        <v>3649</v>
      </c>
    </row>
    <row r="3147" spans="1:31" x14ac:dyDescent="0.25">
      <c r="A3147" s="1">
        <v>44482</v>
      </c>
      <c r="B3147" s="2" t="s">
        <v>3879</v>
      </c>
      <c r="C3147" s="2" t="s">
        <v>46</v>
      </c>
      <c r="D3147" s="2" t="s">
        <v>23</v>
      </c>
      <c r="E3147" s="2" t="s">
        <v>81</v>
      </c>
      <c r="F3147" s="2" t="s">
        <v>71</v>
      </c>
      <c r="G3147" s="4">
        <v>44482</v>
      </c>
      <c r="H3147">
        <v>78</v>
      </c>
      <c r="I3147" t="s">
        <v>4247</v>
      </c>
      <c r="J3147" s="1">
        <v>44482</v>
      </c>
      <c r="K3147" t="s">
        <v>4306</v>
      </c>
      <c r="L3147" t="s">
        <v>4307</v>
      </c>
      <c r="N3147">
        <v>692</v>
      </c>
      <c r="O3147" t="s">
        <v>2012</v>
      </c>
      <c r="P3147">
        <v>184</v>
      </c>
      <c r="Q3147">
        <v>0</v>
      </c>
      <c r="R3147">
        <v>0</v>
      </c>
      <c r="S3147">
        <v>1290</v>
      </c>
      <c r="T3147">
        <v>1290</v>
      </c>
      <c r="U3147">
        <v>1290</v>
      </c>
      <c r="W3147" t="s">
        <v>2006</v>
      </c>
      <c r="X3147" t="s">
        <v>71</v>
      </c>
      <c r="Y3147" t="s">
        <v>4308</v>
      </c>
      <c r="AA3147" t="s">
        <v>46</v>
      </c>
      <c r="AC3147" t="s">
        <v>2013</v>
      </c>
      <c r="AD3147" t="s">
        <v>2014</v>
      </c>
      <c r="AE3147" t="s">
        <v>3263</v>
      </c>
    </row>
    <row r="3148" spans="1:31" x14ac:dyDescent="0.25">
      <c r="A3148" s="1">
        <v>44482</v>
      </c>
      <c r="B3148" s="2" t="s">
        <v>3879</v>
      </c>
      <c r="C3148" s="2" t="s">
        <v>46</v>
      </c>
      <c r="D3148" s="2" t="s">
        <v>23</v>
      </c>
      <c r="E3148" s="2" t="s">
        <v>81</v>
      </c>
      <c r="F3148" s="2" t="s">
        <v>71</v>
      </c>
      <c r="G3148" s="4">
        <v>44482</v>
      </c>
      <c r="H3148">
        <v>79</v>
      </c>
      <c r="I3148" t="s">
        <v>4247</v>
      </c>
      <c r="N3148">
        <v>691</v>
      </c>
      <c r="O3148" t="s">
        <v>2020</v>
      </c>
      <c r="P3148">
        <v>518</v>
      </c>
      <c r="AC3148" t="s">
        <v>2021</v>
      </c>
      <c r="AD3148" t="s">
        <v>2022</v>
      </c>
    </row>
    <row r="3149" spans="1:31" x14ac:dyDescent="0.25">
      <c r="A3149" s="1">
        <v>44482</v>
      </c>
      <c r="B3149" s="2" t="s">
        <v>3879</v>
      </c>
      <c r="C3149" s="2" t="s">
        <v>46</v>
      </c>
      <c r="D3149" s="2" t="s">
        <v>23</v>
      </c>
      <c r="E3149" s="2" t="s">
        <v>81</v>
      </c>
      <c r="F3149" s="2" t="s">
        <v>71</v>
      </c>
      <c r="G3149" s="4">
        <v>44482</v>
      </c>
      <c r="H3149">
        <v>80</v>
      </c>
      <c r="I3149" t="s">
        <v>4247</v>
      </c>
      <c r="N3149">
        <v>367</v>
      </c>
      <c r="O3149" t="s">
        <v>2341</v>
      </c>
      <c r="P3149">
        <v>450</v>
      </c>
      <c r="AC3149" t="s">
        <v>2342</v>
      </c>
      <c r="AD3149">
        <v>110</v>
      </c>
    </row>
    <row r="3150" spans="1:31" x14ac:dyDescent="0.25">
      <c r="A3150" s="1">
        <v>44482</v>
      </c>
      <c r="B3150" s="2" t="s">
        <v>3879</v>
      </c>
      <c r="C3150" s="2" t="s">
        <v>46</v>
      </c>
      <c r="D3150" s="2" t="s">
        <v>23</v>
      </c>
      <c r="E3150" s="2" t="s">
        <v>81</v>
      </c>
      <c r="F3150" s="2" t="s">
        <v>71</v>
      </c>
      <c r="G3150" s="4">
        <v>44482</v>
      </c>
      <c r="H3150">
        <v>81</v>
      </c>
      <c r="I3150" t="s">
        <v>4247</v>
      </c>
      <c r="N3150">
        <v>83</v>
      </c>
      <c r="O3150" t="s">
        <v>2029</v>
      </c>
      <c r="P3150">
        <v>138</v>
      </c>
      <c r="AC3150" t="s">
        <v>2030</v>
      </c>
      <c r="AD3150">
        <v>127</v>
      </c>
    </row>
    <row r="3151" spans="1:31" x14ac:dyDescent="0.25">
      <c r="A3151" s="1">
        <v>44482</v>
      </c>
      <c r="B3151" s="2" t="s">
        <v>3879</v>
      </c>
      <c r="C3151" s="2" t="s">
        <v>46</v>
      </c>
      <c r="D3151" s="2" t="s">
        <v>23</v>
      </c>
      <c r="E3151" s="2" t="s">
        <v>81</v>
      </c>
      <c r="F3151" s="2" t="s">
        <v>71</v>
      </c>
      <c r="G3151" s="4">
        <v>44482</v>
      </c>
      <c r="H3151">
        <v>82</v>
      </c>
      <c r="I3151" t="s">
        <v>4249</v>
      </c>
      <c r="J3151" s="1">
        <v>44482</v>
      </c>
      <c r="K3151" t="s">
        <v>4309</v>
      </c>
      <c r="L3151" t="s">
        <v>4310</v>
      </c>
      <c r="N3151">
        <v>692</v>
      </c>
      <c r="O3151" t="s">
        <v>2012</v>
      </c>
      <c r="P3151">
        <v>184</v>
      </c>
      <c r="Q3151">
        <v>0</v>
      </c>
      <c r="R3151">
        <v>0</v>
      </c>
      <c r="S3151">
        <v>2614</v>
      </c>
      <c r="T3151">
        <v>2614</v>
      </c>
      <c r="U3151">
        <v>2614</v>
      </c>
      <c r="W3151" t="s">
        <v>2006</v>
      </c>
      <c r="X3151" t="s">
        <v>71</v>
      </c>
      <c r="Y3151" t="s">
        <v>4311</v>
      </c>
      <c r="AA3151" t="s">
        <v>46</v>
      </c>
      <c r="AC3151" t="s">
        <v>2013</v>
      </c>
      <c r="AD3151" t="s">
        <v>2014</v>
      </c>
      <c r="AE3151" t="s">
        <v>2118</v>
      </c>
    </row>
    <row r="3152" spans="1:31" x14ac:dyDescent="0.25">
      <c r="A3152" s="1">
        <v>44482</v>
      </c>
      <c r="B3152" s="2" t="s">
        <v>3879</v>
      </c>
      <c r="C3152" s="2" t="s">
        <v>46</v>
      </c>
      <c r="D3152" s="2" t="s">
        <v>23</v>
      </c>
      <c r="E3152" s="2" t="s">
        <v>81</v>
      </c>
      <c r="F3152" s="2" t="s">
        <v>71</v>
      </c>
      <c r="G3152" s="4">
        <v>44482</v>
      </c>
      <c r="H3152">
        <v>83</v>
      </c>
      <c r="I3152" t="s">
        <v>4249</v>
      </c>
      <c r="N3152">
        <v>121</v>
      </c>
      <c r="O3152" t="s">
        <v>2100</v>
      </c>
      <c r="P3152">
        <v>374</v>
      </c>
      <c r="AC3152" t="s">
        <v>2101</v>
      </c>
      <c r="AD3152">
        <v>137</v>
      </c>
    </row>
    <row r="3153" spans="1:31" x14ac:dyDescent="0.25">
      <c r="A3153" s="1">
        <v>44482</v>
      </c>
      <c r="B3153" s="2" t="s">
        <v>3879</v>
      </c>
      <c r="C3153" s="2" t="s">
        <v>46</v>
      </c>
      <c r="D3153" s="2" t="s">
        <v>23</v>
      </c>
      <c r="E3153" s="2" t="s">
        <v>81</v>
      </c>
      <c r="F3153" s="2" t="s">
        <v>71</v>
      </c>
      <c r="G3153" s="4">
        <v>44482</v>
      </c>
      <c r="H3153">
        <v>84</v>
      </c>
      <c r="I3153" t="s">
        <v>4249</v>
      </c>
      <c r="N3153">
        <v>1533</v>
      </c>
      <c r="O3153" t="s">
        <v>2119</v>
      </c>
      <c r="P3153">
        <v>535</v>
      </c>
      <c r="AC3153" t="s">
        <v>2120</v>
      </c>
      <c r="AD3153" t="s">
        <v>2121</v>
      </c>
    </row>
    <row r="3154" spans="1:31" x14ac:dyDescent="0.25">
      <c r="A3154" s="1">
        <v>44482</v>
      </c>
      <c r="B3154" s="2" t="s">
        <v>3879</v>
      </c>
      <c r="C3154" s="2" t="s">
        <v>46</v>
      </c>
      <c r="D3154" s="2" t="s">
        <v>23</v>
      </c>
      <c r="E3154" s="2" t="s">
        <v>81</v>
      </c>
      <c r="F3154" s="2" t="s">
        <v>71</v>
      </c>
      <c r="G3154" s="4">
        <v>44482</v>
      </c>
      <c r="H3154">
        <v>85</v>
      </c>
      <c r="I3154" t="s">
        <v>4249</v>
      </c>
      <c r="N3154">
        <v>1580</v>
      </c>
      <c r="O3154" t="s">
        <v>2092</v>
      </c>
      <c r="P3154">
        <v>610</v>
      </c>
      <c r="AC3154" t="s">
        <v>2093</v>
      </c>
      <c r="AD3154" t="s">
        <v>2094</v>
      </c>
    </row>
    <row r="3155" spans="1:31" x14ac:dyDescent="0.25">
      <c r="A3155" s="1">
        <v>44482</v>
      </c>
      <c r="B3155" s="2" t="s">
        <v>3879</v>
      </c>
      <c r="C3155" s="2" t="s">
        <v>46</v>
      </c>
      <c r="D3155" s="2" t="s">
        <v>23</v>
      </c>
      <c r="E3155" s="2" t="s">
        <v>81</v>
      </c>
      <c r="F3155" s="2" t="s">
        <v>71</v>
      </c>
      <c r="G3155" s="4">
        <v>44482</v>
      </c>
      <c r="H3155">
        <v>86</v>
      </c>
      <c r="I3155" t="s">
        <v>4249</v>
      </c>
      <c r="N3155">
        <v>1329</v>
      </c>
      <c r="O3155" t="s">
        <v>2295</v>
      </c>
      <c r="P3155">
        <v>173</v>
      </c>
      <c r="AC3155" t="s">
        <v>2296</v>
      </c>
      <c r="AD3155">
        <v>187</v>
      </c>
    </row>
    <row r="3156" spans="1:31" x14ac:dyDescent="0.25">
      <c r="A3156" s="1">
        <v>44482</v>
      </c>
      <c r="B3156" s="2" t="s">
        <v>3879</v>
      </c>
      <c r="C3156" s="2" t="s">
        <v>46</v>
      </c>
      <c r="D3156" s="2" t="s">
        <v>23</v>
      </c>
      <c r="E3156" s="2" t="s">
        <v>81</v>
      </c>
      <c r="F3156" s="2" t="s">
        <v>71</v>
      </c>
      <c r="G3156" s="4">
        <v>44482</v>
      </c>
      <c r="H3156">
        <v>87</v>
      </c>
      <c r="I3156" t="s">
        <v>4249</v>
      </c>
      <c r="N3156">
        <v>314</v>
      </c>
      <c r="O3156" t="s">
        <v>2523</v>
      </c>
      <c r="P3156">
        <v>300</v>
      </c>
      <c r="AC3156" t="s">
        <v>2524</v>
      </c>
      <c r="AD3156">
        <v>203</v>
      </c>
    </row>
    <row r="3157" spans="1:31" x14ac:dyDescent="0.25">
      <c r="A3157" s="1">
        <v>44482</v>
      </c>
      <c r="B3157" s="2" t="s">
        <v>3879</v>
      </c>
      <c r="C3157" s="2" t="s">
        <v>46</v>
      </c>
      <c r="D3157" s="2" t="s">
        <v>23</v>
      </c>
      <c r="E3157" s="2" t="s">
        <v>81</v>
      </c>
      <c r="F3157" s="2" t="s">
        <v>71</v>
      </c>
      <c r="G3157" s="4">
        <v>44482</v>
      </c>
      <c r="H3157">
        <v>88</v>
      </c>
      <c r="I3157" t="s">
        <v>4249</v>
      </c>
      <c r="N3157">
        <v>1371</v>
      </c>
      <c r="O3157" t="s">
        <v>2122</v>
      </c>
      <c r="P3157">
        <v>300</v>
      </c>
      <c r="AC3157" t="s">
        <v>2123</v>
      </c>
      <c r="AD3157">
        <v>205</v>
      </c>
    </row>
    <row r="3158" spans="1:31" x14ac:dyDescent="0.25">
      <c r="A3158" s="1">
        <v>44482</v>
      </c>
      <c r="B3158" s="2" t="s">
        <v>3879</v>
      </c>
      <c r="C3158" s="2" t="s">
        <v>46</v>
      </c>
      <c r="D3158" s="2" t="s">
        <v>23</v>
      </c>
      <c r="E3158" s="2" t="s">
        <v>81</v>
      </c>
      <c r="F3158" s="2" t="s">
        <v>71</v>
      </c>
      <c r="G3158" s="4">
        <v>44482</v>
      </c>
      <c r="H3158">
        <v>89</v>
      </c>
      <c r="I3158" t="s">
        <v>4249</v>
      </c>
      <c r="N3158">
        <v>83</v>
      </c>
      <c r="O3158" t="s">
        <v>2029</v>
      </c>
      <c r="P3158">
        <v>138</v>
      </c>
      <c r="AC3158" t="s">
        <v>2030</v>
      </c>
      <c r="AD3158">
        <v>127</v>
      </c>
    </row>
    <row r="3159" spans="1:31" x14ac:dyDescent="0.25">
      <c r="A3159" s="1">
        <v>44482</v>
      </c>
      <c r="B3159" s="2" t="s">
        <v>3879</v>
      </c>
      <c r="C3159" s="2" t="s">
        <v>46</v>
      </c>
      <c r="D3159" s="2" t="s">
        <v>23</v>
      </c>
      <c r="E3159" s="2" t="s">
        <v>81</v>
      </c>
      <c r="F3159" s="2" t="s">
        <v>71</v>
      </c>
      <c r="G3159" s="4">
        <v>44482</v>
      </c>
      <c r="H3159">
        <v>90</v>
      </c>
      <c r="I3159" t="s">
        <v>4251</v>
      </c>
      <c r="J3159" s="1">
        <v>44482</v>
      </c>
      <c r="K3159" t="s">
        <v>4312</v>
      </c>
      <c r="L3159" t="s">
        <v>2684</v>
      </c>
      <c r="N3159">
        <v>692</v>
      </c>
      <c r="O3159" t="s">
        <v>2012</v>
      </c>
      <c r="P3159">
        <v>184</v>
      </c>
      <c r="Q3159">
        <v>0</v>
      </c>
      <c r="R3159">
        <v>0</v>
      </c>
      <c r="S3159">
        <v>1231</v>
      </c>
      <c r="T3159">
        <v>1231</v>
      </c>
      <c r="U3159">
        <v>1231</v>
      </c>
      <c r="W3159" t="s">
        <v>2006</v>
      </c>
      <c r="X3159" t="s">
        <v>71</v>
      </c>
      <c r="Y3159" t="s">
        <v>4313</v>
      </c>
      <c r="AA3159" t="s">
        <v>46</v>
      </c>
      <c r="AC3159" t="s">
        <v>2013</v>
      </c>
      <c r="AD3159" t="s">
        <v>2014</v>
      </c>
      <c r="AE3159" t="s">
        <v>2118</v>
      </c>
    </row>
    <row r="3160" spans="1:31" x14ac:dyDescent="0.25">
      <c r="A3160" s="1">
        <v>44482</v>
      </c>
      <c r="B3160" s="2" t="s">
        <v>3879</v>
      </c>
      <c r="C3160" s="2" t="s">
        <v>46</v>
      </c>
      <c r="D3160" s="2" t="s">
        <v>23</v>
      </c>
      <c r="E3160" s="2" t="s">
        <v>81</v>
      </c>
      <c r="F3160" s="2" t="s">
        <v>71</v>
      </c>
      <c r="G3160" s="4">
        <v>44482</v>
      </c>
      <c r="H3160">
        <v>91</v>
      </c>
      <c r="I3160" t="s">
        <v>4251</v>
      </c>
      <c r="N3160">
        <v>121</v>
      </c>
      <c r="O3160" t="s">
        <v>2100</v>
      </c>
      <c r="P3160">
        <v>374</v>
      </c>
      <c r="AC3160" t="s">
        <v>2101</v>
      </c>
      <c r="AD3160">
        <v>137</v>
      </c>
    </row>
    <row r="3161" spans="1:31" x14ac:dyDescent="0.25">
      <c r="A3161" s="1">
        <v>44482</v>
      </c>
      <c r="B3161" s="2" t="s">
        <v>3879</v>
      </c>
      <c r="C3161" s="2" t="s">
        <v>46</v>
      </c>
      <c r="D3161" s="2" t="s">
        <v>23</v>
      </c>
      <c r="E3161" s="2" t="s">
        <v>81</v>
      </c>
      <c r="F3161" s="2" t="s">
        <v>71</v>
      </c>
      <c r="G3161" s="4">
        <v>44482</v>
      </c>
      <c r="H3161">
        <v>92</v>
      </c>
      <c r="I3161" t="s">
        <v>4251</v>
      </c>
      <c r="N3161">
        <v>1533</v>
      </c>
      <c r="O3161" t="s">
        <v>2119</v>
      </c>
      <c r="P3161">
        <v>535</v>
      </c>
      <c r="AC3161" t="s">
        <v>2120</v>
      </c>
      <c r="AD3161" t="s">
        <v>2121</v>
      </c>
    </row>
    <row r="3162" spans="1:31" x14ac:dyDescent="0.25">
      <c r="A3162" s="1">
        <v>44482</v>
      </c>
      <c r="B3162" s="2" t="s">
        <v>3879</v>
      </c>
      <c r="C3162" s="2" t="s">
        <v>46</v>
      </c>
      <c r="D3162" s="2" t="s">
        <v>23</v>
      </c>
      <c r="E3162" s="2" t="s">
        <v>81</v>
      </c>
      <c r="F3162" s="2" t="s">
        <v>71</v>
      </c>
      <c r="G3162" s="4">
        <v>44482</v>
      </c>
      <c r="H3162">
        <v>93</v>
      </c>
      <c r="I3162" t="s">
        <v>4251</v>
      </c>
      <c r="N3162">
        <v>83</v>
      </c>
      <c r="O3162" t="s">
        <v>2029</v>
      </c>
      <c r="P3162">
        <v>138</v>
      </c>
      <c r="AC3162" t="s">
        <v>2030</v>
      </c>
      <c r="AD3162">
        <v>127</v>
      </c>
    </row>
    <row r="3163" spans="1:31" x14ac:dyDescent="0.25">
      <c r="A3163" s="1">
        <v>44482</v>
      </c>
      <c r="B3163" s="2" t="s">
        <v>3879</v>
      </c>
      <c r="C3163" s="2" t="s">
        <v>21</v>
      </c>
      <c r="D3163" s="2" t="s">
        <v>23</v>
      </c>
      <c r="E3163" s="2" t="s">
        <v>81</v>
      </c>
      <c r="F3163" s="2" t="s">
        <v>71</v>
      </c>
      <c r="G3163" s="4">
        <v>44482</v>
      </c>
      <c r="H3163">
        <v>94</v>
      </c>
      <c r="I3163" t="s">
        <v>4253</v>
      </c>
      <c r="J3163" s="1">
        <v>44482</v>
      </c>
      <c r="K3163" t="s">
        <v>4314</v>
      </c>
      <c r="L3163" t="s">
        <v>4315</v>
      </c>
      <c r="M3163" t="s">
        <v>4316</v>
      </c>
      <c r="N3163">
        <v>692</v>
      </c>
      <c r="O3163" t="s">
        <v>2012</v>
      </c>
      <c r="P3163">
        <v>184</v>
      </c>
      <c r="Q3163">
        <v>0</v>
      </c>
      <c r="R3163">
        <v>0</v>
      </c>
      <c r="S3163">
        <v>1069</v>
      </c>
      <c r="T3163">
        <v>1069</v>
      </c>
      <c r="U3163">
        <v>1069</v>
      </c>
      <c r="W3163" t="s">
        <v>2006</v>
      </c>
      <c r="X3163" t="s">
        <v>71</v>
      </c>
      <c r="AA3163" t="s">
        <v>31</v>
      </c>
      <c r="AC3163" t="s">
        <v>2013</v>
      </c>
      <c r="AD3163" t="s">
        <v>2014</v>
      </c>
      <c r="AE3163" t="s">
        <v>2197</v>
      </c>
    </row>
    <row r="3164" spans="1:31" x14ac:dyDescent="0.25">
      <c r="A3164" s="1">
        <v>44482</v>
      </c>
      <c r="B3164" s="2" t="s">
        <v>3879</v>
      </c>
      <c r="C3164" s="2" t="s">
        <v>21</v>
      </c>
      <c r="D3164" s="2" t="s">
        <v>23</v>
      </c>
      <c r="E3164" s="2" t="s">
        <v>81</v>
      </c>
      <c r="F3164" s="2" t="s">
        <v>71</v>
      </c>
      <c r="G3164" s="4">
        <v>44482</v>
      </c>
      <c r="H3164">
        <v>95</v>
      </c>
      <c r="I3164" t="s">
        <v>4253</v>
      </c>
      <c r="N3164">
        <v>62</v>
      </c>
      <c r="O3164" t="s">
        <v>4317</v>
      </c>
      <c r="P3164">
        <v>350</v>
      </c>
      <c r="AC3164" t="s">
        <v>4318</v>
      </c>
      <c r="AD3164" t="s">
        <v>4319</v>
      </c>
    </row>
    <row r="3165" spans="1:31" x14ac:dyDescent="0.25">
      <c r="A3165" s="1">
        <v>44482</v>
      </c>
      <c r="B3165" s="2" t="s">
        <v>3879</v>
      </c>
      <c r="C3165" s="2" t="s">
        <v>21</v>
      </c>
      <c r="D3165" s="2" t="s">
        <v>23</v>
      </c>
      <c r="E3165" s="2" t="s">
        <v>81</v>
      </c>
      <c r="F3165" s="2" t="s">
        <v>71</v>
      </c>
      <c r="G3165" s="4">
        <v>44482</v>
      </c>
      <c r="H3165">
        <v>96</v>
      </c>
      <c r="I3165" t="s">
        <v>4253</v>
      </c>
      <c r="N3165">
        <v>1533</v>
      </c>
      <c r="O3165" t="s">
        <v>2119</v>
      </c>
      <c r="P3165">
        <v>535</v>
      </c>
      <c r="AC3165" t="s">
        <v>2120</v>
      </c>
      <c r="AD3165" t="s">
        <v>2121</v>
      </c>
    </row>
    <row r="3166" spans="1:31" x14ac:dyDescent="0.25">
      <c r="A3166" s="1">
        <v>44482</v>
      </c>
      <c r="B3166" s="2" t="s">
        <v>3879</v>
      </c>
      <c r="C3166" s="2" t="s">
        <v>73</v>
      </c>
      <c r="D3166" s="2" t="s">
        <v>23</v>
      </c>
      <c r="E3166" s="2" t="s">
        <v>77</v>
      </c>
      <c r="F3166" s="2" t="s">
        <v>71</v>
      </c>
      <c r="G3166" s="4">
        <v>44482</v>
      </c>
      <c r="H3166">
        <v>97</v>
      </c>
      <c r="I3166" t="s">
        <v>4256</v>
      </c>
      <c r="J3166" s="1">
        <v>44482</v>
      </c>
      <c r="K3166" t="s">
        <v>4320</v>
      </c>
      <c r="L3166" t="s">
        <v>2062</v>
      </c>
      <c r="N3166">
        <v>102</v>
      </c>
      <c r="O3166" t="s">
        <v>2033</v>
      </c>
      <c r="P3166">
        <v>1070</v>
      </c>
      <c r="Q3166">
        <v>0</v>
      </c>
      <c r="R3166">
        <v>0</v>
      </c>
      <c r="S3166">
        <v>1070</v>
      </c>
      <c r="T3166">
        <v>1070</v>
      </c>
      <c r="U3166">
        <v>1070</v>
      </c>
      <c r="W3166" t="s">
        <v>2006</v>
      </c>
      <c r="X3166" t="s">
        <v>71</v>
      </c>
      <c r="AA3166" t="s">
        <v>24</v>
      </c>
      <c r="AC3166" t="s">
        <v>2034</v>
      </c>
      <c r="AD3166">
        <v>136</v>
      </c>
      <c r="AE3166" t="s">
        <v>2035</v>
      </c>
    </row>
    <row r="3167" spans="1:31" x14ac:dyDescent="0.25">
      <c r="A3167" s="1">
        <v>44482</v>
      </c>
      <c r="B3167" s="2" t="s">
        <v>3879</v>
      </c>
      <c r="C3167" s="2" t="s">
        <v>29</v>
      </c>
      <c r="D3167" s="2" t="s">
        <v>23</v>
      </c>
      <c r="E3167" s="2" t="s">
        <v>81</v>
      </c>
      <c r="F3167" s="2" t="s">
        <v>71</v>
      </c>
      <c r="G3167" s="4">
        <v>44482</v>
      </c>
      <c r="H3167">
        <v>98</v>
      </c>
      <c r="I3167" t="s">
        <v>4257</v>
      </c>
      <c r="J3167" s="1">
        <v>44482</v>
      </c>
      <c r="K3167" t="s">
        <v>4321</v>
      </c>
      <c r="L3167" t="s">
        <v>2372</v>
      </c>
      <c r="M3167" t="s">
        <v>2957</v>
      </c>
      <c r="N3167">
        <v>130</v>
      </c>
      <c r="O3167" t="s">
        <v>2994</v>
      </c>
      <c r="P3167">
        <v>450</v>
      </c>
      <c r="Q3167">
        <v>0</v>
      </c>
      <c r="R3167">
        <v>0</v>
      </c>
      <c r="S3167">
        <v>1312</v>
      </c>
      <c r="T3167">
        <v>1312</v>
      </c>
      <c r="U3167">
        <v>1312</v>
      </c>
      <c r="W3167" t="s">
        <v>2006</v>
      </c>
      <c r="X3167" t="s">
        <v>71</v>
      </c>
      <c r="AA3167" t="s">
        <v>28</v>
      </c>
      <c r="AC3167" t="s">
        <v>2995</v>
      </c>
      <c r="AD3167" t="s">
        <v>2996</v>
      </c>
      <c r="AE3167" t="s">
        <v>2159</v>
      </c>
    </row>
    <row r="3168" spans="1:31" x14ac:dyDescent="0.25">
      <c r="A3168" s="1">
        <v>44482</v>
      </c>
      <c r="B3168" s="2" t="s">
        <v>3879</v>
      </c>
      <c r="C3168" s="2" t="s">
        <v>29</v>
      </c>
      <c r="D3168" s="2" t="s">
        <v>23</v>
      </c>
      <c r="E3168" s="2" t="s">
        <v>81</v>
      </c>
      <c r="F3168" s="2" t="s">
        <v>71</v>
      </c>
      <c r="G3168" s="4">
        <v>44482</v>
      </c>
      <c r="H3168">
        <v>99</v>
      </c>
      <c r="I3168" t="s">
        <v>4257</v>
      </c>
      <c r="N3168">
        <v>131</v>
      </c>
      <c r="O3168" t="s">
        <v>2445</v>
      </c>
      <c r="P3168">
        <v>500</v>
      </c>
      <c r="AC3168" t="s">
        <v>2446</v>
      </c>
      <c r="AD3168" t="s">
        <v>2447</v>
      </c>
    </row>
    <row r="3169" spans="1:31" x14ac:dyDescent="0.25">
      <c r="A3169" s="1">
        <v>44482</v>
      </c>
      <c r="B3169" s="2" t="s">
        <v>3879</v>
      </c>
      <c r="C3169" s="2" t="s">
        <v>29</v>
      </c>
      <c r="D3169" s="2" t="s">
        <v>23</v>
      </c>
      <c r="E3169" s="2" t="s">
        <v>81</v>
      </c>
      <c r="F3169" s="2" t="s">
        <v>71</v>
      </c>
      <c r="G3169" s="4">
        <v>44482</v>
      </c>
      <c r="H3169">
        <v>100</v>
      </c>
      <c r="I3169" t="s">
        <v>4257</v>
      </c>
      <c r="N3169">
        <v>416</v>
      </c>
      <c r="O3169" t="s">
        <v>2172</v>
      </c>
      <c r="P3169">
        <v>362</v>
      </c>
      <c r="AC3169" t="s">
        <v>2173</v>
      </c>
      <c r="AD3169">
        <v>22</v>
      </c>
    </row>
    <row r="3170" spans="1:31" x14ac:dyDescent="0.25">
      <c r="A3170" s="1">
        <v>44482</v>
      </c>
      <c r="B3170" s="2" t="s">
        <v>3879</v>
      </c>
      <c r="C3170" s="2" t="s">
        <v>46</v>
      </c>
      <c r="D3170" s="2" t="s">
        <v>23</v>
      </c>
      <c r="E3170" s="2" t="s">
        <v>81</v>
      </c>
      <c r="F3170" s="2" t="s">
        <v>71</v>
      </c>
      <c r="G3170" s="4">
        <v>44482</v>
      </c>
      <c r="H3170">
        <v>101</v>
      </c>
      <c r="I3170" t="s">
        <v>4259</v>
      </c>
      <c r="J3170" s="1">
        <v>44482</v>
      </c>
      <c r="K3170" t="s">
        <v>4322</v>
      </c>
      <c r="L3170" t="s">
        <v>2069</v>
      </c>
      <c r="M3170" t="s">
        <v>2065</v>
      </c>
      <c r="N3170">
        <v>692</v>
      </c>
      <c r="O3170" t="s">
        <v>2012</v>
      </c>
      <c r="P3170">
        <v>184</v>
      </c>
      <c r="Q3170">
        <v>0</v>
      </c>
      <c r="R3170">
        <v>0</v>
      </c>
      <c r="S3170">
        <v>1450</v>
      </c>
      <c r="T3170">
        <v>1450</v>
      </c>
      <c r="U3170">
        <v>1450</v>
      </c>
      <c r="W3170" t="s">
        <v>2006</v>
      </c>
      <c r="X3170" t="s">
        <v>71</v>
      </c>
      <c r="Y3170" t="s">
        <v>4323</v>
      </c>
      <c r="AA3170" t="s">
        <v>46</v>
      </c>
      <c r="AC3170" t="s">
        <v>2013</v>
      </c>
      <c r="AD3170" t="s">
        <v>2014</v>
      </c>
      <c r="AE3170" t="s">
        <v>2423</v>
      </c>
    </row>
    <row r="3171" spans="1:31" x14ac:dyDescent="0.25">
      <c r="A3171" s="1">
        <v>44482</v>
      </c>
      <c r="B3171" s="2" t="s">
        <v>3879</v>
      </c>
      <c r="C3171" s="2" t="s">
        <v>46</v>
      </c>
      <c r="D3171" s="2" t="s">
        <v>23</v>
      </c>
      <c r="E3171" s="2" t="s">
        <v>81</v>
      </c>
      <c r="F3171" s="2" t="s">
        <v>71</v>
      </c>
      <c r="G3171" s="4">
        <v>44482</v>
      </c>
      <c r="H3171">
        <v>102</v>
      </c>
      <c r="I3171" t="s">
        <v>4259</v>
      </c>
      <c r="N3171">
        <v>691</v>
      </c>
      <c r="O3171" t="s">
        <v>2020</v>
      </c>
      <c r="P3171">
        <v>518</v>
      </c>
      <c r="AC3171" t="s">
        <v>2021</v>
      </c>
      <c r="AD3171" t="s">
        <v>2022</v>
      </c>
    </row>
    <row r="3172" spans="1:31" x14ac:dyDescent="0.25">
      <c r="A3172" s="1">
        <v>44482</v>
      </c>
      <c r="B3172" s="2" t="s">
        <v>3879</v>
      </c>
      <c r="C3172" s="2" t="s">
        <v>46</v>
      </c>
      <c r="D3172" s="2" t="s">
        <v>23</v>
      </c>
      <c r="E3172" s="2" t="s">
        <v>81</v>
      </c>
      <c r="F3172" s="2" t="s">
        <v>71</v>
      </c>
      <c r="G3172" s="4">
        <v>44482</v>
      </c>
      <c r="H3172">
        <v>103</v>
      </c>
      <c r="I3172" t="s">
        <v>4259</v>
      </c>
      <c r="N3172">
        <v>1580</v>
      </c>
      <c r="O3172" t="s">
        <v>2092</v>
      </c>
      <c r="P3172">
        <v>610</v>
      </c>
      <c r="AC3172" t="s">
        <v>2093</v>
      </c>
      <c r="AD3172" t="s">
        <v>2094</v>
      </c>
    </row>
    <row r="3173" spans="1:31" x14ac:dyDescent="0.25">
      <c r="A3173" s="1">
        <v>44482</v>
      </c>
      <c r="B3173" s="2" t="s">
        <v>3879</v>
      </c>
      <c r="C3173" s="2" t="s">
        <v>46</v>
      </c>
      <c r="D3173" s="2" t="s">
        <v>23</v>
      </c>
      <c r="E3173" s="2" t="s">
        <v>81</v>
      </c>
      <c r="F3173" s="2" t="s">
        <v>71</v>
      </c>
      <c r="G3173" s="4">
        <v>44482</v>
      </c>
      <c r="H3173">
        <v>104</v>
      </c>
      <c r="I3173" t="s">
        <v>4259</v>
      </c>
      <c r="N3173">
        <v>83</v>
      </c>
      <c r="O3173" t="s">
        <v>2029</v>
      </c>
      <c r="P3173">
        <v>138</v>
      </c>
      <c r="AC3173" t="s">
        <v>2030</v>
      </c>
      <c r="AD3173">
        <v>127</v>
      </c>
    </row>
    <row r="3174" spans="1:31" x14ac:dyDescent="0.25">
      <c r="A3174" s="1">
        <v>44482</v>
      </c>
      <c r="B3174" s="2" t="s">
        <v>3879</v>
      </c>
      <c r="C3174" s="2" t="s">
        <v>46</v>
      </c>
      <c r="D3174" s="2" t="s">
        <v>23</v>
      </c>
      <c r="E3174" s="2" t="s">
        <v>81</v>
      </c>
      <c r="F3174" s="2" t="s">
        <v>71</v>
      </c>
      <c r="G3174" s="4">
        <v>44482</v>
      </c>
      <c r="H3174">
        <v>105</v>
      </c>
      <c r="I3174" t="s">
        <v>4261</v>
      </c>
      <c r="J3174" s="1">
        <v>44482</v>
      </c>
      <c r="K3174" t="s">
        <v>4324</v>
      </c>
      <c r="L3174" t="s">
        <v>4325</v>
      </c>
      <c r="N3174">
        <v>692</v>
      </c>
      <c r="O3174" t="s">
        <v>2012</v>
      </c>
      <c r="P3174">
        <v>184</v>
      </c>
      <c r="Q3174">
        <v>0</v>
      </c>
      <c r="R3174">
        <v>0</v>
      </c>
      <c r="S3174">
        <v>2089</v>
      </c>
      <c r="T3174">
        <v>2089</v>
      </c>
      <c r="U3174">
        <v>2089</v>
      </c>
      <c r="W3174" t="s">
        <v>2006</v>
      </c>
      <c r="X3174" t="s">
        <v>71</v>
      </c>
      <c r="Y3174" t="s">
        <v>4326</v>
      </c>
      <c r="AA3174" t="s">
        <v>46</v>
      </c>
      <c r="AC3174" t="s">
        <v>2013</v>
      </c>
      <c r="AD3174" t="s">
        <v>2014</v>
      </c>
      <c r="AE3174" t="s">
        <v>2223</v>
      </c>
    </row>
    <row r="3175" spans="1:31" x14ac:dyDescent="0.25">
      <c r="A3175" s="1">
        <v>44482</v>
      </c>
      <c r="B3175" s="2" t="s">
        <v>3879</v>
      </c>
      <c r="C3175" s="2" t="s">
        <v>46</v>
      </c>
      <c r="D3175" s="2" t="s">
        <v>23</v>
      </c>
      <c r="E3175" s="2" t="s">
        <v>81</v>
      </c>
      <c r="F3175" s="2" t="s">
        <v>71</v>
      </c>
      <c r="G3175" s="4">
        <v>44482</v>
      </c>
      <c r="H3175">
        <v>106</v>
      </c>
      <c r="I3175" t="s">
        <v>4261</v>
      </c>
      <c r="N3175">
        <v>121</v>
      </c>
      <c r="O3175" t="s">
        <v>2100</v>
      </c>
      <c r="P3175">
        <v>374</v>
      </c>
      <c r="AC3175" t="s">
        <v>2101</v>
      </c>
      <c r="AD3175">
        <v>137</v>
      </c>
    </row>
    <row r="3176" spans="1:31" x14ac:dyDescent="0.25">
      <c r="A3176" s="1">
        <v>44482</v>
      </c>
      <c r="B3176" s="2" t="s">
        <v>3879</v>
      </c>
      <c r="C3176" s="2" t="s">
        <v>46</v>
      </c>
      <c r="D3176" s="2" t="s">
        <v>23</v>
      </c>
      <c r="E3176" s="2" t="s">
        <v>81</v>
      </c>
      <c r="F3176" s="2" t="s">
        <v>71</v>
      </c>
      <c r="G3176" s="4">
        <v>44482</v>
      </c>
      <c r="H3176">
        <v>107</v>
      </c>
      <c r="I3176" t="s">
        <v>4261</v>
      </c>
      <c r="N3176">
        <v>1297</v>
      </c>
      <c r="O3176" t="s">
        <v>2112</v>
      </c>
      <c r="P3176">
        <v>265</v>
      </c>
      <c r="AC3176" t="s">
        <v>2113</v>
      </c>
      <c r="AD3176" t="s">
        <v>2114</v>
      </c>
    </row>
    <row r="3177" spans="1:31" x14ac:dyDescent="0.25">
      <c r="A3177" s="1">
        <v>44482</v>
      </c>
      <c r="B3177" s="2" t="s">
        <v>3879</v>
      </c>
      <c r="C3177" s="2" t="s">
        <v>46</v>
      </c>
      <c r="D3177" s="2" t="s">
        <v>23</v>
      </c>
      <c r="E3177" s="2" t="s">
        <v>81</v>
      </c>
      <c r="F3177" s="2" t="s">
        <v>71</v>
      </c>
      <c r="G3177" s="4">
        <v>44482</v>
      </c>
      <c r="H3177">
        <v>108</v>
      </c>
      <c r="I3177" t="s">
        <v>4261</v>
      </c>
      <c r="N3177">
        <v>691</v>
      </c>
      <c r="O3177" t="s">
        <v>2020</v>
      </c>
      <c r="P3177">
        <v>518</v>
      </c>
      <c r="AC3177" t="s">
        <v>2021</v>
      </c>
      <c r="AD3177" t="s">
        <v>2022</v>
      </c>
    </row>
    <row r="3178" spans="1:31" x14ac:dyDescent="0.25">
      <c r="A3178" s="1">
        <v>44482</v>
      </c>
      <c r="B3178" s="2" t="s">
        <v>3879</v>
      </c>
      <c r="C3178" s="2" t="s">
        <v>46</v>
      </c>
      <c r="D3178" s="2" t="s">
        <v>23</v>
      </c>
      <c r="E3178" s="2" t="s">
        <v>81</v>
      </c>
      <c r="F3178" s="2" t="s">
        <v>71</v>
      </c>
      <c r="G3178" s="4">
        <v>44482</v>
      </c>
      <c r="H3178">
        <v>109</v>
      </c>
      <c r="I3178" t="s">
        <v>4261</v>
      </c>
      <c r="N3178">
        <v>1580</v>
      </c>
      <c r="O3178" t="s">
        <v>2092</v>
      </c>
      <c r="P3178">
        <v>610</v>
      </c>
      <c r="AC3178" t="s">
        <v>2093</v>
      </c>
      <c r="AD3178" t="s">
        <v>2094</v>
      </c>
    </row>
    <row r="3179" spans="1:31" x14ac:dyDescent="0.25">
      <c r="A3179" s="1">
        <v>44482</v>
      </c>
      <c r="B3179" s="2" t="s">
        <v>3879</v>
      </c>
      <c r="C3179" s="2" t="s">
        <v>46</v>
      </c>
      <c r="D3179" s="2" t="s">
        <v>23</v>
      </c>
      <c r="E3179" s="2" t="s">
        <v>81</v>
      </c>
      <c r="F3179" s="2" t="s">
        <v>71</v>
      </c>
      <c r="G3179" s="4">
        <v>44482</v>
      </c>
      <c r="H3179">
        <v>110</v>
      </c>
      <c r="I3179" t="s">
        <v>4261</v>
      </c>
      <c r="N3179">
        <v>83</v>
      </c>
      <c r="O3179" t="s">
        <v>2029</v>
      </c>
      <c r="P3179">
        <v>138</v>
      </c>
      <c r="AC3179" t="s">
        <v>2030</v>
      </c>
      <c r="AD3179">
        <v>127</v>
      </c>
    </row>
    <row r="3180" spans="1:31" x14ac:dyDescent="0.25">
      <c r="A3180" s="1">
        <v>44482</v>
      </c>
      <c r="B3180" s="2" t="s">
        <v>3879</v>
      </c>
      <c r="C3180" s="2" t="s">
        <v>25</v>
      </c>
      <c r="D3180" s="2" t="s">
        <v>23</v>
      </c>
      <c r="E3180" s="2" t="s">
        <v>78</v>
      </c>
      <c r="F3180" s="2" t="s">
        <v>71</v>
      </c>
      <c r="G3180" s="4">
        <v>44482</v>
      </c>
      <c r="H3180">
        <v>111</v>
      </c>
      <c r="I3180" t="s">
        <v>4263</v>
      </c>
      <c r="J3180" s="1">
        <v>44482</v>
      </c>
      <c r="K3180" t="s">
        <v>3691</v>
      </c>
      <c r="L3180" t="s">
        <v>3692</v>
      </c>
      <c r="N3180">
        <v>226</v>
      </c>
      <c r="O3180" t="s">
        <v>2018</v>
      </c>
      <c r="P3180">
        <v>345</v>
      </c>
      <c r="Q3180">
        <v>0</v>
      </c>
      <c r="R3180">
        <v>0</v>
      </c>
      <c r="S3180">
        <v>690</v>
      </c>
      <c r="T3180">
        <v>690</v>
      </c>
      <c r="U3180">
        <v>690</v>
      </c>
      <c r="W3180" t="s">
        <v>2006</v>
      </c>
      <c r="X3180" t="s">
        <v>71</v>
      </c>
      <c r="AA3180" t="s">
        <v>24</v>
      </c>
      <c r="AC3180" t="s">
        <v>2019</v>
      </c>
      <c r="AD3180">
        <v>183</v>
      </c>
      <c r="AE3180" t="s">
        <v>2035</v>
      </c>
    </row>
    <row r="3181" spans="1:31" x14ac:dyDescent="0.25">
      <c r="A3181" s="1">
        <v>44482</v>
      </c>
      <c r="B3181" s="2" t="s">
        <v>3879</v>
      </c>
      <c r="C3181" s="2" t="s">
        <v>25</v>
      </c>
      <c r="D3181" s="2" t="s">
        <v>23</v>
      </c>
      <c r="E3181" s="2" t="s">
        <v>78</v>
      </c>
      <c r="F3181" s="2" t="s">
        <v>71</v>
      </c>
      <c r="G3181" s="4">
        <v>44482</v>
      </c>
      <c r="H3181">
        <v>112</v>
      </c>
      <c r="I3181" t="s">
        <v>4263</v>
      </c>
      <c r="N3181">
        <v>87</v>
      </c>
      <c r="O3181" t="s">
        <v>2602</v>
      </c>
      <c r="P3181">
        <v>345</v>
      </c>
      <c r="AC3181" t="s">
        <v>2602</v>
      </c>
      <c r="AD3181">
        <v>129</v>
      </c>
    </row>
    <row r="3182" spans="1:31" x14ac:dyDescent="0.25">
      <c r="A3182" s="1">
        <v>44482</v>
      </c>
      <c r="B3182" s="2" t="s">
        <v>3879</v>
      </c>
      <c r="C3182" s="2" t="s">
        <v>46</v>
      </c>
      <c r="D3182" s="2" t="s">
        <v>23</v>
      </c>
      <c r="E3182" s="2" t="s">
        <v>81</v>
      </c>
      <c r="F3182" s="2" t="s">
        <v>71</v>
      </c>
      <c r="G3182" s="4">
        <v>44482</v>
      </c>
      <c r="H3182">
        <v>113</v>
      </c>
      <c r="I3182" t="s">
        <v>4329</v>
      </c>
      <c r="J3182" s="1">
        <v>44482</v>
      </c>
      <c r="K3182" t="s">
        <v>4351</v>
      </c>
      <c r="L3182" t="s">
        <v>4352</v>
      </c>
      <c r="N3182">
        <v>692</v>
      </c>
      <c r="O3182" t="s">
        <v>2012</v>
      </c>
      <c r="P3182">
        <v>184</v>
      </c>
      <c r="Q3182">
        <v>0</v>
      </c>
      <c r="R3182">
        <v>0</v>
      </c>
      <c r="S3182">
        <v>1450</v>
      </c>
      <c r="T3182">
        <v>1450</v>
      </c>
      <c r="U3182">
        <v>1450</v>
      </c>
      <c r="W3182" t="s">
        <v>2006</v>
      </c>
      <c r="X3182" t="s">
        <v>71</v>
      </c>
      <c r="Y3182" t="s">
        <v>4353</v>
      </c>
      <c r="AA3182" t="s">
        <v>46</v>
      </c>
      <c r="AC3182" t="s">
        <v>2013</v>
      </c>
      <c r="AD3182" t="s">
        <v>2014</v>
      </c>
      <c r="AE3182" t="s">
        <v>2423</v>
      </c>
    </row>
    <row r="3183" spans="1:31" x14ac:dyDescent="0.25">
      <c r="A3183" s="1">
        <v>44482</v>
      </c>
      <c r="B3183" s="2" t="s">
        <v>3879</v>
      </c>
      <c r="C3183" s="2" t="s">
        <v>46</v>
      </c>
      <c r="D3183" s="2" t="s">
        <v>23</v>
      </c>
      <c r="E3183" s="2" t="s">
        <v>81</v>
      </c>
      <c r="F3183" s="2" t="s">
        <v>71</v>
      </c>
      <c r="G3183" s="4">
        <v>44482</v>
      </c>
      <c r="H3183">
        <v>114</v>
      </c>
      <c r="I3183" t="s">
        <v>4329</v>
      </c>
      <c r="N3183">
        <v>691</v>
      </c>
      <c r="O3183" t="s">
        <v>2020</v>
      </c>
      <c r="P3183">
        <v>518</v>
      </c>
      <c r="AC3183" t="s">
        <v>2021</v>
      </c>
      <c r="AD3183" t="s">
        <v>2022</v>
      </c>
    </row>
    <row r="3184" spans="1:31" x14ac:dyDescent="0.25">
      <c r="A3184" s="1">
        <v>44482</v>
      </c>
      <c r="B3184" s="2" t="s">
        <v>3879</v>
      </c>
      <c r="C3184" s="2" t="s">
        <v>46</v>
      </c>
      <c r="D3184" s="2" t="s">
        <v>23</v>
      </c>
      <c r="E3184" s="2" t="s">
        <v>81</v>
      </c>
      <c r="F3184" s="2" t="s">
        <v>71</v>
      </c>
      <c r="G3184" s="4">
        <v>44482</v>
      </c>
      <c r="H3184">
        <v>115</v>
      </c>
      <c r="I3184" t="s">
        <v>4329</v>
      </c>
      <c r="N3184">
        <v>1580</v>
      </c>
      <c r="O3184" t="s">
        <v>2092</v>
      </c>
      <c r="P3184">
        <v>610</v>
      </c>
      <c r="AC3184" t="s">
        <v>2093</v>
      </c>
      <c r="AD3184" t="s">
        <v>2094</v>
      </c>
    </row>
    <row r="3185" spans="1:31" x14ac:dyDescent="0.25">
      <c r="A3185" s="1">
        <v>44482</v>
      </c>
      <c r="B3185" s="2" t="s">
        <v>3879</v>
      </c>
      <c r="C3185" s="2" t="s">
        <v>46</v>
      </c>
      <c r="D3185" s="2" t="s">
        <v>23</v>
      </c>
      <c r="E3185" s="2" t="s">
        <v>81</v>
      </c>
      <c r="F3185" s="2" t="s">
        <v>71</v>
      </c>
      <c r="G3185" s="4">
        <v>44482</v>
      </c>
      <c r="H3185">
        <v>116</v>
      </c>
      <c r="I3185" t="s">
        <v>4329</v>
      </c>
      <c r="N3185">
        <v>83</v>
      </c>
      <c r="O3185" t="s">
        <v>2029</v>
      </c>
      <c r="P3185">
        <v>138</v>
      </c>
      <c r="AC3185" t="s">
        <v>2030</v>
      </c>
      <c r="AD3185">
        <v>127</v>
      </c>
    </row>
    <row r="3186" spans="1:31" x14ac:dyDescent="0.25">
      <c r="A3186" s="1">
        <v>44482</v>
      </c>
      <c r="B3186" s="2" t="s">
        <v>3879</v>
      </c>
      <c r="C3186" s="2" t="s">
        <v>46</v>
      </c>
      <c r="D3186" s="2" t="s">
        <v>23</v>
      </c>
      <c r="E3186" s="2" t="s">
        <v>81</v>
      </c>
      <c r="F3186" s="2" t="s">
        <v>71</v>
      </c>
      <c r="G3186" s="4">
        <v>44482</v>
      </c>
      <c r="H3186">
        <v>117</v>
      </c>
      <c r="I3186" t="s">
        <v>4331</v>
      </c>
      <c r="J3186" s="1">
        <v>44482</v>
      </c>
      <c r="K3186" t="s">
        <v>4354</v>
      </c>
      <c r="L3186" t="s">
        <v>2444</v>
      </c>
      <c r="N3186">
        <v>692</v>
      </c>
      <c r="O3186" t="s">
        <v>2012</v>
      </c>
      <c r="P3186">
        <v>184</v>
      </c>
      <c r="Q3186">
        <v>0</v>
      </c>
      <c r="R3186">
        <v>0</v>
      </c>
      <c r="S3186">
        <v>1185</v>
      </c>
      <c r="T3186">
        <v>1185</v>
      </c>
      <c r="U3186">
        <v>1185</v>
      </c>
      <c r="W3186" t="s">
        <v>2006</v>
      </c>
      <c r="X3186" t="s">
        <v>71</v>
      </c>
      <c r="Y3186" t="s">
        <v>4355</v>
      </c>
      <c r="AA3186" t="s">
        <v>46</v>
      </c>
      <c r="AC3186" t="s">
        <v>2013</v>
      </c>
      <c r="AD3186" t="s">
        <v>2014</v>
      </c>
      <c r="AE3186" t="s">
        <v>2688</v>
      </c>
    </row>
    <row r="3187" spans="1:31" x14ac:dyDescent="0.25">
      <c r="A3187" s="1">
        <v>44482</v>
      </c>
      <c r="B3187" s="2" t="s">
        <v>3879</v>
      </c>
      <c r="C3187" s="2" t="s">
        <v>46</v>
      </c>
      <c r="D3187" s="2" t="s">
        <v>23</v>
      </c>
      <c r="E3187" s="2" t="s">
        <v>81</v>
      </c>
      <c r="F3187" s="2" t="s">
        <v>71</v>
      </c>
      <c r="G3187" s="4">
        <v>44482</v>
      </c>
      <c r="H3187">
        <v>118</v>
      </c>
      <c r="I3187" t="s">
        <v>4331</v>
      </c>
      <c r="N3187">
        <v>226</v>
      </c>
      <c r="O3187" t="s">
        <v>2018</v>
      </c>
      <c r="P3187">
        <v>345</v>
      </c>
      <c r="AC3187" t="s">
        <v>2019</v>
      </c>
      <c r="AD3187">
        <v>183</v>
      </c>
    </row>
    <row r="3188" spans="1:31" x14ac:dyDescent="0.25">
      <c r="A3188" s="1">
        <v>44482</v>
      </c>
      <c r="B3188" s="2" t="s">
        <v>3879</v>
      </c>
      <c r="C3188" s="2" t="s">
        <v>46</v>
      </c>
      <c r="D3188" s="2" t="s">
        <v>23</v>
      </c>
      <c r="E3188" s="2" t="s">
        <v>81</v>
      </c>
      <c r="F3188" s="2" t="s">
        <v>71</v>
      </c>
      <c r="G3188" s="4">
        <v>44482</v>
      </c>
      <c r="H3188">
        <v>119</v>
      </c>
      <c r="I3188" t="s">
        <v>4331</v>
      </c>
      <c r="N3188">
        <v>691</v>
      </c>
      <c r="O3188" t="s">
        <v>2020</v>
      </c>
      <c r="P3188">
        <v>518</v>
      </c>
      <c r="AC3188" t="s">
        <v>2021</v>
      </c>
      <c r="AD3188" t="s">
        <v>2022</v>
      </c>
    </row>
    <row r="3189" spans="1:31" x14ac:dyDescent="0.25">
      <c r="A3189" s="1">
        <v>44482</v>
      </c>
      <c r="B3189" s="2" t="s">
        <v>3879</v>
      </c>
      <c r="C3189" s="2" t="s">
        <v>46</v>
      </c>
      <c r="D3189" s="2" t="s">
        <v>23</v>
      </c>
      <c r="E3189" s="2" t="s">
        <v>81</v>
      </c>
      <c r="F3189" s="2" t="s">
        <v>71</v>
      </c>
      <c r="G3189" s="4">
        <v>44482</v>
      </c>
      <c r="H3189">
        <v>120</v>
      </c>
      <c r="I3189" t="s">
        <v>4331</v>
      </c>
      <c r="N3189">
        <v>83</v>
      </c>
      <c r="O3189" t="s">
        <v>2029</v>
      </c>
      <c r="P3189">
        <v>138</v>
      </c>
      <c r="AC3189" t="s">
        <v>2030</v>
      </c>
      <c r="AD3189">
        <v>127</v>
      </c>
    </row>
    <row r="3190" spans="1:31" x14ac:dyDescent="0.25">
      <c r="A3190" s="1">
        <v>44482</v>
      </c>
      <c r="B3190" s="2" t="s">
        <v>3879</v>
      </c>
      <c r="C3190" s="2" t="s">
        <v>25</v>
      </c>
      <c r="D3190" s="2" t="s">
        <v>74</v>
      </c>
      <c r="E3190" s="2" t="s">
        <v>78</v>
      </c>
      <c r="F3190" s="2" t="s">
        <v>71</v>
      </c>
      <c r="G3190" s="4">
        <v>44482</v>
      </c>
      <c r="H3190">
        <v>121</v>
      </c>
      <c r="I3190" t="s">
        <v>4333</v>
      </c>
      <c r="J3190" s="1">
        <v>44482</v>
      </c>
      <c r="K3190" t="s">
        <v>2085</v>
      </c>
      <c r="L3190" t="s">
        <v>2086</v>
      </c>
      <c r="M3190" t="s">
        <v>2087</v>
      </c>
      <c r="N3190">
        <v>1531</v>
      </c>
      <c r="O3190" t="s">
        <v>2005</v>
      </c>
      <c r="P3190">
        <v>800</v>
      </c>
      <c r="Q3190">
        <v>0</v>
      </c>
      <c r="R3190">
        <v>0</v>
      </c>
      <c r="S3190">
        <v>1575</v>
      </c>
      <c r="T3190">
        <v>1575</v>
      </c>
      <c r="U3190">
        <v>1575</v>
      </c>
      <c r="W3190" t="s">
        <v>2006</v>
      </c>
      <c r="X3190" t="s">
        <v>71</v>
      </c>
      <c r="AA3190" t="s">
        <v>24</v>
      </c>
      <c r="AC3190" t="s">
        <v>2007</v>
      </c>
      <c r="AE3190" t="s">
        <v>2035</v>
      </c>
    </row>
    <row r="3191" spans="1:31" x14ac:dyDescent="0.25">
      <c r="A3191" s="1">
        <v>44482</v>
      </c>
      <c r="B3191" s="2" t="s">
        <v>3879</v>
      </c>
      <c r="C3191" s="2" t="s">
        <v>25</v>
      </c>
      <c r="D3191" s="2" t="s">
        <v>74</v>
      </c>
      <c r="E3191" s="2" t="s">
        <v>78</v>
      </c>
      <c r="F3191" s="2" t="s">
        <v>71</v>
      </c>
      <c r="G3191" s="4">
        <v>44482</v>
      </c>
      <c r="H3191">
        <v>122</v>
      </c>
      <c r="I3191" t="s">
        <v>4333</v>
      </c>
      <c r="N3191">
        <v>2474</v>
      </c>
      <c r="O3191" t="s">
        <v>2259</v>
      </c>
      <c r="P3191">
        <v>775</v>
      </c>
      <c r="AC3191" t="s">
        <v>2260</v>
      </c>
    </row>
    <row r="3192" spans="1:31" x14ac:dyDescent="0.25">
      <c r="A3192" s="1">
        <v>44482</v>
      </c>
      <c r="B3192" s="2" t="s">
        <v>3879</v>
      </c>
      <c r="C3192" s="2" t="s">
        <v>25</v>
      </c>
      <c r="D3192" s="2" t="s">
        <v>74</v>
      </c>
      <c r="E3192" s="2" t="s">
        <v>78</v>
      </c>
      <c r="F3192" s="2" t="s">
        <v>71</v>
      </c>
      <c r="G3192" s="4">
        <v>44482</v>
      </c>
      <c r="H3192">
        <v>123</v>
      </c>
      <c r="I3192" t="s">
        <v>4334</v>
      </c>
      <c r="J3192" s="1">
        <v>44482</v>
      </c>
      <c r="K3192" t="s">
        <v>2085</v>
      </c>
      <c r="L3192" t="s">
        <v>2086</v>
      </c>
      <c r="M3192" t="s">
        <v>2087</v>
      </c>
      <c r="N3192">
        <v>1531</v>
      </c>
      <c r="O3192" t="s">
        <v>2005</v>
      </c>
      <c r="P3192">
        <v>800</v>
      </c>
      <c r="Q3192">
        <v>0</v>
      </c>
      <c r="R3192">
        <v>0</v>
      </c>
      <c r="S3192">
        <v>1575</v>
      </c>
      <c r="T3192">
        <v>1575</v>
      </c>
      <c r="U3192">
        <v>1575</v>
      </c>
      <c r="W3192" t="s">
        <v>2006</v>
      </c>
      <c r="X3192" t="s">
        <v>71</v>
      </c>
      <c r="AA3192" t="s">
        <v>24</v>
      </c>
      <c r="AC3192" t="s">
        <v>2007</v>
      </c>
      <c r="AE3192" t="s">
        <v>2035</v>
      </c>
    </row>
    <row r="3193" spans="1:31" x14ac:dyDescent="0.25">
      <c r="A3193" s="1">
        <v>44482</v>
      </c>
      <c r="B3193" s="2" t="s">
        <v>3879</v>
      </c>
      <c r="C3193" s="2" t="s">
        <v>25</v>
      </c>
      <c r="D3193" s="2" t="s">
        <v>74</v>
      </c>
      <c r="E3193" s="2" t="s">
        <v>78</v>
      </c>
      <c r="F3193" s="2" t="s">
        <v>71</v>
      </c>
      <c r="G3193" s="4">
        <v>44482</v>
      </c>
      <c r="H3193">
        <v>124</v>
      </c>
      <c r="I3193" t="s">
        <v>4334</v>
      </c>
      <c r="N3193">
        <v>2474</v>
      </c>
      <c r="O3193" t="s">
        <v>2259</v>
      </c>
      <c r="P3193">
        <v>775</v>
      </c>
      <c r="AC3193" t="s">
        <v>2260</v>
      </c>
    </row>
    <row r="3194" spans="1:31" x14ac:dyDescent="0.25">
      <c r="A3194" s="1">
        <v>44482</v>
      </c>
      <c r="B3194" s="2" t="s">
        <v>3879</v>
      </c>
      <c r="C3194" s="2" t="s">
        <v>46</v>
      </c>
      <c r="D3194" s="2" t="s">
        <v>23</v>
      </c>
      <c r="E3194" s="2" t="s">
        <v>81</v>
      </c>
      <c r="F3194" s="2" t="s">
        <v>71</v>
      </c>
      <c r="G3194" s="4">
        <v>44482</v>
      </c>
      <c r="H3194">
        <v>125</v>
      </c>
      <c r="I3194" t="s">
        <v>4335</v>
      </c>
      <c r="J3194" s="1">
        <v>44482</v>
      </c>
      <c r="K3194" t="s">
        <v>4356</v>
      </c>
      <c r="L3194" t="s">
        <v>2066</v>
      </c>
      <c r="N3194">
        <v>121</v>
      </c>
      <c r="O3194" t="s">
        <v>2100</v>
      </c>
      <c r="P3194">
        <v>374</v>
      </c>
      <c r="Q3194">
        <v>0</v>
      </c>
      <c r="R3194">
        <v>0</v>
      </c>
      <c r="S3194">
        <v>3339</v>
      </c>
      <c r="T3194">
        <v>3339</v>
      </c>
      <c r="U3194">
        <v>3339</v>
      </c>
      <c r="W3194" t="s">
        <v>2006</v>
      </c>
      <c r="X3194" t="s">
        <v>71</v>
      </c>
      <c r="Y3194" t="s">
        <v>4357</v>
      </c>
      <c r="AA3194" t="s">
        <v>46</v>
      </c>
      <c r="AC3194" t="s">
        <v>2101</v>
      </c>
      <c r="AD3194">
        <v>137</v>
      </c>
      <c r="AE3194" t="s">
        <v>2354</v>
      </c>
    </row>
    <row r="3195" spans="1:31" x14ac:dyDescent="0.25">
      <c r="A3195" s="1">
        <v>44482</v>
      </c>
      <c r="B3195" s="2" t="s">
        <v>3879</v>
      </c>
      <c r="C3195" s="2" t="s">
        <v>46</v>
      </c>
      <c r="D3195" s="2" t="s">
        <v>23</v>
      </c>
      <c r="E3195" s="2" t="s">
        <v>81</v>
      </c>
      <c r="F3195" s="2" t="s">
        <v>71</v>
      </c>
      <c r="G3195" s="4">
        <v>44482</v>
      </c>
      <c r="H3195">
        <v>126</v>
      </c>
      <c r="I3195" t="s">
        <v>4335</v>
      </c>
      <c r="N3195">
        <v>601</v>
      </c>
      <c r="O3195" t="s">
        <v>4358</v>
      </c>
      <c r="P3195">
        <v>850</v>
      </c>
      <c r="AC3195" t="s">
        <v>4359</v>
      </c>
      <c r="AD3195" t="s">
        <v>4360</v>
      </c>
    </row>
    <row r="3196" spans="1:31" x14ac:dyDescent="0.25">
      <c r="A3196" s="1">
        <v>44482</v>
      </c>
      <c r="B3196" s="2" t="s">
        <v>3879</v>
      </c>
      <c r="C3196" s="2" t="s">
        <v>46</v>
      </c>
      <c r="D3196" s="2" t="s">
        <v>23</v>
      </c>
      <c r="E3196" s="2" t="s">
        <v>81</v>
      </c>
      <c r="F3196" s="2" t="s">
        <v>71</v>
      </c>
      <c r="G3196" s="4">
        <v>44482</v>
      </c>
      <c r="H3196">
        <v>127</v>
      </c>
      <c r="I3196" t="s">
        <v>4335</v>
      </c>
      <c r="N3196">
        <v>1580</v>
      </c>
      <c r="O3196" t="s">
        <v>2092</v>
      </c>
      <c r="P3196">
        <v>610</v>
      </c>
      <c r="AC3196" t="s">
        <v>2093</v>
      </c>
      <c r="AD3196" t="s">
        <v>2094</v>
      </c>
    </row>
    <row r="3197" spans="1:31" x14ac:dyDescent="0.25">
      <c r="A3197" s="1">
        <v>44482</v>
      </c>
      <c r="B3197" s="2" t="s">
        <v>3879</v>
      </c>
      <c r="C3197" s="2" t="s">
        <v>46</v>
      </c>
      <c r="D3197" s="2" t="s">
        <v>23</v>
      </c>
      <c r="E3197" s="2" t="s">
        <v>81</v>
      </c>
      <c r="F3197" s="2" t="s">
        <v>71</v>
      </c>
      <c r="G3197" s="4">
        <v>44482</v>
      </c>
      <c r="H3197">
        <v>128</v>
      </c>
      <c r="I3197" t="s">
        <v>4335</v>
      </c>
      <c r="N3197">
        <v>1371</v>
      </c>
      <c r="O3197" t="s">
        <v>2122</v>
      </c>
      <c r="P3197">
        <v>300</v>
      </c>
      <c r="AC3197" t="s">
        <v>2123</v>
      </c>
      <c r="AD3197">
        <v>205</v>
      </c>
    </row>
    <row r="3198" spans="1:31" x14ac:dyDescent="0.25">
      <c r="A3198" s="1">
        <v>44482</v>
      </c>
      <c r="B3198" s="2" t="s">
        <v>3879</v>
      </c>
      <c r="C3198" s="2" t="s">
        <v>46</v>
      </c>
      <c r="D3198" s="2" t="s">
        <v>23</v>
      </c>
      <c r="E3198" s="2" t="s">
        <v>81</v>
      </c>
      <c r="F3198" s="2" t="s">
        <v>71</v>
      </c>
      <c r="G3198" s="4">
        <v>44482</v>
      </c>
      <c r="H3198">
        <v>129</v>
      </c>
      <c r="I3198" t="s">
        <v>4335</v>
      </c>
      <c r="N3198">
        <v>314</v>
      </c>
      <c r="O3198" t="s">
        <v>2523</v>
      </c>
      <c r="P3198">
        <v>300</v>
      </c>
      <c r="AC3198" t="s">
        <v>2524</v>
      </c>
      <c r="AD3198">
        <v>203</v>
      </c>
    </row>
    <row r="3199" spans="1:31" x14ac:dyDescent="0.25">
      <c r="A3199" s="1">
        <v>44482</v>
      </c>
      <c r="B3199" s="2" t="s">
        <v>3879</v>
      </c>
      <c r="C3199" s="2" t="s">
        <v>46</v>
      </c>
      <c r="D3199" s="2" t="s">
        <v>23</v>
      </c>
      <c r="E3199" s="2" t="s">
        <v>81</v>
      </c>
      <c r="F3199" s="2" t="s">
        <v>71</v>
      </c>
      <c r="G3199" s="4">
        <v>44482</v>
      </c>
      <c r="H3199">
        <v>130</v>
      </c>
      <c r="I3199" t="s">
        <v>4335</v>
      </c>
      <c r="N3199">
        <v>291</v>
      </c>
      <c r="O3199" t="s">
        <v>2184</v>
      </c>
      <c r="P3199">
        <v>905</v>
      </c>
      <c r="AC3199" t="s">
        <v>2185</v>
      </c>
      <c r="AD3199" t="s">
        <v>2186</v>
      </c>
    </row>
    <row r="3200" spans="1:31" x14ac:dyDescent="0.25">
      <c r="A3200" s="1">
        <v>44482</v>
      </c>
      <c r="B3200" s="2" t="s">
        <v>3879</v>
      </c>
      <c r="C3200" s="2" t="s">
        <v>46</v>
      </c>
      <c r="D3200" s="2" t="s">
        <v>23</v>
      </c>
      <c r="E3200" s="2" t="s">
        <v>81</v>
      </c>
      <c r="F3200" s="2" t="s">
        <v>71</v>
      </c>
      <c r="G3200" s="4">
        <v>44482</v>
      </c>
      <c r="H3200">
        <v>131</v>
      </c>
      <c r="I3200" t="s">
        <v>4337</v>
      </c>
      <c r="J3200" s="1">
        <v>44482</v>
      </c>
      <c r="K3200" t="s">
        <v>4361</v>
      </c>
      <c r="L3200" t="s">
        <v>4362</v>
      </c>
      <c r="N3200">
        <v>1533</v>
      </c>
      <c r="O3200" t="s">
        <v>2119</v>
      </c>
      <c r="P3200">
        <v>535</v>
      </c>
      <c r="Q3200">
        <v>0</v>
      </c>
      <c r="R3200">
        <v>0</v>
      </c>
      <c r="S3200">
        <v>535</v>
      </c>
      <c r="T3200">
        <v>535</v>
      </c>
      <c r="U3200">
        <v>535</v>
      </c>
      <c r="W3200" t="s">
        <v>2006</v>
      </c>
      <c r="X3200" t="s">
        <v>71</v>
      </c>
      <c r="Y3200" t="s">
        <v>4363</v>
      </c>
      <c r="AA3200" t="s">
        <v>46</v>
      </c>
      <c r="AC3200" t="s">
        <v>2120</v>
      </c>
      <c r="AD3200" t="s">
        <v>2121</v>
      </c>
      <c r="AE3200" t="s">
        <v>4364</v>
      </c>
    </row>
    <row r="3201" spans="1:31" x14ac:dyDescent="0.25">
      <c r="A3201" s="1">
        <v>44482</v>
      </c>
      <c r="B3201" s="2" t="s">
        <v>3879</v>
      </c>
      <c r="C3201" s="2" t="s">
        <v>73</v>
      </c>
      <c r="D3201" s="2" t="s">
        <v>23</v>
      </c>
      <c r="E3201" s="2" t="s">
        <v>77</v>
      </c>
      <c r="F3201" s="2" t="s">
        <v>71</v>
      </c>
      <c r="G3201" s="4">
        <v>44482</v>
      </c>
      <c r="H3201">
        <v>132</v>
      </c>
      <c r="I3201" t="s">
        <v>4339</v>
      </c>
      <c r="J3201" s="1">
        <v>44482</v>
      </c>
      <c r="K3201" t="s">
        <v>3617</v>
      </c>
      <c r="L3201" t="s">
        <v>2072</v>
      </c>
      <c r="M3201" t="s">
        <v>3618</v>
      </c>
      <c r="N3201">
        <v>102</v>
      </c>
      <c r="O3201" t="s">
        <v>2033</v>
      </c>
      <c r="P3201">
        <v>1070</v>
      </c>
      <c r="Q3201">
        <v>0</v>
      </c>
      <c r="R3201">
        <v>0</v>
      </c>
      <c r="S3201">
        <v>1597</v>
      </c>
      <c r="T3201">
        <v>1597</v>
      </c>
      <c r="U3201">
        <v>1597</v>
      </c>
      <c r="W3201" t="s">
        <v>2006</v>
      </c>
      <c r="X3201" t="s">
        <v>71</v>
      </c>
      <c r="AA3201" t="s">
        <v>24</v>
      </c>
      <c r="AC3201" t="s">
        <v>2034</v>
      </c>
      <c r="AD3201">
        <v>136</v>
      </c>
      <c r="AE3201" t="s">
        <v>4365</v>
      </c>
    </row>
    <row r="3202" spans="1:31" x14ac:dyDescent="0.25">
      <c r="A3202" s="1">
        <v>44482</v>
      </c>
      <c r="B3202" s="2" t="s">
        <v>3879</v>
      </c>
      <c r="C3202" s="2" t="s">
        <v>73</v>
      </c>
      <c r="D3202" s="2" t="s">
        <v>23</v>
      </c>
      <c r="E3202" s="2" t="s">
        <v>77</v>
      </c>
      <c r="F3202" s="2" t="s">
        <v>71</v>
      </c>
      <c r="G3202" s="4">
        <v>44482</v>
      </c>
      <c r="H3202">
        <v>133</v>
      </c>
      <c r="I3202" t="s">
        <v>4339</v>
      </c>
      <c r="N3202">
        <v>1319</v>
      </c>
      <c r="O3202" t="s">
        <v>2127</v>
      </c>
      <c r="P3202">
        <v>230</v>
      </c>
      <c r="AC3202" t="s">
        <v>2128</v>
      </c>
      <c r="AD3202">
        <v>192</v>
      </c>
    </row>
    <row r="3203" spans="1:31" x14ac:dyDescent="0.25">
      <c r="A3203" s="1">
        <v>44482</v>
      </c>
      <c r="B3203" s="2" t="s">
        <v>3879</v>
      </c>
      <c r="C3203" s="2" t="s">
        <v>73</v>
      </c>
      <c r="D3203" s="2" t="s">
        <v>23</v>
      </c>
      <c r="E3203" s="2" t="s">
        <v>77</v>
      </c>
      <c r="F3203" s="2" t="s">
        <v>71</v>
      </c>
      <c r="G3203" s="4">
        <v>44482</v>
      </c>
      <c r="H3203">
        <v>134</v>
      </c>
      <c r="I3203" t="s">
        <v>4339</v>
      </c>
      <c r="N3203">
        <v>634</v>
      </c>
      <c r="O3203" t="s">
        <v>3040</v>
      </c>
      <c r="P3203">
        <v>126</v>
      </c>
      <c r="AC3203" t="s">
        <v>3041</v>
      </c>
      <c r="AD3203" t="s">
        <v>3042</v>
      </c>
    </row>
    <row r="3204" spans="1:31" x14ac:dyDescent="0.25">
      <c r="A3204" s="1">
        <v>44482</v>
      </c>
      <c r="B3204" s="2" t="s">
        <v>3879</v>
      </c>
      <c r="C3204" s="2" t="s">
        <v>73</v>
      </c>
      <c r="D3204" s="2" t="s">
        <v>23</v>
      </c>
      <c r="E3204" s="2" t="s">
        <v>77</v>
      </c>
      <c r="F3204" s="2" t="s">
        <v>71</v>
      </c>
      <c r="G3204" s="4">
        <v>44482</v>
      </c>
      <c r="H3204">
        <v>135</v>
      </c>
      <c r="I3204" t="s">
        <v>4339</v>
      </c>
      <c r="N3204">
        <v>104</v>
      </c>
      <c r="O3204" t="s">
        <v>2057</v>
      </c>
      <c r="P3204">
        <v>171</v>
      </c>
      <c r="AC3204" t="s">
        <v>2058</v>
      </c>
      <c r="AD3204">
        <v>157</v>
      </c>
    </row>
    <row r="3205" spans="1:31" x14ac:dyDescent="0.25">
      <c r="A3205" s="1">
        <v>44482</v>
      </c>
      <c r="B3205" s="2" t="s">
        <v>3879</v>
      </c>
      <c r="C3205" s="2" t="s">
        <v>46</v>
      </c>
      <c r="D3205" s="2" t="s">
        <v>23</v>
      </c>
      <c r="E3205" s="2" t="s">
        <v>81</v>
      </c>
      <c r="F3205" s="2" t="s">
        <v>71</v>
      </c>
      <c r="G3205" s="4">
        <v>44482</v>
      </c>
      <c r="H3205">
        <v>136</v>
      </c>
      <c r="I3205" t="s">
        <v>4340</v>
      </c>
      <c r="J3205" s="1">
        <v>44482</v>
      </c>
      <c r="K3205" t="s">
        <v>4366</v>
      </c>
      <c r="L3205" t="s">
        <v>4367</v>
      </c>
      <c r="N3205">
        <v>692</v>
      </c>
      <c r="O3205" t="s">
        <v>2012</v>
      </c>
      <c r="P3205">
        <v>184</v>
      </c>
      <c r="Q3205">
        <v>0</v>
      </c>
      <c r="R3205">
        <v>0</v>
      </c>
      <c r="S3205">
        <v>1974</v>
      </c>
      <c r="T3205">
        <v>1974</v>
      </c>
      <c r="U3205">
        <v>1974</v>
      </c>
      <c r="W3205" t="s">
        <v>2006</v>
      </c>
      <c r="X3205" t="s">
        <v>71</v>
      </c>
      <c r="Y3205" t="s">
        <v>4368</v>
      </c>
      <c r="AA3205" t="s">
        <v>46</v>
      </c>
      <c r="AC3205" t="s">
        <v>2013</v>
      </c>
      <c r="AD3205" t="s">
        <v>2014</v>
      </c>
      <c r="AE3205" t="s">
        <v>2223</v>
      </c>
    </row>
    <row r="3206" spans="1:31" x14ac:dyDescent="0.25">
      <c r="A3206" s="1">
        <v>44482</v>
      </c>
      <c r="B3206" s="2" t="s">
        <v>3879</v>
      </c>
      <c r="C3206" s="2" t="s">
        <v>46</v>
      </c>
      <c r="D3206" s="2" t="s">
        <v>23</v>
      </c>
      <c r="E3206" s="2" t="s">
        <v>81</v>
      </c>
      <c r="F3206" s="2" t="s">
        <v>71</v>
      </c>
      <c r="G3206" s="4">
        <v>44482</v>
      </c>
      <c r="H3206">
        <v>137</v>
      </c>
      <c r="I3206" t="s">
        <v>4340</v>
      </c>
      <c r="N3206">
        <v>121</v>
      </c>
      <c r="O3206" t="s">
        <v>2100</v>
      </c>
      <c r="P3206">
        <v>374</v>
      </c>
      <c r="AC3206" t="s">
        <v>2101</v>
      </c>
      <c r="AD3206">
        <v>137</v>
      </c>
    </row>
    <row r="3207" spans="1:31" x14ac:dyDescent="0.25">
      <c r="A3207" s="1">
        <v>44482</v>
      </c>
      <c r="B3207" s="2" t="s">
        <v>3879</v>
      </c>
      <c r="C3207" s="2" t="s">
        <v>46</v>
      </c>
      <c r="D3207" s="2" t="s">
        <v>23</v>
      </c>
      <c r="E3207" s="2" t="s">
        <v>81</v>
      </c>
      <c r="F3207" s="2" t="s">
        <v>71</v>
      </c>
      <c r="G3207" s="4">
        <v>44482</v>
      </c>
      <c r="H3207">
        <v>138</v>
      </c>
      <c r="I3207" t="s">
        <v>4340</v>
      </c>
      <c r="N3207">
        <v>1297</v>
      </c>
      <c r="O3207" t="s">
        <v>2112</v>
      </c>
      <c r="P3207">
        <v>265</v>
      </c>
      <c r="AC3207" t="s">
        <v>2113</v>
      </c>
      <c r="AD3207" t="s">
        <v>2114</v>
      </c>
    </row>
    <row r="3208" spans="1:31" x14ac:dyDescent="0.25">
      <c r="A3208" s="1">
        <v>44482</v>
      </c>
      <c r="B3208" s="2" t="s">
        <v>3879</v>
      </c>
      <c r="C3208" s="2" t="s">
        <v>46</v>
      </c>
      <c r="D3208" s="2" t="s">
        <v>23</v>
      </c>
      <c r="E3208" s="2" t="s">
        <v>81</v>
      </c>
      <c r="F3208" s="2" t="s">
        <v>71</v>
      </c>
      <c r="G3208" s="4">
        <v>44482</v>
      </c>
      <c r="H3208">
        <v>139</v>
      </c>
      <c r="I3208" t="s">
        <v>4340</v>
      </c>
      <c r="N3208">
        <v>691</v>
      </c>
      <c r="O3208" t="s">
        <v>2020</v>
      </c>
      <c r="P3208">
        <v>518</v>
      </c>
      <c r="AC3208" t="s">
        <v>2021</v>
      </c>
      <c r="AD3208" t="s">
        <v>2022</v>
      </c>
    </row>
    <row r="3209" spans="1:31" x14ac:dyDescent="0.25">
      <c r="A3209" s="1">
        <v>44482</v>
      </c>
      <c r="B3209" s="2" t="s">
        <v>3879</v>
      </c>
      <c r="C3209" s="2" t="s">
        <v>46</v>
      </c>
      <c r="D3209" s="2" t="s">
        <v>23</v>
      </c>
      <c r="E3209" s="2" t="s">
        <v>81</v>
      </c>
      <c r="F3209" s="2" t="s">
        <v>71</v>
      </c>
      <c r="G3209" s="4">
        <v>44482</v>
      </c>
      <c r="H3209">
        <v>140</v>
      </c>
      <c r="I3209" t="s">
        <v>4340</v>
      </c>
      <c r="N3209">
        <v>612</v>
      </c>
      <c r="O3209" t="s">
        <v>2102</v>
      </c>
      <c r="P3209">
        <v>495</v>
      </c>
      <c r="AC3209" t="s">
        <v>2103</v>
      </c>
      <c r="AD3209">
        <v>58</v>
      </c>
    </row>
    <row r="3210" spans="1:31" x14ac:dyDescent="0.25">
      <c r="A3210" s="1">
        <v>44482</v>
      </c>
      <c r="B3210" s="2" t="s">
        <v>3879</v>
      </c>
      <c r="C3210" s="2" t="s">
        <v>46</v>
      </c>
      <c r="D3210" s="2" t="s">
        <v>23</v>
      </c>
      <c r="E3210" s="2" t="s">
        <v>81</v>
      </c>
      <c r="F3210" s="2" t="s">
        <v>71</v>
      </c>
      <c r="G3210" s="4">
        <v>44482</v>
      </c>
      <c r="H3210">
        <v>141</v>
      </c>
      <c r="I3210" t="s">
        <v>4340</v>
      </c>
      <c r="N3210">
        <v>83</v>
      </c>
      <c r="O3210" t="s">
        <v>2029</v>
      </c>
      <c r="P3210">
        <v>138</v>
      </c>
      <c r="AC3210" t="s">
        <v>2030</v>
      </c>
      <c r="AD3210">
        <v>127</v>
      </c>
    </row>
    <row r="3211" spans="1:31" x14ac:dyDescent="0.25">
      <c r="A3211" s="1">
        <v>44482</v>
      </c>
      <c r="B3211" s="2" t="s">
        <v>3879</v>
      </c>
      <c r="C3211" s="2" t="s">
        <v>25</v>
      </c>
      <c r="D3211" s="2" t="s">
        <v>23</v>
      </c>
      <c r="E3211" s="2" t="s">
        <v>78</v>
      </c>
      <c r="F3211" s="2" t="s">
        <v>71</v>
      </c>
      <c r="G3211" s="4">
        <v>44482</v>
      </c>
      <c r="H3211">
        <v>142</v>
      </c>
      <c r="I3211" t="s">
        <v>4342</v>
      </c>
      <c r="J3211" s="1">
        <v>44482</v>
      </c>
      <c r="K3211" t="s">
        <v>3617</v>
      </c>
      <c r="L3211" t="s">
        <v>2072</v>
      </c>
      <c r="M3211" t="s">
        <v>3618</v>
      </c>
      <c r="N3211">
        <v>102</v>
      </c>
      <c r="O3211" t="s">
        <v>2033</v>
      </c>
      <c r="P3211">
        <v>1070</v>
      </c>
      <c r="Q3211">
        <v>0</v>
      </c>
      <c r="R3211">
        <v>0</v>
      </c>
      <c r="S3211">
        <v>1597</v>
      </c>
      <c r="T3211">
        <v>1597</v>
      </c>
      <c r="U3211">
        <v>1597</v>
      </c>
      <c r="W3211" t="s">
        <v>2006</v>
      </c>
      <c r="X3211" t="s">
        <v>71</v>
      </c>
      <c r="AA3211" t="s">
        <v>24</v>
      </c>
      <c r="AC3211" t="s">
        <v>2034</v>
      </c>
      <c r="AD3211">
        <v>136</v>
      </c>
      <c r="AE3211" t="s">
        <v>4365</v>
      </c>
    </row>
    <row r="3212" spans="1:31" x14ac:dyDescent="0.25">
      <c r="A3212" s="1">
        <v>44482</v>
      </c>
      <c r="B3212" s="2" t="s">
        <v>3879</v>
      </c>
      <c r="C3212" s="2" t="s">
        <v>25</v>
      </c>
      <c r="D3212" s="2" t="s">
        <v>23</v>
      </c>
      <c r="E3212" s="2" t="s">
        <v>78</v>
      </c>
      <c r="F3212" s="2" t="s">
        <v>71</v>
      </c>
      <c r="G3212" s="4">
        <v>44482</v>
      </c>
      <c r="H3212">
        <v>143</v>
      </c>
      <c r="I3212" t="s">
        <v>4342</v>
      </c>
      <c r="N3212">
        <v>1319</v>
      </c>
      <c r="O3212" t="s">
        <v>2127</v>
      </c>
      <c r="P3212">
        <v>230</v>
      </c>
      <c r="AC3212" t="s">
        <v>2128</v>
      </c>
      <c r="AD3212">
        <v>192</v>
      </c>
    </row>
    <row r="3213" spans="1:31" x14ac:dyDescent="0.25">
      <c r="A3213" s="1">
        <v>44482</v>
      </c>
      <c r="B3213" s="2" t="s">
        <v>3879</v>
      </c>
      <c r="C3213" s="2" t="s">
        <v>25</v>
      </c>
      <c r="D3213" s="2" t="s">
        <v>23</v>
      </c>
      <c r="E3213" s="2" t="s">
        <v>78</v>
      </c>
      <c r="F3213" s="2" t="s">
        <v>71</v>
      </c>
      <c r="G3213" s="4">
        <v>44482</v>
      </c>
      <c r="H3213">
        <v>144</v>
      </c>
      <c r="I3213" t="s">
        <v>4342</v>
      </c>
      <c r="N3213">
        <v>634</v>
      </c>
      <c r="O3213" t="s">
        <v>3040</v>
      </c>
      <c r="P3213">
        <v>126</v>
      </c>
      <c r="AC3213" t="s">
        <v>3041</v>
      </c>
      <c r="AD3213" t="s">
        <v>3042</v>
      </c>
    </row>
    <row r="3214" spans="1:31" x14ac:dyDescent="0.25">
      <c r="A3214" s="1">
        <v>44482</v>
      </c>
      <c r="B3214" s="2" t="s">
        <v>3879</v>
      </c>
      <c r="C3214" s="2" t="s">
        <v>25</v>
      </c>
      <c r="D3214" s="2" t="s">
        <v>23</v>
      </c>
      <c r="E3214" s="2" t="s">
        <v>78</v>
      </c>
      <c r="F3214" s="2" t="s">
        <v>71</v>
      </c>
      <c r="G3214" s="4">
        <v>44482</v>
      </c>
      <c r="H3214">
        <v>145</v>
      </c>
      <c r="I3214" t="s">
        <v>4342</v>
      </c>
      <c r="N3214">
        <v>104</v>
      </c>
      <c r="O3214" t="s">
        <v>2057</v>
      </c>
      <c r="P3214">
        <v>171</v>
      </c>
      <c r="AC3214" t="s">
        <v>2058</v>
      </c>
      <c r="AD3214">
        <v>157</v>
      </c>
    </row>
    <row r="3215" spans="1:31" x14ac:dyDescent="0.25">
      <c r="A3215" s="1">
        <v>44482</v>
      </c>
      <c r="B3215" s="2" t="s">
        <v>3879</v>
      </c>
      <c r="C3215" s="2" t="s">
        <v>35</v>
      </c>
      <c r="D3215" s="2" t="s">
        <v>82</v>
      </c>
      <c r="E3215" s="2" t="s">
        <v>35</v>
      </c>
      <c r="F3215" s="2" t="s">
        <v>71</v>
      </c>
      <c r="G3215" s="4">
        <v>44482</v>
      </c>
      <c r="H3215">
        <v>146</v>
      </c>
      <c r="I3215" t="s">
        <v>4369</v>
      </c>
      <c r="J3215" s="1">
        <v>44482</v>
      </c>
      <c r="K3215" t="s">
        <v>2636</v>
      </c>
      <c r="L3215" t="s">
        <v>2637</v>
      </c>
      <c r="M3215" t="s">
        <v>2638</v>
      </c>
      <c r="N3215">
        <v>549</v>
      </c>
      <c r="O3215" t="s">
        <v>2639</v>
      </c>
      <c r="P3215">
        <v>380</v>
      </c>
      <c r="Q3215">
        <v>0</v>
      </c>
      <c r="R3215">
        <v>0</v>
      </c>
      <c r="S3215">
        <v>380</v>
      </c>
      <c r="T3215">
        <v>380</v>
      </c>
      <c r="U3215">
        <v>380</v>
      </c>
      <c r="W3215" t="s">
        <v>2006</v>
      </c>
      <c r="X3215" t="s">
        <v>71</v>
      </c>
      <c r="AA3215" t="s">
        <v>38</v>
      </c>
      <c r="AC3215" t="s">
        <v>2640</v>
      </c>
      <c r="AE3215" t="s">
        <v>2159</v>
      </c>
    </row>
    <row r="3216" spans="1:31" x14ac:dyDescent="0.25">
      <c r="A3216" s="1">
        <v>44482</v>
      </c>
      <c r="B3216" s="2" t="s">
        <v>3879</v>
      </c>
      <c r="C3216" s="2" t="s">
        <v>34</v>
      </c>
      <c r="D3216" s="2" t="s">
        <v>23</v>
      </c>
      <c r="E3216" s="2" t="s">
        <v>80</v>
      </c>
      <c r="F3216" s="2" t="s">
        <v>71</v>
      </c>
      <c r="G3216" s="4">
        <v>44482</v>
      </c>
      <c r="H3216">
        <v>147</v>
      </c>
      <c r="I3216" t="s">
        <v>4370</v>
      </c>
      <c r="J3216" s="1">
        <v>44482</v>
      </c>
      <c r="K3216" t="s">
        <v>4375</v>
      </c>
      <c r="L3216" t="s">
        <v>4376</v>
      </c>
      <c r="N3216">
        <v>692</v>
      </c>
      <c r="O3216" t="s">
        <v>2012</v>
      </c>
      <c r="P3216">
        <v>184</v>
      </c>
      <c r="Q3216">
        <v>0</v>
      </c>
      <c r="R3216">
        <v>0</v>
      </c>
      <c r="S3216">
        <v>2297</v>
      </c>
      <c r="T3216">
        <v>2297</v>
      </c>
      <c r="U3216">
        <v>2297</v>
      </c>
      <c r="W3216" t="s">
        <v>2006</v>
      </c>
      <c r="X3216" t="s">
        <v>71</v>
      </c>
      <c r="AA3216" t="s">
        <v>33</v>
      </c>
      <c r="AC3216" t="s">
        <v>2013</v>
      </c>
      <c r="AD3216" t="s">
        <v>2014</v>
      </c>
      <c r="AE3216" t="s">
        <v>2730</v>
      </c>
    </row>
    <row r="3217" spans="1:31" x14ac:dyDescent="0.25">
      <c r="A3217" s="1">
        <v>44482</v>
      </c>
      <c r="B3217" s="2" t="s">
        <v>3879</v>
      </c>
      <c r="C3217" s="2" t="s">
        <v>34</v>
      </c>
      <c r="D3217" s="2" t="s">
        <v>23</v>
      </c>
      <c r="E3217" s="2" t="s">
        <v>80</v>
      </c>
      <c r="F3217" s="2" t="s">
        <v>71</v>
      </c>
      <c r="G3217" s="4">
        <v>44482</v>
      </c>
      <c r="H3217">
        <v>148</v>
      </c>
      <c r="I3217" t="s">
        <v>4370</v>
      </c>
      <c r="N3217">
        <v>226</v>
      </c>
      <c r="O3217" t="s">
        <v>2018</v>
      </c>
      <c r="P3217">
        <v>345</v>
      </c>
      <c r="AC3217" t="s">
        <v>2019</v>
      </c>
      <c r="AD3217">
        <v>183</v>
      </c>
    </row>
    <row r="3218" spans="1:31" x14ac:dyDescent="0.25">
      <c r="A3218" s="1">
        <v>44482</v>
      </c>
      <c r="B3218" s="2" t="s">
        <v>3879</v>
      </c>
      <c r="C3218" s="2" t="s">
        <v>34</v>
      </c>
      <c r="D3218" s="2" t="s">
        <v>23</v>
      </c>
      <c r="E3218" s="2" t="s">
        <v>80</v>
      </c>
      <c r="F3218" s="2" t="s">
        <v>71</v>
      </c>
      <c r="G3218" s="4">
        <v>44482</v>
      </c>
      <c r="H3218">
        <v>149</v>
      </c>
      <c r="I3218" t="s">
        <v>4370</v>
      </c>
      <c r="N3218">
        <v>691</v>
      </c>
      <c r="O3218" t="s">
        <v>2020</v>
      </c>
      <c r="P3218">
        <v>518</v>
      </c>
      <c r="AC3218" t="s">
        <v>2021</v>
      </c>
      <c r="AD3218" t="s">
        <v>2022</v>
      </c>
    </row>
    <row r="3219" spans="1:31" x14ac:dyDescent="0.25">
      <c r="A3219" s="1">
        <v>44482</v>
      </c>
      <c r="B3219" s="2" t="s">
        <v>3879</v>
      </c>
      <c r="C3219" s="2" t="s">
        <v>34</v>
      </c>
      <c r="D3219" s="2" t="s">
        <v>23</v>
      </c>
      <c r="E3219" s="2" t="s">
        <v>80</v>
      </c>
      <c r="F3219" s="2" t="s">
        <v>71</v>
      </c>
      <c r="G3219" s="4">
        <v>44482</v>
      </c>
      <c r="H3219">
        <v>150</v>
      </c>
      <c r="I3219" t="s">
        <v>4370</v>
      </c>
      <c r="N3219">
        <v>2458</v>
      </c>
      <c r="O3219" t="s">
        <v>2152</v>
      </c>
      <c r="P3219">
        <v>500</v>
      </c>
      <c r="AC3219" t="s">
        <v>2153</v>
      </c>
    </row>
    <row r="3220" spans="1:31" x14ac:dyDescent="0.25">
      <c r="A3220" s="1">
        <v>44482</v>
      </c>
      <c r="B3220" s="2" t="s">
        <v>3879</v>
      </c>
      <c r="C3220" s="2" t="s">
        <v>34</v>
      </c>
      <c r="D3220" s="2" t="s">
        <v>23</v>
      </c>
      <c r="E3220" s="2" t="s">
        <v>80</v>
      </c>
      <c r="F3220" s="2" t="s">
        <v>71</v>
      </c>
      <c r="G3220" s="4">
        <v>44482</v>
      </c>
      <c r="H3220">
        <v>151</v>
      </c>
      <c r="I3220" t="s">
        <v>4370</v>
      </c>
      <c r="N3220">
        <v>2477</v>
      </c>
      <c r="O3220" t="s">
        <v>2240</v>
      </c>
      <c r="P3220">
        <v>750</v>
      </c>
      <c r="AC3220" t="s">
        <v>2241</v>
      </c>
    </row>
    <row r="3221" spans="1:31" x14ac:dyDescent="0.25">
      <c r="A3221" s="1">
        <v>44482</v>
      </c>
      <c r="B3221" s="2" t="s">
        <v>3879</v>
      </c>
      <c r="C3221" s="2" t="s">
        <v>73</v>
      </c>
      <c r="D3221" s="2" t="s">
        <v>23</v>
      </c>
      <c r="E3221" s="2" t="s">
        <v>77</v>
      </c>
      <c r="F3221" s="2" t="s">
        <v>71</v>
      </c>
      <c r="G3221" s="4">
        <v>44482</v>
      </c>
      <c r="H3221">
        <v>152</v>
      </c>
      <c r="I3221" t="s">
        <v>4372</v>
      </c>
      <c r="J3221" s="1">
        <v>44482</v>
      </c>
      <c r="K3221" t="s">
        <v>3617</v>
      </c>
      <c r="L3221" t="s">
        <v>2072</v>
      </c>
      <c r="M3221" t="s">
        <v>3618</v>
      </c>
      <c r="N3221">
        <v>102</v>
      </c>
      <c r="O3221" t="s">
        <v>2033</v>
      </c>
      <c r="P3221">
        <v>1070</v>
      </c>
      <c r="Q3221">
        <v>0</v>
      </c>
      <c r="R3221">
        <v>0</v>
      </c>
      <c r="S3221">
        <v>1597</v>
      </c>
      <c r="T3221">
        <v>1597</v>
      </c>
      <c r="U3221">
        <v>1597</v>
      </c>
      <c r="W3221" t="s">
        <v>2006</v>
      </c>
      <c r="X3221" t="s">
        <v>71</v>
      </c>
      <c r="AA3221" t="s">
        <v>24</v>
      </c>
      <c r="AC3221" t="s">
        <v>2034</v>
      </c>
      <c r="AD3221">
        <v>136</v>
      </c>
      <c r="AE3221" t="s">
        <v>2159</v>
      </c>
    </row>
    <row r="3222" spans="1:31" x14ac:dyDescent="0.25">
      <c r="A3222" s="1">
        <v>44482</v>
      </c>
      <c r="B3222" s="2" t="s">
        <v>3879</v>
      </c>
      <c r="C3222" s="2" t="s">
        <v>73</v>
      </c>
      <c r="D3222" s="2" t="s">
        <v>23</v>
      </c>
      <c r="E3222" s="2" t="s">
        <v>77</v>
      </c>
      <c r="F3222" s="2" t="s">
        <v>71</v>
      </c>
      <c r="G3222" s="4">
        <v>44482</v>
      </c>
      <c r="H3222">
        <v>153</v>
      </c>
      <c r="I3222" t="s">
        <v>4372</v>
      </c>
      <c r="N3222">
        <v>1319</v>
      </c>
      <c r="O3222" t="s">
        <v>2127</v>
      </c>
      <c r="P3222">
        <v>230</v>
      </c>
      <c r="AC3222" t="s">
        <v>2128</v>
      </c>
      <c r="AD3222">
        <v>192</v>
      </c>
    </row>
    <row r="3223" spans="1:31" x14ac:dyDescent="0.25">
      <c r="A3223" s="1">
        <v>44482</v>
      </c>
      <c r="B3223" s="2" t="s">
        <v>3879</v>
      </c>
      <c r="C3223" s="2" t="s">
        <v>73</v>
      </c>
      <c r="D3223" s="2" t="s">
        <v>23</v>
      </c>
      <c r="E3223" s="2" t="s">
        <v>77</v>
      </c>
      <c r="F3223" s="2" t="s">
        <v>71</v>
      </c>
      <c r="G3223" s="4">
        <v>44482</v>
      </c>
      <c r="H3223">
        <v>154</v>
      </c>
      <c r="I3223" t="s">
        <v>4372</v>
      </c>
      <c r="N3223">
        <v>634</v>
      </c>
      <c r="O3223" t="s">
        <v>3040</v>
      </c>
      <c r="P3223">
        <v>126</v>
      </c>
      <c r="AC3223" t="s">
        <v>3041</v>
      </c>
      <c r="AD3223" t="s">
        <v>3042</v>
      </c>
    </row>
    <row r="3224" spans="1:31" x14ac:dyDescent="0.25">
      <c r="A3224" s="1">
        <v>44482</v>
      </c>
      <c r="B3224" s="2" t="s">
        <v>3879</v>
      </c>
      <c r="C3224" s="2" t="s">
        <v>73</v>
      </c>
      <c r="D3224" s="2" t="s">
        <v>23</v>
      </c>
      <c r="E3224" s="2" t="s">
        <v>77</v>
      </c>
      <c r="F3224" s="2" t="s">
        <v>71</v>
      </c>
      <c r="G3224" s="4">
        <v>44482</v>
      </c>
      <c r="H3224">
        <v>155</v>
      </c>
      <c r="I3224" t="s">
        <v>4372</v>
      </c>
      <c r="N3224">
        <v>104</v>
      </c>
      <c r="O3224" t="s">
        <v>2057</v>
      </c>
      <c r="P3224">
        <v>171</v>
      </c>
      <c r="AC3224" t="s">
        <v>2058</v>
      </c>
      <c r="AD3224">
        <v>157</v>
      </c>
    </row>
    <row r="3225" spans="1:31" x14ac:dyDescent="0.25">
      <c r="A3225" s="1">
        <v>44482</v>
      </c>
      <c r="B3225" s="2" t="s">
        <v>3879</v>
      </c>
      <c r="C3225" s="2" t="s">
        <v>73</v>
      </c>
      <c r="D3225" s="2" t="s">
        <v>23</v>
      </c>
      <c r="E3225" s="2" t="s">
        <v>77</v>
      </c>
      <c r="F3225" s="2" t="s">
        <v>71</v>
      </c>
      <c r="G3225" s="4">
        <v>44482</v>
      </c>
      <c r="H3225">
        <v>156</v>
      </c>
      <c r="I3225" t="s">
        <v>4373</v>
      </c>
      <c r="J3225" s="1">
        <v>44482</v>
      </c>
      <c r="K3225" t="s">
        <v>3617</v>
      </c>
      <c r="L3225" t="s">
        <v>2072</v>
      </c>
      <c r="M3225" t="s">
        <v>3618</v>
      </c>
      <c r="N3225">
        <v>102</v>
      </c>
      <c r="O3225" t="s">
        <v>2033</v>
      </c>
      <c r="P3225">
        <v>1070</v>
      </c>
      <c r="Q3225">
        <v>0</v>
      </c>
      <c r="R3225">
        <v>0</v>
      </c>
      <c r="S3225">
        <v>1597</v>
      </c>
      <c r="T3225">
        <v>1597</v>
      </c>
      <c r="U3225">
        <v>1597</v>
      </c>
      <c r="W3225" t="s">
        <v>2006</v>
      </c>
      <c r="X3225" t="s">
        <v>71</v>
      </c>
      <c r="AA3225" t="s">
        <v>24</v>
      </c>
      <c r="AC3225" t="s">
        <v>2034</v>
      </c>
      <c r="AD3225">
        <v>136</v>
      </c>
      <c r="AE3225" t="s">
        <v>4365</v>
      </c>
    </row>
    <row r="3226" spans="1:31" x14ac:dyDescent="0.25">
      <c r="A3226" s="1">
        <v>44482</v>
      </c>
      <c r="B3226" s="2" t="s">
        <v>3879</v>
      </c>
      <c r="C3226" s="2" t="s">
        <v>73</v>
      </c>
      <c r="D3226" s="2" t="s">
        <v>23</v>
      </c>
      <c r="E3226" s="2" t="s">
        <v>77</v>
      </c>
      <c r="F3226" s="2" t="s">
        <v>71</v>
      </c>
      <c r="G3226" s="4">
        <v>44482</v>
      </c>
      <c r="H3226">
        <v>157</v>
      </c>
      <c r="I3226" t="s">
        <v>4373</v>
      </c>
      <c r="N3226">
        <v>1319</v>
      </c>
      <c r="O3226" t="s">
        <v>2127</v>
      </c>
      <c r="P3226">
        <v>230</v>
      </c>
      <c r="AC3226" t="s">
        <v>2128</v>
      </c>
      <c r="AD3226">
        <v>192</v>
      </c>
    </row>
    <row r="3227" spans="1:31" x14ac:dyDescent="0.25">
      <c r="A3227" s="1">
        <v>44482</v>
      </c>
      <c r="B3227" s="2" t="s">
        <v>3879</v>
      </c>
      <c r="C3227" s="2" t="s">
        <v>73</v>
      </c>
      <c r="D3227" s="2" t="s">
        <v>23</v>
      </c>
      <c r="E3227" s="2" t="s">
        <v>77</v>
      </c>
      <c r="F3227" s="2" t="s">
        <v>71</v>
      </c>
      <c r="G3227" s="4">
        <v>44482</v>
      </c>
      <c r="H3227">
        <v>158</v>
      </c>
      <c r="I3227" t="s">
        <v>4373</v>
      </c>
      <c r="N3227">
        <v>634</v>
      </c>
      <c r="O3227" t="s">
        <v>3040</v>
      </c>
      <c r="P3227">
        <v>126</v>
      </c>
      <c r="AC3227" t="s">
        <v>3041</v>
      </c>
      <c r="AD3227" t="s">
        <v>3042</v>
      </c>
    </row>
    <row r="3228" spans="1:31" x14ac:dyDescent="0.25">
      <c r="A3228" s="1">
        <v>44482</v>
      </c>
      <c r="B3228" s="2" t="s">
        <v>3879</v>
      </c>
      <c r="C3228" s="2" t="s">
        <v>73</v>
      </c>
      <c r="D3228" s="2" t="s">
        <v>23</v>
      </c>
      <c r="E3228" s="2" t="s">
        <v>77</v>
      </c>
      <c r="F3228" s="2" t="s">
        <v>71</v>
      </c>
      <c r="G3228" s="4">
        <v>44482</v>
      </c>
      <c r="H3228">
        <v>159</v>
      </c>
      <c r="I3228" t="s">
        <v>4373</v>
      </c>
      <c r="N3228">
        <v>104</v>
      </c>
      <c r="O3228" t="s">
        <v>2057</v>
      </c>
      <c r="P3228">
        <v>171</v>
      </c>
      <c r="AC3228" t="s">
        <v>2058</v>
      </c>
      <c r="AD3228">
        <v>157</v>
      </c>
    </row>
    <row r="3229" spans="1:31" x14ac:dyDescent="0.25">
      <c r="A3229" s="1">
        <v>44482</v>
      </c>
      <c r="B3229" s="2" t="s">
        <v>3879</v>
      </c>
      <c r="C3229" s="2" t="s">
        <v>46</v>
      </c>
      <c r="D3229" s="2" t="s">
        <v>23</v>
      </c>
      <c r="E3229" s="2" t="s">
        <v>81</v>
      </c>
      <c r="F3229" s="2" t="s">
        <v>71</v>
      </c>
      <c r="G3229" s="4">
        <v>44482</v>
      </c>
      <c r="H3229">
        <v>160</v>
      </c>
      <c r="I3229" t="s">
        <v>4378</v>
      </c>
      <c r="J3229" s="1">
        <v>44482</v>
      </c>
      <c r="K3229" t="s">
        <v>4541</v>
      </c>
      <c r="L3229" t="s">
        <v>2372</v>
      </c>
      <c r="N3229">
        <v>692</v>
      </c>
      <c r="O3229" t="s">
        <v>2012</v>
      </c>
      <c r="P3229">
        <v>184</v>
      </c>
      <c r="Q3229">
        <v>0</v>
      </c>
      <c r="R3229">
        <v>0</v>
      </c>
      <c r="S3229">
        <v>1924</v>
      </c>
      <c r="T3229">
        <v>1924</v>
      </c>
      <c r="U3229">
        <v>1924</v>
      </c>
      <c r="W3229" t="s">
        <v>2006</v>
      </c>
      <c r="X3229" t="s">
        <v>71</v>
      </c>
      <c r="Y3229" t="s">
        <v>4542</v>
      </c>
      <c r="AA3229" t="s">
        <v>46</v>
      </c>
      <c r="AC3229" t="s">
        <v>2013</v>
      </c>
      <c r="AD3229" t="s">
        <v>2014</v>
      </c>
      <c r="AE3229" t="s">
        <v>2045</v>
      </c>
    </row>
    <row r="3230" spans="1:31" x14ac:dyDescent="0.25">
      <c r="A3230" s="1">
        <v>44482</v>
      </c>
      <c r="B3230" s="2" t="s">
        <v>3879</v>
      </c>
      <c r="C3230" s="2" t="s">
        <v>46</v>
      </c>
      <c r="D3230" s="2" t="s">
        <v>23</v>
      </c>
      <c r="E3230" s="2" t="s">
        <v>81</v>
      </c>
      <c r="F3230" s="2" t="s">
        <v>71</v>
      </c>
      <c r="G3230" s="4">
        <v>44482</v>
      </c>
      <c r="H3230">
        <v>161</v>
      </c>
      <c r="I3230" t="s">
        <v>4378</v>
      </c>
      <c r="N3230">
        <v>121</v>
      </c>
      <c r="O3230" t="s">
        <v>2100</v>
      </c>
      <c r="P3230">
        <v>374</v>
      </c>
      <c r="AC3230" t="s">
        <v>2101</v>
      </c>
      <c r="AD3230">
        <v>137</v>
      </c>
    </row>
    <row r="3231" spans="1:31" x14ac:dyDescent="0.25">
      <c r="A3231" s="1">
        <v>44482</v>
      </c>
      <c r="B3231" s="2" t="s">
        <v>3879</v>
      </c>
      <c r="C3231" s="2" t="s">
        <v>46</v>
      </c>
      <c r="D3231" s="2" t="s">
        <v>23</v>
      </c>
      <c r="E3231" s="2" t="s">
        <v>81</v>
      </c>
      <c r="F3231" s="2" t="s">
        <v>71</v>
      </c>
      <c r="G3231" s="4">
        <v>44482</v>
      </c>
      <c r="H3231">
        <v>162</v>
      </c>
      <c r="I3231" t="s">
        <v>4378</v>
      </c>
      <c r="N3231">
        <v>35</v>
      </c>
      <c r="O3231" t="s">
        <v>4543</v>
      </c>
      <c r="P3231">
        <v>460</v>
      </c>
      <c r="AC3231" t="s">
        <v>4544</v>
      </c>
      <c r="AD3231">
        <v>158</v>
      </c>
    </row>
    <row r="3232" spans="1:31" x14ac:dyDescent="0.25">
      <c r="A3232" s="1">
        <v>44482</v>
      </c>
      <c r="B3232" s="2" t="s">
        <v>3879</v>
      </c>
      <c r="C3232" s="2" t="s">
        <v>46</v>
      </c>
      <c r="D3232" s="2" t="s">
        <v>23</v>
      </c>
      <c r="E3232" s="2" t="s">
        <v>81</v>
      </c>
      <c r="F3232" s="2" t="s">
        <v>71</v>
      </c>
      <c r="G3232" s="4">
        <v>44482</v>
      </c>
      <c r="H3232">
        <v>163</v>
      </c>
      <c r="I3232" t="s">
        <v>4378</v>
      </c>
      <c r="N3232">
        <v>691</v>
      </c>
      <c r="O3232" t="s">
        <v>2020</v>
      </c>
      <c r="P3232">
        <v>518</v>
      </c>
      <c r="AC3232" t="s">
        <v>2021</v>
      </c>
      <c r="AD3232" t="s">
        <v>2022</v>
      </c>
    </row>
    <row r="3233" spans="1:31" x14ac:dyDescent="0.25">
      <c r="A3233" s="1">
        <v>44482</v>
      </c>
      <c r="B3233" s="2" t="s">
        <v>3879</v>
      </c>
      <c r="C3233" s="2" t="s">
        <v>46</v>
      </c>
      <c r="D3233" s="2" t="s">
        <v>23</v>
      </c>
      <c r="E3233" s="2" t="s">
        <v>81</v>
      </c>
      <c r="F3233" s="2" t="s">
        <v>71</v>
      </c>
      <c r="G3233" s="4">
        <v>44482</v>
      </c>
      <c r="H3233">
        <v>164</v>
      </c>
      <c r="I3233" t="s">
        <v>4378</v>
      </c>
      <c r="N3233">
        <v>138</v>
      </c>
      <c r="O3233" t="s">
        <v>2385</v>
      </c>
      <c r="P3233">
        <v>250</v>
      </c>
      <c r="AC3233" t="s">
        <v>2386</v>
      </c>
      <c r="AD3233">
        <v>146</v>
      </c>
    </row>
    <row r="3234" spans="1:31" x14ac:dyDescent="0.25">
      <c r="A3234" s="1">
        <v>44482</v>
      </c>
      <c r="B3234" s="2" t="s">
        <v>3879</v>
      </c>
      <c r="C3234" s="2" t="s">
        <v>46</v>
      </c>
      <c r="D3234" s="2" t="s">
        <v>23</v>
      </c>
      <c r="E3234" s="2" t="s">
        <v>81</v>
      </c>
      <c r="F3234" s="2" t="s">
        <v>71</v>
      </c>
      <c r="G3234" s="4">
        <v>44482</v>
      </c>
      <c r="H3234">
        <v>165</v>
      </c>
      <c r="I3234" t="s">
        <v>4378</v>
      </c>
      <c r="N3234">
        <v>83</v>
      </c>
      <c r="O3234" t="s">
        <v>2029</v>
      </c>
      <c r="P3234">
        <v>138</v>
      </c>
      <c r="AC3234" t="s">
        <v>2030</v>
      </c>
      <c r="AD3234">
        <v>127</v>
      </c>
    </row>
    <row r="3235" spans="1:31" x14ac:dyDescent="0.25">
      <c r="A3235" s="1">
        <v>44482</v>
      </c>
      <c r="B3235" s="2" t="s">
        <v>3879</v>
      </c>
      <c r="C3235" s="2" t="s">
        <v>25</v>
      </c>
      <c r="D3235" s="2" t="s">
        <v>23</v>
      </c>
      <c r="E3235" s="2" t="s">
        <v>78</v>
      </c>
      <c r="F3235" s="2" t="s">
        <v>71</v>
      </c>
      <c r="G3235" s="4">
        <v>44482</v>
      </c>
      <c r="H3235">
        <v>166</v>
      </c>
      <c r="I3235" t="s">
        <v>4380</v>
      </c>
      <c r="J3235" s="1">
        <v>44482</v>
      </c>
      <c r="K3235" t="s">
        <v>3617</v>
      </c>
      <c r="L3235" t="s">
        <v>2072</v>
      </c>
      <c r="M3235" t="s">
        <v>3618</v>
      </c>
      <c r="N3235">
        <v>102</v>
      </c>
      <c r="O3235" t="s">
        <v>2033</v>
      </c>
      <c r="P3235">
        <v>1070</v>
      </c>
      <c r="Q3235">
        <v>0</v>
      </c>
      <c r="R3235">
        <v>0</v>
      </c>
      <c r="S3235">
        <v>1597</v>
      </c>
      <c r="T3235">
        <v>1597</v>
      </c>
      <c r="U3235">
        <v>1597</v>
      </c>
      <c r="W3235" t="s">
        <v>2006</v>
      </c>
      <c r="X3235" t="s">
        <v>71</v>
      </c>
      <c r="AA3235" t="s">
        <v>24</v>
      </c>
      <c r="AC3235" t="s">
        <v>2034</v>
      </c>
      <c r="AD3235">
        <v>136</v>
      </c>
      <c r="AE3235" t="s">
        <v>2159</v>
      </c>
    </row>
    <row r="3236" spans="1:31" x14ac:dyDescent="0.25">
      <c r="A3236" s="1">
        <v>44482</v>
      </c>
      <c r="B3236" s="2" t="s">
        <v>3879</v>
      </c>
      <c r="C3236" s="2" t="s">
        <v>25</v>
      </c>
      <c r="D3236" s="2" t="s">
        <v>23</v>
      </c>
      <c r="E3236" s="2" t="s">
        <v>78</v>
      </c>
      <c r="F3236" s="2" t="s">
        <v>71</v>
      </c>
      <c r="G3236" s="4">
        <v>44482</v>
      </c>
      <c r="H3236">
        <v>167</v>
      </c>
      <c r="I3236" t="s">
        <v>4380</v>
      </c>
      <c r="N3236">
        <v>1319</v>
      </c>
      <c r="O3236" t="s">
        <v>2127</v>
      </c>
      <c r="P3236">
        <v>230</v>
      </c>
      <c r="AC3236" t="s">
        <v>2128</v>
      </c>
      <c r="AD3236">
        <v>192</v>
      </c>
    </row>
    <row r="3237" spans="1:31" x14ac:dyDescent="0.25">
      <c r="A3237" s="1">
        <v>44482</v>
      </c>
      <c r="B3237" s="2" t="s">
        <v>3879</v>
      </c>
      <c r="C3237" s="2" t="s">
        <v>25</v>
      </c>
      <c r="D3237" s="2" t="s">
        <v>23</v>
      </c>
      <c r="E3237" s="2" t="s">
        <v>78</v>
      </c>
      <c r="F3237" s="2" t="s">
        <v>71</v>
      </c>
      <c r="G3237" s="4">
        <v>44482</v>
      </c>
      <c r="H3237">
        <v>168</v>
      </c>
      <c r="I3237" t="s">
        <v>4380</v>
      </c>
      <c r="N3237">
        <v>634</v>
      </c>
      <c r="O3237" t="s">
        <v>3040</v>
      </c>
      <c r="P3237">
        <v>126</v>
      </c>
      <c r="AC3237" t="s">
        <v>3041</v>
      </c>
      <c r="AD3237" t="s">
        <v>3042</v>
      </c>
    </row>
    <row r="3238" spans="1:31" x14ac:dyDescent="0.25">
      <c r="A3238" s="1">
        <v>44482</v>
      </c>
      <c r="B3238" s="2" t="s">
        <v>3879</v>
      </c>
      <c r="C3238" s="2" t="s">
        <v>25</v>
      </c>
      <c r="D3238" s="2" t="s">
        <v>23</v>
      </c>
      <c r="E3238" s="2" t="s">
        <v>78</v>
      </c>
      <c r="F3238" s="2" t="s">
        <v>71</v>
      </c>
      <c r="G3238" s="4">
        <v>44482</v>
      </c>
      <c r="H3238">
        <v>169</v>
      </c>
      <c r="I3238" t="s">
        <v>4380</v>
      </c>
      <c r="N3238">
        <v>104</v>
      </c>
      <c r="O3238" t="s">
        <v>2057</v>
      </c>
      <c r="P3238">
        <v>171</v>
      </c>
      <c r="AC3238" t="s">
        <v>2058</v>
      </c>
      <c r="AD3238">
        <v>157</v>
      </c>
    </row>
    <row r="3239" spans="1:31" x14ac:dyDescent="0.25">
      <c r="A3239" s="1">
        <v>44482</v>
      </c>
      <c r="B3239" s="2" t="s">
        <v>3879</v>
      </c>
      <c r="C3239" s="2" t="s">
        <v>34</v>
      </c>
      <c r="D3239" s="2" t="s">
        <v>23</v>
      </c>
      <c r="E3239" s="2" t="s">
        <v>80</v>
      </c>
      <c r="F3239" s="2" t="s">
        <v>71</v>
      </c>
      <c r="G3239" s="4">
        <v>44482</v>
      </c>
      <c r="H3239">
        <v>170</v>
      </c>
      <c r="I3239" t="s">
        <v>4381</v>
      </c>
      <c r="J3239" s="1">
        <v>44482</v>
      </c>
      <c r="K3239" t="s">
        <v>4545</v>
      </c>
      <c r="L3239" t="s">
        <v>4546</v>
      </c>
      <c r="M3239" t="s">
        <v>2396</v>
      </c>
      <c r="N3239">
        <v>692</v>
      </c>
      <c r="O3239" t="s">
        <v>2012</v>
      </c>
      <c r="P3239">
        <v>184</v>
      </c>
      <c r="Q3239">
        <v>0</v>
      </c>
      <c r="R3239">
        <v>0</v>
      </c>
      <c r="S3239">
        <v>2297</v>
      </c>
      <c r="T3239">
        <v>2297</v>
      </c>
      <c r="U3239">
        <v>2297</v>
      </c>
      <c r="W3239" t="s">
        <v>2006</v>
      </c>
      <c r="X3239" t="s">
        <v>71</v>
      </c>
      <c r="AA3239" t="s">
        <v>33</v>
      </c>
      <c r="AC3239" t="s">
        <v>2013</v>
      </c>
      <c r="AD3239" t="s">
        <v>2014</v>
      </c>
      <c r="AE3239" t="s">
        <v>2730</v>
      </c>
    </row>
    <row r="3240" spans="1:31" x14ac:dyDescent="0.25">
      <c r="A3240" s="1">
        <v>44482</v>
      </c>
      <c r="B3240" s="2" t="s">
        <v>3879</v>
      </c>
      <c r="C3240" s="2" t="s">
        <v>34</v>
      </c>
      <c r="D3240" s="2" t="s">
        <v>23</v>
      </c>
      <c r="E3240" s="2" t="s">
        <v>80</v>
      </c>
      <c r="F3240" s="2" t="s">
        <v>71</v>
      </c>
      <c r="G3240" s="4">
        <v>44482</v>
      </c>
      <c r="H3240">
        <v>171</v>
      </c>
      <c r="I3240" t="s">
        <v>4381</v>
      </c>
      <c r="N3240">
        <v>226</v>
      </c>
      <c r="O3240" t="s">
        <v>2018</v>
      </c>
      <c r="P3240">
        <v>345</v>
      </c>
      <c r="AC3240" t="s">
        <v>2019</v>
      </c>
      <c r="AD3240">
        <v>183</v>
      </c>
    </row>
    <row r="3241" spans="1:31" x14ac:dyDescent="0.25">
      <c r="A3241" s="1">
        <v>44482</v>
      </c>
      <c r="B3241" s="2" t="s">
        <v>3879</v>
      </c>
      <c r="C3241" s="2" t="s">
        <v>34</v>
      </c>
      <c r="D3241" s="2" t="s">
        <v>23</v>
      </c>
      <c r="E3241" s="2" t="s">
        <v>80</v>
      </c>
      <c r="F3241" s="2" t="s">
        <v>71</v>
      </c>
      <c r="G3241" s="4">
        <v>44482</v>
      </c>
      <c r="H3241">
        <v>172</v>
      </c>
      <c r="I3241" t="s">
        <v>4381</v>
      </c>
      <c r="N3241">
        <v>691</v>
      </c>
      <c r="O3241" t="s">
        <v>2020</v>
      </c>
      <c r="P3241">
        <v>518</v>
      </c>
      <c r="AC3241" t="s">
        <v>2021</v>
      </c>
      <c r="AD3241" t="s">
        <v>2022</v>
      </c>
    </row>
    <row r="3242" spans="1:31" x14ac:dyDescent="0.25">
      <c r="A3242" s="1">
        <v>44482</v>
      </c>
      <c r="B3242" s="2" t="s">
        <v>3879</v>
      </c>
      <c r="C3242" s="2" t="s">
        <v>34</v>
      </c>
      <c r="D3242" s="2" t="s">
        <v>23</v>
      </c>
      <c r="E3242" s="2" t="s">
        <v>80</v>
      </c>
      <c r="F3242" s="2" t="s">
        <v>71</v>
      </c>
      <c r="G3242" s="4">
        <v>44482</v>
      </c>
      <c r="H3242">
        <v>173</v>
      </c>
      <c r="I3242" t="s">
        <v>4381</v>
      </c>
      <c r="N3242">
        <v>2458</v>
      </c>
      <c r="O3242" t="s">
        <v>2152</v>
      </c>
      <c r="P3242">
        <v>500</v>
      </c>
      <c r="AC3242" t="s">
        <v>2153</v>
      </c>
    </row>
    <row r="3243" spans="1:31" x14ac:dyDescent="0.25">
      <c r="A3243" s="1">
        <v>44482</v>
      </c>
      <c r="B3243" s="2" t="s">
        <v>3879</v>
      </c>
      <c r="C3243" s="2" t="s">
        <v>34</v>
      </c>
      <c r="D3243" s="2" t="s">
        <v>23</v>
      </c>
      <c r="E3243" s="2" t="s">
        <v>80</v>
      </c>
      <c r="F3243" s="2" t="s">
        <v>71</v>
      </c>
      <c r="G3243" s="4">
        <v>44482</v>
      </c>
      <c r="H3243">
        <v>174</v>
      </c>
      <c r="I3243" t="s">
        <v>4381</v>
      </c>
      <c r="N3243">
        <v>2477</v>
      </c>
      <c r="O3243" t="s">
        <v>2240</v>
      </c>
      <c r="P3243">
        <v>750</v>
      </c>
      <c r="AC3243" t="s">
        <v>2241</v>
      </c>
    </row>
    <row r="3244" spans="1:31" x14ac:dyDescent="0.25">
      <c r="A3244" s="1">
        <v>44482</v>
      </c>
      <c r="B3244" s="2" t="s">
        <v>3879</v>
      </c>
      <c r="C3244" s="2" t="s">
        <v>25</v>
      </c>
      <c r="D3244" s="2" t="s">
        <v>23</v>
      </c>
      <c r="E3244" s="2" t="s">
        <v>78</v>
      </c>
      <c r="F3244" s="2" t="s">
        <v>71</v>
      </c>
      <c r="G3244" s="4">
        <v>44482</v>
      </c>
      <c r="H3244">
        <v>175</v>
      </c>
      <c r="I3244" t="s">
        <v>4383</v>
      </c>
      <c r="J3244" s="1">
        <v>44482</v>
      </c>
      <c r="K3244" t="s">
        <v>3995</v>
      </c>
      <c r="L3244" t="s">
        <v>2338</v>
      </c>
      <c r="M3244" t="s">
        <v>2574</v>
      </c>
      <c r="N3244">
        <v>102</v>
      </c>
      <c r="O3244" t="s">
        <v>2033</v>
      </c>
      <c r="P3244">
        <v>1070</v>
      </c>
      <c r="Q3244">
        <v>0</v>
      </c>
      <c r="R3244">
        <v>0</v>
      </c>
      <c r="S3244">
        <v>1553</v>
      </c>
      <c r="T3244">
        <v>1553</v>
      </c>
      <c r="U3244">
        <v>1553</v>
      </c>
      <c r="W3244" t="s">
        <v>2006</v>
      </c>
      <c r="X3244" t="s">
        <v>71</v>
      </c>
      <c r="AA3244" t="s">
        <v>24</v>
      </c>
      <c r="AC3244" t="s">
        <v>2034</v>
      </c>
      <c r="AD3244">
        <v>136</v>
      </c>
      <c r="AE3244" t="s">
        <v>2035</v>
      </c>
    </row>
    <row r="3245" spans="1:31" x14ac:dyDescent="0.25">
      <c r="A3245" s="1">
        <v>44482</v>
      </c>
      <c r="B3245" s="2" t="s">
        <v>3879</v>
      </c>
      <c r="C3245" s="2" t="s">
        <v>25</v>
      </c>
      <c r="D3245" s="2" t="s">
        <v>23</v>
      </c>
      <c r="E3245" s="2" t="s">
        <v>78</v>
      </c>
      <c r="F3245" s="2" t="s">
        <v>71</v>
      </c>
      <c r="G3245" s="4">
        <v>44482</v>
      </c>
      <c r="H3245">
        <v>176</v>
      </c>
      <c r="I3245" t="s">
        <v>4383</v>
      </c>
      <c r="N3245">
        <v>69</v>
      </c>
      <c r="O3245" t="s">
        <v>2046</v>
      </c>
      <c r="P3245">
        <v>288</v>
      </c>
      <c r="AC3245" t="s">
        <v>2047</v>
      </c>
      <c r="AD3245" t="s">
        <v>2048</v>
      </c>
    </row>
    <row r="3246" spans="1:31" x14ac:dyDescent="0.25">
      <c r="A3246" s="1">
        <v>44482</v>
      </c>
      <c r="B3246" s="2" t="s">
        <v>3879</v>
      </c>
      <c r="C3246" s="2" t="s">
        <v>25</v>
      </c>
      <c r="D3246" s="2" t="s">
        <v>23</v>
      </c>
      <c r="E3246" s="2" t="s">
        <v>78</v>
      </c>
      <c r="F3246" s="2" t="s">
        <v>71</v>
      </c>
      <c r="G3246" s="4">
        <v>44482</v>
      </c>
      <c r="H3246">
        <v>177</v>
      </c>
      <c r="I3246" t="s">
        <v>4383</v>
      </c>
      <c r="N3246">
        <v>109</v>
      </c>
      <c r="O3246" t="s">
        <v>2049</v>
      </c>
      <c r="P3246">
        <v>115</v>
      </c>
      <c r="AC3246" t="s">
        <v>2050</v>
      </c>
      <c r="AD3246" t="s">
        <v>2051</v>
      </c>
    </row>
    <row r="3247" spans="1:31" x14ac:dyDescent="0.25">
      <c r="A3247" s="1">
        <v>44482</v>
      </c>
      <c r="B3247" s="2" t="s">
        <v>3879</v>
      </c>
      <c r="C3247" s="2" t="s">
        <v>25</v>
      </c>
      <c r="D3247" s="2" t="s">
        <v>23</v>
      </c>
      <c r="E3247" s="2" t="s">
        <v>78</v>
      </c>
      <c r="F3247" s="2" t="s">
        <v>71</v>
      </c>
      <c r="G3247" s="4">
        <v>44482</v>
      </c>
      <c r="H3247">
        <v>178</v>
      </c>
      <c r="I3247" t="s">
        <v>4383</v>
      </c>
      <c r="N3247">
        <v>171</v>
      </c>
      <c r="O3247" t="s">
        <v>4547</v>
      </c>
      <c r="P3247">
        <v>80</v>
      </c>
      <c r="AC3247" t="s">
        <v>4548</v>
      </c>
      <c r="AD3247">
        <v>159</v>
      </c>
    </row>
    <row r="3248" spans="1:31" x14ac:dyDescent="0.25">
      <c r="A3248" s="1">
        <v>44482</v>
      </c>
      <c r="B3248" s="2" t="s">
        <v>3879</v>
      </c>
      <c r="C3248" s="2" t="s">
        <v>46</v>
      </c>
      <c r="D3248" s="2" t="s">
        <v>23</v>
      </c>
      <c r="E3248" s="2" t="s">
        <v>81</v>
      </c>
      <c r="F3248" s="2" t="s">
        <v>71</v>
      </c>
      <c r="G3248" s="4">
        <v>44482</v>
      </c>
      <c r="H3248">
        <v>179</v>
      </c>
      <c r="I3248" t="s">
        <v>4384</v>
      </c>
      <c r="J3248" s="1">
        <v>44482</v>
      </c>
      <c r="K3248" t="s">
        <v>4549</v>
      </c>
      <c r="L3248" t="s">
        <v>2294</v>
      </c>
      <c r="N3248">
        <v>692</v>
      </c>
      <c r="O3248" t="s">
        <v>2012</v>
      </c>
      <c r="P3248">
        <v>184</v>
      </c>
      <c r="Q3248">
        <v>0</v>
      </c>
      <c r="R3248">
        <v>0</v>
      </c>
      <c r="S3248">
        <v>840</v>
      </c>
      <c r="T3248">
        <v>840</v>
      </c>
      <c r="U3248">
        <v>840</v>
      </c>
      <c r="W3248" t="s">
        <v>2006</v>
      </c>
      <c r="X3248" t="s">
        <v>71</v>
      </c>
      <c r="Y3248" t="s">
        <v>4550</v>
      </c>
      <c r="AA3248" t="s">
        <v>46</v>
      </c>
      <c r="AC3248" t="s">
        <v>2013</v>
      </c>
      <c r="AD3248" t="s">
        <v>2014</v>
      </c>
      <c r="AE3248" t="s">
        <v>2099</v>
      </c>
    </row>
    <row r="3249" spans="1:31" x14ac:dyDescent="0.25">
      <c r="A3249" s="1">
        <v>44482</v>
      </c>
      <c r="B3249" s="2" t="s">
        <v>3879</v>
      </c>
      <c r="C3249" s="2" t="s">
        <v>46</v>
      </c>
      <c r="D3249" s="2" t="s">
        <v>23</v>
      </c>
      <c r="E3249" s="2" t="s">
        <v>81</v>
      </c>
      <c r="F3249" s="2" t="s">
        <v>71</v>
      </c>
      <c r="G3249" s="4">
        <v>44482</v>
      </c>
      <c r="H3249">
        <v>180</v>
      </c>
      <c r="I3249" t="s">
        <v>4384</v>
      </c>
      <c r="N3249">
        <v>691</v>
      </c>
      <c r="O3249" t="s">
        <v>2020</v>
      </c>
      <c r="P3249">
        <v>518</v>
      </c>
      <c r="AC3249" t="s">
        <v>2021</v>
      </c>
      <c r="AD3249" t="s">
        <v>2022</v>
      </c>
    </row>
    <row r="3250" spans="1:31" x14ac:dyDescent="0.25">
      <c r="A3250" s="1">
        <v>44482</v>
      </c>
      <c r="B3250" s="2" t="s">
        <v>3879</v>
      </c>
      <c r="C3250" s="2" t="s">
        <v>46</v>
      </c>
      <c r="D3250" s="2" t="s">
        <v>23</v>
      </c>
      <c r="E3250" s="2" t="s">
        <v>81</v>
      </c>
      <c r="F3250" s="2" t="s">
        <v>71</v>
      </c>
      <c r="G3250" s="4">
        <v>44482</v>
      </c>
      <c r="H3250">
        <v>181</v>
      </c>
      <c r="I3250" t="s">
        <v>4384</v>
      </c>
      <c r="N3250">
        <v>83</v>
      </c>
      <c r="O3250" t="s">
        <v>2029</v>
      </c>
      <c r="P3250">
        <v>138</v>
      </c>
      <c r="AC3250" t="s">
        <v>2030</v>
      </c>
      <c r="AD3250">
        <v>127</v>
      </c>
    </row>
    <row r="3251" spans="1:31" x14ac:dyDescent="0.25">
      <c r="A3251" s="1">
        <v>44482</v>
      </c>
      <c r="B3251" s="2" t="s">
        <v>3879</v>
      </c>
      <c r="C3251" s="2" t="s">
        <v>73</v>
      </c>
      <c r="D3251" s="2" t="s">
        <v>37</v>
      </c>
      <c r="E3251" s="2" t="s">
        <v>77</v>
      </c>
      <c r="F3251" s="2" t="s">
        <v>71</v>
      </c>
      <c r="G3251" s="4">
        <v>44482</v>
      </c>
      <c r="H3251">
        <v>182</v>
      </c>
      <c r="I3251" t="s">
        <v>4386</v>
      </c>
      <c r="J3251" s="1">
        <v>44482</v>
      </c>
      <c r="K3251" t="s">
        <v>3617</v>
      </c>
      <c r="L3251" t="s">
        <v>2072</v>
      </c>
      <c r="M3251" t="s">
        <v>3618</v>
      </c>
      <c r="N3251">
        <v>102</v>
      </c>
      <c r="O3251" t="s">
        <v>2033</v>
      </c>
      <c r="P3251">
        <v>1070</v>
      </c>
      <c r="Q3251">
        <v>0</v>
      </c>
      <c r="R3251">
        <v>0</v>
      </c>
      <c r="S3251">
        <v>1597</v>
      </c>
      <c r="T3251">
        <v>1597</v>
      </c>
      <c r="U3251">
        <v>1597</v>
      </c>
      <c r="W3251" t="s">
        <v>2006</v>
      </c>
      <c r="X3251" t="s">
        <v>71</v>
      </c>
      <c r="AA3251" t="s">
        <v>24</v>
      </c>
      <c r="AC3251" t="s">
        <v>2034</v>
      </c>
      <c r="AD3251">
        <v>136</v>
      </c>
      <c r="AE3251" t="s">
        <v>2159</v>
      </c>
    </row>
    <row r="3252" spans="1:31" x14ac:dyDescent="0.25">
      <c r="A3252" s="1">
        <v>44482</v>
      </c>
      <c r="B3252" s="2" t="s">
        <v>3879</v>
      </c>
      <c r="C3252" s="2" t="s">
        <v>73</v>
      </c>
      <c r="D3252" s="2" t="s">
        <v>37</v>
      </c>
      <c r="E3252" s="2" t="s">
        <v>77</v>
      </c>
      <c r="F3252" s="2" t="s">
        <v>71</v>
      </c>
      <c r="G3252" s="4">
        <v>44482</v>
      </c>
      <c r="H3252">
        <v>183</v>
      </c>
      <c r="I3252" t="s">
        <v>4386</v>
      </c>
      <c r="N3252">
        <v>1319</v>
      </c>
      <c r="O3252" t="s">
        <v>2127</v>
      </c>
      <c r="P3252">
        <v>230</v>
      </c>
      <c r="AC3252" t="s">
        <v>2128</v>
      </c>
      <c r="AD3252">
        <v>192</v>
      </c>
    </row>
    <row r="3253" spans="1:31" x14ac:dyDescent="0.25">
      <c r="A3253" s="1">
        <v>44482</v>
      </c>
      <c r="B3253" s="2" t="s">
        <v>3879</v>
      </c>
      <c r="C3253" s="2" t="s">
        <v>73</v>
      </c>
      <c r="D3253" s="2" t="s">
        <v>37</v>
      </c>
      <c r="E3253" s="2" t="s">
        <v>77</v>
      </c>
      <c r="F3253" s="2" t="s">
        <v>71</v>
      </c>
      <c r="G3253" s="4">
        <v>44482</v>
      </c>
      <c r="H3253">
        <v>184</v>
      </c>
      <c r="I3253" t="s">
        <v>4386</v>
      </c>
      <c r="N3253">
        <v>634</v>
      </c>
      <c r="O3253" t="s">
        <v>3040</v>
      </c>
      <c r="P3253">
        <v>126</v>
      </c>
      <c r="AC3253" t="s">
        <v>3041</v>
      </c>
      <c r="AD3253" t="s">
        <v>3042</v>
      </c>
    </row>
    <row r="3254" spans="1:31" x14ac:dyDescent="0.25">
      <c r="A3254" s="1">
        <v>44482</v>
      </c>
      <c r="B3254" s="2" t="s">
        <v>3879</v>
      </c>
      <c r="C3254" s="2" t="s">
        <v>73</v>
      </c>
      <c r="D3254" s="2" t="s">
        <v>37</v>
      </c>
      <c r="E3254" s="2" t="s">
        <v>77</v>
      </c>
      <c r="F3254" s="2" t="s">
        <v>71</v>
      </c>
      <c r="G3254" s="4">
        <v>44482</v>
      </c>
      <c r="H3254">
        <v>185</v>
      </c>
      <c r="I3254" t="s">
        <v>4386</v>
      </c>
      <c r="N3254">
        <v>104</v>
      </c>
      <c r="O3254" t="s">
        <v>2057</v>
      </c>
      <c r="P3254">
        <v>171</v>
      </c>
      <c r="AC3254" t="s">
        <v>2058</v>
      </c>
      <c r="AD3254">
        <v>157</v>
      </c>
    </row>
    <row r="3255" spans="1:31" x14ac:dyDescent="0.25">
      <c r="A3255" s="1">
        <v>44482</v>
      </c>
      <c r="B3255" s="2" t="s">
        <v>3879</v>
      </c>
      <c r="C3255" s="2" t="s">
        <v>46</v>
      </c>
      <c r="D3255" s="2" t="s">
        <v>23</v>
      </c>
      <c r="E3255" s="2" t="s">
        <v>81</v>
      </c>
      <c r="F3255" s="2" t="s">
        <v>71</v>
      </c>
      <c r="G3255" s="4">
        <v>44482</v>
      </c>
      <c r="H3255">
        <v>186</v>
      </c>
      <c r="I3255" t="s">
        <v>4387</v>
      </c>
      <c r="J3255" s="1">
        <v>44482</v>
      </c>
      <c r="K3255" t="s">
        <v>4551</v>
      </c>
      <c r="L3255" t="s">
        <v>2335</v>
      </c>
      <c r="N3255">
        <v>692</v>
      </c>
      <c r="O3255" t="s">
        <v>2012</v>
      </c>
      <c r="P3255">
        <v>184</v>
      </c>
      <c r="Q3255">
        <v>0</v>
      </c>
      <c r="R3255">
        <v>0</v>
      </c>
      <c r="S3255">
        <v>1231</v>
      </c>
      <c r="T3255">
        <v>1231</v>
      </c>
      <c r="U3255">
        <v>1231</v>
      </c>
      <c r="W3255" t="s">
        <v>2006</v>
      </c>
      <c r="X3255" t="s">
        <v>71</v>
      </c>
      <c r="Y3255" t="s">
        <v>4552</v>
      </c>
      <c r="AA3255" t="s">
        <v>46</v>
      </c>
      <c r="AC3255" t="s">
        <v>2013</v>
      </c>
      <c r="AD3255" t="s">
        <v>2014</v>
      </c>
      <c r="AE3255" t="s">
        <v>2461</v>
      </c>
    </row>
    <row r="3256" spans="1:31" x14ac:dyDescent="0.25">
      <c r="A3256" s="1">
        <v>44482</v>
      </c>
      <c r="B3256" s="2" t="s">
        <v>3879</v>
      </c>
      <c r="C3256" s="2" t="s">
        <v>46</v>
      </c>
      <c r="D3256" s="2" t="s">
        <v>23</v>
      </c>
      <c r="E3256" s="2" t="s">
        <v>81</v>
      </c>
      <c r="F3256" s="2" t="s">
        <v>71</v>
      </c>
      <c r="G3256" s="4">
        <v>44482</v>
      </c>
      <c r="H3256">
        <v>187</v>
      </c>
      <c r="I3256" t="s">
        <v>4387</v>
      </c>
      <c r="N3256">
        <v>121</v>
      </c>
      <c r="O3256" t="s">
        <v>2100</v>
      </c>
      <c r="P3256">
        <v>374</v>
      </c>
      <c r="AC3256" t="s">
        <v>2101</v>
      </c>
      <c r="AD3256">
        <v>137</v>
      </c>
    </row>
    <row r="3257" spans="1:31" x14ac:dyDescent="0.25">
      <c r="A3257" s="1">
        <v>44482</v>
      </c>
      <c r="B3257" s="2" t="s">
        <v>3879</v>
      </c>
      <c r="C3257" s="2" t="s">
        <v>46</v>
      </c>
      <c r="D3257" s="2" t="s">
        <v>23</v>
      </c>
      <c r="E3257" s="2" t="s">
        <v>81</v>
      </c>
      <c r="F3257" s="2" t="s">
        <v>71</v>
      </c>
      <c r="G3257" s="4">
        <v>44482</v>
      </c>
      <c r="H3257">
        <v>188</v>
      </c>
      <c r="I3257" t="s">
        <v>4387</v>
      </c>
      <c r="N3257">
        <v>1533</v>
      </c>
      <c r="O3257" t="s">
        <v>2119</v>
      </c>
      <c r="P3257">
        <v>535</v>
      </c>
      <c r="AC3257" t="s">
        <v>2120</v>
      </c>
      <c r="AD3257" t="s">
        <v>2121</v>
      </c>
    </row>
    <row r="3258" spans="1:31" x14ac:dyDescent="0.25">
      <c r="A3258" s="1">
        <v>44482</v>
      </c>
      <c r="B3258" s="2" t="s">
        <v>3879</v>
      </c>
      <c r="C3258" s="2" t="s">
        <v>46</v>
      </c>
      <c r="D3258" s="2" t="s">
        <v>23</v>
      </c>
      <c r="E3258" s="2" t="s">
        <v>81</v>
      </c>
      <c r="F3258" s="2" t="s">
        <v>71</v>
      </c>
      <c r="G3258" s="4">
        <v>44482</v>
      </c>
      <c r="H3258">
        <v>189</v>
      </c>
      <c r="I3258" t="s">
        <v>4387</v>
      </c>
      <c r="N3258">
        <v>83</v>
      </c>
      <c r="O3258" t="s">
        <v>2029</v>
      </c>
      <c r="P3258">
        <v>138</v>
      </c>
      <c r="AC3258" t="s">
        <v>2030</v>
      </c>
      <c r="AD3258">
        <v>127</v>
      </c>
    </row>
    <row r="3259" spans="1:31" x14ac:dyDescent="0.25">
      <c r="A3259" s="1">
        <v>44482</v>
      </c>
      <c r="B3259" s="2" t="s">
        <v>3879</v>
      </c>
      <c r="C3259" s="2" t="s">
        <v>52</v>
      </c>
      <c r="D3259" s="2" t="s">
        <v>74</v>
      </c>
      <c r="E3259" s="2" t="s">
        <v>81</v>
      </c>
      <c r="F3259" s="2" t="s">
        <v>71</v>
      </c>
      <c r="G3259" s="4">
        <v>44482</v>
      </c>
      <c r="H3259">
        <v>190</v>
      </c>
      <c r="I3259" t="s">
        <v>4389</v>
      </c>
      <c r="J3259" s="1">
        <v>44482</v>
      </c>
      <c r="K3259" t="s">
        <v>4553</v>
      </c>
      <c r="L3259" t="s">
        <v>2156</v>
      </c>
      <c r="N3259">
        <v>2452</v>
      </c>
      <c r="O3259" t="s">
        <v>2157</v>
      </c>
      <c r="P3259">
        <v>3500</v>
      </c>
      <c r="Q3259">
        <v>0</v>
      </c>
      <c r="R3259">
        <v>0</v>
      </c>
      <c r="S3259">
        <v>3500</v>
      </c>
      <c r="T3259">
        <v>3500</v>
      </c>
      <c r="U3259">
        <v>3500</v>
      </c>
      <c r="W3259" t="s">
        <v>2006</v>
      </c>
      <c r="X3259" t="s">
        <v>71</v>
      </c>
      <c r="Y3259" t="s">
        <v>4554</v>
      </c>
      <c r="AA3259" t="s">
        <v>50</v>
      </c>
      <c r="AC3259" t="s">
        <v>2158</v>
      </c>
      <c r="AE3259" t="s">
        <v>2159</v>
      </c>
    </row>
    <row r="3260" spans="1:31" x14ac:dyDescent="0.25">
      <c r="A3260" s="1">
        <v>44482</v>
      </c>
      <c r="B3260" s="2" t="s">
        <v>3879</v>
      </c>
      <c r="C3260" s="2" t="s">
        <v>52</v>
      </c>
      <c r="D3260" s="2" t="s">
        <v>23</v>
      </c>
      <c r="E3260" s="2" t="s">
        <v>81</v>
      </c>
      <c r="F3260" s="2" t="s">
        <v>71</v>
      </c>
      <c r="G3260" s="4">
        <v>44482</v>
      </c>
      <c r="H3260">
        <v>191</v>
      </c>
      <c r="I3260" t="s">
        <v>4391</v>
      </c>
      <c r="J3260" s="1">
        <v>44482</v>
      </c>
      <c r="K3260" t="s">
        <v>4553</v>
      </c>
      <c r="L3260" t="s">
        <v>2156</v>
      </c>
      <c r="N3260">
        <v>2458</v>
      </c>
      <c r="O3260" t="s">
        <v>2152</v>
      </c>
      <c r="P3260">
        <v>500</v>
      </c>
      <c r="Q3260">
        <v>0</v>
      </c>
      <c r="R3260">
        <v>0</v>
      </c>
      <c r="S3260">
        <v>500</v>
      </c>
      <c r="T3260">
        <v>500</v>
      </c>
      <c r="U3260">
        <v>500</v>
      </c>
      <c r="W3260" t="s">
        <v>2006</v>
      </c>
      <c r="X3260" t="s">
        <v>71</v>
      </c>
      <c r="Y3260" t="s">
        <v>4554</v>
      </c>
      <c r="AA3260" t="s">
        <v>50</v>
      </c>
      <c r="AC3260" t="s">
        <v>2153</v>
      </c>
      <c r="AE3260" t="s">
        <v>2159</v>
      </c>
    </row>
    <row r="3261" spans="1:31" x14ac:dyDescent="0.25">
      <c r="A3261" s="1">
        <v>44482</v>
      </c>
      <c r="B3261" s="2" t="s">
        <v>3879</v>
      </c>
      <c r="C3261" s="2" t="s">
        <v>73</v>
      </c>
      <c r="D3261" s="2" t="s">
        <v>37</v>
      </c>
      <c r="E3261" s="2" t="s">
        <v>77</v>
      </c>
      <c r="F3261" s="2" t="s">
        <v>71</v>
      </c>
      <c r="G3261" s="4">
        <v>44482</v>
      </c>
      <c r="H3261">
        <v>192</v>
      </c>
      <c r="I3261" t="s">
        <v>4392</v>
      </c>
      <c r="J3261" s="1">
        <v>44482</v>
      </c>
      <c r="K3261" t="s">
        <v>4555</v>
      </c>
      <c r="L3261" t="s">
        <v>2011</v>
      </c>
      <c r="N3261">
        <v>49</v>
      </c>
      <c r="O3261" t="s">
        <v>2073</v>
      </c>
      <c r="P3261">
        <v>380</v>
      </c>
      <c r="Q3261">
        <v>0</v>
      </c>
      <c r="R3261">
        <v>0</v>
      </c>
      <c r="S3261">
        <v>945</v>
      </c>
      <c r="T3261">
        <v>945</v>
      </c>
      <c r="U3261">
        <v>945</v>
      </c>
      <c r="W3261" t="s">
        <v>2006</v>
      </c>
      <c r="X3261" t="s">
        <v>71</v>
      </c>
      <c r="AA3261" t="s">
        <v>18</v>
      </c>
      <c r="AC3261" t="s">
        <v>2074</v>
      </c>
      <c r="AD3261">
        <v>97</v>
      </c>
      <c r="AE3261" t="s">
        <v>2258</v>
      </c>
    </row>
    <row r="3262" spans="1:31" x14ac:dyDescent="0.25">
      <c r="A3262" s="1">
        <v>44482</v>
      </c>
      <c r="B3262" s="2" t="s">
        <v>3879</v>
      </c>
      <c r="C3262" s="2" t="s">
        <v>73</v>
      </c>
      <c r="D3262" s="2" t="s">
        <v>37</v>
      </c>
      <c r="E3262" s="2" t="s">
        <v>77</v>
      </c>
      <c r="F3262" s="2" t="s">
        <v>71</v>
      </c>
      <c r="G3262" s="4">
        <v>44482</v>
      </c>
      <c r="H3262">
        <v>193</v>
      </c>
      <c r="I3262" t="s">
        <v>4392</v>
      </c>
      <c r="N3262">
        <v>48</v>
      </c>
      <c r="O3262" t="s">
        <v>2075</v>
      </c>
      <c r="P3262">
        <v>165</v>
      </c>
      <c r="AC3262" t="s">
        <v>2076</v>
      </c>
      <c r="AD3262">
        <v>99</v>
      </c>
    </row>
    <row r="3263" spans="1:31" x14ac:dyDescent="0.25">
      <c r="A3263" s="1">
        <v>44482</v>
      </c>
      <c r="B3263" s="2" t="s">
        <v>3879</v>
      </c>
      <c r="C3263" s="2" t="s">
        <v>73</v>
      </c>
      <c r="D3263" s="2" t="s">
        <v>37</v>
      </c>
      <c r="E3263" s="2" t="s">
        <v>77</v>
      </c>
      <c r="F3263" s="2" t="s">
        <v>71</v>
      </c>
      <c r="G3263" s="4">
        <v>44482</v>
      </c>
      <c r="H3263">
        <v>194</v>
      </c>
      <c r="I3263" t="s">
        <v>4392</v>
      </c>
      <c r="N3263">
        <v>539</v>
      </c>
      <c r="O3263" t="s">
        <v>2059</v>
      </c>
      <c r="P3263">
        <v>400</v>
      </c>
      <c r="AC3263" t="s">
        <v>2060</v>
      </c>
    </row>
    <row r="3264" spans="1:31" x14ac:dyDescent="0.25">
      <c r="A3264" s="1">
        <v>44482</v>
      </c>
      <c r="B3264" s="2" t="s">
        <v>3879</v>
      </c>
      <c r="C3264" s="2" t="s">
        <v>25</v>
      </c>
      <c r="D3264" s="2" t="s">
        <v>74</v>
      </c>
      <c r="E3264" s="2" t="s">
        <v>78</v>
      </c>
      <c r="F3264" s="2" t="s">
        <v>71</v>
      </c>
      <c r="G3264" s="4">
        <v>44482</v>
      </c>
      <c r="H3264">
        <v>195</v>
      </c>
      <c r="I3264" t="s">
        <v>4394</v>
      </c>
      <c r="J3264" s="1">
        <v>44482</v>
      </c>
      <c r="K3264" t="s">
        <v>3390</v>
      </c>
      <c r="L3264" t="s">
        <v>2037</v>
      </c>
      <c r="N3264">
        <v>2454</v>
      </c>
      <c r="O3264" t="s">
        <v>2272</v>
      </c>
      <c r="P3264">
        <v>4000</v>
      </c>
      <c r="Q3264">
        <v>0</v>
      </c>
      <c r="R3264">
        <v>0</v>
      </c>
      <c r="S3264">
        <v>4400</v>
      </c>
      <c r="T3264">
        <v>4400</v>
      </c>
      <c r="U3264">
        <v>4400</v>
      </c>
      <c r="W3264" t="s">
        <v>2006</v>
      </c>
      <c r="X3264" t="s">
        <v>71</v>
      </c>
      <c r="AA3264" t="s">
        <v>24</v>
      </c>
      <c r="AC3264" t="s">
        <v>2273</v>
      </c>
      <c r="AE3264" t="s">
        <v>2039</v>
      </c>
    </row>
    <row r="3265" spans="1:31" x14ac:dyDescent="0.25">
      <c r="A3265" s="1">
        <v>44482</v>
      </c>
      <c r="B3265" s="2" t="s">
        <v>3879</v>
      </c>
      <c r="C3265" s="2" t="s">
        <v>25</v>
      </c>
      <c r="D3265" s="2" t="s">
        <v>74</v>
      </c>
      <c r="E3265" s="2" t="s">
        <v>78</v>
      </c>
      <c r="F3265" s="2" t="s">
        <v>71</v>
      </c>
      <c r="G3265" s="4">
        <v>44482</v>
      </c>
      <c r="H3265">
        <v>196</v>
      </c>
      <c r="I3265" t="s">
        <v>4394</v>
      </c>
      <c r="N3265">
        <v>348</v>
      </c>
      <c r="O3265" t="s">
        <v>2774</v>
      </c>
      <c r="P3265">
        <v>400</v>
      </c>
      <c r="AC3265" t="s">
        <v>2775</v>
      </c>
    </row>
    <row r="3266" spans="1:31" x14ac:dyDescent="0.25">
      <c r="A3266" s="1">
        <v>44482</v>
      </c>
      <c r="B3266" s="2" t="s">
        <v>3879</v>
      </c>
      <c r="C3266" s="2" t="s">
        <v>46</v>
      </c>
      <c r="D3266" s="2" t="s">
        <v>74</v>
      </c>
      <c r="E3266" s="2" t="s">
        <v>81</v>
      </c>
      <c r="F3266" s="2" t="s">
        <v>71</v>
      </c>
      <c r="G3266" s="4">
        <v>44482</v>
      </c>
      <c r="H3266">
        <v>197</v>
      </c>
      <c r="I3266" t="s">
        <v>4395</v>
      </c>
      <c r="J3266" s="1">
        <v>44482</v>
      </c>
      <c r="K3266" t="s">
        <v>4556</v>
      </c>
      <c r="L3266" t="s">
        <v>2984</v>
      </c>
      <c r="N3266">
        <v>182</v>
      </c>
      <c r="O3266" t="s">
        <v>2189</v>
      </c>
      <c r="P3266">
        <v>360</v>
      </c>
      <c r="Q3266">
        <v>0</v>
      </c>
      <c r="R3266">
        <v>0</v>
      </c>
      <c r="S3266">
        <v>360</v>
      </c>
      <c r="T3266">
        <v>360</v>
      </c>
      <c r="U3266">
        <v>360</v>
      </c>
      <c r="W3266" t="s">
        <v>2006</v>
      </c>
      <c r="X3266" t="s">
        <v>71</v>
      </c>
      <c r="Y3266" t="s">
        <v>4557</v>
      </c>
      <c r="AA3266" t="s">
        <v>46</v>
      </c>
      <c r="AC3266" t="s">
        <v>2190</v>
      </c>
      <c r="AD3266">
        <v>163</v>
      </c>
      <c r="AE3266" t="s">
        <v>2191</v>
      </c>
    </row>
    <row r="3267" spans="1:31" x14ac:dyDescent="0.25">
      <c r="A3267" s="1">
        <v>44482</v>
      </c>
      <c r="B3267" s="2" t="s">
        <v>3879</v>
      </c>
      <c r="C3267" s="2" t="s">
        <v>46</v>
      </c>
      <c r="D3267" s="2" t="s">
        <v>74</v>
      </c>
      <c r="E3267" s="2" t="s">
        <v>81</v>
      </c>
      <c r="F3267" s="2" t="s">
        <v>71</v>
      </c>
      <c r="G3267" s="4">
        <v>44482</v>
      </c>
      <c r="H3267">
        <v>198</v>
      </c>
      <c r="I3267" t="s">
        <v>4397</v>
      </c>
      <c r="J3267" s="1">
        <v>44482</v>
      </c>
      <c r="K3267" t="s">
        <v>4558</v>
      </c>
      <c r="L3267" t="s">
        <v>4559</v>
      </c>
      <c r="N3267">
        <v>182</v>
      </c>
      <c r="O3267" t="s">
        <v>2189</v>
      </c>
      <c r="P3267">
        <v>360</v>
      </c>
      <c r="Q3267">
        <v>0</v>
      </c>
      <c r="R3267">
        <v>0</v>
      </c>
      <c r="S3267">
        <v>360</v>
      </c>
      <c r="T3267">
        <v>360</v>
      </c>
      <c r="U3267">
        <v>360</v>
      </c>
      <c r="W3267" t="s">
        <v>2006</v>
      </c>
      <c r="X3267" t="s">
        <v>71</v>
      </c>
      <c r="Y3267" t="s">
        <v>4560</v>
      </c>
      <c r="AA3267" t="s">
        <v>46</v>
      </c>
      <c r="AC3267" t="s">
        <v>2190</v>
      </c>
      <c r="AD3267">
        <v>163</v>
      </c>
      <c r="AE3267" t="s">
        <v>2201</v>
      </c>
    </row>
    <row r="3268" spans="1:31" x14ac:dyDescent="0.25">
      <c r="A3268" s="1">
        <v>44482</v>
      </c>
      <c r="B3268" s="2" t="s">
        <v>3879</v>
      </c>
      <c r="C3268" s="2" t="s">
        <v>46</v>
      </c>
      <c r="D3268" s="2" t="s">
        <v>74</v>
      </c>
      <c r="E3268" s="2" t="s">
        <v>81</v>
      </c>
      <c r="F3268" s="2" t="s">
        <v>71</v>
      </c>
      <c r="G3268" s="4">
        <v>44482</v>
      </c>
      <c r="H3268">
        <v>199</v>
      </c>
      <c r="I3268" t="s">
        <v>4399</v>
      </c>
      <c r="J3268" s="1">
        <v>44482</v>
      </c>
      <c r="K3268" t="s">
        <v>4561</v>
      </c>
      <c r="L3268" t="s">
        <v>4562</v>
      </c>
      <c r="M3268" t="s">
        <v>4563</v>
      </c>
      <c r="N3268">
        <v>182</v>
      </c>
      <c r="O3268" t="s">
        <v>2189</v>
      </c>
      <c r="P3268">
        <v>360</v>
      </c>
      <c r="Q3268">
        <v>0</v>
      </c>
      <c r="R3268">
        <v>0</v>
      </c>
      <c r="S3268">
        <v>360</v>
      </c>
      <c r="T3268">
        <v>360</v>
      </c>
      <c r="U3268">
        <v>360</v>
      </c>
      <c r="W3268" t="s">
        <v>2006</v>
      </c>
      <c r="X3268" t="s">
        <v>71</v>
      </c>
      <c r="Y3268" t="s">
        <v>4564</v>
      </c>
      <c r="AA3268" t="s">
        <v>46</v>
      </c>
      <c r="AC3268" t="s">
        <v>2190</v>
      </c>
      <c r="AD3268">
        <v>163</v>
      </c>
      <c r="AE3268" t="s">
        <v>2201</v>
      </c>
    </row>
    <row r="3269" spans="1:31" x14ac:dyDescent="0.25">
      <c r="A3269" s="1">
        <v>44482</v>
      </c>
      <c r="B3269" s="2" t="s">
        <v>3879</v>
      </c>
      <c r="C3269" s="2" t="s">
        <v>46</v>
      </c>
      <c r="D3269" s="2" t="s">
        <v>74</v>
      </c>
      <c r="E3269" s="2" t="s">
        <v>81</v>
      </c>
      <c r="F3269" s="2" t="s">
        <v>71</v>
      </c>
      <c r="G3269" s="4">
        <v>44482</v>
      </c>
      <c r="H3269">
        <v>200</v>
      </c>
      <c r="I3269" t="s">
        <v>4401</v>
      </c>
      <c r="J3269" s="1">
        <v>44482</v>
      </c>
      <c r="K3269" t="s">
        <v>4565</v>
      </c>
      <c r="L3269" t="s">
        <v>2754</v>
      </c>
      <c r="M3269" t="s">
        <v>4566</v>
      </c>
      <c r="N3269">
        <v>349</v>
      </c>
      <c r="O3269" t="s">
        <v>4567</v>
      </c>
      <c r="P3269">
        <v>400</v>
      </c>
      <c r="Q3269">
        <v>0</v>
      </c>
      <c r="R3269">
        <v>0</v>
      </c>
      <c r="S3269">
        <v>400</v>
      </c>
      <c r="T3269">
        <v>400</v>
      </c>
      <c r="U3269">
        <v>400</v>
      </c>
      <c r="W3269" t="s">
        <v>2006</v>
      </c>
      <c r="X3269" t="s">
        <v>71</v>
      </c>
      <c r="Y3269" t="s">
        <v>4568</v>
      </c>
      <c r="AA3269" t="s">
        <v>46</v>
      </c>
      <c r="AC3269" t="s">
        <v>4569</v>
      </c>
      <c r="AD3269">
        <v>103</v>
      </c>
      <c r="AE3269" t="s">
        <v>2201</v>
      </c>
    </row>
    <row r="3270" spans="1:31" x14ac:dyDescent="0.25">
      <c r="A3270" s="1">
        <v>44482</v>
      </c>
      <c r="B3270" s="2" t="s">
        <v>3879</v>
      </c>
      <c r="C3270" s="2" t="s">
        <v>25</v>
      </c>
      <c r="D3270" s="2" t="s">
        <v>23</v>
      </c>
      <c r="E3270" s="2" t="s">
        <v>78</v>
      </c>
      <c r="F3270" s="2" t="s">
        <v>71</v>
      </c>
      <c r="G3270" s="4">
        <v>44482</v>
      </c>
      <c r="H3270">
        <v>201</v>
      </c>
      <c r="I3270" t="s">
        <v>4403</v>
      </c>
      <c r="J3270" s="1">
        <v>44482</v>
      </c>
      <c r="K3270" t="s">
        <v>3617</v>
      </c>
      <c r="L3270" t="s">
        <v>2072</v>
      </c>
      <c r="M3270" t="s">
        <v>3618</v>
      </c>
      <c r="N3270">
        <v>102</v>
      </c>
      <c r="O3270" t="s">
        <v>2033</v>
      </c>
      <c r="P3270">
        <v>1070</v>
      </c>
      <c r="Q3270">
        <v>0</v>
      </c>
      <c r="R3270">
        <v>0</v>
      </c>
      <c r="S3270">
        <v>1597</v>
      </c>
      <c r="T3270">
        <v>1597</v>
      </c>
      <c r="U3270">
        <v>1597</v>
      </c>
      <c r="W3270" t="s">
        <v>2006</v>
      </c>
      <c r="X3270" t="s">
        <v>71</v>
      </c>
      <c r="AA3270" t="s">
        <v>24</v>
      </c>
      <c r="AC3270" t="s">
        <v>2034</v>
      </c>
      <c r="AD3270">
        <v>136</v>
      </c>
      <c r="AE3270" t="s">
        <v>2159</v>
      </c>
    </row>
    <row r="3271" spans="1:31" x14ac:dyDescent="0.25">
      <c r="A3271" s="1">
        <v>44482</v>
      </c>
      <c r="B3271" s="2" t="s">
        <v>3879</v>
      </c>
      <c r="C3271" s="2" t="s">
        <v>25</v>
      </c>
      <c r="D3271" s="2" t="s">
        <v>23</v>
      </c>
      <c r="E3271" s="2" t="s">
        <v>78</v>
      </c>
      <c r="F3271" s="2" t="s">
        <v>71</v>
      </c>
      <c r="G3271" s="4">
        <v>44482</v>
      </c>
      <c r="H3271">
        <v>202</v>
      </c>
      <c r="I3271" t="s">
        <v>4403</v>
      </c>
      <c r="N3271">
        <v>1319</v>
      </c>
      <c r="O3271" t="s">
        <v>2127</v>
      </c>
      <c r="P3271">
        <v>230</v>
      </c>
      <c r="AC3271" t="s">
        <v>2128</v>
      </c>
      <c r="AD3271">
        <v>192</v>
      </c>
    </row>
    <row r="3272" spans="1:31" x14ac:dyDescent="0.25">
      <c r="A3272" s="1">
        <v>44482</v>
      </c>
      <c r="B3272" s="2" t="s">
        <v>3879</v>
      </c>
      <c r="C3272" s="2" t="s">
        <v>25</v>
      </c>
      <c r="D3272" s="2" t="s">
        <v>23</v>
      </c>
      <c r="E3272" s="2" t="s">
        <v>78</v>
      </c>
      <c r="F3272" s="2" t="s">
        <v>71</v>
      </c>
      <c r="G3272" s="4">
        <v>44482</v>
      </c>
      <c r="H3272">
        <v>203</v>
      </c>
      <c r="I3272" t="s">
        <v>4403</v>
      </c>
      <c r="N3272">
        <v>104</v>
      </c>
      <c r="O3272" t="s">
        <v>2057</v>
      </c>
      <c r="P3272">
        <v>171</v>
      </c>
      <c r="AC3272" t="s">
        <v>2058</v>
      </c>
      <c r="AD3272">
        <v>157</v>
      </c>
    </row>
    <row r="3273" spans="1:31" x14ac:dyDescent="0.25">
      <c r="A3273" s="1">
        <v>44482</v>
      </c>
      <c r="B3273" s="2" t="s">
        <v>3879</v>
      </c>
      <c r="C3273" s="2" t="s">
        <v>25</v>
      </c>
      <c r="D3273" s="2" t="s">
        <v>23</v>
      </c>
      <c r="E3273" s="2" t="s">
        <v>78</v>
      </c>
      <c r="F3273" s="2" t="s">
        <v>71</v>
      </c>
      <c r="G3273" s="4">
        <v>44482</v>
      </c>
      <c r="H3273">
        <v>204</v>
      </c>
      <c r="I3273" t="s">
        <v>4403</v>
      </c>
      <c r="N3273">
        <v>634</v>
      </c>
      <c r="O3273" t="s">
        <v>3040</v>
      </c>
      <c r="P3273">
        <v>126</v>
      </c>
      <c r="AC3273" t="s">
        <v>3041</v>
      </c>
      <c r="AD3273" t="s">
        <v>3042</v>
      </c>
    </row>
    <row r="3274" spans="1:31" x14ac:dyDescent="0.25">
      <c r="A3274" s="1">
        <v>44482</v>
      </c>
      <c r="B3274" s="2" t="s">
        <v>3879</v>
      </c>
      <c r="C3274" s="2" t="s">
        <v>73</v>
      </c>
      <c r="D3274" s="2" t="s">
        <v>23</v>
      </c>
      <c r="E3274" s="2" t="s">
        <v>77</v>
      </c>
      <c r="F3274" s="2" t="s">
        <v>71</v>
      </c>
      <c r="G3274" s="4">
        <v>44482</v>
      </c>
      <c r="H3274">
        <v>205</v>
      </c>
      <c r="I3274" t="s">
        <v>4404</v>
      </c>
      <c r="J3274" s="1">
        <v>44482</v>
      </c>
      <c r="K3274" t="s">
        <v>3390</v>
      </c>
      <c r="L3274" t="s">
        <v>2037</v>
      </c>
      <c r="N3274">
        <v>102</v>
      </c>
      <c r="O3274" t="s">
        <v>2033</v>
      </c>
      <c r="P3274">
        <v>1070</v>
      </c>
      <c r="Q3274">
        <v>0</v>
      </c>
      <c r="R3274">
        <v>0</v>
      </c>
      <c r="S3274">
        <v>1070</v>
      </c>
      <c r="T3274">
        <v>1070</v>
      </c>
      <c r="U3274">
        <v>1070</v>
      </c>
      <c r="W3274" t="s">
        <v>2006</v>
      </c>
      <c r="X3274" t="s">
        <v>71</v>
      </c>
      <c r="AA3274" t="s">
        <v>24</v>
      </c>
      <c r="AC3274" t="s">
        <v>2034</v>
      </c>
      <c r="AD3274">
        <v>136</v>
      </c>
      <c r="AE3274" t="s">
        <v>2039</v>
      </c>
    </row>
    <row r="3275" spans="1:31" x14ac:dyDescent="0.25">
      <c r="A3275" s="1">
        <v>44482</v>
      </c>
      <c r="B3275" s="2" t="s">
        <v>3880</v>
      </c>
      <c r="C3275" s="2" t="s">
        <v>34</v>
      </c>
      <c r="D3275" s="2" t="s">
        <v>23</v>
      </c>
      <c r="E3275" s="2" t="s">
        <v>80</v>
      </c>
      <c r="F3275" s="2" t="s">
        <v>71</v>
      </c>
      <c r="G3275" s="4">
        <v>44482</v>
      </c>
      <c r="H3275">
        <v>206</v>
      </c>
      <c r="I3275" t="s">
        <v>4405</v>
      </c>
      <c r="J3275" s="1">
        <v>44482</v>
      </c>
      <c r="K3275" t="s">
        <v>2564</v>
      </c>
      <c r="L3275" t="s">
        <v>2138</v>
      </c>
      <c r="M3275" t="s">
        <v>2565</v>
      </c>
      <c r="N3275">
        <v>692</v>
      </c>
      <c r="O3275" t="s">
        <v>2012</v>
      </c>
      <c r="P3275">
        <v>184</v>
      </c>
      <c r="Q3275">
        <v>0</v>
      </c>
      <c r="R3275">
        <v>0</v>
      </c>
      <c r="S3275">
        <v>1547</v>
      </c>
      <c r="T3275">
        <v>1547</v>
      </c>
      <c r="U3275">
        <v>1547</v>
      </c>
      <c r="W3275" t="s">
        <v>2006</v>
      </c>
      <c r="X3275" t="s">
        <v>71</v>
      </c>
      <c r="AA3275" t="s">
        <v>33</v>
      </c>
      <c r="AC3275" t="s">
        <v>2013</v>
      </c>
      <c r="AD3275" t="s">
        <v>2014</v>
      </c>
      <c r="AE3275" t="s">
        <v>2730</v>
      </c>
    </row>
    <row r="3276" spans="1:31" x14ac:dyDescent="0.25">
      <c r="A3276" s="1">
        <v>44482</v>
      </c>
      <c r="B3276" s="2" t="s">
        <v>3880</v>
      </c>
      <c r="C3276" s="2" t="s">
        <v>34</v>
      </c>
      <c r="D3276" s="2" t="s">
        <v>23</v>
      </c>
      <c r="E3276" s="2" t="s">
        <v>80</v>
      </c>
      <c r="F3276" s="2" t="s">
        <v>71</v>
      </c>
      <c r="G3276" s="4">
        <v>44482</v>
      </c>
      <c r="H3276">
        <v>207</v>
      </c>
      <c r="I3276" t="s">
        <v>4405</v>
      </c>
      <c r="N3276">
        <v>226</v>
      </c>
      <c r="O3276" t="s">
        <v>2018</v>
      </c>
      <c r="P3276">
        <v>345</v>
      </c>
      <c r="AC3276" t="s">
        <v>2019</v>
      </c>
      <c r="AD3276">
        <v>183</v>
      </c>
    </row>
    <row r="3277" spans="1:31" x14ac:dyDescent="0.25">
      <c r="A3277" s="1">
        <v>44482</v>
      </c>
      <c r="B3277" s="2" t="s">
        <v>3880</v>
      </c>
      <c r="C3277" s="2" t="s">
        <v>34</v>
      </c>
      <c r="D3277" s="2" t="s">
        <v>23</v>
      </c>
      <c r="E3277" s="2" t="s">
        <v>80</v>
      </c>
      <c r="F3277" s="2" t="s">
        <v>71</v>
      </c>
      <c r="G3277" s="4">
        <v>44482</v>
      </c>
      <c r="H3277">
        <v>208</v>
      </c>
      <c r="I3277" t="s">
        <v>4405</v>
      </c>
      <c r="N3277">
        <v>691</v>
      </c>
      <c r="O3277" t="s">
        <v>2020</v>
      </c>
      <c r="P3277">
        <v>518</v>
      </c>
      <c r="AC3277" t="s">
        <v>2021</v>
      </c>
      <c r="AD3277" t="s">
        <v>2022</v>
      </c>
    </row>
    <row r="3278" spans="1:31" x14ac:dyDescent="0.25">
      <c r="A3278" s="1">
        <v>44482</v>
      </c>
      <c r="B3278" s="2" t="s">
        <v>3880</v>
      </c>
      <c r="C3278" s="2" t="s">
        <v>34</v>
      </c>
      <c r="D3278" s="2" t="s">
        <v>23</v>
      </c>
      <c r="E3278" s="2" t="s">
        <v>80</v>
      </c>
      <c r="F3278" s="2" t="s">
        <v>71</v>
      </c>
      <c r="G3278" s="4">
        <v>44482</v>
      </c>
      <c r="H3278">
        <v>209</v>
      </c>
      <c r="I3278" t="s">
        <v>4405</v>
      </c>
      <c r="N3278">
        <v>2458</v>
      </c>
      <c r="O3278" t="s">
        <v>2152</v>
      </c>
      <c r="P3278">
        <v>500</v>
      </c>
      <c r="AC3278" t="s">
        <v>2153</v>
      </c>
    </row>
    <row r="3279" spans="1:31" x14ac:dyDescent="0.25">
      <c r="A3279" s="1">
        <v>44482</v>
      </c>
      <c r="B3279" s="2" t="s">
        <v>3880</v>
      </c>
      <c r="C3279" s="2" t="s">
        <v>25</v>
      </c>
      <c r="D3279" s="2" t="s">
        <v>74</v>
      </c>
      <c r="E3279" s="2" t="s">
        <v>78</v>
      </c>
      <c r="F3279" s="2" t="s">
        <v>71</v>
      </c>
      <c r="G3279" s="4">
        <v>44482</v>
      </c>
      <c r="H3279">
        <v>210</v>
      </c>
      <c r="I3279" t="s">
        <v>4406</v>
      </c>
      <c r="J3279" s="1">
        <v>44482</v>
      </c>
      <c r="K3279" t="s">
        <v>4570</v>
      </c>
      <c r="L3279" t="s">
        <v>4571</v>
      </c>
      <c r="N3279">
        <v>2334</v>
      </c>
      <c r="O3279" t="s">
        <v>3688</v>
      </c>
      <c r="P3279">
        <v>2700</v>
      </c>
      <c r="Q3279">
        <v>0</v>
      </c>
      <c r="R3279">
        <v>0</v>
      </c>
      <c r="S3279">
        <v>2700</v>
      </c>
      <c r="T3279">
        <v>2700</v>
      </c>
      <c r="U3279">
        <v>2700</v>
      </c>
      <c r="W3279" t="s">
        <v>2006</v>
      </c>
      <c r="X3279" t="s">
        <v>71</v>
      </c>
      <c r="AA3279" t="s">
        <v>24</v>
      </c>
      <c r="AC3279" t="s">
        <v>3689</v>
      </c>
      <c r="AE3279" t="s">
        <v>2870</v>
      </c>
    </row>
    <row r="3280" spans="1:31" x14ac:dyDescent="0.25">
      <c r="A3280" s="1">
        <v>44482</v>
      </c>
      <c r="B3280" s="2" t="s">
        <v>3880</v>
      </c>
      <c r="C3280" s="2" t="s">
        <v>46</v>
      </c>
      <c r="D3280" s="2" t="s">
        <v>23</v>
      </c>
      <c r="E3280" s="2" t="s">
        <v>81</v>
      </c>
      <c r="F3280" s="2" t="s">
        <v>71</v>
      </c>
      <c r="G3280" s="4">
        <v>44482</v>
      </c>
      <c r="H3280">
        <v>211</v>
      </c>
      <c r="I3280" t="s">
        <v>4408</v>
      </c>
      <c r="J3280" s="1">
        <v>44482</v>
      </c>
      <c r="K3280" t="s">
        <v>4351</v>
      </c>
      <c r="L3280" t="s">
        <v>4352</v>
      </c>
      <c r="N3280">
        <v>1371</v>
      </c>
      <c r="O3280" t="s">
        <v>2122</v>
      </c>
      <c r="P3280">
        <v>300</v>
      </c>
      <c r="Q3280">
        <v>0</v>
      </c>
      <c r="R3280">
        <v>0</v>
      </c>
      <c r="S3280">
        <v>300</v>
      </c>
      <c r="T3280">
        <v>300</v>
      </c>
      <c r="U3280">
        <v>300</v>
      </c>
      <c r="W3280" t="s">
        <v>2006</v>
      </c>
      <c r="X3280" t="s">
        <v>71</v>
      </c>
      <c r="Y3280" t="s">
        <v>4572</v>
      </c>
      <c r="AA3280" t="s">
        <v>46</v>
      </c>
      <c r="AC3280" t="s">
        <v>2123</v>
      </c>
      <c r="AD3280">
        <v>205</v>
      </c>
      <c r="AE3280" t="s">
        <v>2423</v>
      </c>
    </row>
    <row r="3281" spans="1:31" x14ac:dyDescent="0.25">
      <c r="A3281" s="1">
        <v>44482</v>
      </c>
      <c r="B3281" s="2" t="s">
        <v>3880</v>
      </c>
      <c r="C3281" s="2" t="s">
        <v>20</v>
      </c>
      <c r="D3281" s="2" t="s">
        <v>23</v>
      </c>
      <c r="E3281" s="2" t="s">
        <v>79</v>
      </c>
      <c r="F3281" s="2" t="s">
        <v>71</v>
      </c>
      <c r="G3281" s="4">
        <v>44482</v>
      </c>
      <c r="H3281">
        <v>212</v>
      </c>
      <c r="I3281" t="s">
        <v>4409</v>
      </c>
      <c r="J3281" s="1">
        <v>44482</v>
      </c>
      <c r="K3281" t="s">
        <v>4573</v>
      </c>
      <c r="L3281" t="s">
        <v>2011</v>
      </c>
      <c r="M3281" t="s">
        <v>3224</v>
      </c>
      <c r="N3281">
        <v>692</v>
      </c>
      <c r="O3281" t="s">
        <v>2012</v>
      </c>
      <c r="P3281">
        <v>184</v>
      </c>
      <c r="Q3281">
        <v>0</v>
      </c>
      <c r="R3281">
        <v>0</v>
      </c>
      <c r="S3281">
        <v>702</v>
      </c>
      <c r="T3281">
        <v>702</v>
      </c>
      <c r="U3281">
        <v>702</v>
      </c>
      <c r="W3281" t="s">
        <v>2006</v>
      </c>
      <c r="X3281" t="s">
        <v>71</v>
      </c>
      <c r="AA3281" t="s">
        <v>18</v>
      </c>
      <c r="AC3281" t="s">
        <v>2013</v>
      </c>
      <c r="AD3281" t="s">
        <v>2014</v>
      </c>
      <c r="AE3281" t="s">
        <v>2258</v>
      </c>
    </row>
    <row r="3282" spans="1:31" x14ac:dyDescent="0.25">
      <c r="A3282" s="1">
        <v>44482</v>
      </c>
      <c r="B3282" s="2" t="s">
        <v>3880</v>
      </c>
      <c r="C3282" s="2" t="s">
        <v>20</v>
      </c>
      <c r="D3282" s="2" t="s">
        <v>23</v>
      </c>
      <c r="E3282" s="2" t="s">
        <v>79</v>
      </c>
      <c r="F3282" s="2" t="s">
        <v>71</v>
      </c>
      <c r="G3282" s="4">
        <v>44482</v>
      </c>
      <c r="H3282">
        <v>213</v>
      </c>
      <c r="I3282" t="s">
        <v>4409</v>
      </c>
      <c r="N3282">
        <v>691</v>
      </c>
      <c r="O3282" t="s">
        <v>2020</v>
      </c>
      <c r="P3282">
        <v>518</v>
      </c>
      <c r="AC3282" t="s">
        <v>2021</v>
      </c>
      <c r="AD3282" t="s">
        <v>2022</v>
      </c>
    </row>
    <row r="3283" spans="1:31" x14ac:dyDescent="0.25">
      <c r="A3283" s="1">
        <v>44482</v>
      </c>
      <c r="B3283" s="2" t="s">
        <v>3880</v>
      </c>
      <c r="C3283" s="2" t="s">
        <v>20</v>
      </c>
      <c r="D3283" s="2" t="s">
        <v>23</v>
      </c>
      <c r="E3283" s="2" t="s">
        <v>79</v>
      </c>
      <c r="F3283" s="2" t="s">
        <v>71</v>
      </c>
      <c r="G3283" s="4">
        <v>44482</v>
      </c>
      <c r="H3283">
        <v>214</v>
      </c>
      <c r="I3283" t="s">
        <v>4411</v>
      </c>
      <c r="J3283" s="1">
        <v>44482</v>
      </c>
      <c r="K3283" t="s">
        <v>4573</v>
      </c>
      <c r="L3283" t="s">
        <v>2011</v>
      </c>
      <c r="M3283" t="s">
        <v>3224</v>
      </c>
      <c r="N3283">
        <v>2477</v>
      </c>
      <c r="O3283" t="s">
        <v>2240</v>
      </c>
      <c r="P3283">
        <v>750</v>
      </c>
      <c r="Q3283">
        <v>0</v>
      </c>
      <c r="R3283">
        <v>0</v>
      </c>
      <c r="S3283">
        <v>750</v>
      </c>
      <c r="T3283">
        <v>750</v>
      </c>
      <c r="U3283">
        <v>750</v>
      </c>
      <c r="W3283" t="s">
        <v>2006</v>
      </c>
      <c r="X3283" t="s">
        <v>71</v>
      </c>
      <c r="AA3283" t="s">
        <v>18</v>
      </c>
      <c r="AC3283" t="s">
        <v>2241</v>
      </c>
      <c r="AE3283" t="s">
        <v>2028</v>
      </c>
    </row>
    <row r="3284" spans="1:31" x14ac:dyDescent="0.25">
      <c r="A3284" s="1">
        <v>44482</v>
      </c>
      <c r="B3284" s="2" t="s">
        <v>3880</v>
      </c>
      <c r="C3284" s="2" t="s">
        <v>34</v>
      </c>
      <c r="D3284" s="2" t="s">
        <v>23</v>
      </c>
      <c r="E3284" s="2" t="s">
        <v>80</v>
      </c>
      <c r="F3284" s="2" t="s">
        <v>71</v>
      </c>
      <c r="G3284" s="4">
        <v>44482</v>
      </c>
      <c r="H3284">
        <v>215</v>
      </c>
      <c r="I3284" t="s">
        <v>4412</v>
      </c>
      <c r="J3284" s="1">
        <v>44482</v>
      </c>
      <c r="K3284" t="s">
        <v>4574</v>
      </c>
      <c r="L3284" t="s">
        <v>2151</v>
      </c>
      <c r="M3284" t="s">
        <v>2062</v>
      </c>
      <c r="N3284">
        <v>692</v>
      </c>
      <c r="O3284" t="s">
        <v>2012</v>
      </c>
      <c r="P3284">
        <v>184</v>
      </c>
      <c r="Q3284">
        <v>0</v>
      </c>
      <c r="R3284">
        <v>0</v>
      </c>
      <c r="S3284">
        <v>2297</v>
      </c>
      <c r="T3284">
        <v>2297</v>
      </c>
      <c r="U3284">
        <v>2297</v>
      </c>
      <c r="W3284" t="s">
        <v>2006</v>
      </c>
      <c r="X3284" t="s">
        <v>71</v>
      </c>
      <c r="AA3284" t="s">
        <v>33</v>
      </c>
      <c r="AC3284" t="s">
        <v>2013</v>
      </c>
      <c r="AD3284" t="s">
        <v>2014</v>
      </c>
      <c r="AE3284" t="s">
        <v>2730</v>
      </c>
    </row>
    <row r="3285" spans="1:31" x14ac:dyDescent="0.25">
      <c r="A3285" s="1">
        <v>44482</v>
      </c>
      <c r="B3285" s="2" t="s">
        <v>3880</v>
      </c>
      <c r="C3285" s="2" t="s">
        <v>34</v>
      </c>
      <c r="D3285" s="2" t="s">
        <v>23</v>
      </c>
      <c r="E3285" s="2" t="s">
        <v>80</v>
      </c>
      <c r="F3285" s="2" t="s">
        <v>71</v>
      </c>
      <c r="G3285" s="4">
        <v>44482</v>
      </c>
      <c r="H3285">
        <v>216</v>
      </c>
      <c r="I3285" t="s">
        <v>4412</v>
      </c>
      <c r="N3285">
        <v>691</v>
      </c>
      <c r="O3285" t="s">
        <v>2020</v>
      </c>
      <c r="P3285">
        <v>518</v>
      </c>
      <c r="AC3285" t="s">
        <v>2021</v>
      </c>
      <c r="AD3285" t="s">
        <v>2022</v>
      </c>
    </row>
    <row r="3286" spans="1:31" x14ac:dyDescent="0.25">
      <c r="A3286" s="1">
        <v>44482</v>
      </c>
      <c r="B3286" s="2" t="s">
        <v>3880</v>
      </c>
      <c r="C3286" s="2" t="s">
        <v>34</v>
      </c>
      <c r="D3286" s="2" t="s">
        <v>23</v>
      </c>
      <c r="E3286" s="2" t="s">
        <v>80</v>
      </c>
      <c r="F3286" s="2" t="s">
        <v>71</v>
      </c>
      <c r="G3286" s="4">
        <v>44482</v>
      </c>
      <c r="H3286">
        <v>217</v>
      </c>
      <c r="I3286" t="s">
        <v>4412</v>
      </c>
      <c r="N3286">
        <v>226</v>
      </c>
      <c r="O3286" t="s">
        <v>2018</v>
      </c>
      <c r="P3286">
        <v>345</v>
      </c>
      <c r="AC3286" t="s">
        <v>2019</v>
      </c>
      <c r="AD3286">
        <v>183</v>
      </c>
    </row>
    <row r="3287" spans="1:31" x14ac:dyDescent="0.25">
      <c r="A3287" s="1">
        <v>44482</v>
      </c>
      <c r="B3287" s="2" t="s">
        <v>3880</v>
      </c>
      <c r="C3287" s="2" t="s">
        <v>34</v>
      </c>
      <c r="D3287" s="2" t="s">
        <v>23</v>
      </c>
      <c r="E3287" s="2" t="s">
        <v>80</v>
      </c>
      <c r="F3287" s="2" t="s">
        <v>71</v>
      </c>
      <c r="G3287" s="4">
        <v>44482</v>
      </c>
      <c r="H3287">
        <v>218</v>
      </c>
      <c r="I3287" t="s">
        <v>4412</v>
      </c>
      <c r="N3287">
        <v>2477</v>
      </c>
      <c r="O3287" t="s">
        <v>2240</v>
      </c>
      <c r="P3287">
        <v>750</v>
      </c>
      <c r="AC3287" t="s">
        <v>2241</v>
      </c>
    </row>
    <row r="3288" spans="1:31" x14ac:dyDescent="0.25">
      <c r="A3288" s="1">
        <v>44482</v>
      </c>
      <c r="B3288" s="2" t="s">
        <v>3880</v>
      </c>
      <c r="C3288" s="2" t="s">
        <v>34</v>
      </c>
      <c r="D3288" s="2" t="s">
        <v>23</v>
      </c>
      <c r="E3288" s="2" t="s">
        <v>80</v>
      </c>
      <c r="F3288" s="2" t="s">
        <v>71</v>
      </c>
      <c r="G3288" s="4">
        <v>44482</v>
      </c>
      <c r="H3288">
        <v>219</v>
      </c>
      <c r="I3288" t="s">
        <v>4412</v>
      </c>
      <c r="N3288">
        <v>2458</v>
      </c>
      <c r="O3288" t="s">
        <v>2152</v>
      </c>
      <c r="P3288">
        <v>500</v>
      </c>
      <c r="AC3288" t="s">
        <v>2153</v>
      </c>
    </row>
    <row r="3289" spans="1:31" x14ac:dyDescent="0.25">
      <c r="A3289" s="1">
        <v>44482</v>
      </c>
      <c r="B3289" s="2" t="s">
        <v>3880</v>
      </c>
      <c r="C3289" s="2" t="s">
        <v>25</v>
      </c>
      <c r="D3289" s="2" t="s">
        <v>23</v>
      </c>
      <c r="E3289" s="2" t="s">
        <v>78</v>
      </c>
      <c r="F3289" s="2" t="s">
        <v>71</v>
      </c>
      <c r="G3289" s="4">
        <v>44482</v>
      </c>
      <c r="H3289">
        <v>220</v>
      </c>
      <c r="I3289" t="s">
        <v>4414</v>
      </c>
      <c r="J3289" s="1">
        <v>44482</v>
      </c>
      <c r="K3289" t="s">
        <v>3995</v>
      </c>
      <c r="L3289" t="s">
        <v>2338</v>
      </c>
      <c r="M3289" t="s">
        <v>2574</v>
      </c>
      <c r="N3289">
        <v>102</v>
      </c>
      <c r="O3289" t="s">
        <v>2033</v>
      </c>
      <c r="P3289">
        <v>1070</v>
      </c>
      <c r="Q3289">
        <v>0</v>
      </c>
      <c r="R3289">
        <v>0</v>
      </c>
      <c r="S3289">
        <v>1553</v>
      </c>
      <c r="T3289">
        <v>1553</v>
      </c>
      <c r="U3289">
        <v>1553</v>
      </c>
      <c r="W3289" t="s">
        <v>2006</v>
      </c>
      <c r="X3289" t="s">
        <v>71</v>
      </c>
      <c r="AA3289" t="s">
        <v>24</v>
      </c>
      <c r="AC3289" t="s">
        <v>2034</v>
      </c>
      <c r="AD3289">
        <v>136</v>
      </c>
      <c r="AE3289" t="s">
        <v>2035</v>
      </c>
    </row>
    <row r="3290" spans="1:31" x14ac:dyDescent="0.25">
      <c r="A3290" s="1">
        <v>44482</v>
      </c>
      <c r="B3290" s="2" t="s">
        <v>3880</v>
      </c>
      <c r="C3290" s="2" t="s">
        <v>25</v>
      </c>
      <c r="D3290" s="2" t="s">
        <v>23</v>
      </c>
      <c r="E3290" s="2" t="s">
        <v>78</v>
      </c>
      <c r="F3290" s="2" t="s">
        <v>71</v>
      </c>
      <c r="G3290" s="4">
        <v>44482</v>
      </c>
      <c r="H3290">
        <v>221</v>
      </c>
      <c r="I3290" t="s">
        <v>4414</v>
      </c>
      <c r="N3290">
        <v>69</v>
      </c>
      <c r="O3290" t="s">
        <v>2046</v>
      </c>
      <c r="P3290">
        <v>288</v>
      </c>
      <c r="AC3290" t="s">
        <v>2047</v>
      </c>
      <c r="AD3290" t="s">
        <v>2048</v>
      </c>
    </row>
    <row r="3291" spans="1:31" x14ac:dyDescent="0.25">
      <c r="A3291" s="1">
        <v>44482</v>
      </c>
      <c r="B3291" s="2" t="s">
        <v>3880</v>
      </c>
      <c r="C3291" s="2" t="s">
        <v>25</v>
      </c>
      <c r="D3291" s="2" t="s">
        <v>23</v>
      </c>
      <c r="E3291" s="2" t="s">
        <v>78</v>
      </c>
      <c r="F3291" s="2" t="s">
        <v>71</v>
      </c>
      <c r="G3291" s="4">
        <v>44482</v>
      </c>
      <c r="H3291">
        <v>222</v>
      </c>
      <c r="I3291" t="s">
        <v>4414</v>
      </c>
      <c r="N3291">
        <v>109</v>
      </c>
      <c r="O3291" t="s">
        <v>2049</v>
      </c>
      <c r="P3291">
        <v>115</v>
      </c>
      <c r="AC3291" t="s">
        <v>2050</v>
      </c>
      <c r="AD3291" t="s">
        <v>2051</v>
      </c>
    </row>
    <row r="3292" spans="1:31" x14ac:dyDescent="0.25">
      <c r="A3292" s="1">
        <v>44482</v>
      </c>
      <c r="B3292" s="2" t="s">
        <v>3880</v>
      </c>
      <c r="C3292" s="2" t="s">
        <v>25</v>
      </c>
      <c r="D3292" s="2" t="s">
        <v>23</v>
      </c>
      <c r="E3292" s="2" t="s">
        <v>78</v>
      </c>
      <c r="F3292" s="2" t="s">
        <v>71</v>
      </c>
      <c r="G3292" s="4">
        <v>44482</v>
      </c>
      <c r="H3292">
        <v>223</v>
      </c>
      <c r="I3292" t="s">
        <v>4414</v>
      </c>
      <c r="N3292">
        <v>171</v>
      </c>
      <c r="O3292" t="s">
        <v>4547</v>
      </c>
      <c r="P3292">
        <v>80</v>
      </c>
      <c r="AC3292" t="s">
        <v>4548</v>
      </c>
      <c r="AD3292">
        <v>159</v>
      </c>
    </row>
    <row r="3293" spans="1:31" x14ac:dyDescent="0.25">
      <c r="A3293" s="1">
        <v>44482</v>
      </c>
      <c r="B3293" s="2" t="s">
        <v>3880</v>
      </c>
      <c r="C3293" s="2" t="s">
        <v>20</v>
      </c>
      <c r="D3293" s="2" t="s">
        <v>23</v>
      </c>
      <c r="E3293" s="2" t="s">
        <v>79</v>
      </c>
      <c r="F3293" s="2" t="s">
        <v>71</v>
      </c>
      <c r="G3293" s="4">
        <v>44482</v>
      </c>
      <c r="H3293">
        <v>224</v>
      </c>
      <c r="I3293" t="s">
        <v>4415</v>
      </c>
      <c r="J3293" s="1">
        <v>44482</v>
      </c>
      <c r="K3293" t="s">
        <v>4575</v>
      </c>
      <c r="L3293" t="s">
        <v>2151</v>
      </c>
      <c r="M3293" t="s">
        <v>2257</v>
      </c>
      <c r="N3293">
        <v>692</v>
      </c>
      <c r="O3293" t="s">
        <v>2012</v>
      </c>
      <c r="P3293">
        <v>184</v>
      </c>
      <c r="Q3293">
        <v>0</v>
      </c>
      <c r="R3293">
        <v>0</v>
      </c>
      <c r="S3293">
        <v>1227</v>
      </c>
      <c r="T3293">
        <v>1227</v>
      </c>
      <c r="U3293">
        <v>1227</v>
      </c>
      <c r="W3293" t="s">
        <v>2006</v>
      </c>
      <c r="X3293" t="s">
        <v>71</v>
      </c>
      <c r="AA3293" t="s">
        <v>18</v>
      </c>
      <c r="AC3293" t="s">
        <v>2013</v>
      </c>
      <c r="AD3293" t="s">
        <v>2014</v>
      </c>
      <c r="AE3293" t="s">
        <v>2258</v>
      </c>
    </row>
    <row r="3294" spans="1:31" x14ac:dyDescent="0.25">
      <c r="A3294" s="1">
        <v>44482</v>
      </c>
      <c r="B3294" s="2" t="s">
        <v>3880</v>
      </c>
      <c r="C3294" s="2" t="s">
        <v>20</v>
      </c>
      <c r="D3294" s="2" t="s">
        <v>23</v>
      </c>
      <c r="E3294" s="2" t="s">
        <v>79</v>
      </c>
      <c r="F3294" s="2" t="s">
        <v>71</v>
      </c>
      <c r="G3294" s="4">
        <v>44482</v>
      </c>
      <c r="H3294">
        <v>225</v>
      </c>
      <c r="I3294" t="s">
        <v>4415</v>
      </c>
      <c r="N3294">
        <v>691</v>
      </c>
      <c r="O3294" t="s">
        <v>2020</v>
      </c>
      <c r="P3294">
        <v>518</v>
      </c>
      <c r="AC3294" t="s">
        <v>2021</v>
      </c>
      <c r="AD3294" t="s">
        <v>2022</v>
      </c>
    </row>
    <row r="3295" spans="1:31" x14ac:dyDescent="0.25">
      <c r="A3295" s="1">
        <v>44482</v>
      </c>
      <c r="B3295" s="2" t="s">
        <v>3880</v>
      </c>
      <c r="C3295" s="2" t="s">
        <v>20</v>
      </c>
      <c r="D3295" s="2" t="s">
        <v>23</v>
      </c>
      <c r="E3295" s="2" t="s">
        <v>79</v>
      </c>
      <c r="F3295" s="2" t="s">
        <v>71</v>
      </c>
      <c r="G3295" s="4">
        <v>44482</v>
      </c>
      <c r="H3295">
        <v>226</v>
      </c>
      <c r="I3295" t="s">
        <v>4415</v>
      </c>
      <c r="N3295">
        <v>129</v>
      </c>
      <c r="O3295" t="s">
        <v>2315</v>
      </c>
      <c r="P3295">
        <v>250</v>
      </c>
      <c r="AC3295" t="s">
        <v>2316</v>
      </c>
      <c r="AD3295">
        <v>48</v>
      </c>
    </row>
    <row r="3296" spans="1:31" x14ac:dyDescent="0.25">
      <c r="A3296" s="1">
        <v>44482</v>
      </c>
      <c r="B3296" s="2" t="s">
        <v>3880</v>
      </c>
      <c r="C3296" s="2" t="s">
        <v>20</v>
      </c>
      <c r="D3296" s="2" t="s">
        <v>23</v>
      </c>
      <c r="E3296" s="2" t="s">
        <v>79</v>
      </c>
      <c r="F3296" s="2" t="s">
        <v>71</v>
      </c>
      <c r="G3296" s="4">
        <v>44482</v>
      </c>
      <c r="H3296">
        <v>227</v>
      </c>
      <c r="I3296" t="s">
        <v>4415</v>
      </c>
      <c r="N3296">
        <v>160</v>
      </c>
      <c r="O3296" t="s">
        <v>2317</v>
      </c>
      <c r="P3296">
        <v>275</v>
      </c>
      <c r="AC3296" t="s">
        <v>2318</v>
      </c>
      <c r="AD3296">
        <v>156</v>
      </c>
    </row>
    <row r="3297" spans="1:31" x14ac:dyDescent="0.25">
      <c r="A3297" s="1">
        <v>44482</v>
      </c>
      <c r="B3297" s="2" t="s">
        <v>3880</v>
      </c>
      <c r="C3297" s="2" t="s">
        <v>20</v>
      </c>
      <c r="D3297" s="2" t="s">
        <v>23</v>
      </c>
      <c r="E3297" s="2" t="s">
        <v>79</v>
      </c>
      <c r="F3297" s="2" t="s">
        <v>71</v>
      </c>
      <c r="G3297" s="4">
        <v>44482</v>
      </c>
      <c r="H3297">
        <v>228</v>
      </c>
      <c r="I3297" t="s">
        <v>4417</v>
      </c>
      <c r="J3297" s="1">
        <v>44482</v>
      </c>
      <c r="K3297" t="s">
        <v>4575</v>
      </c>
      <c r="L3297" t="s">
        <v>2151</v>
      </c>
      <c r="M3297" t="s">
        <v>2257</v>
      </c>
      <c r="N3297">
        <v>1356</v>
      </c>
      <c r="O3297" t="s">
        <v>2251</v>
      </c>
      <c r="P3297">
        <v>200</v>
      </c>
      <c r="Q3297">
        <v>0</v>
      </c>
      <c r="R3297">
        <v>0</v>
      </c>
      <c r="S3297">
        <v>200</v>
      </c>
      <c r="T3297">
        <v>200</v>
      </c>
      <c r="U3297">
        <v>200</v>
      </c>
      <c r="W3297" t="s">
        <v>2006</v>
      </c>
      <c r="X3297" t="s">
        <v>71</v>
      </c>
      <c r="AA3297" t="s">
        <v>18</v>
      </c>
      <c r="AC3297" t="s">
        <v>2252</v>
      </c>
      <c r="AD3297">
        <v>92</v>
      </c>
      <c r="AE3297" t="s">
        <v>2045</v>
      </c>
    </row>
    <row r="3298" spans="1:31" x14ac:dyDescent="0.25">
      <c r="A3298" s="1">
        <v>44482</v>
      </c>
      <c r="B3298" s="2" t="s">
        <v>3880</v>
      </c>
      <c r="C3298" s="2" t="s">
        <v>48</v>
      </c>
      <c r="D3298" s="2" t="s">
        <v>23</v>
      </c>
      <c r="E3298" s="2" t="s">
        <v>81</v>
      </c>
      <c r="F3298" s="2" t="s">
        <v>71</v>
      </c>
      <c r="G3298" s="4">
        <v>44482</v>
      </c>
      <c r="H3298">
        <v>229</v>
      </c>
      <c r="I3298" t="s">
        <v>4418</v>
      </c>
      <c r="J3298" s="1">
        <v>44482</v>
      </c>
      <c r="K3298" t="s">
        <v>4576</v>
      </c>
      <c r="L3298" t="s">
        <v>4283</v>
      </c>
      <c r="M3298" t="s">
        <v>4284</v>
      </c>
      <c r="N3298">
        <v>48</v>
      </c>
      <c r="O3298" t="s">
        <v>2075</v>
      </c>
      <c r="P3298">
        <v>165</v>
      </c>
      <c r="Q3298">
        <v>0</v>
      </c>
      <c r="R3298">
        <v>0</v>
      </c>
      <c r="S3298">
        <v>1210</v>
      </c>
      <c r="T3298">
        <v>1210</v>
      </c>
      <c r="U3298">
        <v>1210</v>
      </c>
      <c r="W3298" t="s">
        <v>2006</v>
      </c>
      <c r="X3298" t="s">
        <v>71</v>
      </c>
      <c r="AA3298" t="s">
        <v>48</v>
      </c>
      <c r="AC3298" t="s">
        <v>2076</v>
      </c>
      <c r="AD3298">
        <v>99</v>
      </c>
      <c r="AE3298" t="s">
        <v>2332</v>
      </c>
    </row>
    <row r="3299" spans="1:31" x14ac:dyDescent="0.25">
      <c r="A3299" s="1">
        <v>44482</v>
      </c>
      <c r="B3299" s="2" t="s">
        <v>3880</v>
      </c>
      <c r="C3299" s="2" t="s">
        <v>48</v>
      </c>
      <c r="D3299" s="2" t="s">
        <v>23</v>
      </c>
      <c r="E3299" s="2" t="s">
        <v>81</v>
      </c>
      <c r="F3299" s="2" t="s">
        <v>71</v>
      </c>
      <c r="G3299" s="4">
        <v>44482</v>
      </c>
      <c r="H3299">
        <v>230</v>
      </c>
      <c r="I3299" t="s">
        <v>4418</v>
      </c>
      <c r="N3299">
        <v>49</v>
      </c>
      <c r="O3299" t="s">
        <v>2073</v>
      </c>
      <c r="P3299">
        <v>380</v>
      </c>
      <c r="AC3299" t="s">
        <v>2074</v>
      </c>
      <c r="AD3299">
        <v>97</v>
      </c>
    </row>
    <row r="3300" spans="1:31" x14ac:dyDescent="0.25">
      <c r="A3300" s="1">
        <v>44482</v>
      </c>
      <c r="B3300" s="2" t="s">
        <v>3880</v>
      </c>
      <c r="C3300" s="2" t="s">
        <v>48</v>
      </c>
      <c r="D3300" s="2" t="s">
        <v>23</v>
      </c>
      <c r="E3300" s="2" t="s">
        <v>81</v>
      </c>
      <c r="F3300" s="2" t="s">
        <v>71</v>
      </c>
      <c r="G3300" s="4">
        <v>44482</v>
      </c>
      <c r="H3300">
        <v>231</v>
      </c>
      <c r="I3300" t="s">
        <v>4418</v>
      </c>
      <c r="N3300">
        <v>1297</v>
      </c>
      <c r="O3300" t="s">
        <v>2112</v>
      </c>
      <c r="P3300">
        <v>265</v>
      </c>
      <c r="AC3300" t="s">
        <v>2113</v>
      </c>
      <c r="AD3300" t="s">
        <v>2114</v>
      </c>
    </row>
    <row r="3301" spans="1:31" x14ac:dyDescent="0.25">
      <c r="A3301" s="1">
        <v>44482</v>
      </c>
      <c r="B3301" s="2" t="s">
        <v>3880</v>
      </c>
      <c r="C3301" s="2" t="s">
        <v>48</v>
      </c>
      <c r="D3301" s="2" t="s">
        <v>23</v>
      </c>
      <c r="E3301" s="2" t="s">
        <v>81</v>
      </c>
      <c r="F3301" s="2" t="s">
        <v>71</v>
      </c>
      <c r="G3301" s="4">
        <v>44482</v>
      </c>
      <c r="H3301">
        <v>232</v>
      </c>
      <c r="I3301" t="s">
        <v>4418</v>
      </c>
      <c r="N3301">
        <v>539</v>
      </c>
      <c r="O3301" t="s">
        <v>2059</v>
      </c>
      <c r="P3301">
        <v>400</v>
      </c>
      <c r="AC3301" t="s">
        <v>2060</v>
      </c>
    </row>
    <row r="3302" spans="1:31" x14ac:dyDescent="0.25">
      <c r="A3302" s="1">
        <v>44482</v>
      </c>
      <c r="B3302" s="2" t="s">
        <v>3880</v>
      </c>
      <c r="C3302" s="2" t="s">
        <v>34</v>
      </c>
      <c r="D3302" s="2" t="s">
        <v>74</v>
      </c>
      <c r="E3302" s="2" t="s">
        <v>80</v>
      </c>
      <c r="F3302" s="2" t="s">
        <v>71</v>
      </c>
      <c r="G3302" s="4">
        <v>44482</v>
      </c>
      <c r="H3302">
        <v>233</v>
      </c>
      <c r="I3302" t="s">
        <v>4420</v>
      </c>
      <c r="J3302" s="1">
        <v>44482</v>
      </c>
      <c r="K3302" t="s">
        <v>4574</v>
      </c>
      <c r="L3302" t="s">
        <v>2151</v>
      </c>
      <c r="M3302" t="s">
        <v>2062</v>
      </c>
      <c r="N3302">
        <v>2452</v>
      </c>
      <c r="O3302" t="s">
        <v>2157</v>
      </c>
      <c r="P3302">
        <v>3500</v>
      </c>
      <c r="Q3302">
        <v>0</v>
      </c>
      <c r="R3302">
        <v>0</v>
      </c>
      <c r="S3302">
        <v>3500</v>
      </c>
      <c r="T3302">
        <v>3500</v>
      </c>
      <c r="U3302">
        <v>3500</v>
      </c>
      <c r="W3302" t="s">
        <v>2006</v>
      </c>
      <c r="X3302" t="s">
        <v>71</v>
      </c>
      <c r="AA3302" t="s">
        <v>33</v>
      </c>
      <c r="AC3302" t="s">
        <v>2158</v>
      </c>
      <c r="AE3302" t="s">
        <v>2730</v>
      </c>
    </row>
    <row r="3303" spans="1:31" x14ac:dyDescent="0.25">
      <c r="A3303" s="1">
        <v>44482</v>
      </c>
      <c r="B3303" s="2" t="s">
        <v>3880</v>
      </c>
      <c r="C3303" s="2" t="s">
        <v>25</v>
      </c>
      <c r="D3303" s="2" t="s">
        <v>74</v>
      </c>
      <c r="E3303" s="2" t="s">
        <v>78</v>
      </c>
      <c r="F3303" s="2" t="s">
        <v>71</v>
      </c>
      <c r="G3303" s="4">
        <v>44482</v>
      </c>
      <c r="H3303">
        <v>234</v>
      </c>
      <c r="I3303" t="s">
        <v>4421</v>
      </c>
      <c r="J3303" s="1">
        <v>44482</v>
      </c>
      <c r="K3303" t="s">
        <v>3691</v>
      </c>
      <c r="L3303" t="s">
        <v>3692</v>
      </c>
      <c r="N3303">
        <v>358</v>
      </c>
      <c r="O3303" t="s">
        <v>2882</v>
      </c>
      <c r="P3303">
        <v>400</v>
      </c>
      <c r="Q3303">
        <v>0</v>
      </c>
      <c r="R3303">
        <v>0</v>
      </c>
      <c r="S3303">
        <v>400</v>
      </c>
      <c r="T3303">
        <v>400</v>
      </c>
      <c r="U3303">
        <v>400</v>
      </c>
      <c r="W3303" t="s">
        <v>2006</v>
      </c>
      <c r="X3303" t="s">
        <v>71</v>
      </c>
      <c r="AA3303" t="s">
        <v>24</v>
      </c>
      <c r="AC3303" t="s">
        <v>2883</v>
      </c>
      <c r="AD3303">
        <v>358</v>
      </c>
      <c r="AE3303" t="s">
        <v>2333</v>
      </c>
    </row>
    <row r="3304" spans="1:31" x14ac:dyDescent="0.25">
      <c r="A3304" s="1">
        <v>44482</v>
      </c>
      <c r="B3304" s="2" t="s">
        <v>3880</v>
      </c>
      <c r="C3304" s="2" t="s">
        <v>20</v>
      </c>
      <c r="D3304" s="2" t="s">
        <v>23</v>
      </c>
      <c r="E3304" s="2" t="s">
        <v>79</v>
      </c>
      <c r="F3304" s="2" t="s">
        <v>71</v>
      </c>
      <c r="G3304" s="4">
        <v>44482</v>
      </c>
      <c r="H3304">
        <v>235</v>
      </c>
      <c r="I3304" t="s">
        <v>4422</v>
      </c>
      <c r="J3304" s="1">
        <v>44482</v>
      </c>
      <c r="K3304" t="s">
        <v>4577</v>
      </c>
      <c r="L3304" t="s">
        <v>2604</v>
      </c>
      <c r="M3304" t="s">
        <v>2368</v>
      </c>
      <c r="N3304">
        <v>692</v>
      </c>
      <c r="O3304" t="s">
        <v>2012</v>
      </c>
      <c r="P3304">
        <v>184</v>
      </c>
      <c r="Q3304">
        <v>0</v>
      </c>
      <c r="R3304">
        <v>0</v>
      </c>
      <c r="S3304">
        <v>2061</v>
      </c>
      <c r="T3304">
        <v>2061</v>
      </c>
      <c r="U3304">
        <v>2061</v>
      </c>
      <c r="W3304" t="s">
        <v>2006</v>
      </c>
      <c r="X3304" t="s">
        <v>71</v>
      </c>
      <c r="AA3304" t="s">
        <v>18</v>
      </c>
      <c r="AC3304" t="s">
        <v>2013</v>
      </c>
      <c r="AD3304" t="s">
        <v>2014</v>
      </c>
      <c r="AE3304" t="s">
        <v>2258</v>
      </c>
    </row>
    <row r="3305" spans="1:31" x14ac:dyDescent="0.25">
      <c r="A3305" s="1">
        <v>44482</v>
      </c>
      <c r="B3305" s="2" t="s">
        <v>3880</v>
      </c>
      <c r="C3305" s="2" t="s">
        <v>20</v>
      </c>
      <c r="D3305" s="2" t="s">
        <v>23</v>
      </c>
      <c r="E3305" s="2" t="s">
        <v>79</v>
      </c>
      <c r="F3305" s="2" t="s">
        <v>71</v>
      </c>
      <c r="G3305" s="4">
        <v>44482</v>
      </c>
      <c r="H3305">
        <v>236</v>
      </c>
      <c r="I3305" t="s">
        <v>4422</v>
      </c>
      <c r="N3305">
        <v>100</v>
      </c>
      <c r="O3305" t="s">
        <v>2016</v>
      </c>
      <c r="P3305">
        <v>414</v>
      </c>
      <c r="AC3305" t="s">
        <v>2017</v>
      </c>
      <c r="AD3305">
        <v>100</v>
      </c>
    </row>
    <row r="3306" spans="1:31" x14ac:dyDescent="0.25">
      <c r="A3306" s="1">
        <v>44482</v>
      </c>
      <c r="B3306" s="2" t="s">
        <v>3880</v>
      </c>
      <c r="C3306" s="2" t="s">
        <v>20</v>
      </c>
      <c r="D3306" s="2" t="s">
        <v>23</v>
      </c>
      <c r="E3306" s="2" t="s">
        <v>79</v>
      </c>
      <c r="F3306" s="2" t="s">
        <v>71</v>
      </c>
      <c r="G3306" s="4">
        <v>44482</v>
      </c>
      <c r="H3306">
        <v>237</v>
      </c>
      <c r="I3306" t="s">
        <v>4422</v>
      </c>
      <c r="N3306">
        <v>48</v>
      </c>
      <c r="O3306" t="s">
        <v>2075</v>
      </c>
      <c r="P3306">
        <v>165</v>
      </c>
      <c r="AC3306" t="s">
        <v>2076</v>
      </c>
      <c r="AD3306">
        <v>99</v>
      </c>
    </row>
    <row r="3307" spans="1:31" x14ac:dyDescent="0.25">
      <c r="A3307" s="1">
        <v>44482</v>
      </c>
      <c r="B3307" s="2" t="s">
        <v>3880</v>
      </c>
      <c r="C3307" s="2" t="s">
        <v>20</v>
      </c>
      <c r="D3307" s="2" t="s">
        <v>23</v>
      </c>
      <c r="E3307" s="2" t="s">
        <v>79</v>
      </c>
      <c r="F3307" s="2" t="s">
        <v>71</v>
      </c>
      <c r="G3307" s="4">
        <v>44482</v>
      </c>
      <c r="H3307">
        <v>238</v>
      </c>
      <c r="I3307" t="s">
        <v>4422</v>
      </c>
      <c r="N3307">
        <v>49</v>
      </c>
      <c r="O3307" t="s">
        <v>2073</v>
      </c>
      <c r="P3307">
        <v>380</v>
      </c>
      <c r="AC3307" t="s">
        <v>2074</v>
      </c>
      <c r="AD3307">
        <v>97</v>
      </c>
    </row>
    <row r="3308" spans="1:31" x14ac:dyDescent="0.25">
      <c r="A3308" s="1">
        <v>44482</v>
      </c>
      <c r="B3308" s="2" t="s">
        <v>3880</v>
      </c>
      <c r="C3308" s="2" t="s">
        <v>20</v>
      </c>
      <c r="D3308" s="2" t="s">
        <v>23</v>
      </c>
      <c r="E3308" s="2" t="s">
        <v>79</v>
      </c>
      <c r="F3308" s="2" t="s">
        <v>71</v>
      </c>
      <c r="G3308" s="4">
        <v>44482</v>
      </c>
      <c r="H3308">
        <v>239</v>
      </c>
      <c r="I3308" t="s">
        <v>4422</v>
      </c>
      <c r="N3308">
        <v>691</v>
      </c>
      <c r="O3308" t="s">
        <v>2020</v>
      </c>
      <c r="P3308">
        <v>518</v>
      </c>
      <c r="AC3308" t="s">
        <v>2021</v>
      </c>
      <c r="AD3308" t="s">
        <v>2022</v>
      </c>
    </row>
    <row r="3309" spans="1:31" x14ac:dyDescent="0.25">
      <c r="A3309" s="1">
        <v>44482</v>
      </c>
      <c r="B3309" s="2" t="s">
        <v>3880</v>
      </c>
      <c r="C3309" s="2" t="s">
        <v>20</v>
      </c>
      <c r="D3309" s="2" t="s">
        <v>23</v>
      </c>
      <c r="E3309" s="2" t="s">
        <v>79</v>
      </c>
      <c r="F3309" s="2" t="s">
        <v>71</v>
      </c>
      <c r="G3309" s="4">
        <v>44482</v>
      </c>
      <c r="H3309">
        <v>240</v>
      </c>
      <c r="I3309" t="s">
        <v>4422</v>
      </c>
      <c r="N3309">
        <v>539</v>
      </c>
      <c r="O3309" t="s">
        <v>2059</v>
      </c>
      <c r="P3309">
        <v>400</v>
      </c>
      <c r="AC3309" t="s">
        <v>2060</v>
      </c>
    </row>
    <row r="3310" spans="1:31" x14ac:dyDescent="0.25">
      <c r="A3310" s="1">
        <v>44482</v>
      </c>
      <c r="B3310" s="2" t="s">
        <v>3880</v>
      </c>
      <c r="C3310" s="2" t="s">
        <v>73</v>
      </c>
      <c r="D3310" s="2" t="s">
        <v>23</v>
      </c>
      <c r="E3310" s="2" t="s">
        <v>77</v>
      </c>
      <c r="F3310" s="2" t="s">
        <v>71</v>
      </c>
      <c r="G3310" s="4">
        <v>44482</v>
      </c>
      <c r="H3310">
        <v>241</v>
      </c>
      <c r="I3310" t="s">
        <v>4424</v>
      </c>
      <c r="J3310" s="1">
        <v>44482</v>
      </c>
      <c r="K3310" t="s">
        <v>3617</v>
      </c>
      <c r="L3310" t="s">
        <v>2072</v>
      </c>
      <c r="M3310" t="s">
        <v>3618</v>
      </c>
      <c r="N3310">
        <v>102</v>
      </c>
      <c r="O3310" t="s">
        <v>2033</v>
      </c>
      <c r="P3310">
        <v>1070</v>
      </c>
      <c r="Q3310">
        <v>0</v>
      </c>
      <c r="R3310">
        <v>0</v>
      </c>
      <c r="S3310">
        <v>1070</v>
      </c>
      <c r="T3310">
        <v>1070</v>
      </c>
      <c r="U3310">
        <v>1070</v>
      </c>
      <c r="W3310" t="s">
        <v>2006</v>
      </c>
      <c r="X3310" t="s">
        <v>71</v>
      </c>
      <c r="AA3310" t="s">
        <v>24</v>
      </c>
      <c r="AC3310" t="s">
        <v>2034</v>
      </c>
      <c r="AD3310">
        <v>136</v>
      </c>
      <c r="AE3310" t="s">
        <v>2333</v>
      </c>
    </row>
    <row r="3311" spans="1:31" x14ac:dyDescent="0.25">
      <c r="A3311" s="1">
        <v>44482</v>
      </c>
      <c r="B3311" s="2" t="s">
        <v>3880</v>
      </c>
      <c r="C3311" s="2" t="s">
        <v>25</v>
      </c>
      <c r="D3311" s="2" t="s">
        <v>23</v>
      </c>
      <c r="E3311" s="2" t="s">
        <v>78</v>
      </c>
      <c r="F3311" s="2" t="s">
        <v>71</v>
      </c>
      <c r="G3311" s="4">
        <v>44482</v>
      </c>
      <c r="H3311">
        <v>242</v>
      </c>
      <c r="I3311" t="s">
        <v>4425</v>
      </c>
      <c r="J3311" s="1">
        <v>44482</v>
      </c>
      <c r="K3311" t="s">
        <v>3617</v>
      </c>
      <c r="L3311" t="s">
        <v>2072</v>
      </c>
      <c r="M3311" t="s">
        <v>3618</v>
      </c>
      <c r="N3311">
        <v>692</v>
      </c>
      <c r="O3311" t="s">
        <v>2012</v>
      </c>
      <c r="P3311">
        <v>184</v>
      </c>
      <c r="Q3311">
        <v>0</v>
      </c>
      <c r="R3311">
        <v>0</v>
      </c>
      <c r="S3311">
        <v>1516</v>
      </c>
      <c r="T3311">
        <v>1516</v>
      </c>
      <c r="U3311">
        <v>1516</v>
      </c>
      <c r="W3311" t="s">
        <v>2006</v>
      </c>
      <c r="X3311" t="s">
        <v>71</v>
      </c>
      <c r="AA3311" t="s">
        <v>24</v>
      </c>
      <c r="AC3311" t="s">
        <v>2013</v>
      </c>
      <c r="AD3311" t="s">
        <v>2014</v>
      </c>
      <c r="AE3311" t="s">
        <v>2333</v>
      </c>
    </row>
    <row r="3312" spans="1:31" x14ac:dyDescent="0.25">
      <c r="A3312" s="1">
        <v>44482</v>
      </c>
      <c r="B3312" s="2" t="s">
        <v>3880</v>
      </c>
      <c r="C3312" s="2" t="s">
        <v>25</v>
      </c>
      <c r="D3312" s="2" t="s">
        <v>23</v>
      </c>
      <c r="E3312" s="2" t="s">
        <v>78</v>
      </c>
      <c r="F3312" s="2" t="s">
        <v>71</v>
      </c>
      <c r="G3312" s="4">
        <v>44482</v>
      </c>
      <c r="H3312">
        <v>243</v>
      </c>
      <c r="I3312" t="s">
        <v>4425</v>
      </c>
      <c r="N3312">
        <v>100</v>
      </c>
      <c r="O3312" t="s">
        <v>2016</v>
      </c>
      <c r="P3312">
        <v>414</v>
      </c>
      <c r="AC3312" t="s">
        <v>2017</v>
      </c>
      <c r="AD3312">
        <v>100</v>
      </c>
    </row>
    <row r="3313" spans="1:31" x14ac:dyDescent="0.25">
      <c r="A3313" s="1">
        <v>44482</v>
      </c>
      <c r="B3313" s="2" t="s">
        <v>3880</v>
      </c>
      <c r="C3313" s="2" t="s">
        <v>25</v>
      </c>
      <c r="D3313" s="2" t="s">
        <v>23</v>
      </c>
      <c r="E3313" s="2" t="s">
        <v>78</v>
      </c>
      <c r="F3313" s="2" t="s">
        <v>71</v>
      </c>
      <c r="G3313" s="4">
        <v>44482</v>
      </c>
      <c r="H3313">
        <v>244</v>
      </c>
      <c r="I3313" t="s">
        <v>4425</v>
      </c>
      <c r="N3313">
        <v>691</v>
      </c>
      <c r="O3313" t="s">
        <v>2020</v>
      </c>
      <c r="P3313">
        <v>518</v>
      </c>
      <c r="AC3313" t="s">
        <v>2021</v>
      </c>
      <c r="AD3313" t="s">
        <v>2022</v>
      </c>
    </row>
    <row r="3314" spans="1:31" x14ac:dyDescent="0.25">
      <c r="A3314" s="1">
        <v>44482</v>
      </c>
      <c r="B3314" s="2" t="s">
        <v>3880</v>
      </c>
      <c r="C3314" s="2" t="s">
        <v>25</v>
      </c>
      <c r="D3314" s="2" t="s">
        <v>23</v>
      </c>
      <c r="E3314" s="2" t="s">
        <v>78</v>
      </c>
      <c r="F3314" s="2" t="s">
        <v>71</v>
      </c>
      <c r="G3314" s="4">
        <v>44482</v>
      </c>
      <c r="H3314">
        <v>245</v>
      </c>
      <c r="I3314" t="s">
        <v>4425</v>
      </c>
      <c r="N3314">
        <v>539</v>
      </c>
      <c r="O3314" t="s">
        <v>2059</v>
      </c>
      <c r="P3314">
        <v>400</v>
      </c>
      <c r="AC3314" t="s">
        <v>2060</v>
      </c>
    </row>
    <row r="3315" spans="1:31" x14ac:dyDescent="0.25">
      <c r="A3315" s="1">
        <v>44482</v>
      </c>
      <c r="B3315" s="2" t="s">
        <v>3883</v>
      </c>
      <c r="C3315" s="2" t="s">
        <v>20</v>
      </c>
      <c r="D3315" s="2" t="s">
        <v>23</v>
      </c>
      <c r="E3315" s="2" t="s">
        <v>79</v>
      </c>
      <c r="F3315" s="2" t="s">
        <v>71</v>
      </c>
      <c r="G3315" s="4">
        <v>44482</v>
      </c>
      <c r="H3315">
        <v>246</v>
      </c>
      <c r="I3315" t="s">
        <v>4426</v>
      </c>
      <c r="J3315" s="1">
        <v>44482</v>
      </c>
      <c r="K3315" t="s">
        <v>4578</v>
      </c>
      <c r="L3315" t="s">
        <v>4579</v>
      </c>
      <c r="N3315">
        <v>692</v>
      </c>
      <c r="O3315" t="s">
        <v>2012</v>
      </c>
      <c r="P3315">
        <v>184</v>
      </c>
      <c r="Q3315">
        <v>0</v>
      </c>
      <c r="R3315">
        <v>0</v>
      </c>
      <c r="S3315">
        <v>184</v>
      </c>
      <c r="T3315">
        <v>184</v>
      </c>
      <c r="U3315">
        <v>184</v>
      </c>
      <c r="W3315" t="s">
        <v>2006</v>
      </c>
      <c r="X3315" t="s">
        <v>71</v>
      </c>
      <c r="AA3315" t="s">
        <v>18</v>
      </c>
      <c r="AC3315" t="s">
        <v>2013</v>
      </c>
      <c r="AD3315" t="s">
        <v>2014</v>
      </c>
      <c r="AE3315" t="s">
        <v>2258</v>
      </c>
    </row>
    <row r="3316" spans="1:31" x14ac:dyDescent="0.25">
      <c r="A3316" s="1">
        <v>44482</v>
      </c>
      <c r="B3316" s="2" t="s">
        <v>3883</v>
      </c>
      <c r="C3316" s="2" t="s">
        <v>20</v>
      </c>
      <c r="D3316" s="2" t="s">
        <v>23</v>
      </c>
      <c r="E3316" s="2" t="s">
        <v>79</v>
      </c>
      <c r="F3316" s="2" t="s">
        <v>71</v>
      </c>
      <c r="G3316" s="4">
        <v>44482</v>
      </c>
      <c r="H3316">
        <v>247</v>
      </c>
      <c r="I3316" t="s">
        <v>4428</v>
      </c>
      <c r="J3316" s="1">
        <v>44482</v>
      </c>
      <c r="K3316" t="s">
        <v>4580</v>
      </c>
      <c r="L3316" t="s">
        <v>2066</v>
      </c>
      <c r="N3316">
        <v>692</v>
      </c>
      <c r="O3316" t="s">
        <v>2012</v>
      </c>
      <c r="P3316">
        <v>184</v>
      </c>
      <c r="Q3316">
        <v>0</v>
      </c>
      <c r="R3316">
        <v>0</v>
      </c>
      <c r="S3316">
        <v>184</v>
      </c>
      <c r="T3316">
        <v>184</v>
      </c>
      <c r="U3316">
        <v>184</v>
      </c>
      <c r="W3316" t="s">
        <v>2006</v>
      </c>
      <c r="X3316" t="s">
        <v>71</v>
      </c>
      <c r="AA3316" t="s">
        <v>18</v>
      </c>
      <c r="AC3316" t="s">
        <v>2013</v>
      </c>
      <c r="AD3316" t="s">
        <v>2014</v>
      </c>
      <c r="AE3316" t="s">
        <v>3220</v>
      </c>
    </row>
    <row r="3317" spans="1:31" x14ac:dyDescent="0.25">
      <c r="A3317" s="1">
        <v>44482</v>
      </c>
      <c r="B3317" s="2" t="s">
        <v>3883</v>
      </c>
      <c r="C3317" s="2" t="s">
        <v>73</v>
      </c>
      <c r="D3317" s="2" t="s">
        <v>23</v>
      </c>
      <c r="E3317" s="2" t="s">
        <v>77</v>
      </c>
      <c r="F3317" s="2" t="s">
        <v>71</v>
      </c>
      <c r="G3317" s="4">
        <v>44482</v>
      </c>
      <c r="H3317">
        <v>248</v>
      </c>
      <c r="I3317" t="s">
        <v>4430</v>
      </c>
      <c r="J3317" s="1">
        <v>44482</v>
      </c>
      <c r="K3317" t="s">
        <v>2085</v>
      </c>
      <c r="L3317" t="s">
        <v>2086</v>
      </c>
      <c r="M3317" t="s">
        <v>2087</v>
      </c>
      <c r="N3317">
        <v>102</v>
      </c>
      <c r="O3317" t="s">
        <v>2033</v>
      </c>
      <c r="P3317">
        <v>1070</v>
      </c>
      <c r="Q3317">
        <v>0</v>
      </c>
      <c r="R3317">
        <v>0</v>
      </c>
      <c r="S3317">
        <v>1070</v>
      </c>
      <c r="T3317">
        <v>1070</v>
      </c>
      <c r="U3317">
        <v>1070</v>
      </c>
      <c r="W3317" t="s">
        <v>2006</v>
      </c>
      <c r="X3317" t="s">
        <v>71</v>
      </c>
      <c r="AA3317" t="s">
        <v>24</v>
      </c>
      <c r="AC3317" t="s">
        <v>2034</v>
      </c>
      <c r="AD3317">
        <v>136</v>
      </c>
      <c r="AE3317" t="s">
        <v>2333</v>
      </c>
    </row>
    <row r="3318" spans="1:31" x14ac:dyDescent="0.25">
      <c r="A3318" s="1">
        <v>44482</v>
      </c>
      <c r="B3318" s="2" t="s">
        <v>3883</v>
      </c>
      <c r="C3318" s="2" t="s">
        <v>73</v>
      </c>
      <c r="D3318" s="2" t="s">
        <v>23</v>
      </c>
      <c r="E3318" s="2" t="s">
        <v>77</v>
      </c>
      <c r="F3318" s="2" t="s">
        <v>71</v>
      </c>
      <c r="G3318" s="4">
        <v>44482</v>
      </c>
      <c r="H3318">
        <v>249</v>
      </c>
      <c r="I3318" t="s">
        <v>4431</v>
      </c>
      <c r="J3318" s="1">
        <v>44482</v>
      </c>
      <c r="K3318" t="s">
        <v>2070</v>
      </c>
      <c r="L3318" t="s">
        <v>2071</v>
      </c>
      <c r="M3318" t="s">
        <v>2072</v>
      </c>
      <c r="N3318">
        <v>102</v>
      </c>
      <c r="O3318" t="s">
        <v>2033</v>
      </c>
      <c r="P3318">
        <v>1070</v>
      </c>
      <c r="Q3318">
        <v>0</v>
      </c>
      <c r="R3318">
        <v>0</v>
      </c>
      <c r="S3318">
        <v>2140</v>
      </c>
      <c r="T3318">
        <v>2140</v>
      </c>
      <c r="U3318">
        <v>2140</v>
      </c>
      <c r="W3318" t="s">
        <v>2006</v>
      </c>
      <c r="X3318" t="s">
        <v>71</v>
      </c>
      <c r="AA3318" t="s">
        <v>24</v>
      </c>
      <c r="AC3318" t="s">
        <v>2034</v>
      </c>
      <c r="AD3318">
        <v>136</v>
      </c>
      <c r="AE3318" t="s">
        <v>2333</v>
      </c>
    </row>
    <row r="3319" spans="1:31" x14ac:dyDescent="0.25">
      <c r="A3319" s="1">
        <v>44482</v>
      </c>
      <c r="B3319" s="2" t="s">
        <v>3883</v>
      </c>
      <c r="C3319" s="2" t="s">
        <v>73</v>
      </c>
      <c r="D3319" s="2" t="s">
        <v>23</v>
      </c>
      <c r="E3319" s="2" t="s">
        <v>77</v>
      </c>
      <c r="F3319" s="2" t="s">
        <v>71</v>
      </c>
      <c r="G3319" s="4">
        <v>44482</v>
      </c>
      <c r="H3319">
        <v>250</v>
      </c>
      <c r="I3319" t="s">
        <v>4431</v>
      </c>
      <c r="N3319">
        <v>112</v>
      </c>
      <c r="O3319" t="s">
        <v>2357</v>
      </c>
      <c r="P3319">
        <v>1070</v>
      </c>
      <c r="AC3319" t="s">
        <v>2358</v>
      </c>
    </row>
    <row r="3320" spans="1:31" x14ac:dyDescent="0.25">
      <c r="A3320" s="1">
        <v>44482</v>
      </c>
      <c r="B3320" s="2" t="s">
        <v>3883</v>
      </c>
      <c r="C3320" s="2" t="s">
        <v>73</v>
      </c>
      <c r="D3320" s="2" t="s">
        <v>23</v>
      </c>
      <c r="E3320" s="2" t="s">
        <v>77</v>
      </c>
      <c r="F3320" s="2" t="s">
        <v>71</v>
      </c>
      <c r="G3320" s="4">
        <v>44482</v>
      </c>
      <c r="H3320">
        <v>251</v>
      </c>
      <c r="I3320" t="s">
        <v>4432</v>
      </c>
      <c r="J3320" s="1">
        <v>44482</v>
      </c>
      <c r="K3320" t="s">
        <v>3617</v>
      </c>
      <c r="L3320" t="s">
        <v>2072</v>
      </c>
      <c r="M3320" t="s">
        <v>3618</v>
      </c>
      <c r="N3320">
        <v>112</v>
      </c>
      <c r="O3320" t="s">
        <v>2357</v>
      </c>
      <c r="P3320">
        <v>1070</v>
      </c>
      <c r="Q3320">
        <v>0</v>
      </c>
      <c r="R3320">
        <v>0</v>
      </c>
      <c r="S3320">
        <v>1070</v>
      </c>
      <c r="T3320">
        <v>1070</v>
      </c>
      <c r="U3320">
        <v>1070</v>
      </c>
      <c r="W3320" t="s">
        <v>2006</v>
      </c>
      <c r="X3320" t="s">
        <v>71</v>
      </c>
      <c r="AA3320" t="s">
        <v>24</v>
      </c>
      <c r="AC3320" t="s">
        <v>2358</v>
      </c>
      <c r="AE3320" t="s">
        <v>2333</v>
      </c>
    </row>
    <row r="3321" spans="1:31" x14ac:dyDescent="0.25">
      <c r="A3321" s="1">
        <v>44483</v>
      </c>
      <c r="B3321" s="2" t="s">
        <v>3883</v>
      </c>
      <c r="C3321" s="2" t="s">
        <v>73</v>
      </c>
      <c r="D3321" s="2" t="s">
        <v>23</v>
      </c>
      <c r="E3321" s="2" t="s">
        <v>77</v>
      </c>
      <c r="F3321" s="2" t="s">
        <v>71</v>
      </c>
      <c r="G3321" s="4">
        <v>44482</v>
      </c>
      <c r="H3321">
        <v>1</v>
      </c>
      <c r="I3321" t="s">
        <v>4433</v>
      </c>
      <c r="J3321" s="1">
        <v>44483</v>
      </c>
      <c r="K3321" t="s">
        <v>3995</v>
      </c>
      <c r="L3321" t="s">
        <v>2338</v>
      </c>
      <c r="M3321" t="s">
        <v>2574</v>
      </c>
      <c r="N3321">
        <v>102</v>
      </c>
      <c r="O3321" t="s">
        <v>2033</v>
      </c>
      <c r="P3321">
        <v>1070</v>
      </c>
      <c r="Q3321">
        <v>0</v>
      </c>
      <c r="R3321">
        <v>0</v>
      </c>
      <c r="S3321">
        <v>1070</v>
      </c>
      <c r="T3321">
        <v>1070</v>
      </c>
      <c r="U3321">
        <v>1070</v>
      </c>
      <c r="W3321" t="s">
        <v>2006</v>
      </c>
      <c r="X3321" t="s">
        <v>71</v>
      </c>
      <c r="AA3321" t="s">
        <v>24</v>
      </c>
      <c r="AC3321" t="s">
        <v>2034</v>
      </c>
      <c r="AD3321">
        <v>136</v>
      </c>
      <c r="AE3321" t="s">
        <v>2035</v>
      </c>
    </row>
    <row r="3322" spans="1:31" x14ac:dyDescent="0.25">
      <c r="A3322" s="1">
        <v>44483</v>
      </c>
      <c r="B3322" s="2" t="s">
        <v>3883</v>
      </c>
      <c r="C3322" s="2" t="s">
        <v>25</v>
      </c>
      <c r="D3322" s="2" t="s">
        <v>23</v>
      </c>
      <c r="E3322" s="2" t="s">
        <v>78</v>
      </c>
      <c r="F3322" s="2" t="s">
        <v>71</v>
      </c>
      <c r="G3322" s="4">
        <v>44482</v>
      </c>
      <c r="H3322">
        <v>2</v>
      </c>
      <c r="I3322" t="s">
        <v>4434</v>
      </c>
      <c r="J3322" s="1">
        <v>44483</v>
      </c>
      <c r="K3322" t="s">
        <v>3995</v>
      </c>
      <c r="L3322" t="s">
        <v>2338</v>
      </c>
      <c r="M3322" t="s">
        <v>2574</v>
      </c>
      <c r="N3322">
        <v>171</v>
      </c>
      <c r="O3322" t="s">
        <v>4547</v>
      </c>
      <c r="P3322">
        <v>80</v>
      </c>
      <c r="Q3322">
        <v>0</v>
      </c>
      <c r="R3322">
        <v>0</v>
      </c>
      <c r="S3322">
        <v>483</v>
      </c>
      <c r="T3322">
        <v>483</v>
      </c>
      <c r="U3322">
        <v>483</v>
      </c>
      <c r="W3322" t="s">
        <v>2006</v>
      </c>
      <c r="X3322" t="s">
        <v>71</v>
      </c>
      <c r="AA3322" t="s">
        <v>24</v>
      </c>
      <c r="AC3322" t="s">
        <v>4548</v>
      </c>
      <c r="AD3322">
        <v>159</v>
      </c>
      <c r="AE3322" t="s">
        <v>2035</v>
      </c>
    </row>
    <row r="3323" spans="1:31" x14ac:dyDescent="0.25">
      <c r="A3323" s="1">
        <v>44483</v>
      </c>
      <c r="B3323" s="2" t="s">
        <v>3883</v>
      </c>
      <c r="C3323" s="2" t="s">
        <v>25</v>
      </c>
      <c r="D3323" s="2" t="s">
        <v>23</v>
      </c>
      <c r="E3323" s="2" t="s">
        <v>78</v>
      </c>
      <c r="F3323" s="2" t="s">
        <v>71</v>
      </c>
      <c r="G3323" s="4">
        <v>44482</v>
      </c>
      <c r="H3323">
        <v>3</v>
      </c>
      <c r="I3323" t="s">
        <v>4434</v>
      </c>
      <c r="N3323">
        <v>109</v>
      </c>
      <c r="O3323" t="s">
        <v>2049</v>
      </c>
      <c r="P3323">
        <v>115</v>
      </c>
      <c r="AC3323" t="s">
        <v>2050</v>
      </c>
      <c r="AD3323" t="s">
        <v>2051</v>
      </c>
    </row>
    <row r="3324" spans="1:31" x14ac:dyDescent="0.25">
      <c r="A3324" s="1">
        <v>44483</v>
      </c>
      <c r="B3324" s="2" t="s">
        <v>3883</v>
      </c>
      <c r="C3324" s="2" t="s">
        <v>25</v>
      </c>
      <c r="D3324" s="2" t="s">
        <v>23</v>
      </c>
      <c r="E3324" s="2" t="s">
        <v>78</v>
      </c>
      <c r="F3324" s="2" t="s">
        <v>71</v>
      </c>
      <c r="G3324" s="4">
        <v>44482</v>
      </c>
      <c r="H3324">
        <v>4</v>
      </c>
      <c r="I3324" t="s">
        <v>4434</v>
      </c>
      <c r="N3324">
        <v>69</v>
      </c>
      <c r="O3324" t="s">
        <v>2046</v>
      </c>
      <c r="P3324">
        <v>288</v>
      </c>
      <c r="AC3324" t="s">
        <v>2047</v>
      </c>
      <c r="AD3324" t="s">
        <v>2048</v>
      </c>
    </row>
    <row r="3325" spans="1:31" x14ac:dyDescent="0.25">
      <c r="A3325" s="1">
        <v>44483</v>
      </c>
      <c r="B3325" s="2" t="s">
        <v>3883</v>
      </c>
      <c r="C3325" s="2" t="s">
        <v>73</v>
      </c>
      <c r="D3325" s="2" t="s">
        <v>23</v>
      </c>
      <c r="E3325" s="2" t="s">
        <v>77</v>
      </c>
      <c r="F3325" s="2" t="s">
        <v>71</v>
      </c>
      <c r="G3325" s="4">
        <v>44482</v>
      </c>
      <c r="H3325">
        <v>5</v>
      </c>
      <c r="I3325" t="s">
        <v>4435</v>
      </c>
      <c r="J3325" s="1">
        <v>44483</v>
      </c>
      <c r="K3325" t="s">
        <v>2885</v>
      </c>
      <c r="L3325" t="s">
        <v>2401</v>
      </c>
      <c r="M3325" t="s">
        <v>2886</v>
      </c>
      <c r="N3325">
        <v>102</v>
      </c>
      <c r="O3325" t="s">
        <v>2033</v>
      </c>
      <c r="P3325">
        <v>1070</v>
      </c>
      <c r="Q3325">
        <v>0</v>
      </c>
      <c r="R3325">
        <v>0</v>
      </c>
      <c r="S3325">
        <v>1070</v>
      </c>
      <c r="T3325">
        <v>1070</v>
      </c>
      <c r="U3325">
        <v>1070</v>
      </c>
      <c r="W3325" t="s">
        <v>2006</v>
      </c>
      <c r="X3325" t="s">
        <v>71</v>
      </c>
      <c r="AA3325" t="s">
        <v>33</v>
      </c>
      <c r="AC3325" t="s">
        <v>2034</v>
      </c>
      <c r="AD3325">
        <v>136</v>
      </c>
      <c r="AE3325" t="s">
        <v>2750</v>
      </c>
    </row>
    <row r="3326" spans="1:31" x14ac:dyDescent="0.25">
      <c r="A3326" s="1">
        <v>44483</v>
      </c>
      <c r="B3326" s="2" t="s">
        <v>3883</v>
      </c>
      <c r="C3326" s="2" t="s">
        <v>34</v>
      </c>
      <c r="D3326" s="2" t="s">
        <v>23</v>
      </c>
      <c r="E3326" s="2" t="s">
        <v>80</v>
      </c>
      <c r="F3326" s="2" t="s">
        <v>71</v>
      </c>
      <c r="G3326" s="4">
        <v>44482</v>
      </c>
      <c r="H3326">
        <v>6</v>
      </c>
      <c r="I3326" t="s">
        <v>4436</v>
      </c>
      <c r="J3326" s="1">
        <v>44483</v>
      </c>
      <c r="K3326" t="s">
        <v>2885</v>
      </c>
      <c r="L3326" t="s">
        <v>2401</v>
      </c>
      <c r="M3326" t="s">
        <v>2886</v>
      </c>
      <c r="N3326">
        <v>692</v>
      </c>
      <c r="O3326" t="s">
        <v>2012</v>
      </c>
      <c r="P3326">
        <v>184</v>
      </c>
      <c r="Q3326">
        <v>0</v>
      </c>
      <c r="R3326">
        <v>0</v>
      </c>
      <c r="S3326">
        <v>7937</v>
      </c>
      <c r="T3326">
        <v>7937</v>
      </c>
      <c r="U3326">
        <v>7937</v>
      </c>
      <c r="W3326" t="s">
        <v>2006</v>
      </c>
      <c r="X3326" t="s">
        <v>71</v>
      </c>
      <c r="AA3326" t="s">
        <v>33</v>
      </c>
      <c r="AC3326" t="s">
        <v>2013</v>
      </c>
      <c r="AD3326" t="s">
        <v>2014</v>
      </c>
      <c r="AE3326" t="s">
        <v>2750</v>
      </c>
    </row>
    <row r="3327" spans="1:31" x14ac:dyDescent="0.25">
      <c r="A3327" s="1">
        <v>44483</v>
      </c>
      <c r="B3327" s="2" t="s">
        <v>3883</v>
      </c>
      <c r="C3327" s="2" t="s">
        <v>34</v>
      </c>
      <c r="D3327" s="2" t="s">
        <v>23</v>
      </c>
      <c r="E3327" s="2" t="s">
        <v>80</v>
      </c>
      <c r="F3327" s="2" t="s">
        <v>71</v>
      </c>
      <c r="G3327" s="4">
        <v>44482</v>
      </c>
      <c r="H3327">
        <v>7</v>
      </c>
      <c r="I3327" t="s">
        <v>4436</v>
      </c>
      <c r="N3327">
        <v>288</v>
      </c>
      <c r="O3327" t="s">
        <v>2242</v>
      </c>
      <c r="P3327">
        <v>125</v>
      </c>
      <c r="AC3327" t="s">
        <v>2243</v>
      </c>
      <c r="AD3327">
        <v>221</v>
      </c>
    </row>
    <row r="3328" spans="1:31" x14ac:dyDescent="0.25">
      <c r="A3328" s="1">
        <v>44483</v>
      </c>
      <c r="B3328" s="2" t="s">
        <v>3883</v>
      </c>
      <c r="C3328" s="2" t="s">
        <v>34</v>
      </c>
      <c r="D3328" s="2" t="s">
        <v>23</v>
      </c>
      <c r="E3328" s="2" t="s">
        <v>80</v>
      </c>
      <c r="F3328" s="2" t="s">
        <v>71</v>
      </c>
      <c r="G3328" s="4">
        <v>44482</v>
      </c>
      <c r="H3328">
        <v>8</v>
      </c>
      <c r="I3328" t="s">
        <v>4436</v>
      </c>
      <c r="N3328">
        <v>226</v>
      </c>
      <c r="O3328" t="s">
        <v>2018</v>
      </c>
      <c r="P3328">
        <v>345</v>
      </c>
      <c r="AC3328" t="s">
        <v>2019</v>
      </c>
      <c r="AD3328">
        <v>183</v>
      </c>
    </row>
    <row r="3329" spans="1:31" x14ac:dyDescent="0.25">
      <c r="A3329" s="1">
        <v>44483</v>
      </c>
      <c r="B3329" s="2" t="s">
        <v>3883</v>
      </c>
      <c r="C3329" s="2" t="s">
        <v>34</v>
      </c>
      <c r="D3329" s="2" t="s">
        <v>23</v>
      </c>
      <c r="E3329" s="2" t="s">
        <v>80</v>
      </c>
      <c r="F3329" s="2" t="s">
        <v>71</v>
      </c>
      <c r="G3329" s="4">
        <v>44482</v>
      </c>
      <c r="H3329">
        <v>9</v>
      </c>
      <c r="I3329" t="s">
        <v>4436</v>
      </c>
      <c r="N3329">
        <v>691</v>
      </c>
      <c r="O3329" t="s">
        <v>2020</v>
      </c>
      <c r="P3329">
        <v>518</v>
      </c>
      <c r="AC3329" t="s">
        <v>2021</v>
      </c>
      <c r="AD3329" t="s">
        <v>2022</v>
      </c>
    </row>
    <row r="3330" spans="1:31" x14ac:dyDescent="0.25">
      <c r="A3330" s="1">
        <v>44483</v>
      </c>
      <c r="B3330" s="2" t="s">
        <v>3883</v>
      </c>
      <c r="C3330" s="2" t="s">
        <v>34</v>
      </c>
      <c r="D3330" s="2" t="s">
        <v>23</v>
      </c>
      <c r="E3330" s="2" t="s">
        <v>80</v>
      </c>
      <c r="F3330" s="2" t="s">
        <v>71</v>
      </c>
      <c r="G3330" s="4">
        <v>44482</v>
      </c>
      <c r="H3330">
        <v>10</v>
      </c>
      <c r="I3330" t="s">
        <v>4436</v>
      </c>
      <c r="N3330">
        <v>2458</v>
      </c>
      <c r="O3330" t="s">
        <v>2152</v>
      </c>
      <c r="P3330">
        <v>500</v>
      </c>
      <c r="AC3330" t="s">
        <v>2153</v>
      </c>
    </row>
    <row r="3331" spans="1:31" x14ac:dyDescent="0.25">
      <c r="A3331" s="1">
        <v>44483</v>
      </c>
      <c r="B3331" s="2" t="s">
        <v>3883</v>
      </c>
      <c r="C3331" s="2" t="s">
        <v>34</v>
      </c>
      <c r="D3331" s="2" t="s">
        <v>23</v>
      </c>
      <c r="E3331" s="2" t="s">
        <v>80</v>
      </c>
      <c r="F3331" s="2" t="s">
        <v>71</v>
      </c>
      <c r="G3331" s="4">
        <v>44482</v>
      </c>
      <c r="H3331">
        <v>11</v>
      </c>
      <c r="I3331" t="s">
        <v>4436</v>
      </c>
      <c r="N3331">
        <v>244</v>
      </c>
      <c r="O3331" t="s">
        <v>2023</v>
      </c>
      <c r="P3331">
        <v>920</v>
      </c>
      <c r="AC3331" t="s">
        <v>2024</v>
      </c>
    </row>
    <row r="3332" spans="1:31" x14ac:dyDescent="0.25">
      <c r="A3332" s="1">
        <v>44483</v>
      </c>
      <c r="B3332" s="2" t="s">
        <v>3883</v>
      </c>
      <c r="C3332" s="2" t="s">
        <v>34</v>
      </c>
      <c r="D3332" s="2" t="s">
        <v>23</v>
      </c>
      <c r="E3332" s="2" t="s">
        <v>80</v>
      </c>
      <c r="F3332" s="2" t="s">
        <v>71</v>
      </c>
      <c r="G3332" s="4">
        <v>44482</v>
      </c>
      <c r="H3332">
        <v>12</v>
      </c>
      <c r="I3332" t="s">
        <v>4436</v>
      </c>
      <c r="N3332">
        <v>87</v>
      </c>
      <c r="O3332" t="s">
        <v>2602</v>
      </c>
      <c r="P3332">
        <v>345</v>
      </c>
      <c r="AC3332" t="s">
        <v>2602</v>
      </c>
      <c r="AD3332">
        <v>129</v>
      </c>
    </row>
    <row r="3333" spans="1:31" x14ac:dyDescent="0.25">
      <c r="A3333" s="1">
        <v>44483</v>
      </c>
      <c r="B3333" s="2" t="s">
        <v>3883</v>
      </c>
      <c r="C3333" s="2" t="s">
        <v>34</v>
      </c>
      <c r="D3333" s="2" t="s">
        <v>23</v>
      </c>
      <c r="E3333" s="2" t="s">
        <v>80</v>
      </c>
      <c r="F3333" s="2" t="s">
        <v>71</v>
      </c>
      <c r="G3333" s="4">
        <v>44482</v>
      </c>
      <c r="H3333">
        <v>13</v>
      </c>
      <c r="I3333" t="s">
        <v>4436</v>
      </c>
      <c r="N3333">
        <v>2085</v>
      </c>
      <c r="O3333" t="s">
        <v>2741</v>
      </c>
      <c r="P3333">
        <v>750</v>
      </c>
      <c r="AC3333" t="s">
        <v>2742</v>
      </c>
      <c r="AD3333">
        <v>189</v>
      </c>
    </row>
    <row r="3334" spans="1:31" x14ac:dyDescent="0.25">
      <c r="A3334" s="1">
        <v>44483</v>
      </c>
      <c r="B3334" s="2" t="s">
        <v>3883</v>
      </c>
      <c r="C3334" s="2" t="s">
        <v>34</v>
      </c>
      <c r="D3334" s="2" t="s">
        <v>23</v>
      </c>
      <c r="E3334" s="2" t="s">
        <v>80</v>
      </c>
      <c r="F3334" s="2" t="s">
        <v>71</v>
      </c>
      <c r="G3334" s="4">
        <v>44482</v>
      </c>
      <c r="H3334">
        <v>14</v>
      </c>
      <c r="I3334" t="s">
        <v>4436</v>
      </c>
      <c r="N3334">
        <v>2477</v>
      </c>
      <c r="O3334" t="s">
        <v>2240</v>
      </c>
      <c r="P3334">
        <v>750</v>
      </c>
      <c r="AC3334" t="s">
        <v>2241</v>
      </c>
    </row>
    <row r="3335" spans="1:31" x14ac:dyDescent="0.25">
      <c r="A3335" s="1">
        <v>44483</v>
      </c>
      <c r="B3335" s="2" t="s">
        <v>3883</v>
      </c>
      <c r="C3335" s="2" t="s">
        <v>34</v>
      </c>
      <c r="D3335" s="2" t="s">
        <v>23</v>
      </c>
      <c r="E3335" s="2" t="s">
        <v>80</v>
      </c>
      <c r="F3335" s="2" t="s">
        <v>71</v>
      </c>
      <c r="G3335" s="4">
        <v>44482</v>
      </c>
      <c r="H3335">
        <v>15</v>
      </c>
      <c r="I3335" t="s">
        <v>4436</v>
      </c>
      <c r="N3335">
        <v>2452</v>
      </c>
      <c r="O3335" t="s">
        <v>2157</v>
      </c>
      <c r="P3335">
        <v>3500</v>
      </c>
      <c r="AC3335" t="s">
        <v>2158</v>
      </c>
    </row>
    <row r="3336" spans="1:31" x14ac:dyDescent="0.25">
      <c r="A3336" s="1">
        <v>44483</v>
      </c>
      <c r="B3336" s="2" t="s">
        <v>3883</v>
      </c>
      <c r="C3336" s="2" t="s">
        <v>25</v>
      </c>
      <c r="D3336" s="2" t="s">
        <v>74</v>
      </c>
      <c r="E3336" s="2" t="s">
        <v>78</v>
      </c>
      <c r="F3336" s="2" t="s">
        <v>71</v>
      </c>
      <c r="G3336" s="4">
        <v>44482</v>
      </c>
      <c r="H3336">
        <v>16</v>
      </c>
      <c r="I3336" t="s">
        <v>4437</v>
      </c>
      <c r="J3336" s="1">
        <v>44483</v>
      </c>
      <c r="K3336" t="s">
        <v>2085</v>
      </c>
      <c r="L3336" t="s">
        <v>2086</v>
      </c>
      <c r="M3336" t="s">
        <v>2087</v>
      </c>
      <c r="N3336">
        <v>368</v>
      </c>
      <c r="O3336" t="s">
        <v>2254</v>
      </c>
      <c r="P3336">
        <v>450</v>
      </c>
      <c r="Q3336">
        <v>0</v>
      </c>
      <c r="R3336">
        <v>0</v>
      </c>
      <c r="S3336">
        <v>450</v>
      </c>
      <c r="T3336">
        <v>450</v>
      </c>
      <c r="U3336">
        <v>450</v>
      </c>
      <c r="W3336" t="s">
        <v>2006</v>
      </c>
      <c r="X3336" t="s">
        <v>71</v>
      </c>
      <c r="AA3336" t="s">
        <v>24</v>
      </c>
      <c r="AC3336" t="s">
        <v>2255</v>
      </c>
      <c r="AE3336" t="s">
        <v>2333</v>
      </c>
    </row>
    <row r="3337" spans="1:31" x14ac:dyDescent="0.25">
      <c r="A3337" s="1">
        <v>44483</v>
      </c>
      <c r="B3337" s="2" t="s">
        <v>3883</v>
      </c>
      <c r="C3337" s="2" t="s">
        <v>20</v>
      </c>
      <c r="D3337" s="2" t="s">
        <v>23</v>
      </c>
      <c r="E3337" s="2" t="s">
        <v>79</v>
      </c>
      <c r="F3337" s="2" t="s">
        <v>71</v>
      </c>
      <c r="G3337" s="4">
        <v>44482</v>
      </c>
      <c r="H3337">
        <v>17</v>
      </c>
      <c r="I3337" t="s">
        <v>4438</v>
      </c>
      <c r="J3337" s="1">
        <v>44483</v>
      </c>
      <c r="K3337" t="s">
        <v>4581</v>
      </c>
      <c r="L3337" t="s">
        <v>2877</v>
      </c>
      <c r="M3337" t="s">
        <v>2684</v>
      </c>
      <c r="N3337">
        <v>692</v>
      </c>
      <c r="O3337" t="s">
        <v>2012</v>
      </c>
      <c r="P3337">
        <v>184</v>
      </c>
      <c r="Q3337">
        <v>0</v>
      </c>
      <c r="R3337">
        <v>0</v>
      </c>
      <c r="S3337">
        <v>759</v>
      </c>
      <c r="T3337">
        <v>759</v>
      </c>
      <c r="U3337">
        <v>759</v>
      </c>
      <c r="W3337" t="s">
        <v>2006</v>
      </c>
      <c r="X3337" t="s">
        <v>71</v>
      </c>
      <c r="AA3337" t="s">
        <v>18</v>
      </c>
      <c r="AC3337" t="s">
        <v>2013</v>
      </c>
      <c r="AD3337" t="s">
        <v>2014</v>
      </c>
      <c r="AE3337" t="s">
        <v>3220</v>
      </c>
    </row>
    <row r="3338" spans="1:31" x14ac:dyDescent="0.25">
      <c r="A3338" s="1">
        <v>44483</v>
      </c>
      <c r="B3338" s="2" t="s">
        <v>3883</v>
      </c>
      <c r="C3338" s="2" t="s">
        <v>20</v>
      </c>
      <c r="D3338" s="2" t="s">
        <v>23</v>
      </c>
      <c r="E3338" s="2" t="s">
        <v>79</v>
      </c>
      <c r="F3338" s="2" t="s">
        <v>71</v>
      </c>
      <c r="G3338" s="4">
        <v>44482</v>
      </c>
      <c r="H3338">
        <v>18</v>
      </c>
      <c r="I3338" t="s">
        <v>4438</v>
      </c>
      <c r="N3338">
        <v>119</v>
      </c>
      <c r="O3338" t="s">
        <v>2145</v>
      </c>
      <c r="P3338">
        <v>161</v>
      </c>
      <c r="AC3338" t="s">
        <v>2146</v>
      </c>
      <c r="AD3338">
        <v>213</v>
      </c>
    </row>
    <row r="3339" spans="1:31" x14ac:dyDescent="0.25">
      <c r="A3339" s="1">
        <v>44483</v>
      </c>
      <c r="B3339" s="2" t="s">
        <v>3883</v>
      </c>
      <c r="C3339" s="2" t="s">
        <v>20</v>
      </c>
      <c r="D3339" s="2" t="s">
        <v>23</v>
      </c>
      <c r="E3339" s="2" t="s">
        <v>79</v>
      </c>
      <c r="F3339" s="2" t="s">
        <v>71</v>
      </c>
      <c r="G3339" s="4">
        <v>44482</v>
      </c>
      <c r="H3339">
        <v>19</v>
      </c>
      <c r="I3339" t="s">
        <v>4438</v>
      </c>
      <c r="N3339">
        <v>100</v>
      </c>
      <c r="O3339" t="s">
        <v>2016</v>
      </c>
      <c r="P3339">
        <v>414</v>
      </c>
      <c r="AC3339" t="s">
        <v>2017</v>
      </c>
      <c r="AD3339">
        <v>100</v>
      </c>
    </row>
    <row r="3340" spans="1:31" x14ac:dyDescent="0.25">
      <c r="A3340" s="1">
        <v>44483</v>
      </c>
      <c r="B3340" s="2" t="s">
        <v>3879</v>
      </c>
      <c r="C3340" s="2" t="s">
        <v>73</v>
      </c>
      <c r="D3340" s="2" t="s">
        <v>23</v>
      </c>
      <c r="E3340" s="2" t="s">
        <v>77</v>
      </c>
      <c r="F3340" s="2" t="s">
        <v>71</v>
      </c>
      <c r="G3340" s="4">
        <v>44483</v>
      </c>
      <c r="H3340">
        <v>20</v>
      </c>
      <c r="I3340" t="s">
        <v>4440</v>
      </c>
      <c r="J3340" s="1">
        <v>44483</v>
      </c>
      <c r="K3340" t="s">
        <v>3691</v>
      </c>
      <c r="L3340" t="s">
        <v>3692</v>
      </c>
      <c r="N3340">
        <v>102</v>
      </c>
      <c r="O3340" t="s">
        <v>2033</v>
      </c>
      <c r="P3340">
        <v>1070</v>
      </c>
      <c r="Q3340">
        <v>0</v>
      </c>
      <c r="R3340">
        <v>0</v>
      </c>
      <c r="S3340">
        <v>1070</v>
      </c>
      <c r="T3340">
        <v>1070</v>
      </c>
      <c r="U3340">
        <v>1070</v>
      </c>
      <c r="W3340" t="s">
        <v>2006</v>
      </c>
      <c r="X3340" t="s">
        <v>71</v>
      </c>
      <c r="AA3340" t="s">
        <v>24</v>
      </c>
      <c r="AC3340" t="s">
        <v>2034</v>
      </c>
      <c r="AD3340">
        <v>136</v>
      </c>
      <c r="AE3340" t="s">
        <v>2079</v>
      </c>
    </row>
    <row r="3341" spans="1:31" x14ac:dyDescent="0.25">
      <c r="A3341" s="1">
        <v>44483</v>
      </c>
      <c r="B3341" s="2" t="s">
        <v>3879</v>
      </c>
      <c r="C3341" s="2" t="s">
        <v>73</v>
      </c>
      <c r="D3341" s="2" t="s">
        <v>23</v>
      </c>
      <c r="E3341" s="2" t="s">
        <v>77</v>
      </c>
      <c r="F3341" s="2" t="s">
        <v>71</v>
      </c>
      <c r="G3341" s="4">
        <v>44483</v>
      </c>
      <c r="H3341">
        <v>21</v>
      </c>
      <c r="I3341" t="s">
        <v>4441</v>
      </c>
      <c r="J3341" s="1">
        <v>44483</v>
      </c>
      <c r="K3341" t="s">
        <v>3390</v>
      </c>
      <c r="L3341" t="s">
        <v>2037</v>
      </c>
      <c r="N3341">
        <v>102</v>
      </c>
      <c r="O3341" t="s">
        <v>2033</v>
      </c>
      <c r="P3341">
        <v>1070</v>
      </c>
      <c r="Q3341">
        <v>0</v>
      </c>
      <c r="R3341">
        <v>0</v>
      </c>
      <c r="S3341">
        <v>1070</v>
      </c>
      <c r="T3341">
        <v>1070</v>
      </c>
      <c r="U3341">
        <v>1070</v>
      </c>
      <c r="W3341" t="s">
        <v>2006</v>
      </c>
      <c r="X3341" t="s">
        <v>71</v>
      </c>
      <c r="AA3341" t="s">
        <v>24</v>
      </c>
      <c r="AC3341" t="s">
        <v>2034</v>
      </c>
      <c r="AD3341">
        <v>136</v>
      </c>
      <c r="AE3341" t="s">
        <v>2079</v>
      </c>
    </row>
    <row r="3342" spans="1:31" x14ac:dyDescent="0.25">
      <c r="A3342" s="1">
        <v>44483</v>
      </c>
      <c r="B3342" s="2" t="s">
        <v>3879</v>
      </c>
      <c r="C3342" s="2" t="s">
        <v>73</v>
      </c>
      <c r="D3342" s="2" t="s">
        <v>23</v>
      </c>
      <c r="E3342" s="2" t="s">
        <v>77</v>
      </c>
      <c r="F3342" s="2" t="s">
        <v>71</v>
      </c>
      <c r="G3342" s="4">
        <v>44483</v>
      </c>
      <c r="H3342">
        <v>22</v>
      </c>
      <c r="I3342" t="s">
        <v>4442</v>
      </c>
      <c r="J3342" s="1">
        <v>44483</v>
      </c>
      <c r="K3342" t="s">
        <v>2915</v>
      </c>
      <c r="L3342" t="s">
        <v>2618</v>
      </c>
      <c r="M3342" t="s">
        <v>2065</v>
      </c>
      <c r="N3342">
        <v>102</v>
      </c>
      <c r="O3342" t="s">
        <v>2033</v>
      </c>
      <c r="P3342">
        <v>1070</v>
      </c>
      <c r="Q3342">
        <v>0</v>
      </c>
      <c r="R3342">
        <v>0</v>
      </c>
      <c r="S3342">
        <v>1070</v>
      </c>
      <c r="T3342">
        <v>1070</v>
      </c>
      <c r="U3342">
        <v>1070</v>
      </c>
      <c r="W3342" t="s">
        <v>2006</v>
      </c>
      <c r="X3342" t="s">
        <v>71</v>
      </c>
      <c r="AA3342" t="s">
        <v>24</v>
      </c>
      <c r="AC3342" t="s">
        <v>2034</v>
      </c>
      <c r="AD3342">
        <v>136</v>
      </c>
      <c r="AE3342" t="s">
        <v>2079</v>
      </c>
    </row>
    <row r="3343" spans="1:31" x14ac:dyDescent="0.25">
      <c r="A3343" s="1">
        <v>44483</v>
      </c>
      <c r="B3343" s="2" t="s">
        <v>3879</v>
      </c>
      <c r="C3343" s="2" t="s">
        <v>73</v>
      </c>
      <c r="D3343" s="2" t="s">
        <v>23</v>
      </c>
      <c r="E3343" s="2" t="s">
        <v>77</v>
      </c>
      <c r="F3343" s="2" t="s">
        <v>71</v>
      </c>
      <c r="G3343" s="4">
        <v>44483</v>
      </c>
      <c r="H3343">
        <v>23</v>
      </c>
      <c r="I3343" t="s">
        <v>4443</v>
      </c>
      <c r="J3343" s="1">
        <v>44483</v>
      </c>
      <c r="K3343" t="s">
        <v>3704</v>
      </c>
      <c r="L3343" t="s">
        <v>2740</v>
      </c>
      <c r="M3343" t="s">
        <v>2150</v>
      </c>
      <c r="N3343">
        <v>102</v>
      </c>
      <c r="O3343" t="s">
        <v>2033</v>
      </c>
      <c r="P3343">
        <v>1070</v>
      </c>
      <c r="Q3343">
        <v>0</v>
      </c>
      <c r="R3343">
        <v>0</v>
      </c>
      <c r="S3343">
        <v>1070</v>
      </c>
      <c r="T3343">
        <v>1070</v>
      </c>
      <c r="U3343">
        <v>1070</v>
      </c>
      <c r="W3343" t="s">
        <v>2006</v>
      </c>
      <c r="X3343" t="s">
        <v>71</v>
      </c>
      <c r="AA3343" t="s">
        <v>24</v>
      </c>
      <c r="AC3343" t="s">
        <v>2034</v>
      </c>
      <c r="AD3343">
        <v>136</v>
      </c>
      <c r="AE3343" t="s">
        <v>2035</v>
      </c>
    </row>
    <row r="3344" spans="1:31" x14ac:dyDescent="0.25">
      <c r="A3344" s="1">
        <v>44483</v>
      </c>
      <c r="B3344" s="2" t="s">
        <v>3879</v>
      </c>
      <c r="C3344" s="2" t="s">
        <v>73</v>
      </c>
      <c r="D3344" s="2" t="s">
        <v>23</v>
      </c>
      <c r="E3344" s="2" t="s">
        <v>77</v>
      </c>
      <c r="F3344" s="2" t="s">
        <v>71</v>
      </c>
      <c r="G3344" s="4">
        <v>44483</v>
      </c>
      <c r="H3344">
        <v>24</v>
      </c>
      <c r="I3344" t="s">
        <v>4444</v>
      </c>
      <c r="J3344" s="1">
        <v>44483</v>
      </c>
      <c r="K3344" t="s">
        <v>3995</v>
      </c>
      <c r="L3344" t="s">
        <v>2338</v>
      </c>
      <c r="M3344" t="s">
        <v>2574</v>
      </c>
      <c r="N3344">
        <v>102</v>
      </c>
      <c r="O3344" t="s">
        <v>2033</v>
      </c>
      <c r="P3344">
        <v>1070</v>
      </c>
      <c r="Q3344">
        <v>0</v>
      </c>
      <c r="R3344">
        <v>0</v>
      </c>
      <c r="S3344">
        <v>1070</v>
      </c>
      <c r="T3344">
        <v>1070</v>
      </c>
      <c r="U3344">
        <v>1070</v>
      </c>
      <c r="W3344" t="s">
        <v>2006</v>
      </c>
      <c r="X3344" t="s">
        <v>71</v>
      </c>
      <c r="AA3344" t="s">
        <v>24</v>
      </c>
      <c r="AC3344" t="s">
        <v>2034</v>
      </c>
      <c r="AD3344">
        <v>136</v>
      </c>
      <c r="AE3344" t="s">
        <v>2035</v>
      </c>
    </row>
    <row r="3345" spans="1:31" x14ac:dyDescent="0.25">
      <c r="A3345" s="1">
        <v>44483</v>
      </c>
      <c r="B3345" s="2" t="s">
        <v>3879</v>
      </c>
      <c r="C3345" s="2" t="s">
        <v>73</v>
      </c>
      <c r="D3345" s="2" t="s">
        <v>23</v>
      </c>
      <c r="E3345" s="2" t="s">
        <v>77</v>
      </c>
      <c r="F3345" s="2" t="s">
        <v>71</v>
      </c>
      <c r="G3345" s="4">
        <v>44483</v>
      </c>
      <c r="H3345">
        <v>25</v>
      </c>
      <c r="I3345" t="s">
        <v>4445</v>
      </c>
      <c r="J3345" s="1">
        <v>44483</v>
      </c>
      <c r="K3345" t="s">
        <v>2036</v>
      </c>
      <c r="L3345" t="s">
        <v>2037</v>
      </c>
      <c r="M3345" t="s">
        <v>2038</v>
      </c>
      <c r="N3345">
        <v>102</v>
      </c>
      <c r="O3345" t="s">
        <v>2033</v>
      </c>
      <c r="P3345">
        <v>1070</v>
      </c>
      <c r="Q3345">
        <v>0</v>
      </c>
      <c r="R3345">
        <v>0</v>
      </c>
      <c r="S3345">
        <v>1070</v>
      </c>
      <c r="T3345">
        <v>1070</v>
      </c>
      <c r="U3345">
        <v>1070</v>
      </c>
      <c r="W3345" t="s">
        <v>2006</v>
      </c>
      <c r="X3345" t="s">
        <v>71</v>
      </c>
      <c r="AA3345" t="s">
        <v>24</v>
      </c>
      <c r="AC3345" t="s">
        <v>2034</v>
      </c>
      <c r="AD3345">
        <v>136</v>
      </c>
      <c r="AE3345" t="s">
        <v>2035</v>
      </c>
    </row>
    <row r="3346" spans="1:31" x14ac:dyDescent="0.25">
      <c r="A3346" s="1">
        <v>44483</v>
      </c>
      <c r="B3346" s="2" t="s">
        <v>3879</v>
      </c>
      <c r="C3346" s="2" t="s">
        <v>25</v>
      </c>
      <c r="D3346" s="2" t="s">
        <v>23</v>
      </c>
      <c r="E3346" s="2" t="s">
        <v>78</v>
      </c>
      <c r="F3346" s="2" t="s">
        <v>71</v>
      </c>
      <c r="G3346" s="4">
        <v>44483</v>
      </c>
      <c r="H3346">
        <v>26</v>
      </c>
      <c r="I3346" t="s">
        <v>4446</v>
      </c>
      <c r="J3346" s="1">
        <v>44483</v>
      </c>
      <c r="K3346" t="s">
        <v>3067</v>
      </c>
      <c r="L3346" t="s">
        <v>2618</v>
      </c>
      <c r="M3346" t="s">
        <v>2065</v>
      </c>
      <c r="N3346">
        <v>692</v>
      </c>
      <c r="O3346" t="s">
        <v>2012</v>
      </c>
      <c r="P3346">
        <v>184</v>
      </c>
      <c r="Q3346">
        <v>0</v>
      </c>
      <c r="R3346">
        <v>0</v>
      </c>
      <c r="S3346">
        <v>873</v>
      </c>
      <c r="T3346">
        <v>873</v>
      </c>
      <c r="U3346">
        <v>873</v>
      </c>
      <c r="W3346" t="s">
        <v>2006</v>
      </c>
      <c r="X3346" t="s">
        <v>71</v>
      </c>
      <c r="AA3346" t="s">
        <v>24</v>
      </c>
      <c r="AC3346" t="s">
        <v>2013</v>
      </c>
      <c r="AD3346" t="s">
        <v>2014</v>
      </c>
      <c r="AE3346" t="s">
        <v>2079</v>
      </c>
    </row>
    <row r="3347" spans="1:31" x14ac:dyDescent="0.25">
      <c r="A3347" s="1">
        <v>44483</v>
      </c>
      <c r="B3347" s="2" t="s">
        <v>3879</v>
      </c>
      <c r="C3347" s="2" t="s">
        <v>25</v>
      </c>
      <c r="D3347" s="2" t="s">
        <v>23</v>
      </c>
      <c r="E3347" s="2" t="s">
        <v>78</v>
      </c>
      <c r="F3347" s="2" t="s">
        <v>71</v>
      </c>
      <c r="G3347" s="4">
        <v>44483</v>
      </c>
      <c r="H3347">
        <v>27</v>
      </c>
      <c r="I3347" t="s">
        <v>4446</v>
      </c>
      <c r="N3347">
        <v>104</v>
      </c>
      <c r="O3347" t="s">
        <v>2057</v>
      </c>
      <c r="P3347">
        <v>171</v>
      </c>
      <c r="AC3347" t="s">
        <v>2058</v>
      </c>
      <c r="AD3347">
        <v>157</v>
      </c>
    </row>
    <row r="3348" spans="1:31" x14ac:dyDescent="0.25">
      <c r="A3348" s="1">
        <v>44483</v>
      </c>
      <c r="B3348" s="2" t="s">
        <v>3879</v>
      </c>
      <c r="C3348" s="2" t="s">
        <v>25</v>
      </c>
      <c r="D3348" s="2" t="s">
        <v>23</v>
      </c>
      <c r="E3348" s="2" t="s">
        <v>78</v>
      </c>
      <c r="F3348" s="2" t="s">
        <v>71</v>
      </c>
      <c r="G3348" s="4">
        <v>44483</v>
      </c>
      <c r="H3348">
        <v>28</v>
      </c>
      <c r="I3348" t="s">
        <v>4446</v>
      </c>
      <c r="N3348">
        <v>691</v>
      </c>
      <c r="O3348" t="s">
        <v>2020</v>
      </c>
      <c r="P3348">
        <v>518</v>
      </c>
      <c r="AC3348" t="s">
        <v>2021</v>
      </c>
      <c r="AD3348" t="s">
        <v>2022</v>
      </c>
    </row>
    <row r="3349" spans="1:31" x14ac:dyDescent="0.25">
      <c r="A3349" s="1">
        <v>44483</v>
      </c>
      <c r="B3349" s="2" t="s">
        <v>3879</v>
      </c>
      <c r="C3349" s="2" t="s">
        <v>73</v>
      </c>
      <c r="D3349" s="2" t="s">
        <v>37</v>
      </c>
      <c r="E3349" s="2" t="s">
        <v>77</v>
      </c>
      <c r="F3349" s="2" t="s">
        <v>71</v>
      </c>
      <c r="G3349" s="4">
        <v>44483</v>
      </c>
      <c r="H3349">
        <v>29</v>
      </c>
      <c r="I3349" t="s">
        <v>4447</v>
      </c>
      <c r="J3349" s="1">
        <v>44483</v>
      </c>
      <c r="K3349" t="s">
        <v>2070</v>
      </c>
      <c r="L3349" t="s">
        <v>2071</v>
      </c>
      <c r="M3349" t="s">
        <v>2072</v>
      </c>
      <c r="N3349">
        <v>112</v>
      </c>
      <c r="O3349" t="s">
        <v>2357</v>
      </c>
      <c r="P3349">
        <v>1070</v>
      </c>
      <c r="Q3349">
        <v>0</v>
      </c>
      <c r="R3349">
        <v>0</v>
      </c>
      <c r="S3349">
        <v>2140</v>
      </c>
      <c r="T3349">
        <v>2140</v>
      </c>
      <c r="U3349">
        <v>2140</v>
      </c>
      <c r="W3349" t="s">
        <v>2006</v>
      </c>
      <c r="X3349" t="s">
        <v>71</v>
      </c>
      <c r="AA3349" t="s">
        <v>24</v>
      </c>
      <c r="AC3349" t="s">
        <v>2358</v>
      </c>
      <c r="AE3349" t="s">
        <v>2035</v>
      </c>
    </row>
    <row r="3350" spans="1:31" x14ac:dyDescent="0.25">
      <c r="A3350" s="1">
        <v>44483</v>
      </c>
      <c r="B3350" s="2" t="s">
        <v>3879</v>
      </c>
      <c r="C3350" s="2" t="s">
        <v>73</v>
      </c>
      <c r="D3350" s="2" t="s">
        <v>37</v>
      </c>
      <c r="E3350" s="2" t="s">
        <v>77</v>
      </c>
      <c r="F3350" s="2" t="s">
        <v>71</v>
      </c>
      <c r="G3350" s="4">
        <v>44483</v>
      </c>
      <c r="H3350">
        <v>30</v>
      </c>
      <c r="I3350" t="s">
        <v>4447</v>
      </c>
      <c r="N3350">
        <v>102</v>
      </c>
      <c r="O3350" t="s">
        <v>2033</v>
      </c>
      <c r="P3350">
        <v>1070</v>
      </c>
      <c r="AC3350" t="s">
        <v>2034</v>
      </c>
      <c r="AD3350">
        <v>136</v>
      </c>
    </row>
    <row r="3351" spans="1:31" x14ac:dyDescent="0.25">
      <c r="A3351" s="1">
        <v>44483</v>
      </c>
      <c r="B3351" s="2" t="s">
        <v>3879</v>
      </c>
      <c r="C3351" s="2" t="s">
        <v>73</v>
      </c>
      <c r="D3351" s="2" t="s">
        <v>37</v>
      </c>
      <c r="E3351" s="2" t="s">
        <v>77</v>
      </c>
      <c r="F3351" s="2" t="s">
        <v>71</v>
      </c>
      <c r="G3351" s="4">
        <v>44483</v>
      </c>
      <c r="H3351">
        <v>31</v>
      </c>
      <c r="I3351" t="s">
        <v>4449</v>
      </c>
      <c r="J3351" s="1">
        <v>44483</v>
      </c>
      <c r="K3351" t="s">
        <v>2085</v>
      </c>
      <c r="L3351" t="s">
        <v>2086</v>
      </c>
      <c r="M3351" t="s">
        <v>2087</v>
      </c>
      <c r="N3351">
        <v>102</v>
      </c>
      <c r="O3351" t="s">
        <v>2033</v>
      </c>
      <c r="P3351">
        <v>1070</v>
      </c>
      <c r="Q3351">
        <v>0</v>
      </c>
      <c r="R3351">
        <v>0</v>
      </c>
      <c r="S3351">
        <v>1070</v>
      </c>
      <c r="T3351">
        <v>1070</v>
      </c>
      <c r="U3351">
        <v>1070</v>
      </c>
      <c r="W3351" t="s">
        <v>2006</v>
      </c>
      <c r="X3351" t="s">
        <v>71</v>
      </c>
      <c r="AA3351" t="s">
        <v>24</v>
      </c>
      <c r="AC3351" t="s">
        <v>2034</v>
      </c>
      <c r="AD3351">
        <v>136</v>
      </c>
      <c r="AE3351" t="s">
        <v>2035</v>
      </c>
    </row>
    <row r="3352" spans="1:31" x14ac:dyDescent="0.25">
      <c r="A3352" s="1">
        <v>44483</v>
      </c>
      <c r="B3352" s="2" t="s">
        <v>3879</v>
      </c>
      <c r="C3352" s="2" t="s">
        <v>25</v>
      </c>
      <c r="D3352" s="2" t="s">
        <v>23</v>
      </c>
      <c r="E3352" s="2" t="s">
        <v>78</v>
      </c>
      <c r="F3352" s="2" t="s">
        <v>71</v>
      </c>
      <c r="G3352" s="4">
        <v>44483</v>
      </c>
      <c r="H3352">
        <v>32</v>
      </c>
      <c r="I3352" t="s">
        <v>4450</v>
      </c>
      <c r="J3352" s="1">
        <v>44483</v>
      </c>
      <c r="K3352" t="s">
        <v>4163</v>
      </c>
      <c r="L3352" t="s">
        <v>2421</v>
      </c>
      <c r="N3352">
        <v>692</v>
      </c>
      <c r="O3352" t="s">
        <v>2012</v>
      </c>
      <c r="P3352">
        <v>184</v>
      </c>
      <c r="Q3352">
        <v>0</v>
      </c>
      <c r="R3352">
        <v>0</v>
      </c>
      <c r="S3352">
        <v>840</v>
      </c>
      <c r="T3352">
        <v>840</v>
      </c>
      <c r="U3352">
        <v>840</v>
      </c>
      <c r="W3352" t="s">
        <v>2006</v>
      </c>
      <c r="X3352" t="s">
        <v>71</v>
      </c>
      <c r="AA3352" t="s">
        <v>24</v>
      </c>
      <c r="AC3352" t="s">
        <v>2013</v>
      </c>
      <c r="AD3352" t="s">
        <v>2014</v>
      </c>
      <c r="AE3352" t="s">
        <v>2045</v>
      </c>
    </row>
    <row r="3353" spans="1:31" x14ac:dyDescent="0.25">
      <c r="A3353" s="1">
        <v>44483</v>
      </c>
      <c r="B3353" s="2" t="s">
        <v>3879</v>
      </c>
      <c r="C3353" s="2" t="s">
        <v>25</v>
      </c>
      <c r="D3353" s="2" t="s">
        <v>23</v>
      </c>
      <c r="E3353" s="2" t="s">
        <v>78</v>
      </c>
      <c r="F3353" s="2" t="s">
        <v>71</v>
      </c>
      <c r="G3353" s="4">
        <v>44483</v>
      </c>
      <c r="H3353">
        <v>33</v>
      </c>
      <c r="I3353" t="s">
        <v>4450</v>
      </c>
      <c r="N3353">
        <v>691</v>
      </c>
      <c r="O3353" t="s">
        <v>2020</v>
      </c>
      <c r="P3353">
        <v>518</v>
      </c>
      <c r="AC3353" t="s">
        <v>2021</v>
      </c>
      <c r="AD3353" t="s">
        <v>2022</v>
      </c>
    </row>
    <row r="3354" spans="1:31" x14ac:dyDescent="0.25">
      <c r="A3354" s="1">
        <v>44483</v>
      </c>
      <c r="B3354" s="2" t="s">
        <v>3879</v>
      </c>
      <c r="C3354" s="2" t="s">
        <v>25</v>
      </c>
      <c r="D3354" s="2" t="s">
        <v>23</v>
      </c>
      <c r="E3354" s="2" t="s">
        <v>78</v>
      </c>
      <c r="F3354" s="2" t="s">
        <v>71</v>
      </c>
      <c r="G3354" s="4">
        <v>44483</v>
      </c>
      <c r="H3354">
        <v>34</v>
      </c>
      <c r="I3354" t="s">
        <v>4450</v>
      </c>
      <c r="N3354">
        <v>83</v>
      </c>
      <c r="O3354" t="s">
        <v>2029</v>
      </c>
      <c r="P3354">
        <v>138</v>
      </c>
      <c r="AC3354" t="s">
        <v>2030</v>
      </c>
      <c r="AD3354">
        <v>127</v>
      </c>
    </row>
    <row r="3355" spans="1:31" x14ac:dyDescent="0.25">
      <c r="A3355" s="1">
        <v>44483</v>
      </c>
      <c r="B3355" s="2" t="s">
        <v>3879</v>
      </c>
      <c r="C3355" s="2" t="s">
        <v>46</v>
      </c>
      <c r="D3355" s="2" t="s">
        <v>23</v>
      </c>
      <c r="E3355" s="2" t="s">
        <v>81</v>
      </c>
      <c r="F3355" s="2" t="s">
        <v>71</v>
      </c>
      <c r="G3355" s="4">
        <v>44483</v>
      </c>
      <c r="H3355">
        <v>35</v>
      </c>
      <c r="I3355" t="s">
        <v>4451</v>
      </c>
      <c r="J3355" s="1">
        <v>44483</v>
      </c>
      <c r="K3355" t="s">
        <v>4582</v>
      </c>
      <c r="L3355" t="s">
        <v>4583</v>
      </c>
      <c r="N3355">
        <v>692</v>
      </c>
      <c r="O3355" t="s">
        <v>2012</v>
      </c>
      <c r="P3355">
        <v>184</v>
      </c>
      <c r="Q3355">
        <v>0</v>
      </c>
      <c r="R3355">
        <v>0</v>
      </c>
      <c r="S3355">
        <v>1231</v>
      </c>
      <c r="T3355">
        <v>1231</v>
      </c>
      <c r="U3355">
        <v>1231</v>
      </c>
      <c r="W3355" t="s">
        <v>2006</v>
      </c>
      <c r="X3355" t="s">
        <v>71</v>
      </c>
      <c r="Y3355" t="s">
        <v>4584</v>
      </c>
      <c r="AA3355" t="s">
        <v>46</v>
      </c>
      <c r="AC3355" t="s">
        <v>2013</v>
      </c>
      <c r="AD3355" t="s">
        <v>2014</v>
      </c>
      <c r="AE3355" t="s">
        <v>2118</v>
      </c>
    </row>
    <row r="3356" spans="1:31" x14ac:dyDescent="0.25">
      <c r="A3356" s="1">
        <v>44483</v>
      </c>
      <c r="B3356" s="2" t="s">
        <v>3879</v>
      </c>
      <c r="C3356" s="2" t="s">
        <v>46</v>
      </c>
      <c r="D3356" s="2" t="s">
        <v>23</v>
      </c>
      <c r="E3356" s="2" t="s">
        <v>81</v>
      </c>
      <c r="F3356" s="2" t="s">
        <v>71</v>
      </c>
      <c r="G3356" s="4">
        <v>44483</v>
      </c>
      <c r="H3356">
        <v>36</v>
      </c>
      <c r="I3356" t="s">
        <v>4451</v>
      </c>
      <c r="N3356">
        <v>121</v>
      </c>
      <c r="O3356" t="s">
        <v>2100</v>
      </c>
      <c r="P3356">
        <v>374</v>
      </c>
      <c r="AC3356" t="s">
        <v>2101</v>
      </c>
      <c r="AD3356">
        <v>137</v>
      </c>
    </row>
    <row r="3357" spans="1:31" x14ac:dyDescent="0.25">
      <c r="A3357" s="1">
        <v>44483</v>
      </c>
      <c r="B3357" s="2" t="s">
        <v>3879</v>
      </c>
      <c r="C3357" s="2" t="s">
        <v>46</v>
      </c>
      <c r="D3357" s="2" t="s">
        <v>23</v>
      </c>
      <c r="E3357" s="2" t="s">
        <v>81</v>
      </c>
      <c r="F3357" s="2" t="s">
        <v>71</v>
      </c>
      <c r="G3357" s="4">
        <v>44483</v>
      </c>
      <c r="H3357">
        <v>37</v>
      </c>
      <c r="I3357" t="s">
        <v>4451</v>
      </c>
      <c r="N3357">
        <v>1533</v>
      </c>
      <c r="O3357" t="s">
        <v>2119</v>
      </c>
      <c r="P3357">
        <v>535</v>
      </c>
      <c r="AC3357" t="s">
        <v>2120</v>
      </c>
      <c r="AD3357" t="s">
        <v>2121</v>
      </c>
    </row>
    <row r="3358" spans="1:31" x14ac:dyDescent="0.25">
      <c r="A3358" s="1">
        <v>44483</v>
      </c>
      <c r="B3358" s="2" t="s">
        <v>3879</v>
      </c>
      <c r="C3358" s="2" t="s">
        <v>46</v>
      </c>
      <c r="D3358" s="2" t="s">
        <v>23</v>
      </c>
      <c r="E3358" s="2" t="s">
        <v>81</v>
      </c>
      <c r="F3358" s="2" t="s">
        <v>71</v>
      </c>
      <c r="G3358" s="4">
        <v>44483</v>
      </c>
      <c r="H3358">
        <v>38</v>
      </c>
      <c r="I3358" t="s">
        <v>4451</v>
      </c>
      <c r="N3358">
        <v>83</v>
      </c>
      <c r="O3358" t="s">
        <v>2029</v>
      </c>
      <c r="P3358">
        <v>138</v>
      </c>
      <c r="AC3358" t="s">
        <v>2030</v>
      </c>
      <c r="AD3358">
        <v>127</v>
      </c>
    </row>
    <row r="3359" spans="1:31" x14ac:dyDescent="0.25">
      <c r="A3359" s="1">
        <v>44483</v>
      </c>
      <c r="B3359" s="2" t="s">
        <v>3879</v>
      </c>
      <c r="C3359" s="2" t="s">
        <v>25</v>
      </c>
      <c r="D3359" s="2" t="s">
        <v>23</v>
      </c>
      <c r="E3359" s="2" t="s">
        <v>78</v>
      </c>
      <c r="F3359" s="2" t="s">
        <v>71</v>
      </c>
      <c r="G3359" s="4">
        <v>44483</v>
      </c>
      <c r="H3359">
        <v>39</v>
      </c>
      <c r="I3359" t="s">
        <v>4453</v>
      </c>
      <c r="J3359" s="1">
        <v>44483</v>
      </c>
      <c r="K3359" t="s">
        <v>4570</v>
      </c>
      <c r="L3359" t="s">
        <v>4571</v>
      </c>
      <c r="N3359">
        <v>692</v>
      </c>
      <c r="O3359" t="s">
        <v>2012</v>
      </c>
      <c r="P3359">
        <v>184</v>
      </c>
      <c r="Q3359">
        <v>0</v>
      </c>
      <c r="R3359">
        <v>0</v>
      </c>
      <c r="S3359">
        <v>702</v>
      </c>
      <c r="T3359">
        <v>702</v>
      </c>
      <c r="U3359">
        <v>702</v>
      </c>
      <c r="W3359" t="s">
        <v>2006</v>
      </c>
      <c r="X3359" t="s">
        <v>71</v>
      </c>
      <c r="AA3359" t="s">
        <v>24</v>
      </c>
      <c r="AC3359" t="s">
        <v>2013</v>
      </c>
      <c r="AD3359" t="s">
        <v>2014</v>
      </c>
      <c r="AE3359" t="s">
        <v>2870</v>
      </c>
    </row>
    <row r="3360" spans="1:31" x14ac:dyDescent="0.25">
      <c r="A3360" s="1">
        <v>44483</v>
      </c>
      <c r="B3360" s="2" t="s">
        <v>3879</v>
      </c>
      <c r="C3360" s="2" t="s">
        <v>25</v>
      </c>
      <c r="D3360" s="2" t="s">
        <v>23</v>
      </c>
      <c r="E3360" s="2" t="s">
        <v>78</v>
      </c>
      <c r="F3360" s="2" t="s">
        <v>71</v>
      </c>
      <c r="G3360" s="4">
        <v>44483</v>
      </c>
      <c r="H3360">
        <v>40</v>
      </c>
      <c r="I3360" t="s">
        <v>4453</v>
      </c>
      <c r="N3360">
        <v>691</v>
      </c>
      <c r="O3360" t="s">
        <v>2020</v>
      </c>
      <c r="P3360">
        <v>518</v>
      </c>
      <c r="AC3360" t="s">
        <v>2021</v>
      </c>
      <c r="AD3360" t="s">
        <v>2022</v>
      </c>
    </row>
    <row r="3361" spans="1:31" x14ac:dyDescent="0.25">
      <c r="A3361" s="1">
        <v>44483</v>
      </c>
      <c r="B3361" s="2" t="s">
        <v>3879</v>
      </c>
      <c r="C3361" s="2" t="s">
        <v>73</v>
      </c>
      <c r="D3361" s="2" t="s">
        <v>37</v>
      </c>
      <c r="E3361" s="2" t="s">
        <v>77</v>
      </c>
      <c r="F3361" s="2" t="s">
        <v>71</v>
      </c>
      <c r="G3361" s="4">
        <v>44483</v>
      </c>
      <c r="H3361">
        <v>41</v>
      </c>
      <c r="I3361" t="s">
        <v>4454</v>
      </c>
      <c r="J3361" s="1">
        <v>44483</v>
      </c>
      <c r="K3361" t="s">
        <v>3617</v>
      </c>
      <c r="L3361" t="s">
        <v>2072</v>
      </c>
      <c r="M3361" t="s">
        <v>3618</v>
      </c>
      <c r="N3361">
        <v>102</v>
      </c>
      <c r="O3361" t="s">
        <v>2033</v>
      </c>
      <c r="P3361">
        <v>1070</v>
      </c>
      <c r="Q3361">
        <v>0</v>
      </c>
      <c r="R3361">
        <v>0</v>
      </c>
      <c r="S3361">
        <v>2140</v>
      </c>
      <c r="T3361">
        <v>2140</v>
      </c>
      <c r="U3361">
        <v>2140</v>
      </c>
      <c r="W3361" t="s">
        <v>2006</v>
      </c>
      <c r="X3361" t="s">
        <v>71</v>
      </c>
      <c r="AA3361" t="s">
        <v>24</v>
      </c>
      <c r="AC3361" t="s">
        <v>2034</v>
      </c>
      <c r="AD3361">
        <v>136</v>
      </c>
      <c r="AE3361" t="s">
        <v>2079</v>
      </c>
    </row>
    <row r="3362" spans="1:31" x14ac:dyDescent="0.25">
      <c r="A3362" s="1">
        <v>44483</v>
      </c>
      <c r="B3362" s="2" t="s">
        <v>3879</v>
      </c>
      <c r="C3362" s="2" t="s">
        <v>73</v>
      </c>
      <c r="D3362" s="2" t="s">
        <v>37</v>
      </c>
      <c r="E3362" s="2" t="s">
        <v>77</v>
      </c>
      <c r="F3362" s="2" t="s">
        <v>71</v>
      </c>
      <c r="G3362" s="4">
        <v>44483</v>
      </c>
      <c r="H3362">
        <v>42</v>
      </c>
      <c r="I3362" t="s">
        <v>4454</v>
      </c>
      <c r="N3362">
        <v>112</v>
      </c>
      <c r="O3362" t="s">
        <v>2357</v>
      </c>
      <c r="P3362">
        <v>1070</v>
      </c>
      <c r="AC3362" t="s">
        <v>2358</v>
      </c>
    </row>
    <row r="3363" spans="1:31" x14ac:dyDescent="0.25">
      <c r="A3363" s="1">
        <v>44483</v>
      </c>
      <c r="B3363" s="2" t="s">
        <v>3879</v>
      </c>
      <c r="C3363" s="2" t="s">
        <v>25</v>
      </c>
      <c r="D3363" s="2" t="s">
        <v>23</v>
      </c>
      <c r="E3363" s="2" t="s">
        <v>78</v>
      </c>
      <c r="F3363" s="2" t="s">
        <v>71</v>
      </c>
      <c r="G3363" s="4">
        <v>44483</v>
      </c>
      <c r="H3363">
        <v>43</v>
      </c>
      <c r="I3363" t="s">
        <v>4455</v>
      </c>
      <c r="J3363" s="1">
        <v>44483</v>
      </c>
      <c r="K3363" t="s">
        <v>3691</v>
      </c>
      <c r="L3363" t="s">
        <v>3692</v>
      </c>
      <c r="N3363">
        <v>692</v>
      </c>
      <c r="O3363" t="s">
        <v>2012</v>
      </c>
      <c r="P3363">
        <v>184</v>
      </c>
      <c r="Q3363">
        <v>0</v>
      </c>
      <c r="R3363">
        <v>0</v>
      </c>
      <c r="S3363">
        <v>873</v>
      </c>
      <c r="T3363">
        <v>873</v>
      </c>
      <c r="U3363">
        <v>873</v>
      </c>
      <c r="W3363" t="s">
        <v>2006</v>
      </c>
      <c r="X3363" t="s">
        <v>71</v>
      </c>
      <c r="AA3363" t="s">
        <v>24</v>
      </c>
      <c r="AC3363" t="s">
        <v>2013</v>
      </c>
      <c r="AD3363" t="s">
        <v>2014</v>
      </c>
      <c r="AE3363" t="s">
        <v>2079</v>
      </c>
    </row>
    <row r="3364" spans="1:31" x14ac:dyDescent="0.25">
      <c r="A3364" s="1">
        <v>44483</v>
      </c>
      <c r="B3364" s="2" t="s">
        <v>3879</v>
      </c>
      <c r="C3364" s="2" t="s">
        <v>25</v>
      </c>
      <c r="D3364" s="2" t="s">
        <v>23</v>
      </c>
      <c r="E3364" s="2" t="s">
        <v>78</v>
      </c>
      <c r="F3364" s="2" t="s">
        <v>71</v>
      </c>
      <c r="G3364" s="4">
        <v>44483</v>
      </c>
      <c r="H3364">
        <v>44</v>
      </c>
      <c r="I3364" t="s">
        <v>4455</v>
      </c>
      <c r="N3364">
        <v>104</v>
      </c>
      <c r="O3364" t="s">
        <v>2057</v>
      </c>
      <c r="P3364">
        <v>171</v>
      </c>
      <c r="AC3364" t="s">
        <v>2058</v>
      </c>
      <c r="AD3364">
        <v>157</v>
      </c>
    </row>
    <row r="3365" spans="1:31" x14ac:dyDescent="0.25">
      <c r="A3365" s="1">
        <v>44483</v>
      </c>
      <c r="B3365" s="2" t="s">
        <v>3879</v>
      </c>
      <c r="C3365" s="2" t="s">
        <v>25</v>
      </c>
      <c r="D3365" s="2" t="s">
        <v>23</v>
      </c>
      <c r="E3365" s="2" t="s">
        <v>78</v>
      </c>
      <c r="F3365" s="2" t="s">
        <v>71</v>
      </c>
      <c r="G3365" s="4">
        <v>44483</v>
      </c>
      <c r="H3365">
        <v>45</v>
      </c>
      <c r="I3365" t="s">
        <v>4455</v>
      </c>
      <c r="N3365">
        <v>691</v>
      </c>
      <c r="O3365" t="s">
        <v>2020</v>
      </c>
      <c r="P3365">
        <v>518</v>
      </c>
      <c r="AC3365" t="s">
        <v>2021</v>
      </c>
      <c r="AD3365" t="s">
        <v>2022</v>
      </c>
    </row>
    <row r="3366" spans="1:31" x14ac:dyDescent="0.25">
      <c r="A3366" s="1">
        <v>44483</v>
      </c>
      <c r="B3366" s="2" t="s">
        <v>3879</v>
      </c>
      <c r="C3366" s="2" t="s">
        <v>25</v>
      </c>
      <c r="D3366" s="2" t="s">
        <v>23</v>
      </c>
      <c r="E3366" s="2" t="s">
        <v>78</v>
      </c>
      <c r="F3366" s="2" t="s">
        <v>71</v>
      </c>
      <c r="G3366" s="4">
        <v>44483</v>
      </c>
      <c r="H3366">
        <v>46</v>
      </c>
      <c r="I3366" t="s">
        <v>4456</v>
      </c>
      <c r="J3366" s="1">
        <v>44483</v>
      </c>
      <c r="K3366" t="s">
        <v>3390</v>
      </c>
      <c r="L3366" t="s">
        <v>2037</v>
      </c>
      <c r="N3366">
        <v>692</v>
      </c>
      <c r="O3366" t="s">
        <v>2012</v>
      </c>
      <c r="P3366">
        <v>184</v>
      </c>
      <c r="Q3366">
        <v>0</v>
      </c>
      <c r="R3366">
        <v>0</v>
      </c>
      <c r="S3366">
        <v>873</v>
      </c>
      <c r="T3366">
        <v>873</v>
      </c>
      <c r="U3366">
        <v>873</v>
      </c>
      <c r="W3366" t="s">
        <v>2006</v>
      </c>
      <c r="X3366" t="s">
        <v>71</v>
      </c>
      <c r="AA3366" t="s">
        <v>24</v>
      </c>
      <c r="AC3366" t="s">
        <v>2013</v>
      </c>
      <c r="AD3366" t="s">
        <v>2014</v>
      </c>
      <c r="AE3366" t="s">
        <v>2079</v>
      </c>
    </row>
    <row r="3367" spans="1:31" x14ac:dyDescent="0.25">
      <c r="A3367" s="1">
        <v>44483</v>
      </c>
      <c r="B3367" s="2" t="s">
        <v>3879</v>
      </c>
      <c r="C3367" s="2" t="s">
        <v>25</v>
      </c>
      <c r="D3367" s="2" t="s">
        <v>23</v>
      </c>
      <c r="E3367" s="2" t="s">
        <v>78</v>
      </c>
      <c r="F3367" s="2" t="s">
        <v>71</v>
      </c>
      <c r="G3367" s="4">
        <v>44483</v>
      </c>
      <c r="H3367">
        <v>47</v>
      </c>
      <c r="I3367" t="s">
        <v>4456</v>
      </c>
      <c r="N3367">
        <v>104</v>
      </c>
      <c r="O3367" t="s">
        <v>2057</v>
      </c>
      <c r="P3367">
        <v>171</v>
      </c>
      <c r="AC3367" t="s">
        <v>2058</v>
      </c>
      <c r="AD3367">
        <v>157</v>
      </c>
    </row>
    <row r="3368" spans="1:31" x14ac:dyDescent="0.25">
      <c r="A3368" s="1">
        <v>44483</v>
      </c>
      <c r="B3368" s="2" t="s">
        <v>3879</v>
      </c>
      <c r="C3368" s="2" t="s">
        <v>25</v>
      </c>
      <c r="D3368" s="2" t="s">
        <v>23</v>
      </c>
      <c r="E3368" s="2" t="s">
        <v>78</v>
      </c>
      <c r="F3368" s="2" t="s">
        <v>71</v>
      </c>
      <c r="G3368" s="4">
        <v>44483</v>
      </c>
      <c r="H3368">
        <v>48</v>
      </c>
      <c r="I3368" t="s">
        <v>4456</v>
      </c>
      <c r="N3368">
        <v>691</v>
      </c>
      <c r="O3368" t="s">
        <v>2020</v>
      </c>
      <c r="P3368">
        <v>518</v>
      </c>
      <c r="AC3368" t="s">
        <v>2021</v>
      </c>
      <c r="AD3368" t="s">
        <v>2022</v>
      </c>
    </row>
    <row r="3369" spans="1:31" x14ac:dyDescent="0.25">
      <c r="A3369" s="1">
        <v>44483</v>
      </c>
      <c r="B3369" s="2" t="s">
        <v>3879</v>
      </c>
      <c r="C3369" s="2" t="s">
        <v>25</v>
      </c>
      <c r="D3369" s="2" t="s">
        <v>23</v>
      </c>
      <c r="E3369" s="2" t="s">
        <v>78</v>
      </c>
      <c r="F3369" s="2" t="s">
        <v>71</v>
      </c>
      <c r="G3369" s="4">
        <v>44483</v>
      </c>
      <c r="H3369">
        <v>49</v>
      </c>
      <c r="I3369" t="s">
        <v>4457</v>
      </c>
      <c r="J3369" s="1">
        <v>44483</v>
      </c>
      <c r="K3369" t="s">
        <v>2085</v>
      </c>
      <c r="L3369" t="s">
        <v>2086</v>
      </c>
      <c r="M3369" t="s">
        <v>2087</v>
      </c>
      <c r="N3369">
        <v>692</v>
      </c>
      <c r="O3369" t="s">
        <v>2012</v>
      </c>
      <c r="P3369">
        <v>184</v>
      </c>
      <c r="Q3369">
        <v>0</v>
      </c>
      <c r="R3369">
        <v>0</v>
      </c>
      <c r="S3369">
        <v>873</v>
      </c>
      <c r="T3369">
        <v>873</v>
      </c>
      <c r="U3369">
        <v>873</v>
      </c>
      <c r="W3369" t="s">
        <v>2006</v>
      </c>
      <c r="X3369" t="s">
        <v>71</v>
      </c>
      <c r="AA3369" t="s">
        <v>24</v>
      </c>
      <c r="AC3369" t="s">
        <v>2013</v>
      </c>
      <c r="AD3369" t="s">
        <v>2014</v>
      </c>
      <c r="AE3369" t="s">
        <v>2035</v>
      </c>
    </row>
    <row r="3370" spans="1:31" x14ac:dyDescent="0.25">
      <c r="A3370" s="1">
        <v>44483</v>
      </c>
      <c r="B3370" s="2" t="s">
        <v>3879</v>
      </c>
      <c r="C3370" s="2" t="s">
        <v>25</v>
      </c>
      <c r="D3370" s="2" t="s">
        <v>23</v>
      </c>
      <c r="E3370" s="2" t="s">
        <v>78</v>
      </c>
      <c r="F3370" s="2" t="s">
        <v>71</v>
      </c>
      <c r="G3370" s="4">
        <v>44483</v>
      </c>
      <c r="H3370">
        <v>50</v>
      </c>
      <c r="I3370" t="s">
        <v>4457</v>
      </c>
      <c r="N3370">
        <v>104</v>
      </c>
      <c r="O3370" t="s">
        <v>2057</v>
      </c>
      <c r="P3370">
        <v>171</v>
      </c>
      <c r="AC3370" t="s">
        <v>2058</v>
      </c>
      <c r="AD3370">
        <v>157</v>
      </c>
    </row>
    <row r="3371" spans="1:31" x14ac:dyDescent="0.25">
      <c r="A3371" s="1">
        <v>44483</v>
      </c>
      <c r="B3371" s="2" t="s">
        <v>3879</v>
      </c>
      <c r="C3371" s="2" t="s">
        <v>25</v>
      </c>
      <c r="D3371" s="2" t="s">
        <v>23</v>
      </c>
      <c r="E3371" s="2" t="s">
        <v>78</v>
      </c>
      <c r="F3371" s="2" t="s">
        <v>71</v>
      </c>
      <c r="G3371" s="4">
        <v>44483</v>
      </c>
      <c r="H3371">
        <v>51</v>
      </c>
      <c r="I3371" t="s">
        <v>4457</v>
      </c>
      <c r="N3371">
        <v>691</v>
      </c>
      <c r="O3371" t="s">
        <v>2020</v>
      </c>
      <c r="P3371">
        <v>518</v>
      </c>
      <c r="AC3371" t="s">
        <v>2021</v>
      </c>
      <c r="AD3371" t="s">
        <v>2022</v>
      </c>
    </row>
    <row r="3372" spans="1:31" x14ac:dyDescent="0.25">
      <c r="A3372" s="1">
        <v>44483</v>
      </c>
      <c r="B3372" s="2" t="s">
        <v>3879</v>
      </c>
      <c r="C3372" s="2" t="s">
        <v>25</v>
      </c>
      <c r="D3372" s="2" t="s">
        <v>23</v>
      </c>
      <c r="E3372" s="2" t="s">
        <v>78</v>
      </c>
      <c r="F3372" s="2" t="s">
        <v>71</v>
      </c>
      <c r="G3372" s="4">
        <v>44483</v>
      </c>
      <c r="H3372">
        <v>52</v>
      </c>
      <c r="I3372" t="s">
        <v>4458</v>
      </c>
      <c r="J3372" s="1">
        <v>44483</v>
      </c>
      <c r="K3372" t="s">
        <v>2070</v>
      </c>
      <c r="L3372" t="s">
        <v>2071</v>
      </c>
      <c r="M3372" t="s">
        <v>2072</v>
      </c>
      <c r="N3372">
        <v>692</v>
      </c>
      <c r="O3372" t="s">
        <v>2012</v>
      </c>
      <c r="P3372">
        <v>184</v>
      </c>
      <c r="Q3372">
        <v>0</v>
      </c>
      <c r="R3372">
        <v>0</v>
      </c>
      <c r="S3372">
        <v>873</v>
      </c>
      <c r="T3372">
        <v>873</v>
      </c>
      <c r="U3372">
        <v>873</v>
      </c>
      <c r="W3372" t="s">
        <v>2006</v>
      </c>
      <c r="X3372" t="s">
        <v>71</v>
      </c>
      <c r="AA3372" t="s">
        <v>24</v>
      </c>
      <c r="AC3372" t="s">
        <v>2013</v>
      </c>
      <c r="AD3372" t="s">
        <v>2014</v>
      </c>
      <c r="AE3372" t="s">
        <v>2035</v>
      </c>
    </row>
    <row r="3373" spans="1:31" x14ac:dyDescent="0.25">
      <c r="A3373" s="1">
        <v>44483</v>
      </c>
      <c r="B3373" s="2" t="s">
        <v>3879</v>
      </c>
      <c r="C3373" s="2" t="s">
        <v>25</v>
      </c>
      <c r="D3373" s="2" t="s">
        <v>23</v>
      </c>
      <c r="E3373" s="2" t="s">
        <v>78</v>
      </c>
      <c r="F3373" s="2" t="s">
        <v>71</v>
      </c>
      <c r="G3373" s="4">
        <v>44483</v>
      </c>
      <c r="H3373">
        <v>53</v>
      </c>
      <c r="I3373" t="s">
        <v>4458</v>
      </c>
      <c r="N3373">
        <v>104</v>
      </c>
      <c r="O3373" t="s">
        <v>2057</v>
      </c>
      <c r="P3373">
        <v>171</v>
      </c>
      <c r="AC3373" t="s">
        <v>2058</v>
      </c>
      <c r="AD3373">
        <v>157</v>
      </c>
    </row>
    <row r="3374" spans="1:31" x14ac:dyDescent="0.25">
      <c r="A3374" s="1">
        <v>44483</v>
      </c>
      <c r="B3374" s="2" t="s">
        <v>3879</v>
      </c>
      <c r="C3374" s="2" t="s">
        <v>25</v>
      </c>
      <c r="D3374" s="2" t="s">
        <v>23</v>
      </c>
      <c r="E3374" s="2" t="s">
        <v>78</v>
      </c>
      <c r="F3374" s="2" t="s">
        <v>71</v>
      </c>
      <c r="G3374" s="4">
        <v>44483</v>
      </c>
      <c r="H3374">
        <v>54</v>
      </c>
      <c r="I3374" t="s">
        <v>4458</v>
      </c>
      <c r="N3374">
        <v>691</v>
      </c>
      <c r="O3374" t="s">
        <v>2020</v>
      </c>
      <c r="P3374">
        <v>518</v>
      </c>
      <c r="AC3374" t="s">
        <v>2021</v>
      </c>
      <c r="AD3374" t="s">
        <v>2022</v>
      </c>
    </row>
    <row r="3375" spans="1:31" x14ac:dyDescent="0.25">
      <c r="A3375" s="1">
        <v>44483</v>
      </c>
      <c r="B3375" s="2" t="s">
        <v>3879</v>
      </c>
      <c r="C3375" s="2" t="s">
        <v>48</v>
      </c>
      <c r="D3375" s="2" t="s">
        <v>74</v>
      </c>
      <c r="E3375" s="2" t="s">
        <v>81</v>
      </c>
      <c r="F3375" s="2" t="s">
        <v>71</v>
      </c>
      <c r="G3375" s="4">
        <v>44483</v>
      </c>
      <c r="H3375">
        <v>55</v>
      </c>
      <c r="I3375" t="s">
        <v>4459</v>
      </c>
      <c r="J3375" s="1">
        <v>44483</v>
      </c>
      <c r="K3375" t="s">
        <v>4585</v>
      </c>
      <c r="L3375" t="s">
        <v>2042</v>
      </c>
      <c r="M3375" t="s">
        <v>4586</v>
      </c>
      <c r="N3375">
        <v>631</v>
      </c>
      <c r="O3375" t="s">
        <v>3046</v>
      </c>
      <c r="P3375">
        <v>650</v>
      </c>
      <c r="Q3375">
        <v>0</v>
      </c>
      <c r="R3375">
        <v>0</v>
      </c>
      <c r="S3375">
        <v>650</v>
      </c>
      <c r="T3375">
        <v>650</v>
      </c>
      <c r="U3375">
        <v>650</v>
      </c>
      <c r="W3375" t="s">
        <v>2006</v>
      </c>
      <c r="X3375" t="s">
        <v>71</v>
      </c>
      <c r="AA3375" t="s">
        <v>48</v>
      </c>
      <c r="AC3375" t="s">
        <v>3047</v>
      </c>
      <c r="AD3375">
        <v>53</v>
      </c>
      <c r="AE3375" t="s">
        <v>2201</v>
      </c>
    </row>
    <row r="3376" spans="1:31" x14ac:dyDescent="0.25">
      <c r="A3376" s="1">
        <v>44483</v>
      </c>
      <c r="B3376" s="2" t="s">
        <v>3879</v>
      </c>
      <c r="C3376" s="2" t="s">
        <v>25</v>
      </c>
      <c r="D3376" s="2" t="s">
        <v>23</v>
      </c>
      <c r="E3376" s="2" t="s">
        <v>78</v>
      </c>
      <c r="F3376" s="2" t="s">
        <v>71</v>
      </c>
      <c r="G3376" s="4">
        <v>44483</v>
      </c>
      <c r="H3376">
        <v>56</v>
      </c>
      <c r="I3376" t="s">
        <v>4461</v>
      </c>
      <c r="J3376" s="1">
        <v>44483</v>
      </c>
      <c r="K3376" t="s">
        <v>2036</v>
      </c>
      <c r="L3376" t="s">
        <v>2037</v>
      </c>
      <c r="M3376" t="s">
        <v>2038</v>
      </c>
      <c r="N3376">
        <v>692</v>
      </c>
      <c r="O3376" t="s">
        <v>2012</v>
      </c>
      <c r="P3376">
        <v>184</v>
      </c>
      <c r="Q3376">
        <v>0</v>
      </c>
      <c r="R3376">
        <v>0</v>
      </c>
      <c r="S3376">
        <v>873</v>
      </c>
      <c r="T3376">
        <v>873</v>
      </c>
      <c r="U3376">
        <v>873</v>
      </c>
      <c r="W3376" t="s">
        <v>2006</v>
      </c>
      <c r="X3376" t="s">
        <v>71</v>
      </c>
      <c r="AA3376" t="s">
        <v>24</v>
      </c>
      <c r="AC3376" t="s">
        <v>2013</v>
      </c>
      <c r="AD3376" t="s">
        <v>2014</v>
      </c>
      <c r="AE3376" t="s">
        <v>2035</v>
      </c>
    </row>
    <row r="3377" spans="1:31" x14ac:dyDescent="0.25">
      <c r="A3377" s="1">
        <v>44483</v>
      </c>
      <c r="B3377" s="2" t="s">
        <v>3879</v>
      </c>
      <c r="C3377" s="2" t="s">
        <v>25</v>
      </c>
      <c r="D3377" s="2" t="s">
        <v>23</v>
      </c>
      <c r="E3377" s="2" t="s">
        <v>78</v>
      </c>
      <c r="F3377" s="2" t="s">
        <v>71</v>
      </c>
      <c r="G3377" s="4">
        <v>44483</v>
      </c>
      <c r="H3377">
        <v>57</v>
      </c>
      <c r="I3377" t="s">
        <v>4461</v>
      </c>
      <c r="N3377">
        <v>104</v>
      </c>
      <c r="O3377" t="s">
        <v>2057</v>
      </c>
      <c r="P3377">
        <v>171</v>
      </c>
      <c r="AC3377" t="s">
        <v>2058</v>
      </c>
      <c r="AD3377">
        <v>157</v>
      </c>
    </row>
    <row r="3378" spans="1:31" x14ac:dyDescent="0.25">
      <c r="A3378" s="1">
        <v>44483</v>
      </c>
      <c r="B3378" s="2" t="s">
        <v>3879</v>
      </c>
      <c r="C3378" s="2" t="s">
        <v>25</v>
      </c>
      <c r="D3378" s="2" t="s">
        <v>23</v>
      </c>
      <c r="E3378" s="2" t="s">
        <v>78</v>
      </c>
      <c r="F3378" s="2" t="s">
        <v>71</v>
      </c>
      <c r="G3378" s="4">
        <v>44483</v>
      </c>
      <c r="H3378">
        <v>58</v>
      </c>
      <c r="I3378" t="s">
        <v>4461</v>
      </c>
      <c r="N3378">
        <v>691</v>
      </c>
      <c r="O3378" t="s">
        <v>2020</v>
      </c>
      <c r="P3378">
        <v>518</v>
      </c>
      <c r="AC3378" t="s">
        <v>2021</v>
      </c>
      <c r="AD3378" t="s">
        <v>2022</v>
      </c>
    </row>
    <row r="3379" spans="1:31" x14ac:dyDescent="0.25">
      <c r="A3379" s="1">
        <v>44483</v>
      </c>
      <c r="B3379" s="2" t="s">
        <v>3879</v>
      </c>
      <c r="C3379" s="2" t="s">
        <v>25</v>
      </c>
      <c r="D3379" s="2" t="s">
        <v>23</v>
      </c>
      <c r="E3379" s="2" t="s">
        <v>78</v>
      </c>
      <c r="F3379" s="2" t="s">
        <v>71</v>
      </c>
      <c r="G3379" s="4">
        <v>44483</v>
      </c>
      <c r="H3379">
        <v>59</v>
      </c>
      <c r="I3379" t="s">
        <v>4462</v>
      </c>
      <c r="J3379" s="1">
        <v>44483</v>
      </c>
      <c r="K3379" t="s">
        <v>3995</v>
      </c>
      <c r="L3379" t="s">
        <v>2338</v>
      </c>
      <c r="M3379" t="s">
        <v>2574</v>
      </c>
      <c r="N3379">
        <v>692</v>
      </c>
      <c r="O3379" t="s">
        <v>2012</v>
      </c>
      <c r="P3379">
        <v>184</v>
      </c>
      <c r="Q3379">
        <v>0</v>
      </c>
      <c r="R3379">
        <v>0</v>
      </c>
      <c r="S3379">
        <v>873</v>
      </c>
      <c r="T3379">
        <v>873</v>
      </c>
      <c r="U3379">
        <v>873</v>
      </c>
      <c r="W3379" t="s">
        <v>2006</v>
      </c>
      <c r="X3379" t="s">
        <v>71</v>
      </c>
      <c r="AA3379" t="s">
        <v>24</v>
      </c>
      <c r="AC3379" t="s">
        <v>2013</v>
      </c>
      <c r="AD3379" t="s">
        <v>2014</v>
      </c>
      <c r="AE3379" t="s">
        <v>2035</v>
      </c>
    </row>
    <row r="3380" spans="1:31" x14ac:dyDescent="0.25">
      <c r="A3380" s="1">
        <v>44483</v>
      </c>
      <c r="B3380" s="2" t="s">
        <v>3879</v>
      </c>
      <c r="C3380" s="2" t="s">
        <v>25</v>
      </c>
      <c r="D3380" s="2" t="s">
        <v>23</v>
      </c>
      <c r="E3380" s="2" t="s">
        <v>78</v>
      </c>
      <c r="F3380" s="2" t="s">
        <v>71</v>
      </c>
      <c r="G3380" s="4">
        <v>44483</v>
      </c>
      <c r="H3380">
        <v>60</v>
      </c>
      <c r="I3380" t="s">
        <v>4462</v>
      </c>
      <c r="N3380">
        <v>104</v>
      </c>
      <c r="O3380" t="s">
        <v>2057</v>
      </c>
      <c r="P3380">
        <v>171</v>
      </c>
      <c r="AC3380" t="s">
        <v>2058</v>
      </c>
      <c r="AD3380">
        <v>157</v>
      </c>
    </row>
    <row r="3381" spans="1:31" x14ac:dyDescent="0.25">
      <c r="A3381" s="1">
        <v>44483</v>
      </c>
      <c r="B3381" s="2" t="s">
        <v>3879</v>
      </c>
      <c r="C3381" s="2" t="s">
        <v>25</v>
      </c>
      <c r="D3381" s="2" t="s">
        <v>23</v>
      </c>
      <c r="E3381" s="2" t="s">
        <v>78</v>
      </c>
      <c r="F3381" s="2" t="s">
        <v>71</v>
      </c>
      <c r="G3381" s="4">
        <v>44483</v>
      </c>
      <c r="H3381">
        <v>61</v>
      </c>
      <c r="I3381" t="s">
        <v>4462</v>
      </c>
      <c r="N3381">
        <v>691</v>
      </c>
      <c r="O3381" t="s">
        <v>2020</v>
      </c>
      <c r="P3381">
        <v>518</v>
      </c>
      <c r="AC3381" t="s">
        <v>2021</v>
      </c>
      <c r="AD3381" t="s">
        <v>2022</v>
      </c>
    </row>
    <row r="3382" spans="1:31" x14ac:dyDescent="0.25">
      <c r="A3382" s="1">
        <v>44483</v>
      </c>
      <c r="B3382" s="2" t="s">
        <v>3879</v>
      </c>
      <c r="C3382" s="2" t="s">
        <v>46</v>
      </c>
      <c r="D3382" s="2" t="s">
        <v>23</v>
      </c>
      <c r="E3382" s="2" t="s">
        <v>81</v>
      </c>
      <c r="F3382" s="2" t="s">
        <v>71</v>
      </c>
      <c r="G3382" s="4">
        <v>44483</v>
      </c>
      <c r="H3382">
        <v>62</v>
      </c>
      <c r="I3382" t="s">
        <v>4463</v>
      </c>
      <c r="J3382" s="1">
        <v>44483</v>
      </c>
      <c r="K3382" t="s">
        <v>4587</v>
      </c>
      <c r="L3382" t="s">
        <v>4588</v>
      </c>
      <c r="N3382">
        <v>692</v>
      </c>
      <c r="O3382" t="s">
        <v>2012</v>
      </c>
      <c r="P3382">
        <v>184</v>
      </c>
      <c r="Q3382">
        <v>0</v>
      </c>
      <c r="R3382">
        <v>0</v>
      </c>
      <c r="S3382">
        <v>2120</v>
      </c>
      <c r="T3382">
        <v>2120</v>
      </c>
      <c r="U3382">
        <v>2120</v>
      </c>
      <c r="W3382" t="s">
        <v>2006</v>
      </c>
      <c r="X3382" t="s">
        <v>71</v>
      </c>
      <c r="Y3382" t="s">
        <v>4589</v>
      </c>
      <c r="AA3382" t="s">
        <v>46</v>
      </c>
      <c r="AC3382" t="s">
        <v>2013</v>
      </c>
      <c r="AD3382" t="s">
        <v>2014</v>
      </c>
      <c r="AE3382" t="s">
        <v>2204</v>
      </c>
    </row>
    <row r="3383" spans="1:31" x14ac:dyDescent="0.25">
      <c r="A3383" s="1">
        <v>44483</v>
      </c>
      <c r="B3383" s="2" t="s">
        <v>3879</v>
      </c>
      <c r="C3383" s="2" t="s">
        <v>46</v>
      </c>
      <c r="D3383" s="2" t="s">
        <v>23</v>
      </c>
      <c r="E3383" s="2" t="s">
        <v>81</v>
      </c>
      <c r="F3383" s="2" t="s">
        <v>71</v>
      </c>
      <c r="G3383" s="4">
        <v>44483</v>
      </c>
      <c r="H3383">
        <v>63</v>
      </c>
      <c r="I3383" t="s">
        <v>4463</v>
      </c>
      <c r="N3383">
        <v>691</v>
      </c>
      <c r="O3383" t="s">
        <v>2020</v>
      </c>
      <c r="P3383">
        <v>518</v>
      </c>
      <c r="AC3383" t="s">
        <v>2021</v>
      </c>
      <c r="AD3383" t="s">
        <v>2022</v>
      </c>
    </row>
    <row r="3384" spans="1:31" x14ac:dyDescent="0.25">
      <c r="A3384" s="1">
        <v>44483</v>
      </c>
      <c r="B3384" s="2" t="s">
        <v>3879</v>
      </c>
      <c r="C3384" s="2" t="s">
        <v>46</v>
      </c>
      <c r="D3384" s="2" t="s">
        <v>23</v>
      </c>
      <c r="E3384" s="2" t="s">
        <v>81</v>
      </c>
      <c r="F3384" s="2" t="s">
        <v>71</v>
      </c>
      <c r="G3384" s="4">
        <v>44483</v>
      </c>
      <c r="H3384">
        <v>64</v>
      </c>
      <c r="I3384" t="s">
        <v>4463</v>
      </c>
      <c r="N3384">
        <v>577</v>
      </c>
      <c r="O3384" t="s">
        <v>3126</v>
      </c>
      <c r="P3384">
        <v>800</v>
      </c>
      <c r="AC3384" t="s">
        <v>3127</v>
      </c>
      <c r="AD3384">
        <v>55</v>
      </c>
    </row>
    <row r="3385" spans="1:31" x14ac:dyDescent="0.25">
      <c r="A3385" s="1">
        <v>44483</v>
      </c>
      <c r="B3385" s="2" t="s">
        <v>3879</v>
      </c>
      <c r="C3385" s="2" t="s">
        <v>46</v>
      </c>
      <c r="D3385" s="2" t="s">
        <v>23</v>
      </c>
      <c r="E3385" s="2" t="s">
        <v>81</v>
      </c>
      <c r="F3385" s="2" t="s">
        <v>71</v>
      </c>
      <c r="G3385" s="4">
        <v>44483</v>
      </c>
      <c r="H3385">
        <v>65</v>
      </c>
      <c r="I3385" t="s">
        <v>4463</v>
      </c>
      <c r="N3385">
        <v>739</v>
      </c>
      <c r="O3385" t="s">
        <v>2969</v>
      </c>
      <c r="P3385">
        <v>80</v>
      </c>
      <c r="AC3385" t="s">
        <v>2970</v>
      </c>
      <c r="AD3385">
        <v>198</v>
      </c>
    </row>
    <row r="3386" spans="1:31" x14ac:dyDescent="0.25">
      <c r="A3386" s="1">
        <v>44483</v>
      </c>
      <c r="B3386" s="2" t="s">
        <v>3879</v>
      </c>
      <c r="C3386" s="2" t="s">
        <v>46</v>
      </c>
      <c r="D3386" s="2" t="s">
        <v>23</v>
      </c>
      <c r="E3386" s="2" t="s">
        <v>81</v>
      </c>
      <c r="F3386" s="2" t="s">
        <v>71</v>
      </c>
      <c r="G3386" s="4">
        <v>44483</v>
      </c>
      <c r="H3386">
        <v>66</v>
      </c>
      <c r="I3386" t="s">
        <v>4463</v>
      </c>
      <c r="N3386">
        <v>83</v>
      </c>
      <c r="O3386" t="s">
        <v>2029</v>
      </c>
      <c r="P3386">
        <v>138</v>
      </c>
      <c r="AC3386" t="s">
        <v>2030</v>
      </c>
      <c r="AD3386">
        <v>127</v>
      </c>
    </row>
    <row r="3387" spans="1:31" x14ac:dyDescent="0.25">
      <c r="A3387" s="1">
        <v>44483</v>
      </c>
      <c r="B3387" s="2" t="s">
        <v>3879</v>
      </c>
      <c r="C3387" s="2" t="s">
        <v>46</v>
      </c>
      <c r="D3387" s="2" t="s">
        <v>23</v>
      </c>
      <c r="E3387" s="2" t="s">
        <v>81</v>
      </c>
      <c r="F3387" s="2" t="s">
        <v>71</v>
      </c>
      <c r="G3387" s="4">
        <v>44483</v>
      </c>
      <c r="H3387">
        <v>67</v>
      </c>
      <c r="I3387" t="s">
        <v>4463</v>
      </c>
      <c r="N3387">
        <v>356</v>
      </c>
      <c r="O3387" t="s">
        <v>2571</v>
      </c>
      <c r="P3387">
        <v>400</v>
      </c>
      <c r="AC3387" t="s">
        <v>2572</v>
      </c>
    </row>
    <row r="3388" spans="1:31" x14ac:dyDescent="0.25">
      <c r="A3388" s="1">
        <v>44483</v>
      </c>
      <c r="B3388" s="2" t="s">
        <v>3879</v>
      </c>
      <c r="C3388" s="2" t="s">
        <v>25</v>
      </c>
      <c r="D3388" s="2" t="s">
        <v>74</v>
      </c>
      <c r="E3388" s="2" t="s">
        <v>78</v>
      </c>
      <c r="F3388" s="2" t="s">
        <v>529</v>
      </c>
      <c r="G3388" s="4">
        <v>44483</v>
      </c>
      <c r="H3388">
        <v>68</v>
      </c>
      <c r="I3388" t="s">
        <v>4466</v>
      </c>
      <c r="J3388" s="1">
        <v>44483</v>
      </c>
      <c r="K3388" t="s">
        <v>4570</v>
      </c>
      <c r="L3388" t="s">
        <v>4571</v>
      </c>
      <c r="N3388">
        <v>692</v>
      </c>
      <c r="O3388" t="s">
        <v>2012</v>
      </c>
      <c r="P3388">
        <v>184</v>
      </c>
      <c r="Q3388">
        <v>0</v>
      </c>
      <c r="R3388">
        <v>0</v>
      </c>
      <c r="S3388">
        <v>702</v>
      </c>
      <c r="T3388">
        <v>702</v>
      </c>
      <c r="U3388">
        <v>702</v>
      </c>
      <c r="W3388" t="s">
        <v>2006</v>
      </c>
      <c r="X3388" t="s">
        <v>529</v>
      </c>
      <c r="AA3388" t="s">
        <v>24</v>
      </c>
      <c r="AC3388" t="s">
        <v>2013</v>
      </c>
      <c r="AD3388" t="s">
        <v>2014</v>
      </c>
      <c r="AE3388" t="s">
        <v>2870</v>
      </c>
    </row>
    <row r="3389" spans="1:31" x14ac:dyDescent="0.25">
      <c r="A3389" s="1">
        <v>44483</v>
      </c>
      <c r="B3389" s="2" t="s">
        <v>3879</v>
      </c>
      <c r="C3389" s="2" t="s">
        <v>25</v>
      </c>
      <c r="D3389" s="2" t="s">
        <v>74</v>
      </c>
      <c r="E3389" s="2" t="s">
        <v>78</v>
      </c>
      <c r="F3389" s="2" t="s">
        <v>529</v>
      </c>
      <c r="G3389" s="4">
        <v>44483</v>
      </c>
      <c r="H3389">
        <v>69</v>
      </c>
      <c r="I3389" t="s">
        <v>4466</v>
      </c>
      <c r="N3389">
        <v>691</v>
      </c>
      <c r="O3389" t="s">
        <v>2020</v>
      </c>
      <c r="P3389">
        <v>518</v>
      </c>
      <c r="AC3389" t="s">
        <v>2021</v>
      </c>
      <c r="AD3389" t="s">
        <v>2022</v>
      </c>
    </row>
    <row r="3390" spans="1:31" x14ac:dyDescent="0.25">
      <c r="A3390" s="1">
        <v>44483</v>
      </c>
      <c r="B3390" s="2" t="s">
        <v>3879</v>
      </c>
      <c r="C3390" s="2" t="s">
        <v>25</v>
      </c>
      <c r="D3390" s="2" t="s">
        <v>23</v>
      </c>
      <c r="E3390" s="2" t="s">
        <v>78</v>
      </c>
      <c r="F3390" s="2" t="s">
        <v>71</v>
      </c>
      <c r="G3390" s="4">
        <v>44483</v>
      </c>
      <c r="H3390">
        <v>70</v>
      </c>
      <c r="I3390" t="s">
        <v>4467</v>
      </c>
      <c r="J3390" s="1">
        <v>44483</v>
      </c>
      <c r="K3390" t="s">
        <v>4577</v>
      </c>
      <c r="L3390" t="s">
        <v>2604</v>
      </c>
      <c r="M3390" t="s">
        <v>2368</v>
      </c>
      <c r="N3390">
        <v>692</v>
      </c>
      <c r="O3390" t="s">
        <v>2012</v>
      </c>
      <c r="P3390">
        <v>184</v>
      </c>
      <c r="Q3390">
        <v>0</v>
      </c>
      <c r="R3390">
        <v>0</v>
      </c>
      <c r="S3390">
        <v>1653</v>
      </c>
      <c r="T3390">
        <v>1653</v>
      </c>
      <c r="U3390">
        <v>1653</v>
      </c>
      <c r="W3390" t="s">
        <v>2006</v>
      </c>
      <c r="X3390" t="s">
        <v>71</v>
      </c>
      <c r="AA3390" t="s">
        <v>24</v>
      </c>
      <c r="AC3390" t="s">
        <v>2013</v>
      </c>
      <c r="AD3390" t="s">
        <v>2014</v>
      </c>
      <c r="AE3390" t="s">
        <v>2333</v>
      </c>
    </row>
    <row r="3391" spans="1:31" x14ac:dyDescent="0.25">
      <c r="A3391" s="1">
        <v>44483</v>
      </c>
      <c r="B3391" s="2" t="s">
        <v>3879</v>
      </c>
      <c r="C3391" s="2" t="s">
        <v>25</v>
      </c>
      <c r="D3391" s="2" t="s">
        <v>23</v>
      </c>
      <c r="E3391" s="2" t="s">
        <v>78</v>
      </c>
      <c r="F3391" s="2" t="s">
        <v>71</v>
      </c>
      <c r="G3391" s="4">
        <v>44483</v>
      </c>
      <c r="H3391">
        <v>71</v>
      </c>
      <c r="I3391" t="s">
        <v>4467</v>
      </c>
      <c r="N3391">
        <v>49</v>
      </c>
      <c r="O3391" t="s">
        <v>2073</v>
      </c>
      <c r="P3391">
        <v>380</v>
      </c>
      <c r="AC3391" t="s">
        <v>2074</v>
      </c>
      <c r="AD3391">
        <v>97</v>
      </c>
    </row>
    <row r="3392" spans="1:31" x14ac:dyDescent="0.25">
      <c r="A3392" s="1">
        <v>44483</v>
      </c>
      <c r="B3392" s="2" t="s">
        <v>3879</v>
      </c>
      <c r="C3392" s="2" t="s">
        <v>25</v>
      </c>
      <c r="D3392" s="2" t="s">
        <v>23</v>
      </c>
      <c r="E3392" s="2" t="s">
        <v>78</v>
      </c>
      <c r="F3392" s="2" t="s">
        <v>71</v>
      </c>
      <c r="G3392" s="4">
        <v>44483</v>
      </c>
      <c r="H3392">
        <v>72</v>
      </c>
      <c r="I3392" t="s">
        <v>4467</v>
      </c>
      <c r="N3392">
        <v>104</v>
      </c>
      <c r="O3392" t="s">
        <v>2057</v>
      </c>
      <c r="P3392">
        <v>171</v>
      </c>
      <c r="AC3392" t="s">
        <v>2058</v>
      </c>
      <c r="AD3392">
        <v>157</v>
      </c>
    </row>
    <row r="3393" spans="1:31" x14ac:dyDescent="0.25">
      <c r="A3393" s="1">
        <v>44483</v>
      </c>
      <c r="B3393" s="2" t="s">
        <v>3879</v>
      </c>
      <c r="C3393" s="2" t="s">
        <v>25</v>
      </c>
      <c r="D3393" s="2" t="s">
        <v>23</v>
      </c>
      <c r="E3393" s="2" t="s">
        <v>78</v>
      </c>
      <c r="F3393" s="2" t="s">
        <v>71</v>
      </c>
      <c r="G3393" s="4">
        <v>44483</v>
      </c>
      <c r="H3393">
        <v>73</v>
      </c>
      <c r="I3393" t="s">
        <v>4467</v>
      </c>
      <c r="N3393">
        <v>691</v>
      </c>
      <c r="O3393" t="s">
        <v>2020</v>
      </c>
      <c r="P3393">
        <v>518</v>
      </c>
      <c r="AC3393" t="s">
        <v>2021</v>
      </c>
      <c r="AD3393" t="s">
        <v>2022</v>
      </c>
    </row>
    <row r="3394" spans="1:31" x14ac:dyDescent="0.25">
      <c r="A3394" s="1">
        <v>44483</v>
      </c>
      <c r="B3394" s="2" t="s">
        <v>3879</v>
      </c>
      <c r="C3394" s="2" t="s">
        <v>25</v>
      </c>
      <c r="D3394" s="2" t="s">
        <v>23</v>
      </c>
      <c r="E3394" s="2" t="s">
        <v>78</v>
      </c>
      <c r="F3394" s="2" t="s">
        <v>71</v>
      </c>
      <c r="G3394" s="4">
        <v>44483</v>
      </c>
      <c r="H3394">
        <v>74</v>
      </c>
      <c r="I3394" t="s">
        <v>4467</v>
      </c>
      <c r="N3394">
        <v>539</v>
      </c>
      <c r="O3394" t="s">
        <v>2059</v>
      </c>
      <c r="P3394">
        <v>400</v>
      </c>
      <c r="AC3394" t="s">
        <v>2060</v>
      </c>
    </row>
    <row r="3395" spans="1:31" x14ac:dyDescent="0.25">
      <c r="A3395" s="1">
        <v>44483</v>
      </c>
      <c r="B3395" s="2" t="s">
        <v>3879</v>
      </c>
      <c r="C3395" s="2" t="s">
        <v>25</v>
      </c>
      <c r="D3395" s="2" t="s">
        <v>23</v>
      </c>
      <c r="E3395" s="2" t="s">
        <v>78</v>
      </c>
      <c r="F3395" s="2" t="s">
        <v>71</v>
      </c>
      <c r="G3395" s="4">
        <v>44483</v>
      </c>
      <c r="H3395">
        <v>75</v>
      </c>
      <c r="I3395" t="s">
        <v>4468</v>
      </c>
      <c r="J3395" s="1">
        <v>44483</v>
      </c>
      <c r="K3395" t="s">
        <v>3617</v>
      </c>
      <c r="L3395" t="s">
        <v>2072</v>
      </c>
      <c r="M3395" t="s">
        <v>3618</v>
      </c>
      <c r="N3395">
        <v>48</v>
      </c>
      <c r="O3395" t="s">
        <v>2075</v>
      </c>
      <c r="P3395">
        <v>165</v>
      </c>
      <c r="Q3395">
        <v>0</v>
      </c>
      <c r="R3395">
        <v>0</v>
      </c>
      <c r="S3395">
        <v>1634</v>
      </c>
      <c r="T3395">
        <v>1634</v>
      </c>
      <c r="U3395">
        <v>1634</v>
      </c>
      <c r="W3395" t="s">
        <v>2006</v>
      </c>
      <c r="X3395" t="s">
        <v>71</v>
      </c>
      <c r="AA3395" t="s">
        <v>24</v>
      </c>
      <c r="AC3395" t="s">
        <v>2076</v>
      </c>
      <c r="AD3395">
        <v>99</v>
      </c>
      <c r="AE3395" t="s">
        <v>2079</v>
      </c>
    </row>
    <row r="3396" spans="1:31" x14ac:dyDescent="0.25">
      <c r="A3396" s="1">
        <v>44483</v>
      </c>
      <c r="B3396" s="2" t="s">
        <v>3879</v>
      </c>
      <c r="C3396" s="2" t="s">
        <v>25</v>
      </c>
      <c r="D3396" s="2" t="s">
        <v>23</v>
      </c>
      <c r="E3396" s="2" t="s">
        <v>78</v>
      </c>
      <c r="F3396" s="2" t="s">
        <v>71</v>
      </c>
      <c r="G3396" s="4">
        <v>44483</v>
      </c>
      <c r="H3396">
        <v>76</v>
      </c>
      <c r="I3396" t="s">
        <v>4468</v>
      </c>
      <c r="N3396">
        <v>49</v>
      </c>
      <c r="O3396" t="s">
        <v>2073</v>
      </c>
      <c r="P3396">
        <v>380</v>
      </c>
      <c r="AC3396" t="s">
        <v>2074</v>
      </c>
      <c r="AD3396">
        <v>97</v>
      </c>
    </row>
    <row r="3397" spans="1:31" x14ac:dyDescent="0.25">
      <c r="A3397" s="1">
        <v>44483</v>
      </c>
      <c r="B3397" s="2" t="s">
        <v>3879</v>
      </c>
      <c r="C3397" s="2" t="s">
        <v>25</v>
      </c>
      <c r="D3397" s="2" t="s">
        <v>23</v>
      </c>
      <c r="E3397" s="2" t="s">
        <v>78</v>
      </c>
      <c r="F3397" s="2" t="s">
        <v>71</v>
      </c>
      <c r="G3397" s="4">
        <v>44483</v>
      </c>
      <c r="H3397">
        <v>77</v>
      </c>
      <c r="I3397" t="s">
        <v>4468</v>
      </c>
      <c r="N3397">
        <v>104</v>
      </c>
      <c r="O3397" t="s">
        <v>2057</v>
      </c>
      <c r="P3397">
        <v>171</v>
      </c>
      <c r="AC3397" t="s">
        <v>2058</v>
      </c>
      <c r="AD3397">
        <v>157</v>
      </c>
    </row>
    <row r="3398" spans="1:31" x14ac:dyDescent="0.25">
      <c r="A3398" s="1">
        <v>44483</v>
      </c>
      <c r="B3398" s="2" t="s">
        <v>3879</v>
      </c>
      <c r="C3398" s="2" t="s">
        <v>25</v>
      </c>
      <c r="D3398" s="2" t="s">
        <v>23</v>
      </c>
      <c r="E3398" s="2" t="s">
        <v>78</v>
      </c>
      <c r="F3398" s="2" t="s">
        <v>71</v>
      </c>
      <c r="G3398" s="4">
        <v>44483</v>
      </c>
      <c r="H3398">
        <v>78</v>
      </c>
      <c r="I3398" t="s">
        <v>4468</v>
      </c>
      <c r="N3398">
        <v>691</v>
      </c>
      <c r="O3398" t="s">
        <v>2020</v>
      </c>
      <c r="P3398">
        <v>518</v>
      </c>
      <c r="AC3398" t="s">
        <v>2021</v>
      </c>
      <c r="AD3398" t="s">
        <v>2022</v>
      </c>
    </row>
    <row r="3399" spans="1:31" x14ac:dyDescent="0.25">
      <c r="A3399" s="1">
        <v>44483</v>
      </c>
      <c r="B3399" s="2" t="s">
        <v>3879</v>
      </c>
      <c r="C3399" s="2" t="s">
        <v>25</v>
      </c>
      <c r="D3399" s="2" t="s">
        <v>23</v>
      </c>
      <c r="E3399" s="2" t="s">
        <v>78</v>
      </c>
      <c r="F3399" s="2" t="s">
        <v>71</v>
      </c>
      <c r="G3399" s="4">
        <v>44483</v>
      </c>
      <c r="H3399">
        <v>79</v>
      </c>
      <c r="I3399" t="s">
        <v>4468</v>
      </c>
      <c r="N3399">
        <v>539</v>
      </c>
      <c r="O3399" t="s">
        <v>2059</v>
      </c>
      <c r="P3399">
        <v>400</v>
      </c>
      <c r="AC3399" t="s">
        <v>2060</v>
      </c>
    </row>
    <row r="3400" spans="1:31" x14ac:dyDescent="0.25">
      <c r="A3400" s="1">
        <v>44483</v>
      </c>
      <c r="B3400" s="2" t="s">
        <v>3879</v>
      </c>
      <c r="C3400" s="2" t="s">
        <v>46</v>
      </c>
      <c r="D3400" s="2" t="s">
        <v>23</v>
      </c>
      <c r="E3400" s="2" t="s">
        <v>81</v>
      </c>
      <c r="F3400" s="2" t="s">
        <v>71</v>
      </c>
      <c r="G3400" s="4">
        <v>44483</v>
      </c>
      <c r="H3400">
        <v>80</v>
      </c>
      <c r="I3400" t="s">
        <v>4469</v>
      </c>
      <c r="J3400" s="1">
        <v>44483</v>
      </c>
      <c r="K3400" t="s">
        <v>4590</v>
      </c>
      <c r="L3400" t="s">
        <v>4591</v>
      </c>
      <c r="N3400">
        <v>138</v>
      </c>
      <c r="O3400" t="s">
        <v>2385</v>
      </c>
      <c r="P3400">
        <v>250</v>
      </c>
      <c r="Q3400">
        <v>0</v>
      </c>
      <c r="R3400">
        <v>0</v>
      </c>
      <c r="S3400">
        <v>550</v>
      </c>
      <c r="T3400">
        <v>550</v>
      </c>
      <c r="U3400">
        <v>550</v>
      </c>
      <c r="W3400" t="s">
        <v>2006</v>
      </c>
      <c r="X3400" t="s">
        <v>71</v>
      </c>
      <c r="Y3400" t="s">
        <v>4592</v>
      </c>
      <c r="AA3400" t="s">
        <v>46</v>
      </c>
      <c r="AC3400" t="s">
        <v>2386</v>
      </c>
      <c r="AD3400">
        <v>146</v>
      </c>
      <c r="AE3400" t="s">
        <v>3108</v>
      </c>
    </row>
    <row r="3401" spans="1:31" x14ac:dyDescent="0.25">
      <c r="A3401" s="1">
        <v>44483</v>
      </c>
      <c r="B3401" s="2" t="s">
        <v>3879</v>
      </c>
      <c r="C3401" s="2" t="s">
        <v>46</v>
      </c>
      <c r="D3401" s="2" t="s">
        <v>23</v>
      </c>
      <c r="E3401" s="2" t="s">
        <v>81</v>
      </c>
      <c r="F3401" s="2" t="s">
        <v>71</v>
      </c>
      <c r="G3401" s="4">
        <v>44483</v>
      </c>
      <c r="H3401">
        <v>81</v>
      </c>
      <c r="I3401" t="s">
        <v>4469</v>
      </c>
      <c r="N3401">
        <v>1371</v>
      </c>
      <c r="O3401" t="s">
        <v>2122</v>
      </c>
      <c r="P3401">
        <v>300</v>
      </c>
      <c r="AC3401" t="s">
        <v>2123</v>
      </c>
      <c r="AD3401">
        <v>205</v>
      </c>
    </row>
    <row r="3402" spans="1:31" x14ac:dyDescent="0.25">
      <c r="A3402" s="1">
        <v>44483</v>
      </c>
      <c r="B3402" s="2" t="s">
        <v>3879</v>
      </c>
      <c r="C3402" s="2" t="s">
        <v>46</v>
      </c>
      <c r="D3402" s="2" t="s">
        <v>23</v>
      </c>
      <c r="E3402" s="2" t="s">
        <v>81</v>
      </c>
      <c r="F3402" s="2" t="s">
        <v>71</v>
      </c>
      <c r="G3402" s="4">
        <v>44483</v>
      </c>
      <c r="H3402">
        <v>82</v>
      </c>
      <c r="I3402" t="s">
        <v>4471</v>
      </c>
      <c r="J3402" s="1">
        <v>44483</v>
      </c>
      <c r="K3402" t="s">
        <v>4593</v>
      </c>
      <c r="L3402" t="s">
        <v>2066</v>
      </c>
      <c r="N3402">
        <v>692</v>
      </c>
      <c r="O3402" t="s">
        <v>2012</v>
      </c>
      <c r="P3402">
        <v>184</v>
      </c>
      <c r="Q3402">
        <v>0</v>
      </c>
      <c r="R3402">
        <v>0</v>
      </c>
      <c r="S3402">
        <v>1116</v>
      </c>
      <c r="T3402">
        <v>1116</v>
      </c>
      <c r="U3402">
        <v>1116</v>
      </c>
      <c r="W3402" t="s">
        <v>2006</v>
      </c>
      <c r="X3402" t="s">
        <v>71</v>
      </c>
      <c r="Y3402" t="s">
        <v>4594</v>
      </c>
      <c r="AA3402" t="s">
        <v>46</v>
      </c>
      <c r="AC3402" t="s">
        <v>2013</v>
      </c>
      <c r="AD3402" t="s">
        <v>2014</v>
      </c>
      <c r="AE3402" t="s">
        <v>2217</v>
      </c>
    </row>
    <row r="3403" spans="1:31" x14ac:dyDescent="0.25">
      <c r="A3403" s="1">
        <v>44483</v>
      </c>
      <c r="B3403" s="2" t="s">
        <v>3879</v>
      </c>
      <c r="C3403" s="2" t="s">
        <v>46</v>
      </c>
      <c r="D3403" s="2" t="s">
        <v>23</v>
      </c>
      <c r="E3403" s="2" t="s">
        <v>81</v>
      </c>
      <c r="F3403" s="2" t="s">
        <v>71</v>
      </c>
      <c r="G3403" s="4">
        <v>44483</v>
      </c>
      <c r="H3403">
        <v>83</v>
      </c>
      <c r="I3403" t="s">
        <v>4471</v>
      </c>
      <c r="N3403">
        <v>100</v>
      </c>
      <c r="O3403" t="s">
        <v>2016</v>
      </c>
      <c r="P3403">
        <v>414</v>
      </c>
      <c r="AC3403" t="s">
        <v>2017</v>
      </c>
      <c r="AD3403">
        <v>100</v>
      </c>
    </row>
    <row r="3404" spans="1:31" x14ac:dyDescent="0.25">
      <c r="A3404" s="1">
        <v>44483</v>
      </c>
      <c r="B3404" s="2" t="s">
        <v>3879</v>
      </c>
      <c r="C3404" s="2" t="s">
        <v>46</v>
      </c>
      <c r="D3404" s="2" t="s">
        <v>23</v>
      </c>
      <c r="E3404" s="2" t="s">
        <v>81</v>
      </c>
      <c r="F3404" s="2" t="s">
        <v>71</v>
      </c>
      <c r="G3404" s="4">
        <v>44483</v>
      </c>
      <c r="H3404">
        <v>84</v>
      </c>
      <c r="I3404" t="s">
        <v>4471</v>
      </c>
      <c r="N3404">
        <v>691</v>
      </c>
      <c r="O3404" t="s">
        <v>2020</v>
      </c>
      <c r="P3404">
        <v>518</v>
      </c>
      <c r="AC3404" t="s">
        <v>2021</v>
      </c>
      <c r="AD3404" t="s">
        <v>2022</v>
      </c>
    </row>
    <row r="3405" spans="1:31" x14ac:dyDescent="0.25">
      <c r="A3405" s="1">
        <v>44483</v>
      </c>
      <c r="B3405" s="2" t="s">
        <v>3879</v>
      </c>
      <c r="C3405" s="2" t="s">
        <v>25</v>
      </c>
      <c r="D3405" s="2" t="s">
        <v>23</v>
      </c>
      <c r="E3405" s="2" t="s">
        <v>78</v>
      </c>
      <c r="F3405" s="2" t="s">
        <v>71</v>
      </c>
      <c r="G3405" s="4">
        <v>44483</v>
      </c>
      <c r="H3405">
        <v>85</v>
      </c>
      <c r="I3405" t="s">
        <v>4473</v>
      </c>
      <c r="J3405" s="1">
        <v>44483</v>
      </c>
      <c r="K3405" t="s">
        <v>3704</v>
      </c>
      <c r="L3405" t="s">
        <v>2740</v>
      </c>
      <c r="M3405" t="s">
        <v>2150</v>
      </c>
      <c r="N3405">
        <v>692</v>
      </c>
      <c r="O3405" t="s">
        <v>2012</v>
      </c>
      <c r="P3405">
        <v>184</v>
      </c>
      <c r="Q3405">
        <v>0</v>
      </c>
      <c r="R3405">
        <v>0</v>
      </c>
      <c r="S3405">
        <v>873</v>
      </c>
      <c r="T3405">
        <v>873</v>
      </c>
      <c r="U3405">
        <v>873</v>
      </c>
      <c r="W3405" t="s">
        <v>2006</v>
      </c>
      <c r="X3405" t="s">
        <v>71</v>
      </c>
      <c r="AA3405" t="s">
        <v>24</v>
      </c>
      <c r="AC3405" t="s">
        <v>2013</v>
      </c>
      <c r="AD3405" t="s">
        <v>2014</v>
      </c>
      <c r="AE3405" t="s">
        <v>2035</v>
      </c>
    </row>
    <row r="3406" spans="1:31" x14ac:dyDescent="0.25">
      <c r="A3406" s="1">
        <v>44483</v>
      </c>
      <c r="B3406" s="2" t="s">
        <v>3879</v>
      </c>
      <c r="C3406" s="2" t="s">
        <v>25</v>
      </c>
      <c r="D3406" s="2" t="s">
        <v>23</v>
      </c>
      <c r="E3406" s="2" t="s">
        <v>78</v>
      </c>
      <c r="F3406" s="2" t="s">
        <v>71</v>
      </c>
      <c r="G3406" s="4">
        <v>44483</v>
      </c>
      <c r="H3406">
        <v>86</v>
      </c>
      <c r="I3406" t="s">
        <v>4473</v>
      </c>
      <c r="N3406">
        <v>104</v>
      </c>
      <c r="O3406" t="s">
        <v>2057</v>
      </c>
      <c r="P3406">
        <v>171</v>
      </c>
      <c r="AC3406" t="s">
        <v>2058</v>
      </c>
      <c r="AD3406">
        <v>157</v>
      </c>
    </row>
    <row r="3407" spans="1:31" x14ac:dyDescent="0.25">
      <c r="A3407" s="1">
        <v>44483</v>
      </c>
      <c r="B3407" s="2" t="s">
        <v>3879</v>
      </c>
      <c r="C3407" s="2" t="s">
        <v>25</v>
      </c>
      <c r="D3407" s="2" t="s">
        <v>23</v>
      </c>
      <c r="E3407" s="2" t="s">
        <v>78</v>
      </c>
      <c r="F3407" s="2" t="s">
        <v>71</v>
      </c>
      <c r="G3407" s="4">
        <v>44483</v>
      </c>
      <c r="H3407">
        <v>87</v>
      </c>
      <c r="I3407" t="s">
        <v>4473</v>
      </c>
      <c r="N3407">
        <v>691</v>
      </c>
      <c r="O3407" t="s">
        <v>2020</v>
      </c>
      <c r="P3407">
        <v>518</v>
      </c>
      <c r="AC3407" t="s">
        <v>2021</v>
      </c>
      <c r="AD3407" t="s">
        <v>2022</v>
      </c>
    </row>
    <row r="3408" spans="1:31" x14ac:dyDescent="0.25">
      <c r="A3408" s="1">
        <v>44483</v>
      </c>
      <c r="B3408" s="2" t="s">
        <v>3879</v>
      </c>
      <c r="C3408" s="2" t="s">
        <v>56</v>
      </c>
      <c r="D3408" s="2" t="s">
        <v>37</v>
      </c>
      <c r="E3408" s="2" t="s">
        <v>81</v>
      </c>
      <c r="F3408" s="2" t="s">
        <v>71</v>
      </c>
      <c r="G3408" s="4">
        <v>44483</v>
      </c>
      <c r="H3408">
        <v>88</v>
      </c>
      <c r="I3408" t="s">
        <v>4474</v>
      </c>
      <c r="J3408" s="1">
        <v>44483</v>
      </c>
      <c r="K3408" t="s">
        <v>4595</v>
      </c>
      <c r="L3408" t="s">
        <v>3715</v>
      </c>
      <c r="M3408" t="s">
        <v>3716</v>
      </c>
      <c r="N3408">
        <v>121</v>
      </c>
      <c r="O3408" t="s">
        <v>2100</v>
      </c>
      <c r="P3408">
        <v>105.04</v>
      </c>
      <c r="Q3408">
        <v>0</v>
      </c>
      <c r="R3408">
        <v>0</v>
      </c>
      <c r="S3408">
        <v>167.44</v>
      </c>
      <c r="T3408">
        <v>167.44</v>
      </c>
      <c r="U3408">
        <v>167.44</v>
      </c>
      <c r="W3408" t="s">
        <v>2006</v>
      </c>
      <c r="X3408" t="s">
        <v>71</v>
      </c>
      <c r="AA3408" t="s">
        <v>56</v>
      </c>
      <c r="AC3408" t="s">
        <v>2101</v>
      </c>
      <c r="AD3408">
        <v>137</v>
      </c>
      <c r="AE3408" t="s">
        <v>2373</v>
      </c>
    </row>
    <row r="3409" spans="1:31" x14ac:dyDescent="0.25">
      <c r="A3409" s="1">
        <v>44483</v>
      </c>
      <c r="B3409" s="2" t="s">
        <v>3879</v>
      </c>
      <c r="C3409" s="2" t="s">
        <v>56</v>
      </c>
      <c r="D3409" s="2" t="s">
        <v>37</v>
      </c>
      <c r="E3409" s="2" t="s">
        <v>81</v>
      </c>
      <c r="F3409" s="2" t="s">
        <v>71</v>
      </c>
      <c r="G3409" s="4">
        <v>44483</v>
      </c>
      <c r="H3409">
        <v>89</v>
      </c>
      <c r="I3409" t="s">
        <v>4474</v>
      </c>
      <c r="N3409">
        <v>1580</v>
      </c>
      <c r="O3409" t="s">
        <v>2092</v>
      </c>
      <c r="P3409">
        <v>0</v>
      </c>
      <c r="AC3409" t="s">
        <v>2093</v>
      </c>
      <c r="AD3409" t="s">
        <v>2094</v>
      </c>
    </row>
    <row r="3410" spans="1:31" x14ac:dyDescent="0.25">
      <c r="A3410" s="1">
        <v>44483</v>
      </c>
      <c r="B3410" s="2" t="s">
        <v>3879</v>
      </c>
      <c r="C3410" s="2" t="s">
        <v>56</v>
      </c>
      <c r="D3410" s="2" t="s">
        <v>37</v>
      </c>
      <c r="E3410" s="2" t="s">
        <v>81</v>
      </c>
      <c r="F3410" s="2" t="s">
        <v>71</v>
      </c>
      <c r="G3410" s="4">
        <v>44483</v>
      </c>
      <c r="H3410">
        <v>90</v>
      </c>
      <c r="I3410" t="s">
        <v>4474</v>
      </c>
      <c r="N3410">
        <v>83</v>
      </c>
      <c r="O3410" t="s">
        <v>2029</v>
      </c>
      <c r="P3410">
        <v>62.4</v>
      </c>
      <c r="AC3410" t="s">
        <v>2030</v>
      </c>
      <c r="AD3410">
        <v>127</v>
      </c>
    </row>
    <row r="3411" spans="1:31" x14ac:dyDescent="0.25">
      <c r="A3411" s="1">
        <v>44483</v>
      </c>
      <c r="B3411" s="2" t="s">
        <v>3879</v>
      </c>
      <c r="C3411" s="2" t="s">
        <v>46</v>
      </c>
      <c r="D3411" s="2" t="s">
        <v>37</v>
      </c>
      <c r="E3411" s="2" t="s">
        <v>81</v>
      </c>
      <c r="F3411" s="2" t="s">
        <v>71</v>
      </c>
      <c r="G3411" s="4">
        <v>44483</v>
      </c>
      <c r="H3411">
        <v>91</v>
      </c>
      <c r="I3411" t="s">
        <v>4476</v>
      </c>
      <c r="J3411" s="1">
        <v>44483</v>
      </c>
      <c r="K3411" t="s">
        <v>4596</v>
      </c>
      <c r="L3411" t="s">
        <v>4597</v>
      </c>
      <c r="N3411">
        <v>692</v>
      </c>
      <c r="O3411" t="s">
        <v>2012</v>
      </c>
      <c r="P3411">
        <v>184</v>
      </c>
      <c r="Q3411">
        <v>0</v>
      </c>
      <c r="R3411">
        <v>0</v>
      </c>
      <c r="S3411">
        <v>7450</v>
      </c>
      <c r="T3411">
        <v>7450</v>
      </c>
      <c r="U3411">
        <v>7450</v>
      </c>
      <c r="W3411" t="s">
        <v>2006</v>
      </c>
      <c r="X3411" t="s">
        <v>71</v>
      </c>
      <c r="Y3411" t="s">
        <v>4598</v>
      </c>
      <c r="AA3411" t="s">
        <v>46</v>
      </c>
      <c r="AC3411" t="s">
        <v>2013</v>
      </c>
      <c r="AD3411" t="s">
        <v>2014</v>
      </c>
      <c r="AE3411" t="s">
        <v>2201</v>
      </c>
    </row>
    <row r="3412" spans="1:31" x14ac:dyDescent="0.25">
      <c r="A3412" s="1">
        <v>44483</v>
      </c>
      <c r="B3412" s="2" t="s">
        <v>3879</v>
      </c>
      <c r="C3412" s="2" t="s">
        <v>46</v>
      </c>
      <c r="D3412" s="2" t="s">
        <v>37</v>
      </c>
      <c r="E3412" s="2" t="s">
        <v>81</v>
      </c>
      <c r="F3412" s="2" t="s">
        <v>71</v>
      </c>
      <c r="G3412" s="4">
        <v>44483</v>
      </c>
      <c r="H3412">
        <v>92</v>
      </c>
      <c r="I3412" t="s">
        <v>4476</v>
      </c>
      <c r="N3412">
        <v>691</v>
      </c>
      <c r="O3412" t="s">
        <v>2020</v>
      </c>
      <c r="P3412">
        <v>518</v>
      </c>
      <c r="AC3412" t="s">
        <v>2021</v>
      </c>
      <c r="AD3412" t="s">
        <v>2022</v>
      </c>
    </row>
    <row r="3413" spans="1:31" x14ac:dyDescent="0.25">
      <c r="A3413" s="1">
        <v>44483</v>
      </c>
      <c r="B3413" s="2" t="s">
        <v>3879</v>
      </c>
      <c r="C3413" s="2" t="s">
        <v>46</v>
      </c>
      <c r="D3413" s="2" t="s">
        <v>37</v>
      </c>
      <c r="E3413" s="2" t="s">
        <v>81</v>
      </c>
      <c r="F3413" s="2" t="s">
        <v>71</v>
      </c>
      <c r="G3413" s="4">
        <v>44483</v>
      </c>
      <c r="H3413">
        <v>93</v>
      </c>
      <c r="I3413" t="s">
        <v>4476</v>
      </c>
      <c r="N3413">
        <v>413</v>
      </c>
      <c r="O3413" t="s">
        <v>2322</v>
      </c>
      <c r="P3413">
        <v>650</v>
      </c>
      <c r="AC3413" t="s">
        <v>2323</v>
      </c>
      <c r="AD3413">
        <v>4</v>
      </c>
    </row>
    <row r="3414" spans="1:31" x14ac:dyDescent="0.25">
      <c r="A3414" s="1">
        <v>44483</v>
      </c>
      <c r="B3414" s="2" t="s">
        <v>3879</v>
      </c>
      <c r="C3414" s="2" t="s">
        <v>46</v>
      </c>
      <c r="D3414" s="2" t="s">
        <v>37</v>
      </c>
      <c r="E3414" s="2" t="s">
        <v>81</v>
      </c>
      <c r="F3414" s="2" t="s">
        <v>71</v>
      </c>
      <c r="G3414" s="4">
        <v>44483</v>
      </c>
      <c r="H3414">
        <v>94</v>
      </c>
      <c r="I3414" t="s">
        <v>4476</v>
      </c>
      <c r="N3414">
        <v>217</v>
      </c>
      <c r="O3414" t="s">
        <v>2320</v>
      </c>
      <c r="P3414">
        <v>650</v>
      </c>
      <c r="AC3414" t="s">
        <v>2321</v>
      </c>
      <c r="AD3414">
        <v>5</v>
      </c>
    </row>
    <row r="3415" spans="1:31" x14ac:dyDescent="0.25">
      <c r="A3415" s="1">
        <v>44483</v>
      </c>
      <c r="B3415" s="2" t="s">
        <v>3879</v>
      </c>
      <c r="C3415" s="2" t="s">
        <v>46</v>
      </c>
      <c r="D3415" s="2" t="s">
        <v>37</v>
      </c>
      <c r="E3415" s="2" t="s">
        <v>81</v>
      </c>
      <c r="F3415" s="2" t="s">
        <v>71</v>
      </c>
      <c r="G3415" s="4">
        <v>44483</v>
      </c>
      <c r="H3415">
        <v>95</v>
      </c>
      <c r="I3415" t="s">
        <v>4476</v>
      </c>
      <c r="N3415">
        <v>2131</v>
      </c>
      <c r="O3415" t="s">
        <v>2831</v>
      </c>
      <c r="P3415">
        <v>3200</v>
      </c>
      <c r="AC3415" t="s">
        <v>2832</v>
      </c>
      <c r="AD3415">
        <v>2131</v>
      </c>
    </row>
    <row r="3416" spans="1:31" x14ac:dyDescent="0.25">
      <c r="A3416" s="1">
        <v>44483</v>
      </c>
      <c r="B3416" s="2" t="s">
        <v>3879</v>
      </c>
      <c r="C3416" s="2" t="s">
        <v>46</v>
      </c>
      <c r="D3416" s="2" t="s">
        <v>37</v>
      </c>
      <c r="E3416" s="2" t="s">
        <v>81</v>
      </c>
      <c r="F3416" s="2" t="s">
        <v>71</v>
      </c>
      <c r="G3416" s="4">
        <v>44483</v>
      </c>
      <c r="H3416">
        <v>96</v>
      </c>
      <c r="I3416" t="s">
        <v>4476</v>
      </c>
      <c r="N3416">
        <v>1794</v>
      </c>
      <c r="O3416" t="s">
        <v>2558</v>
      </c>
      <c r="P3416">
        <v>1500</v>
      </c>
      <c r="AC3416" t="s">
        <v>2560</v>
      </c>
      <c r="AD3416">
        <v>171</v>
      </c>
    </row>
    <row r="3417" spans="1:31" x14ac:dyDescent="0.25">
      <c r="A3417" s="1">
        <v>44483</v>
      </c>
      <c r="B3417" s="2" t="s">
        <v>3879</v>
      </c>
      <c r="C3417" s="2" t="s">
        <v>46</v>
      </c>
      <c r="D3417" s="2" t="s">
        <v>37</v>
      </c>
      <c r="E3417" s="2" t="s">
        <v>81</v>
      </c>
      <c r="F3417" s="2" t="s">
        <v>71</v>
      </c>
      <c r="G3417" s="4">
        <v>44483</v>
      </c>
      <c r="H3417">
        <v>97</v>
      </c>
      <c r="I3417" t="s">
        <v>4476</v>
      </c>
      <c r="N3417">
        <v>1580</v>
      </c>
      <c r="O3417" t="s">
        <v>2092</v>
      </c>
      <c r="P3417">
        <v>610</v>
      </c>
      <c r="AC3417" t="s">
        <v>2093</v>
      </c>
      <c r="AD3417" t="s">
        <v>2094</v>
      </c>
    </row>
    <row r="3418" spans="1:31" x14ac:dyDescent="0.25">
      <c r="A3418" s="1">
        <v>44483</v>
      </c>
      <c r="B3418" s="2" t="s">
        <v>3879</v>
      </c>
      <c r="C3418" s="2" t="s">
        <v>46</v>
      </c>
      <c r="D3418" s="2" t="s">
        <v>37</v>
      </c>
      <c r="E3418" s="2" t="s">
        <v>81</v>
      </c>
      <c r="F3418" s="2" t="s">
        <v>71</v>
      </c>
      <c r="G3418" s="4">
        <v>44483</v>
      </c>
      <c r="H3418">
        <v>98</v>
      </c>
      <c r="I3418" t="s">
        <v>4476</v>
      </c>
      <c r="N3418">
        <v>83</v>
      </c>
      <c r="O3418" t="s">
        <v>2029</v>
      </c>
      <c r="P3418">
        <v>138</v>
      </c>
      <c r="AC3418" t="s">
        <v>2030</v>
      </c>
      <c r="AD3418">
        <v>127</v>
      </c>
    </row>
    <row r="3419" spans="1:31" x14ac:dyDescent="0.25">
      <c r="A3419" s="1">
        <v>44483</v>
      </c>
      <c r="B3419" s="2" t="s">
        <v>3879</v>
      </c>
      <c r="C3419" s="2" t="s">
        <v>46</v>
      </c>
      <c r="D3419" s="2" t="s">
        <v>23</v>
      </c>
      <c r="E3419" s="2" t="s">
        <v>81</v>
      </c>
      <c r="F3419" s="2" t="s">
        <v>71</v>
      </c>
      <c r="G3419" s="4">
        <v>44483</v>
      </c>
      <c r="H3419">
        <v>99</v>
      </c>
      <c r="I3419" t="s">
        <v>4478</v>
      </c>
      <c r="J3419" s="1">
        <v>44483</v>
      </c>
      <c r="K3419" t="s">
        <v>4599</v>
      </c>
      <c r="L3419" t="s">
        <v>4600</v>
      </c>
      <c r="N3419">
        <v>692</v>
      </c>
      <c r="O3419" t="s">
        <v>2012</v>
      </c>
      <c r="P3419">
        <v>184</v>
      </c>
      <c r="Q3419">
        <v>0</v>
      </c>
      <c r="R3419">
        <v>0</v>
      </c>
      <c r="S3419">
        <v>1461</v>
      </c>
      <c r="T3419">
        <v>1461</v>
      </c>
      <c r="U3419">
        <v>1461</v>
      </c>
      <c r="W3419" t="s">
        <v>2006</v>
      </c>
      <c r="X3419" t="s">
        <v>71</v>
      </c>
      <c r="Y3419" t="s">
        <v>4601</v>
      </c>
      <c r="AA3419" t="s">
        <v>46</v>
      </c>
      <c r="AC3419" t="s">
        <v>2013</v>
      </c>
      <c r="AD3419" t="s">
        <v>2014</v>
      </c>
      <c r="AE3419" t="s">
        <v>2217</v>
      </c>
    </row>
    <row r="3420" spans="1:31" x14ac:dyDescent="0.25">
      <c r="A3420" s="1">
        <v>44483</v>
      </c>
      <c r="B3420" s="2" t="s">
        <v>3879</v>
      </c>
      <c r="C3420" s="2" t="s">
        <v>46</v>
      </c>
      <c r="D3420" s="2" t="s">
        <v>23</v>
      </c>
      <c r="E3420" s="2" t="s">
        <v>81</v>
      </c>
      <c r="F3420" s="2" t="s">
        <v>71</v>
      </c>
      <c r="G3420" s="4">
        <v>44483</v>
      </c>
      <c r="H3420">
        <v>100</v>
      </c>
      <c r="I3420" t="s">
        <v>4478</v>
      </c>
      <c r="N3420">
        <v>100</v>
      </c>
      <c r="O3420" t="s">
        <v>2016</v>
      </c>
      <c r="P3420">
        <v>414</v>
      </c>
      <c r="AC3420" t="s">
        <v>2017</v>
      </c>
      <c r="AD3420">
        <v>100</v>
      </c>
    </row>
    <row r="3421" spans="1:31" x14ac:dyDescent="0.25">
      <c r="A3421" s="1">
        <v>44483</v>
      </c>
      <c r="B3421" s="2" t="s">
        <v>3879</v>
      </c>
      <c r="C3421" s="2" t="s">
        <v>46</v>
      </c>
      <c r="D3421" s="2" t="s">
        <v>23</v>
      </c>
      <c r="E3421" s="2" t="s">
        <v>81</v>
      </c>
      <c r="F3421" s="2" t="s">
        <v>71</v>
      </c>
      <c r="G3421" s="4">
        <v>44483</v>
      </c>
      <c r="H3421">
        <v>101</v>
      </c>
      <c r="I3421" t="s">
        <v>4478</v>
      </c>
      <c r="N3421">
        <v>226</v>
      </c>
      <c r="O3421" t="s">
        <v>2018</v>
      </c>
      <c r="P3421">
        <v>345</v>
      </c>
      <c r="AC3421" t="s">
        <v>2019</v>
      </c>
      <c r="AD3421">
        <v>183</v>
      </c>
    </row>
    <row r="3422" spans="1:31" x14ac:dyDescent="0.25">
      <c r="A3422" s="1">
        <v>44483</v>
      </c>
      <c r="B3422" s="2" t="s">
        <v>3879</v>
      </c>
      <c r="C3422" s="2" t="s">
        <v>46</v>
      </c>
      <c r="D3422" s="2" t="s">
        <v>23</v>
      </c>
      <c r="E3422" s="2" t="s">
        <v>81</v>
      </c>
      <c r="F3422" s="2" t="s">
        <v>71</v>
      </c>
      <c r="G3422" s="4">
        <v>44483</v>
      </c>
      <c r="H3422">
        <v>102</v>
      </c>
      <c r="I3422" t="s">
        <v>4478</v>
      </c>
      <c r="N3422">
        <v>691</v>
      </c>
      <c r="O3422" t="s">
        <v>2020</v>
      </c>
      <c r="P3422">
        <v>518</v>
      </c>
      <c r="AC3422" t="s">
        <v>2021</v>
      </c>
      <c r="AD3422" t="s">
        <v>2022</v>
      </c>
    </row>
    <row r="3423" spans="1:31" x14ac:dyDescent="0.25">
      <c r="A3423" s="1">
        <v>44483</v>
      </c>
      <c r="B3423" s="2" t="s">
        <v>3879</v>
      </c>
      <c r="C3423" s="2" t="s">
        <v>46</v>
      </c>
      <c r="D3423" s="2" t="s">
        <v>37</v>
      </c>
      <c r="E3423" s="2" t="s">
        <v>81</v>
      </c>
      <c r="F3423" s="2" t="s">
        <v>71</v>
      </c>
      <c r="G3423" s="4">
        <v>44483</v>
      </c>
      <c r="H3423">
        <v>103</v>
      </c>
      <c r="I3423" t="s">
        <v>4480</v>
      </c>
      <c r="J3423" s="1">
        <v>44483</v>
      </c>
      <c r="K3423" t="s">
        <v>4602</v>
      </c>
      <c r="L3423" t="s">
        <v>3232</v>
      </c>
      <c r="N3423">
        <v>692</v>
      </c>
      <c r="O3423" t="s">
        <v>2012</v>
      </c>
      <c r="P3423">
        <v>184</v>
      </c>
      <c r="Q3423">
        <v>0</v>
      </c>
      <c r="R3423">
        <v>0</v>
      </c>
      <c r="S3423">
        <v>840</v>
      </c>
      <c r="T3423">
        <v>840</v>
      </c>
      <c r="U3423">
        <v>840</v>
      </c>
      <c r="W3423" t="s">
        <v>2006</v>
      </c>
      <c r="X3423" t="s">
        <v>71</v>
      </c>
      <c r="Y3423" t="s">
        <v>4603</v>
      </c>
      <c r="AA3423" t="s">
        <v>46</v>
      </c>
      <c r="AC3423" t="s">
        <v>2013</v>
      </c>
      <c r="AD3423" t="s">
        <v>2014</v>
      </c>
      <c r="AE3423" t="s">
        <v>2204</v>
      </c>
    </row>
    <row r="3424" spans="1:31" x14ac:dyDescent="0.25">
      <c r="A3424" s="1">
        <v>44483</v>
      </c>
      <c r="B3424" s="2" t="s">
        <v>3879</v>
      </c>
      <c r="C3424" s="2" t="s">
        <v>46</v>
      </c>
      <c r="D3424" s="2" t="s">
        <v>37</v>
      </c>
      <c r="E3424" s="2" t="s">
        <v>81</v>
      </c>
      <c r="F3424" s="2" t="s">
        <v>71</v>
      </c>
      <c r="G3424" s="4">
        <v>44483</v>
      </c>
      <c r="H3424">
        <v>104</v>
      </c>
      <c r="I3424" t="s">
        <v>4480</v>
      </c>
      <c r="N3424">
        <v>691</v>
      </c>
      <c r="O3424" t="s">
        <v>2020</v>
      </c>
      <c r="P3424">
        <v>518</v>
      </c>
      <c r="AC3424" t="s">
        <v>2021</v>
      </c>
      <c r="AD3424" t="s">
        <v>2022</v>
      </c>
    </row>
    <row r="3425" spans="1:31" x14ac:dyDescent="0.25">
      <c r="A3425" s="1">
        <v>44483</v>
      </c>
      <c r="B3425" s="2" t="s">
        <v>3879</v>
      </c>
      <c r="C3425" s="2" t="s">
        <v>46</v>
      </c>
      <c r="D3425" s="2" t="s">
        <v>37</v>
      </c>
      <c r="E3425" s="2" t="s">
        <v>81</v>
      </c>
      <c r="F3425" s="2" t="s">
        <v>71</v>
      </c>
      <c r="G3425" s="4">
        <v>44483</v>
      </c>
      <c r="H3425">
        <v>105</v>
      </c>
      <c r="I3425" t="s">
        <v>4480</v>
      </c>
      <c r="N3425">
        <v>83</v>
      </c>
      <c r="O3425" t="s">
        <v>2029</v>
      </c>
      <c r="P3425">
        <v>138</v>
      </c>
      <c r="AC3425" t="s">
        <v>2030</v>
      </c>
      <c r="AD3425">
        <v>127</v>
      </c>
    </row>
    <row r="3426" spans="1:31" x14ac:dyDescent="0.25">
      <c r="A3426" s="1">
        <v>44483</v>
      </c>
      <c r="B3426" s="2" t="s">
        <v>3879</v>
      </c>
      <c r="C3426" s="2" t="s">
        <v>46</v>
      </c>
      <c r="D3426" s="2" t="s">
        <v>37</v>
      </c>
      <c r="E3426" s="2" t="s">
        <v>81</v>
      </c>
      <c r="F3426" s="2" t="s">
        <v>71</v>
      </c>
      <c r="G3426" s="4">
        <v>44483</v>
      </c>
      <c r="H3426">
        <v>106</v>
      </c>
      <c r="I3426" t="s">
        <v>4482</v>
      </c>
      <c r="J3426" s="1">
        <v>44483</v>
      </c>
      <c r="K3426" t="s">
        <v>4604</v>
      </c>
      <c r="L3426" t="s">
        <v>4605</v>
      </c>
      <c r="N3426">
        <v>692</v>
      </c>
      <c r="O3426" t="s">
        <v>2012</v>
      </c>
      <c r="P3426">
        <v>184</v>
      </c>
      <c r="Q3426">
        <v>0</v>
      </c>
      <c r="R3426">
        <v>0</v>
      </c>
      <c r="S3426">
        <v>2055</v>
      </c>
      <c r="T3426">
        <v>2055</v>
      </c>
      <c r="U3426">
        <v>2055</v>
      </c>
      <c r="W3426" t="s">
        <v>2006</v>
      </c>
      <c r="X3426" t="s">
        <v>71</v>
      </c>
      <c r="Y3426" t="s">
        <v>4606</v>
      </c>
      <c r="AA3426" t="s">
        <v>46</v>
      </c>
      <c r="AC3426" t="s">
        <v>2013</v>
      </c>
      <c r="AD3426" t="s">
        <v>2014</v>
      </c>
      <c r="AE3426" t="s">
        <v>2223</v>
      </c>
    </row>
    <row r="3427" spans="1:31" x14ac:dyDescent="0.25">
      <c r="A3427" s="1">
        <v>44483</v>
      </c>
      <c r="B3427" s="2" t="s">
        <v>3879</v>
      </c>
      <c r="C3427" s="2" t="s">
        <v>46</v>
      </c>
      <c r="D3427" s="2" t="s">
        <v>37</v>
      </c>
      <c r="E3427" s="2" t="s">
        <v>81</v>
      </c>
      <c r="F3427" s="2" t="s">
        <v>71</v>
      </c>
      <c r="G3427" s="4">
        <v>44483</v>
      </c>
      <c r="H3427">
        <v>107</v>
      </c>
      <c r="I3427" t="s">
        <v>4482</v>
      </c>
      <c r="N3427">
        <v>1297</v>
      </c>
      <c r="O3427" t="s">
        <v>2112</v>
      </c>
      <c r="P3427">
        <v>265</v>
      </c>
      <c r="AC3427" t="s">
        <v>2113</v>
      </c>
      <c r="AD3427" t="s">
        <v>2114</v>
      </c>
    </row>
    <row r="3428" spans="1:31" x14ac:dyDescent="0.25">
      <c r="A3428" s="1">
        <v>44483</v>
      </c>
      <c r="B3428" s="2" t="s">
        <v>3879</v>
      </c>
      <c r="C3428" s="2" t="s">
        <v>46</v>
      </c>
      <c r="D3428" s="2" t="s">
        <v>37</v>
      </c>
      <c r="E3428" s="2" t="s">
        <v>81</v>
      </c>
      <c r="F3428" s="2" t="s">
        <v>71</v>
      </c>
      <c r="G3428" s="4">
        <v>44483</v>
      </c>
      <c r="H3428">
        <v>108</v>
      </c>
      <c r="I3428" t="s">
        <v>4482</v>
      </c>
      <c r="N3428">
        <v>691</v>
      </c>
      <c r="O3428" t="s">
        <v>2020</v>
      </c>
      <c r="P3428">
        <v>518</v>
      </c>
      <c r="AC3428" t="s">
        <v>2021</v>
      </c>
      <c r="AD3428" t="s">
        <v>2022</v>
      </c>
    </row>
    <row r="3429" spans="1:31" x14ac:dyDescent="0.25">
      <c r="A3429" s="1">
        <v>44483</v>
      </c>
      <c r="B3429" s="2" t="s">
        <v>3879</v>
      </c>
      <c r="C3429" s="2" t="s">
        <v>46</v>
      </c>
      <c r="D3429" s="2" t="s">
        <v>37</v>
      </c>
      <c r="E3429" s="2" t="s">
        <v>81</v>
      </c>
      <c r="F3429" s="2" t="s">
        <v>71</v>
      </c>
      <c r="G3429" s="4">
        <v>44483</v>
      </c>
      <c r="H3429">
        <v>109</v>
      </c>
      <c r="I3429" t="s">
        <v>4482</v>
      </c>
      <c r="N3429">
        <v>1580</v>
      </c>
      <c r="O3429" t="s">
        <v>2092</v>
      </c>
      <c r="P3429">
        <v>610</v>
      </c>
      <c r="AC3429" t="s">
        <v>2093</v>
      </c>
      <c r="AD3429" t="s">
        <v>2094</v>
      </c>
    </row>
    <row r="3430" spans="1:31" x14ac:dyDescent="0.25">
      <c r="A3430" s="1">
        <v>44483</v>
      </c>
      <c r="B3430" s="2" t="s">
        <v>3879</v>
      </c>
      <c r="C3430" s="2" t="s">
        <v>46</v>
      </c>
      <c r="D3430" s="2" t="s">
        <v>37</v>
      </c>
      <c r="E3430" s="2" t="s">
        <v>81</v>
      </c>
      <c r="F3430" s="2" t="s">
        <v>71</v>
      </c>
      <c r="G3430" s="4">
        <v>44483</v>
      </c>
      <c r="H3430">
        <v>110</v>
      </c>
      <c r="I3430" t="s">
        <v>4482</v>
      </c>
      <c r="N3430">
        <v>256</v>
      </c>
      <c r="O3430" t="s">
        <v>4607</v>
      </c>
      <c r="P3430">
        <v>340</v>
      </c>
      <c r="AC3430" t="s">
        <v>4608</v>
      </c>
      <c r="AD3430">
        <v>209</v>
      </c>
    </row>
    <row r="3431" spans="1:31" x14ac:dyDescent="0.25">
      <c r="A3431" s="1">
        <v>44483</v>
      </c>
      <c r="B3431" s="2" t="s">
        <v>3879</v>
      </c>
      <c r="C3431" s="2" t="s">
        <v>46</v>
      </c>
      <c r="D3431" s="2" t="s">
        <v>37</v>
      </c>
      <c r="E3431" s="2" t="s">
        <v>81</v>
      </c>
      <c r="F3431" s="2" t="s">
        <v>71</v>
      </c>
      <c r="G3431" s="4">
        <v>44483</v>
      </c>
      <c r="H3431">
        <v>111</v>
      </c>
      <c r="I3431" t="s">
        <v>4482</v>
      </c>
      <c r="N3431">
        <v>83</v>
      </c>
      <c r="O3431" t="s">
        <v>2029</v>
      </c>
      <c r="P3431">
        <v>138</v>
      </c>
      <c r="AC3431" t="s">
        <v>2030</v>
      </c>
      <c r="AD3431">
        <v>127</v>
      </c>
    </row>
    <row r="3432" spans="1:31" x14ac:dyDescent="0.25">
      <c r="A3432" s="1">
        <v>44483</v>
      </c>
      <c r="B3432" s="2" t="s">
        <v>3879</v>
      </c>
      <c r="C3432" s="2" t="s">
        <v>52</v>
      </c>
      <c r="D3432" s="2" t="s">
        <v>23</v>
      </c>
      <c r="E3432" s="2" t="s">
        <v>81</v>
      </c>
      <c r="F3432" s="2" t="s">
        <v>71</v>
      </c>
      <c r="G3432" s="4">
        <v>44483</v>
      </c>
      <c r="H3432">
        <v>112</v>
      </c>
      <c r="I3432" t="s">
        <v>4484</v>
      </c>
      <c r="J3432" s="1">
        <v>44483</v>
      </c>
      <c r="K3432" t="s">
        <v>4609</v>
      </c>
      <c r="L3432" t="s">
        <v>2062</v>
      </c>
      <c r="N3432">
        <v>2477</v>
      </c>
      <c r="O3432" t="s">
        <v>2240</v>
      </c>
      <c r="P3432">
        <v>750</v>
      </c>
      <c r="Q3432">
        <v>0</v>
      </c>
      <c r="R3432">
        <v>0</v>
      </c>
      <c r="S3432">
        <v>750</v>
      </c>
      <c r="T3432">
        <v>750</v>
      </c>
      <c r="U3432">
        <v>750</v>
      </c>
      <c r="W3432" t="s">
        <v>2006</v>
      </c>
      <c r="X3432" t="s">
        <v>71</v>
      </c>
      <c r="Y3432" t="s">
        <v>4610</v>
      </c>
      <c r="AA3432" t="s">
        <v>50</v>
      </c>
      <c r="AC3432" t="s">
        <v>2241</v>
      </c>
      <c r="AE3432" t="s">
        <v>2159</v>
      </c>
    </row>
    <row r="3433" spans="1:31" x14ac:dyDescent="0.25">
      <c r="A3433" s="1">
        <v>44483</v>
      </c>
      <c r="B3433" s="2" t="s">
        <v>3879</v>
      </c>
      <c r="C3433" s="2" t="s">
        <v>46</v>
      </c>
      <c r="D3433" s="2" t="s">
        <v>23</v>
      </c>
      <c r="E3433" s="2" t="s">
        <v>81</v>
      </c>
      <c r="F3433" s="2" t="s">
        <v>71</v>
      </c>
      <c r="G3433" s="4">
        <v>44483</v>
      </c>
      <c r="H3433">
        <v>113</v>
      </c>
      <c r="I3433" t="s">
        <v>4486</v>
      </c>
      <c r="J3433" s="1">
        <v>44483</v>
      </c>
      <c r="K3433" t="s">
        <v>4611</v>
      </c>
      <c r="L3433" t="s">
        <v>2335</v>
      </c>
      <c r="M3433" t="s">
        <v>2314</v>
      </c>
      <c r="N3433">
        <v>1580</v>
      </c>
      <c r="O3433" t="s">
        <v>2092</v>
      </c>
      <c r="P3433">
        <v>610</v>
      </c>
      <c r="Q3433">
        <v>0</v>
      </c>
      <c r="R3433">
        <v>0</v>
      </c>
      <c r="S3433">
        <v>910</v>
      </c>
      <c r="T3433">
        <v>910</v>
      </c>
      <c r="U3433">
        <v>910</v>
      </c>
      <c r="W3433" t="s">
        <v>2006</v>
      </c>
      <c r="X3433" t="s">
        <v>71</v>
      </c>
      <c r="Y3433" t="s">
        <v>4612</v>
      </c>
      <c r="AA3433" t="s">
        <v>46</v>
      </c>
      <c r="AC3433" t="s">
        <v>2093</v>
      </c>
      <c r="AD3433" t="s">
        <v>2094</v>
      </c>
      <c r="AE3433" t="s">
        <v>2680</v>
      </c>
    </row>
    <row r="3434" spans="1:31" x14ac:dyDescent="0.25">
      <c r="A3434" s="1">
        <v>44483</v>
      </c>
      <c r="B3434" s="2" t="s">
        <v>3879</v>
      </c>
      <c r="C3434" s="2" t="s">
        <v>46</v>
      </c>
      <c r="D3434" s="2" t="s">
        <v>23</v>
      </c>
      <c r="E3434" s="2" t="s">
        <v>81</v>
      </c>
      <c r="F3434" s="2" t="s">
        <v>71</v>
      </c>
      <c r="G3434" s="4">
        <v>44483</v>
      </c>
      <c r="H3434">
        <v>114</v>
      </c>
      <c r="I3434" t="s">
        <v>4486</v>
      </c>
      <c r="N3434">
        <v>1371</v>
      </c>
      <c r="O3434" t="s">
        <v>2122</v>
      </c>
      <c r="P3434">
        <v>300</v>
      </c>
      <c r="AC3434" t="s">
        <v>2123</v>
      </c>
      <c r="AD3434">
        <v>205</v>
      </c>
    </row>
    <row r="3435" spans="1:31" x14ac:dyDescent="0.25">
      <c r="A3435" s="1">
        <v>44483</v>
      </c>
      <c r="B3435" s="2" t="s">
        <v>3879</v>
      </c>
      <c r="C3435" s="2" t="s">
        <v>25</v>
      </c>
      <c r="D3435" s="2" t="s">
        <v>23</v>
      </c>
      <c r="E3435" s="2" t="s">
        <v>78</v>
      </c>
      <c r="F3435" s="2" t="s">
        <v>71</v>
      </c>
      <c r="G3435" s="4">
        <v>44483</v>
      </c>
      <c r="H3435">
        <v>115</v>
      </c>
      <c r="I3435" t="s">
        <v>4488</v>
      </c>
      <c r="J3435" s="1">
        <v>44483</v>
      </c>
      <c r="K3435" t="s">
        <v>3617</v>
      </c>
      <c r="L3435" t="s">
        <v>2072</v>
      </c>
      <c r="M3435" t="s">
        <v>3618</v>
      </c>
      <c r="N3435">
        <v>692</v>
      </c>
      <c r="O3435" t="s">
        <v>2012</v>
      </c>
      <c r="P3435">
        <v>184</v>
      </c>
      <c r="Q3435">
        <v>0</v>
      </c>
      <c r="R3435">
        <v>0</v>
      </c>
      <c r="S3435">
        <v>184</v>
      </c>
      <c r="T3435">
        <v>184</v>
      </c>
      <c r="U3435">
        <v>184</v>
      </c>
      <c r="W3435" t="s">
        <v>2006</v>
      </c>
      <c r="X3435" t="s">
        <v>71</v>
      </c>
      <c r="AA3435" t="s">
        <v>24</v>
      </c>
      <c r="AC3435" t="s">
        <v>2013</v>
      </c>
      <c r="AD3435" t="s">
        <v>2014</v>
      </c>
      <c r="AE3435" t="s">
        <v>2039</v>
      </c>
    </row>
    <row r="3436" spans="1:31" x14ac:dyDescent="0.25">
      <c r="A3436" s="1">
        <v>44483</v>
      </c>
      <c r="B3436" s="2" t="s">
        <v>3879</v>
      </c>
      <c r="C3436" s="2" t="s">
        <v>21</v>
      </c>
      <c r="D3436" s="2" t="s">
        <v>23</v>
      </c>
      <c r="E3436" s="2" t="s">
        <v>81</v>
      </c>
      <c r="F3436" s="2" t="s">
        <v>71</v>
      </c>
      <c r="G3436" s="4">
        <v>44483</v>
      </c>
      <c r="H3436">
        <v>116</v>
      </c>
      <c r="I3436" t="s">
        <v>4489</v>
      </c>
      <c r="J3436" s="1">
        <v>44483</v>
      </c>
      <c r="K3436" t="s">
        <v>4613</v>
      </c>
      <c r="L3436" t="s">
        <v>2071</v>
      </c>
      <c r="M3436" t="s">
        <v>2066</v>
      </c>
      <c r="N3436">
        <v>100</v>
      </c>
      <c r="O3436" t="s">
        <v>2016</v>
      </c>
      <c r="P3436">
        <v>375</v>
      </c>
      <c r="Q3436">
        <v>0</v>
      </c>
      <c r="R3436">
        <v>0</v>
      </c>
      <c r="S3436">
        <v>1005</v>
      </c>
      <c r="T3436">
        <v>1005</v>
      </c>
      <c r="U3436">
        <v>1005</v>
      </c>
      <c r="W3436" t="s">
        <v>2006</v>
      </c>
      <c r="X3436" t="s">
        <v>71</v>
      </c>
      <c r="AA3436" t="s">
        <v>61</v>
      </c>
      <c r="AC3436" t="s">
        <v>2017</v>
      </c>
      <c r="AD3436">
        <v>100</v>
      </c>
      <c r="AE3436" t="s">
        <v>2306</v>
      </c>
    </row>
    <row r="3437" spans="1:31" x14ac:dyDescent="0.25">
      <c r="A3437" s="1">
        <v>44483</v>
      </c>
      <c r="B3437" s="2" t="s">
        <v>3879</v>
      </c>
      <c r="C3437" s="2" t="s">
        <v>21</v>
      </c>
      <c r="D3437" s="2" t="s">
        <v>23</v>
      </c>
      <c r="E3437" s="2" t="s">
        <v>81</v>
      </c>
      <c r="F3437" s="2" t="s">
        <v>71</v>
      </c>
      <c r="G3437" s="4">
        <v>44483</v>
      </c>
      <c r="H3437">
        <v>117</v>
      </c>
      <c r="I3437" t="s">
        <v>4489</v>
      </c>
      <c r="N3437">
        <v>692</v>
      </c>
      <c r="O3437" t="s">
        <v>2012</v>
      </c>
      <c r="P3437">
        <v>165</v>
      </c>
      <c r="AC3437" t="s">
        <v>2013</v>
      </c>
      <c r="AD3437" t="s">
        <v>2014</v>
      </c>
    </row>
    <row r="3438" spans="1:31" x14ac:dyDescent="0.25">
      <c r="A3438" s="1">
        <v>44483</v>
      </c>
      <c r="B3438" s="2" t="s">
        <v>3879</v>
      </c>
      <c r="C3438" s="2" t="s">
        <v>21</v>
      </c>
      <c r="D3438" s="2" t="s">
        <v>23</v>
      </c>
      <c r="E3438" s="2" t="s">
        <v>81</v>
      </c>
      <c r="F3438" s="2" t="s">
        <v>71</v>
      </c>
      <c r="G3438" s="4">
        <v>44483</v>
      </c>
      <c r="H3438">
        <v>118</v>
      </c>
      <c r="I3438" t="s">
        <v>4489</v>
      </c>
      <c r="N3438">
        <v>691</v>
      </c>
      <c r="O3438" t="s">
        <v>2020</v>
      </c>
      <c r="P3438">
        <v>465</v>
      </c>
      <c r="AC3438" t="s">
        <v>2021</v>
      </c>
      <c r="AD3438" t="s">
        <v>2022</v>
      </c>
    </row>
    <row r="3439" spans="1:31" x14ac:dyDescent="0.25">
      <c r="A3439" s="1">
        <v>44483</v>
      </c>
      <c r="B3439" s="2" t="s">
        <v>3879</v>
      </c>
      <c r="C3439" s="2" t="s">
        <v>35</v>
      </c>
      <c r="D3439" s="2" t="s">
        <v>82</v>
      </c>
      <c r="E3439" s="2" t="s">
        <v>35</v>
      </c>
      <c r="F3439" s="2" t="s">
        <v>71</v>
      </c>
      <c r="G3439" s="4">
        <v>44483</v>
      </c>
      <c r="H3439">
        <v>119</v>
      </c>
      <c r="I3439" t="s">
        <v>4492</v>
      </c>
      <c r="J3439" s="1">
        <v>44483</v>
      </c>
      <c r="K3439" t="s">
        <v>2636</v>
      </c>
      <c r="L3439" t="s">
        <v>2637</v>
      </c>
      <c r="M3439" t="s">
        <v>2638</v>
      </c>
      <c r="N3439">
        <v>549</v>
      </c>
      <c r="O3439" t="s">
        <v>2639</v>
      </c>
      <c r="P3439">
        <v>380</v>
      </c>
      <c r="Q3439">
        <v>0</v>
      </c>
      <c r="R3439">
        <v>0</v>
      </c>
      <c r="S3439">
        <v>380</v>
      </c>
      <c r="T3439">
        <v>380</v>
      </c>
      <c r="U3439">
        <v>380</v>
      </c>
      <c r="W3439" t="s">
        <v>2006</v>
      </c>
      <c r="X3439" t="s">
        <v>71</v>
      </c>
      <c r="AA3439" t="s">
        <v>38</v>
      </c>
      <c r="AC3439" t="s">
        <v>2640</v>
      </c>
      <c r="AE3439" t="s">
        <v>2159</v>
      </c>
    </row>
    <row r="3440" spans="1:31" x14ac:dyDescent="0.25">
      <c r="A3440" s="1">
        <v>44483</v>
      </c>
      <c r="B3440" s="2" t="s">
        <v>3879</v>
      </c>
      <c r="C3440" s="2" t="s">
        <v>46</v>
      </c>
      <c r="D3440" s="2" t="s">
        <v>23</v>
      </c>
      <c r="E3440" s="2" t="s">
        <v>81</v>
      </c>
      <c r="F3440" s="2" t="s">
        <v>71</v>
      </c>
      <c r="G3440" s="4">
        <v>44483</v>
      </c>
      <c r="H3440">
        <v>120</v>
      </c>
      <c r="I3440" t="s">
        <v>4494</v>
      </c>
      <c r="J3440" s="1">
        <v>44483</v>
      </c>
      <c r="K3440" t="s">
        <v>4614</v>
      </c>
      <c r="L3440" t="s">
        <v>4615</v>
      </c>
      <c r="N3440">
        <v>109</v>
      </c>
      <c r="O3440" t="s">
        <v>2049</v>
      </c>
      <c r="P3440">
        <v>115</v>
      </c>
      <c r="Q3440">
        <v>0</v>
      </c>
      <c r="R3440">
        <v>0</v>
      </c>
      <c r="S3440">
        <v>380</v>
      </c>
      <c r="T3440">
        <v>380</v>
      </c>
      <c r="U3440">
        <v>380</v>
      </c>
      <c r="W3440" t="s">
        <v>2006</v>
      </c>
      <c r="X3440" t="s">
        <v>71</v>
      </c>
      <c r="Y3440" t="s">
        <v>4616</v>
      </c>
      <c r="AA3440" t="s">
        <v>46</v>
      </c>
      <c r="AC3440" t="s">
        <v>2050</v>
      </c>
      <c r="AD3440" t="s">
        <v>2051</v>
      </c>
      <c r="AE3440" t="s">
        <v>2406</v>
      </c>
    </row>
    <row r="3441" spans="1:31" x14ac:dyDescent="0.25">
      <c r="A3441" s="1">
        <v>44483</v>
      </c>
      <c r="B3441" s="2" t="s">
        <v>3879</v>
      </c>
      <c r="C3441" s="2" t="s">
        <v>46</v>
      </c>
      <c r="D3441" s="2" t="s">
        <v>23</v>
      </c>
      <c r="E3441" s="2" t="s">
        <v>81</v>
      </c>
      <c r="F3441" s="2" t="s">
        <v>71</v>
      </c>
      <c r="G3441" s="4">
        <v>44483</v>
      </c>
      <c r="H3441">
        <v>121</v>
      </c>
      <c r="I3441" t="s">
        <v>4494</v>
      </c>
      <c r="N3441">
        <v>1297</v>
      </c>
      <c r="O3441" t="s">
        <v>2112</v>
      </c>
      <c r="P3441">
        <v>265</v>
      </c>
      <c r="AC3441" t="s">
        <v>2113</v>
      </c>
      <c r="AD3441" t="s">
        <v>2114</v>
      </c>
    </row>
    <row r="3442" spans="1:31" x14ac:dyDescent="0.25">
      <c r="A3442" s="1">
        <v>44483</v>
      </c>
      <c r="B3442" s="2" t="s">
        <v>3879</v>
      </c>
      <c r="C3442" s="2" t="s">
        <v>46</v>
      </c>
      <c r="D3442" s="2" t="s">
        <v>23</v>
      </c>
      <c r="E3442" s="2" t="s">
        <v>81</v>
      </c>
      <c r="F3442" s="2" t="s">
        <v>71</v>
      </c>
      <c r="G3442" s="4">
        <v>44483</v>
      </c>
      <c r="H3442">
        <v>122</v>
      </c>
      <c r="I3442" t="s">
        <v>4496</v>
      </c>
      <c r="J3442" s="1">
        <v>44483</v>
      </c>
      <c r="K3442" t="s">
        <v>4617</v>
      </c>
      <c r="L3442" t="s">
        <v>2444</v>
      </c>
      <c r="N3442">
        <v>692</v>
      </c>
      <c r="O3442" t="s">
        <v>2012</v>
      </c>
      <c r="P3442">
        <v>184</v>
      </c>
      <c r="Q3442">
        <v>0</v>
      </c>
      <c r="R3442">
        <v>0</v>
      </c>
      <c r="S3442">
        <v>1214</v>
      </c>
      <c r="T3442">
        <v>1214</v>
      </c>
      <c r="U3442">
        <v>1214</v>
      </c>
      <c r="W3442" t="s">
        <v>2006</v>
      </c>
      <c r="X3442" t="s">
        <v>71</v>
      </c>
      <c r="Y3442" t="s">
        <v>4618</v>
      </c>
      <c r="AA3442" t="s">
        <v>46</v>
      </c>
      <c r="AC3442" t="s">
        <v>2013</v>
      </c>
      <c r="AD3442" t="s">
        <v>2014</v>
      </c>
      <c r="AE3442" t="s">
        <v>2423</v>
      </c>
    </row>
    <row r="3443" spans="1:31" x14ac:dyDescent="0.25">
      <c r="A3443" s="1">
        <v>44483</v>
      </c>
      <c r="B3443" s="2" t="s">
        <v>3879</v>
      </c>
      <c r="C3443" s="2" t="s">
        <v>46</v>
      </c>
      <c r="D3443" s="2" t="s">
        <v>23</v>
      </c>
      <c r="E3443" s="2" t="s">
        <v>81</v>
      </c>
      <c r="F3443" s="2" t="s">
        <v>71</v>
      </c>
      <c r="G3443" s="4">
        <v>44483</v>
      </c>
      <c r="H3443">
        <v>123</v>
      </c>
      <c r="I3443" t="s">
        <v>4496</v>
      </c>
      <c r="N3443">
        <v>121</v>
      </c>
      <c r="O3443" t="s">
        <v>2100</v>
      </c>
      <c r="P3443">
        <v>374</v>
      </c>
      <c r="AC3443" t="s">
        <v>2101</v>
      </c>
      <c r="AD3443">
        <v>137</v>
      </c>
    </row>
    <row r="3444" spans="1:31" x14ac:dyDescent="0.25">
      <c r="A3444" s="1">
        <v>44483</v>
      </c>
      <c r="B3444" s="2" t="s">
        <v>3879</v>
      </c>
      <c r="C3444" s="2" t="s">
        <v>46</v>
      </c>
      <c r="D3444" s="2" t="s">
        <v>23</v>
      </c>
      <c r="E3444" s="2" t="s">
        <v>81</v>
      </c>
      <c r="F3444" s="2" t="s">
        <v>71</v>
      </c>
      <c r="G3444" s="4">
        <v>44483</v>
      </c>
      <c r="H3444">
        <v>124</v>
      </c>
      <c r="I3444" t="s">
        <v>4496</v>
      </c>
      <c r="N3444">
        <v>691</v>
      </c>
      <c r="O3444" t="s">
        <v>2020</v>
      </c>
      <c r="P3444">
        <v>518</v>
      </c>
      <c r="AC3444" t="s">
        <v>2021</v>
      </c>
      <c r="AD3444" t="s">
        <v>2022</v>
      </c>
    </row>
    <row r="3445" spans="1:31" x14ac:dyDescent="0.25">
      <c r="A3445" s="1">
        <v>44483</v>
      </c>
      <c r="B3445" s="2" t="s">
        <v>3879</v>
      </c>
      <c r="C3445" s="2" t="s">
        <v>46</v>
      </c>
      <c r="D3445" s="2" t="s">
        <v>23</v>
      </c>
      <c r="E3445" s="2" t="s">
        <v>81</v>
      </c>
      <c r="F3445" s="2" t="s">
        <v>71</v>
      </c>
      <c r="G3445" s="4">
        <v>44483</v>
      </c>
      <c r="H3445">
        <v>125</v>
      </c>
      <c r="I3445" t="s">
        <v>4496</v>
      </c>
      <c r="N3445">
        <v>83</v>
      </c>
      <c r="O3445" t="s">
        <v>2029</v>
      </c>
      <c r="P3445">
        <v>138</v>
      </c>
      <c r="AC3445" t="s">
        <v>2030</v>
      </c>
      <c r="AD3445">
        <v>127</v>
      </c>
    </row>
    <row r="3446" spans="1:31" x14ac:dyDescent="0.25">
      <c r="A3446" s="1">
        <v>44483</v>
      </c>
      <c r="B3446" s="2" t="s">
        <v>3879</v>
      </c>
      <c r="C3446" s="2" t="s">
        <v>48</v>
      </c>
      <c r="D3446" s="2" t="s">
        <v>23</v>
      </c>
      <c r="E3446" s="2" t="s">
        <v>81</v>
      </c>
      <c r="F3446" s="2" t="s">
        <v>71</v>
      </c>
      <c r="G3446" s="4">
        <v>44483</v>
      </c>
      <c r="H3446">
        <v>126</v>
      </c>
      <c r="I3446" t="s">
        <v>4498</v>
      </c>
      <c r="J3446" s="1">
        <v>44483</v>
      </c>
      <c r="K3446" t="s">
        <v>4619</v>
      </c>
      <c r="L3446" t="s">
        <v>2065</v>
      </c>
      <c r="N3446">
        <v>692</v>
      </c>
      <c r="O3446" t="s">
        <v>2012</v>
      </c>
      <c r="P3446">
        <v>184</v>
      </c>
      <c r="Q3446">
        <v>0</v>
      </c>
      <c r="R3446">
        <v>0</v>
      </c>
      <c r="S3446">
        <v>1461</v>
      </c>
      <c r="T3446">
        <v>1461</v>
      </c>
      <c r="U3446">
        <v>1461</v>
      </c>
      <c r="W3446" t="s">
        <v>2006</v>
      </c>
      <c r="X3446" t="s">
        <v>71</v>
      </c>
      <c r="AA3446" t="s">
        <v>48</v>
      </c>
      <c r="AC3446" t="s">
        <v>2013</v>
      </c>
      <c r="AD3446" t="s">
        <v>2014</v>
      </c>
      <c r="AE3446" t="s">
        <v>2217</v>
      </c>
    </row>
    <row r="3447" spans="1:31" x14ac:dyDescent="0.25">
      <c r="A3447" s="1">
        <v>44483</v>
      </c>
      <c r="B3447" s="2" t="s">
        <v>3879</v>
      </c>
      <c r="C3447" s="2" t="s">
        <v>48</v>
      </c>
      <c r="D3447" s="2" t="s">
        <v>23</v>
      </c>
      <c r="E3447" s="2" t="s">
        <v>81</v>
      </c>
      <c r="F3447" s="2" t="s">
        <v>71</v>
      </c>
      <c r="G3447" s="4">
        <v>44483</v>
      </c>
      <c r="H3447">
        <v>127</v>
      </c>
      <c r="I3447" t="s">
        <v>4498</v>
      </c>
      <c r="N3447">
        <v>100</v>
      </c>
      <c r="O3447" t="s">
        <v>2016</v>
      </c>
      <c r="P3447">
        <v>414</v>
      </c>
      <c r="AC3447" t="s">
        <v>2017</v>
      </c>
      <c r="AD3447">
        <v>100</v>
      </c>
    </row>
    <row r="3448" spans="1:31" x14ac:dyDescent="0.25">
      <c r="A3448" s="1">
        <v>44483</v>
      </c>
      <c r="B3448" s="2" t="s">
        <v>3879</v>
      </c>
      <c r="C3448" s="2" t="s">
        <v>48</v>
      </c>
      <c r="D3448" s="2" t="s">
        <v>23</v>
      </c>
      <c r="E3448" s="2" t="s">
        <v>81</v>
      </c>
      <c r="F3448" s="2" t="s">
        <v>71</v>
      </c>
      <c r="G3448" s="4">
        <v>44483</v>
      </c>
      <c r="H3448">
        <v>128</v>
      </c>
      <c r="I3448" t="s">
        <v>4498</v>
      </c>
      <c r="N3448">
        <v>226</v>
      </c>
      <c r="O3448" t="s">
        <v>2018</v>
      </c>
      <c r="P3448">
        <v>345</v>
      </c>
      <c r="AC3448" t="s">
        <v>2019</v>
      </c>
      <c r="AD3448">
        <v>183</v>
      </c>
    </row>
    <row r="3449" spans="1:31" x14ac:dyDescent="0.25">
      <c r="A3449" s="1">
        <v>44483</v>
      </c>
      <c r="B3449" s="2" t="s">
        <v>3879</v>
      </c>
      <c r="C3449" s="2" t="s">
        <v>48</v>
      </c>
      <c r="D3449" s="2" t="s">
        <v>23</v>
      </c>
      <c r="E3449" s="2" t="s">
        <v>81</v>
      </c>
      <c r="F3449" s="2" t="s">
        <v>71</v>
      </c>
      <c r="G3449" s="4">
        <v>44483</v>
      </c>
      <c r="H3449">
        <v>129</v>
      </c>
      <c r="I3449" t="s">
        <v>4498</v>
      </c>
      <c r="N3449">
        <v>691</v>
      </c>
      <c r="O3449" t="s">
        <v>2020</v>
      </c>
      <c r="P3449">
        <v>518</v>
      </c>
      <c r="AC3449" t="s">
        <v>2021</v>
      </c>
      <c r="AD3449" t="s">
        <v>2022</v>
      </c>
    </row>
    <row r="3450" spans="1:31" x14ac:dyDescent="0.25">
      <c r="A3450" s="1">
        <v>44483</v>
      </c>
      <c r="B3450" s="2" t="s">
        <v>3879</v>
      </c>
      <c r="C3450" s="2" t="s">
        <v>46</v>
      </c>
      <c r="D3450" s="2" t="s">
        <v>23</v>
      </c>
      <c r="E3450" s="2" t="s">
        <v>81</v>
      </c>
      <c r="F3450" s="2" t="s">
        <v>71</v>
      </c>
      <c r="G3450" s="4">
        <v>44483</v>
      </c>
      <c r="H3450">
        <v>130</v>
      </c>
      <c r="I3450" t="s">
        <v>4500</v>
      </c>
      <c r="J3450" s="1">
        <v>44483</v>
      </c>
      <c r="K3450" t="s">
        <v>4620</v>
      </c>
      <c r="L3450" t="s">
        <v>4621</v>
      </c>
      <c r="N3450">
        <v>83</v>
      </c>
      <c r="O3450" t="s">
        <v>2029</v>
      </c>
      <c r="P3450">
        <v>138</v>
      </c>
      <c r="Q3450">
        <v>0</v>
      </c>
      <c r="R3450">
        <v>0</v>
      </c>
      <c r="S3450">
        <v>138</v>
      </c>
      <c r="T3450">
        <v>138</v>
      </c>
      <c r="U3450">
        <v>138</v>
      </c>
      <c r="W3450" t="s">
        <v>2006</v>
      </c>
      <c r="X3450" t="s">
        <v>71</v>
      </c>
      <c r="Y3450" t="s">
        <v>4622</v>
      </c>
      <c r="AA3450" t="s">
        <v>46</v>
      </c>
      <c r="AC3450" t="s">
        <v>2030</v>
      </c>
      <c r="AD3450">
        <v>127</v>
      </c>
      <c r="AE3450" t="s">
        <v>2300</v>
      </c>
    </row>
    <row r="3451" spans="1:31" x14ac:dyDescent="0.25">
      <c r="A3451" s="1">
        <v>44483</v>
      </c>
      <c r="B3451" s="2" t="s">
        <v>3879</v>
      </c>
      <c r="C3451" s="2" t="s">
        <v>29</v>
      </c>
      <c r="D3451" s="2" t="s">
        <v>23</v>
      </c>
      <c r="E3451" s="2" t="s">
        <v>81</v>
      </c>
      <c r="F3451" s="2" t="s">
        <v>71</v>
      </c>
      <c r="G3451" s="4">
        <v>44483</v>
      </c>
      <c r="H3451">
        <v>131</v>
      </c>
      <c r="I3451" t="s">
        <v>4502</v>
      </c>
      <c r="J3451" s="1">
        <v>44483</v>
      </c>
      <c r="K3451" t="s">
        <v>4623</v>
      </c>
      <c r="L3451" t="s">
        <v>2156</v>
      </c>
      <c r="M3451" t="s">
        <v>2542</v>
      </c>
      <c r="N3451">
        <v>692</v>
      </c>
      <c r="O3451" t="s">
        <v>2012</v>
      </c>
      <c r="P3451">
        <v>184</v>
      </c>
      <c r="Q3451">
        <v>0</v>
      </c>
      <c r="R3451">
        <v>0</v>
      </c>
      <c r="S3451">
        <v>1345</v>
      </c>
      <c r="T3451">
        <v>1345</v>
      </c>
      <c r="U3451">
        <v>1345</v>
      </c>
      <c r="W3451" t="s">
        <v>2006</v>
      </c>
      <c r="X3451" t="s">
        <v>71</v>
      </c>
      <c r="AA3451" t="s">
        <v>28</v>
      </c>
      <c r="AC3451" t="s">
        <v>2013</v>
      </c>
      <c r="AD3451" t="s">
        <v>2014</v>
      </c>
      <c r="AE3451" t="s">
        <v>2159</v>
      </c>
    </row>
    <row r="3452" spans="1:31" x14ac:dyDescent="0.25">
      <c r="A3452" s="1">
        <v>44483</v>
      </c>
      <c r="B3452" s="2" t="s">
        <v>3879</v>
      </c>
      <c r="C3452" s="2" t="s">
        <v>29</v>
      </c>
      <c r="D3452" s="2" t="s">
        <v>23</v>
      </c>
      <c r="E3452" s="2" t="s">
        <v>81</v>
      </c>
      <c r="F3452" s="2" t="s">
        <v>71</v>
      </c>
      <c r="G3452" s="4">
        <v>44483</v>
      </c>
      <c r="H3452">
        <v>132</v>
      </c>
      <c r="I3452" t="s">
        <v>4502</v>
      </c>
      <c r="N3452">
        <v>288</v>
      </c>
      <c r="O3452" t="s">
        <v>2242</v>
      </c>
      <c r="P3452">
        <v>125</v>
      </c>
      <c r="AC3452" t="s">
        <v>2243</v>
      </c>
      <c r="AD3452">
        <v>221</v>
      </c>
    </row>
    <row r="3453" spans="1:31" x14ac:dyDescent="0.25">
      <c r="A3453" s="1">
        <v>44483</v>
      </c>
      <c r="B3453" s="2" t="s">
        <v>3879</v>
      </c>
      <c r="C3453" s="2" t="s">
        <v>29</v>
      </c>
      <c r="D3453" s="2" t="s">
        <v>23</v>
      </c>
      <c r="E3453" s="2" t="s">
        <v>81</v>
      </c>
      <c r="F3453" s="2" t="s">
        <v>71</v>
      </c>
      <c r="G3453" s="4">
        <v>44483</v>
      </c>
      <c r="H3453">
        <v>133</v>
      </c>
      <c r="I3453" t="s">
        <v>4502</v>
      </c>
      <c r="N3453">
        <v>691</v>
      </c>
      <c r="O3453" t="s">
        <v>2020</v>
      </c>
      <c r="P3453">
        <v>518</v>
      </c>
      <c r="AC3453" t="s">
        <v>2021</v>
      </c>
      <c r="AD3453" t="s">
        <v>2022</v>
      </c>
    </row>
    <row r="3454" spans="1:31" x14ac:dyDescent="0.25">
      <c r="A3454" s="1">
        <v>44483</v>
      </c>
      <c r="B3454" s="2" t="s">
        <v>3879</v>
      </c>
      <c r="C3454" s="2" t="s">
        <v>29</v>
      </c>
      <c r="D3454" s="2" t="s">
        <v>23</v>
      </c>
      <c r="E3454" s="2" t="s">
        <v>81</v>
      </c>
      <c r="F3454" s="2" t="s">
        <v>71</v>
      </c>
      <c r="G3454" s="4">
        <v>44483</v>
      </c>
      <c r="H3454">
        <v>134</v>
      </c>
      <c r="I3454" t="s">
        <v>4502</v>
      </c>
      <c r="N3454">
        <v>226</v>
      </c>
      <c r="O3454" t="s">
        <v>2018</v>
      </c>
      <c r="P3454">
        <v>345</v>
      </c>
      <c r="AC3454" t="s">
        <v>2019</v>
      </c>
      <c r="AD3454">
        <v>183</v>
      </c>
    </row>
    <row r="3455" spans="1:31" x14ac:dyDescent="0.25">
      <c r="A3455" s="1">
        <v>44483</v>
      </c>
      <c r="B3455" s="2" t="s">
        <v>3879</v>
      </c>
      <c r="C3455" s="2" t="s">
        <v>29</v>
      </c>
      <c r="D3455" s="2" t="s">
        <v>23</v>
      </c>
      <c r="E3455" s="2" t="s">
        <v>81</v>
      </c>
      <c r="F3455" s="2" t="s">
        <v>71</v>
      </c>
      <c r="G3455" s="4">
        <v>44483</v>
      </c>
      <c r="H3455">
        <v>135</v>
      </c>
      <c r="I3455" t="s">
        <v>4502</v>
      </c>
      <c r="N3455">
        <v>1329</v>
      </c>
      <c r="O3455" t="s">
        <v>2295</v>
      </c>
      <c r="P3455">
        <v>173</v>
      </c>
      <c r="AC3455" t="s">
        <v>2296</v>
      </c>
      <c r="AD3455">
        <v>187</v>
      </c>
    </row>
    <row r="3456" spans="1:31" x14ac:dyDescent="0.25">
      <c r="A3456" s="1">
        <v>44483</v>
      </c>
      <c r="B3456" s="2" t="s">
        <v>3879</v>
      </c>
      <c r="C3456" s="2" t="s">
        <v>29</v>
      </c>
      <c r="D3456" s="2" t="s">
        <v>23</v>
      </c>
      <c r="E3456" s="2" t="s">
        <v>81</v>
      </c>
      <c r="F3456" s="2" t="s">
        <v>71</v>
      </c>
      <c r="G3456" s="4">
        <v>44483</v>
      </c>
      <c r="H3456">
        <v>136</v>
      </c>
      <c r="I3456" t="s">
        <v>4504</v>
      </c>
      <c r="J3456" s="1">
        <v>44483</v>
      </c>
      <c r="K3456" t="s">
        <v>4624</v>
      </c>
      <c r="L3456" t="s">
        <v>2984</v>
      </c>
      <c r="M3456" t="s">
        <v>2471</v>
      </c>
      <c r="N3456">
        <v>692</v>
      </c>
      <c r="O3456" t="s">
        <v>2012</v>
      </c>
      <c r="P3456">
        <v>184</v>
      </c>
      <c r="Q3456">
        <v>0</v>
      </c>
      <c r="R3456">
        <v>0</v>
      </c>
      <c r="S3456">
        <v>1345</v>
      </c>
      <c r="T3456">
        <v>1345</v>
      </c>
      <c r="U3456">
        <v>1345</v>
      </c>
      <c r="W3456" t="s">
        <v>2006</v>
      </c>
      <c r="X3456" t="s">
        <v>71</v>
      </c>
      <c r="AA3456" t="s">
        <v>28</v>
      </c>
      <c r="AC3456" t="s">
        <v>2013</v>
      </c>
      <c r="AD3456" t="s">
        <v>2014</v>
      </c>
      <c r="AE3456" t="s">
        <v>2159</v>
      </c>
    </row>
    <row r="3457" spans="1:31" x14ac:dyDescent="0.25">
      <c r="A3457" s="1">
        <v>44483</v>
      </c>
      <c r="B3457" s="2" t="s">
        <v>3879</v>
      </c>
      <c r="C3457" s="2" t="s">
        <v>29</v>
      </c>
      <c r="D3457" s="2" t="s">
        <v>23</v>
      </c>
      <c r="E3457" s="2" t="s">
        <v>81</v>
      </c>
      <c r="F3457" s="2" t="s">
        <v>71</v>
      </c>
      <c r="G3457" s="4">
        <v>44483</v>
      </c>
      <c r="H3457">
        <v>137</v>
      </c>
      <c r="I3457" t="s">
        <v>4504</v>
      </c>
      <c r="N3457">
        <v>288</v>
      </c>
      <c r="O3457" t="s">
        <v>2242</v>
      </c>
      <c r="P3457">
        <v>125</v>
      </c>
      <c r="AC3457" t="s">
        <v>2243</v>
      </c>
      <c r="AD3457">
        <v>221</v>
      </c>
    </row>
    <row r="3458" spans="1:31" x14ac:dyDescent="0.25">
      <c r="A3458" s="1">
        <v>44483</v>
      </c>
      <c r="B3458" s="2" t="s">
        <v>3879</v>
      </c>
      <c r="C3458" s="2" t="s">
        <v>29</v>
      </c>
      <c r="D3458" s="2" t="s">
        <v>23</v>
      </c>
      <c r="E3458" s="2" t="s">
        <v>81</v>
      </c>
      <c r="F3458" s="2" t="s">
        <v>71</v>
      </c>
      <c r="G3458" s="4">
        <v>44483</v>
      </c>
      <c r="H3458">
        <v>138</v>
      </c>
      <c r="I3458" t="s">
        <v>4504</v>
      </c>
      <c r="N3458">
        <v>691</v>
      </c>
      <c r="O3458" t="s">
        <v>2020</v>
      </c>
      <c r="P3458">
        <v>518</v>
      </c>
      <c r="AC3458" t="s">
        <v>2021</v>
      </c>
      <c r="AD3458" t="s">
        <v>2022</v>
      </c>
    </row>
    <row r="3459" spans="1:31" x14ac:dyDescent="0.25">
      <c r="A3459" s="1">
        <v>44483</v>
      </c>
      <c r="B3459" s="2" t="s">
        <v>3879</v>
      </c>
      <c r="C3459" s="2" t="s">
        <v>29</v>
      </c>
      <c r="D3459" s="2" t="s">
        <v>23</v>
      </c>
      <c r="E3459" s="2" t="s">
        <v>81</v>
      </c>
      <c r="F3459" s="2" t="s">
        <v>71</v>
      </c>
      <c r="G3459" s="4">
        <v>44483</v>
      </c>
      <c r="H3459">
        <v>139</v>
      </c>
      <c r="I3459" t="s">
        <v>4504</v>
      </c>
      <c r="N3459">
        <v>226</v>
      </c>
      <c r="O3459" t="s">
        <v>2018</v>
      </c>
      <c r="P3459">
        <v>345</v>
      </c>
      <c r="AC3459" t="s">
        <v>2019</v>
      </c>
      <c r="AD3459">
        <v>183</v>
      </c>
    </row>
    <row r="3460" spans="1:31" x14ac:dyDescent="0.25">
      <c r="A3460" s="1">
        <v>44483</v>
      </c>
      <c r="B3460" s="2" t="s">
        <v>3879</v>
      </c>
      <c r="C3460" s="2" t="s">
        <v>29</v>
      </c>
      <c r="D3460" s="2" t="s">
        <v>23</v>
      </c>
      <c r="E3460" s="2" t="s">
        <v>81</v>
      </c>
      <c r="F3460" s="2" t="s">
        <v>71</v>
      </c>
      <c r="G3460" s="4">
        <v>44483</v>
      </c>
      <c r="H3460">
        <v>140</v>
      </c>
      <c r="I3460" t="s">
        <v>4504</v>
      </c>
      <c r="N3460">
        <v>1329</v>
      </c>
      <c r="O3460" t="s">
        <v>2295</v>
      </c>
      <c r="P3460">
        <v>173</v>
      </c>
      <c r="AC3460" t="s">
        <v>2296</v>
      </c>
      <c r="AD3460">
        <v>187</v>
      </c>
    </row>
    <row r="3461" spans="1:31" x14ac:dyDescent="0.25">
      <c r="A3461" s="1">
        <v>44483</v>
      </c>
      <c r="B3461" s="2" t="s">
        <v>3879</v>
      </c>
      <c r="C3461" s="2" t="s">
        <v>29</v>
      </c>
      <c r="D3461" s="2" t="s">
        <v>23</v>
      </c>
      <c r="E3461" s="2" t="s">
        <v>81</v>
      </c>
      <c r="F3461" s="2" t="s">
        <v>71</v>
      </c>
      <c r="G3461" s="4">
        <v>44483</v>
      </c>
      <c r="H3461">
        <v>141</v>
      </c>
      <c r="I3461" t="s">
        <v>4506</v>
      </c>
      <c r="J3461" s="1">
        <v>44483</v>
      </c>
      <c r="K3461" t="s">
        <v>4625</v>
      </c>
      <c r="L3461" t="s">
        <v>4626</v>
      </c>
      <c r="M3461" t="s">
        <v>2071</v>
      </c>
      <c r="N3461">
        <v>692</v>
      </c>
      <c r="O3461" t="s">
        <v>2012</v>
      </c>
      <c r="P3461">
        <v>184</v>
      </c>
      <c r="Q3461">
        <v>0</v>
      </c>
      <c r="R3461">
        <v>0</v>
      </c>
      <c r="S3461">
        <v>1345</v>
      </c>
      <c r="T3461">
        <v>1345</v>
      </c>
      <c r="U3461">
        <v>1345</v>
      </c>
      <c r="W3461" t="s">
        <v>2006</v>
      </c>
      <c r="X3461" t="s">
        <v>71</v>
      </c>
      <c r="AA3461" t="s">
        <v>28</v>
      </c>
      <c r="AC3461" t="s">
        <v>2013</v>
      </c>
      <c r="AD3461" t="s">
        <v>2014</v>
      </c>
      <c r="AE3461" t="s">
        <v>2159</v>
      </c>
    </row>
    <row r="3462" spans="1:31" x14ac:dyDescent="0.25">
      <c r="A3462" s="1">
        <v>44483</v>
      </c>
      <c r="B3462" s="2" t="s">
        <v>3879</v>
      </c>
      <c r="C3462" s="2" t="s">
        <v>29</v>
      </c>
      <c r="D3462" s="2" t="s">
        <v>23</v>
      </c>
      <c r="E3462" s="2" t="s">
        <v>81</v>
      </c>
      <c r="F3462" s="2" t="s">
        <v>71</v>
      </c>
      <c r="G3462" s="4">
        <v>44483</v>
      </c>
      <c r="H3462">
        <v>142</v>
      </c>
      <c r="I3462" t="s">
        <v>4506</v>
      </c>
      <c r="N3462">
        <v>288</v>
      </c>
      <c r="O3462" t="s">
        <v>2242</v>
      </c>
      <c r="P3462">
        <v>125</v>
      </c>
      <c r="AC3462" t="s">
        <v>2243</v>
      </c>
      <c r="AD3462">
        <v>221</v>
      </c>
    </row>
    <row r="3463" spans="1:31" x14ac:dyDescent="0.25">
      <c r="A3463" s="1">
        <v>44483</v>
      </c>
      <c r="B3463" s="2" t="s">
        <v>3879</v>
      </c>
      <c r="C3463" s="2" t="s">
        <v>29</v>
      </c>
      <c r="D3463" s="2" t="s">
        <v>23</v>
      </c>
      <c r="E3463" s="2" t="s">
        <v>81</v>
      </c>
      <c r="F3463" s="2" t="s">
        <v>71</v>
      </c>
      <c r="G3463" s="4">
        <v>44483</v>
      </c>
      <c r="H3463">
        <v>143</v>
      </c>
      <c r="I3463" t="s">
        <v>4506</v>
      </c>
      <c r="N3463">
        <v>691</v>
      </c>
      <c r="O3463" t="s">
        <v>2020</v>
      </c>
      <c r="P3463">
        <v>518</v>
      </c>
      <c r="AC3463" t="s">
        <v>2021</v>
      </c>
      <c r="AD3463" t="s">
        <v>2022</v>
      </c>
    </row>
    <row r="3464" spans="1:31" x14ac:dyDescent="0.25">
      <c r="A3464" s="1">
        <v>44483</v>
      </c>
      <c r="B3464" s="2" t="s">
        <v>3879</v>
      </c>
      <c r="C3464" s="2" t="s">
        <v>29</v>
      </c>
      <c r="D3464" s="2" t="s">
        <v>23</v>
      </c>
      <c r="E3464" s="2" t="s">
        <v>81</v>
      </c>
      <c r="F3464" s="2" t="s">
        <v>71</v>
      </c>
      <c r="G3464" s="4">
        <v>44483</v>
      </c>
      <c r="H3464">
        <v>144</v>
      </c>
      <c r="I3464" t="s">
        <v>4506</v>
      </c>
      <c r="N3464">
        <v>226</v>
      </c>
      <c r="O3464" t="s">
        <v>2018</v>
      </c>
      <c r="P3464">
        <v>345</v>
      </c>
      <c r="AC3464" t="s">
        <v>2019</v>
      </c>
      <c r="AD3464">
        <v>183</v>
      </c>
    </row>
    <row r="3465" spans="1:31" x14ac:dyDescent="0.25">
      <c r="A3465" s="1">
        <v>44483</v>
      </c>
      <c r="B3465" s="2" t="s">
        <v>3879</v>
      </c>
      <c r="C3465" s="2" t="s">
        <v>29</v>
      </c>
      <c r="D3465" s="2" t="s">
        <v>23</v>
      </c>
      <c r="E3465" s="2" t="s">
        <v>81</v>
      </c>
      <c r="F3465" s="2" t="s">
        <v>71</v>
      </c>
      <c r="G3465" s="4">
        <v>44483</v>
      </c>
      <c r="H3465">
        <v>145</v>
      </c>
      <c r="I3465" t="s">
        <v>4506</v>
      </c>
      <c r="N3465">
        <v>1329</v>
      </c>
      <c r="O3465" t="s">
        <v>2295</v>
      </c>
      <c r="P3465">
        <v>173</v>
      </c>
      <c r="AC3465" t="s">
        <v>2296</v>
      </c>
      <c r="AD3465">
        <v>187</v>
      </c>
    </row>
    <row r="3466" spans="1:31" x14ac:dyDescent="0.25">
      <c r="A3466" s="1">
        <v>44483</v>
      </c>
      <c r="B3466" s="2" t="s">
        <v>3879</v>
      </c>
      <c r="C3466" s="2" t="s">
        <v>29</v>
      </c>
      <c r="D3466" s="2" t="s">
        <v>23</v>
      </c>
      <c r="E3466" s="2" t="s">
        <v>81</v>
      </c>
      <c r="F3466" s="2" t="s">
        <v>71</v>
      </c>
      <c r="G3466" s="4">
        <v>44483</v>
      </c>
      <c r="H3466">
        <v>146</v>
      </c>
      <c r="I3466" t="s">
        <v>4508</v>
      </c>
      <c r="J3466" s="1">
        <v>44483</v>
      </c>
      <c r="K3466" t="s">
        <v>4627</v>
      </c>
      <c r="L3466" t="s">
        <v>2936</v>
      </c>
      <c r="M3466" t="s">
        <v>2368</v>
      </c>
      <c r="N3466">
        <v>692</v>
      </c>
      <c r="O3466" t="s">
        <v>2012</v>
      </c>
      <c r="P3466">
        <v>184</v>
      </c>
      <c r="Q3466">
        <v>0</v>
      </c>
      <c r="R3466">
        <v>0</v>
      </c>
      <c r="S3466">
        <v>1345</v>
      </c>
      <c r="T3466">
        <v>1345</v>
      </c>
      <c r="U3466">
        <v>1345</v>
      </c>
      <c r="W3466" t="s">
        <v>2006</v>
      </c>
      <c r="X3466" t="s">
        <v>71</v>
      </c>
      <c r="AA3466" t="s">
        <v>28</v>
      </c>
      <c r="AC3466" t="s">
        <v>2013</v>
      </c>
      <c r="AD3466" t="s">
        <v>2014</v>
      </c>
      <c r="AE3466" t="s">
        <v>2159</v>
      </c>
    </row>
    <row r="3467" spans="1:31" x14ac:dyDescent="0.25">
      <c r="A3467" s="1">
        <v>44483</v>
      </c>
      <c r="B3467" s="2" t="s">
        <v>3879</v>
      </c>
      <c r="C3467" s="2" t="s">
        <v>29</v>
      </c>
      <c r="D3467" s="2" t="s">
        <v>23</v>
      </c>
      <c r="E3467" s="2" t="s">
        <v>81</v>
      </c>
      <c r="F3467" s="2" t="s">
        <v>71</v>
      </c>
      <c r="G3467" s="4">
        <v>44483</v>
      </c>
      <c r="H3467">
        <v>147</v>
      </c>
      <c r="I3467" t="s">
        <v>4508</v>
      </c>
      <c r="N3467">
        <v>288</v>
      </c>
      <c r="O3467" t="s">
        <v>2242</v>
      </c>
      <c r="P3467">
        <v>125</v>
      </c>
      <c r="AC3467" t="s">
        <v>2243</v>
      </c>
      <c r="AD3467">
        <v>221</v>
      </c>
    </row>
    <row r="3468" spans="1:31" x14ac:dyDescent="0.25">
      <c r="A3468" s="1">
        <v>44483</v>
      </c>
      <c r="B3468" s="2" t="s">
        <v>3879</v>
      </c>
      <c r="C3468" s="2" t="s">
        <v>29</v>
      </c>
      <c r="D3468" s="2" t="s">
        <v>23</v>
      </c>
      <c r="E3468" s="2" t="s">
        <v>81</v>
      </c>
      <c r="F3468" s="2" t="s">
        <v>71</v>
      </c>
      <c r="G3468" s="4">
        <v>44483</v>
      </c>
      <c r="H3468">
        <v>148</v>
      </c>
      <c r="I3468" t="s">
        <v>4508</v>
      </c>
      <c r="N3468">
        <v>691</v>
      </c>
      <c r="O3468" t="s">
        <v>2020</v>
      </c>
      <c r="P3468">
        <v>518</v>
      </c>
      <c r="AC3468" t="s">
        <v>2021</v>
      </c>
      <c r="AD3468" t="s">
        <v>2022</v>
      </c>
    </row>
    <row r="3469" spans="1:31" x14ac:dyDescent="0.25">
      <c r="A3469" s="1">
        <v>44483</v>
      </c>
      <c r="B3469" s="2" t="s">
        <v>3879</v>
      </c>
      <c r="C3469" s="2" t="s">
        <v>29</v>
      </c>
      <c r="D3469" s="2" t="s">
        <v>23</v>
      </c>
      <c r="E3469" s="2" t="s">
        <v>81</v>
      </c>
      <c r="F3469" s="2" t="s">
        <v>71</v>
      </c>
      <c r="G3469" s="4">
        <v>44483</v>
      </c>
      <c r="H3469">
        <v>149</v>
      </c>
      <c r="I3469" t="s">
        <v>4508</v>
      </c>
      <c r="N3469">
        <v>226</v>
      </c>
      <c r="O3469" t="s">
        <v>2018</v>
      </c>
      <c r="P3469">
        <v>345</v>
      </c>
      <c r="AC3469" t="s">
        <v>2019</v>
      </c>
      <c r="AD3469">
        <v>183</v>
      </c>
    </row>
    <row r="3470" spans="1:31" x14ac:dyDescent="0.25">
      <c r="A3470" s="1">
        <v>44483</v>
      </c>
      <c r="B3470" s="2" t="s">
        <v>3879</v>
      </c>
      <c r="C3470" s="2" t="s">
        <v>29</v>
      </c>
      <c r="D3470" s="2" t="s">
        <v>23</v>
      </c>
      <c r="E3470" s="2" t="s">
        <v>81</v>
      </c>
      <c r="F3470" s="2" t="s">
        <v>71</v>
      </c>
      <c r="G3470" s="4">
        <v>44483</v>
      </c>
      <c r="H3470">
        <v>150</v>
      </c>
      <c r="I3470" t="s">
        <v>4508</v>
      </c>
      <c r="N3470">
        <v>1329</v>
      </c>
      <c r="O3470" t="s">
        <v>2295</v>
      </c>
      <c r="P3470">
        <v>173</v>
      </c>
      <c r="AC3470" t="s">
        <v>2296</v>
      </c>
      <c r="AD3470">
        <v>187</v>
      </c>
    </row>
    <row r="3471" spans="1:31" x14ac:dyDescent="0.25">
      <c r="A3471" s="1">
        <v>44483</v>
      </c>
      <c r="B3471" s="2" t="s">
        <v>3879</v>
      </c>
      <c r="C3471" s="2" t="s">
        <v>29</v>
      </c>
      <c r="D3471" s="2" t="s">
        <v>23</v>
      </c>
      <c r="E3471" s="2" t="s">
        <v>81</v>
      </c>
      <c r="F3471" s="2" t="s">
        <v>71</v>
      </c>
      <c r="G3471" s="4">
        <v>44483</v>
      </c>
      <c r="H3471">
        <v>151</v>
      </c>
      <c r="I3471" t="s">
        <v>4510</v>
      </c>
      <c r="J3471" s="1">
        <v>44483</v>
      </c>
      <c r="K3471" t="s">
        <v>4628</v>
      </c>
      <c r="L3471" t="s">
        <v>3831</v>
      </c>
      <c r="M3471" t="s">
        <v>4629</v>
      </c>
      <c r="N3471">
        <v>692</v>
      </c>
      <c r="O3471" t="s">
        <v>2012</v>
      </c>
      <c r="P3471">
        <v>184</v>
      </c>
      <c r="Q3471">
        <v>0</v>
      </c>
      <c r="R3471">
        <v>0</v>
      </c>
      <c r="S3471">
        <v>1345</v>
      </c>
      <c r="T3471">
        <v>1345</v>
      </c>
      <c r="U3471">
        <v>1345</v>
      </c>
      <c r="W3471" t="s">
        <v>2006</v>
      </c>
      <c r="X3471" t="s">
        <v>71</v>
      </c>
      <c r="AA3471" t="s">
        <v>28</v>
      </c>
      <c r="AC3471" t="s">
        <v>2013</v>
      </c>
      <c r="AD3471" t="s">
        <v>2014</v>
      </c>
      <c r="AE3471" t="s">
        <v>2159</v>
      </c>
    </row>
    <row r="3472" spans="1:31" x14ac:dyDescent="0.25">
      <c r="A3472" s="1">
        <v>44483</v>
      </c>
      <c r="B3472" s="2" t="s">
        <v>3879</v>
      </c>
      <c r="C3472" s="2" t="s">
        <v>29</v>
      </c>
      <c r="D3472" s="2" t="s">
        <v>23</v>
      </c>
      <c r="E3472" s="2" t="s">
        <v>81</v>
      </c>
      <c r="F3472" s="2" t="s">
        <v>71</v>
      </c>
      <c r="G3472" s="4">
        <v>44483</v>
      </c>
      <c r="H3472">
        <v>152</v>
      </c>
      <c r="I3472" t="s">
        <v>4510</v>
      </c>
      <c r="N3472">
        <v>288</v>
      </c>
      <c r="O3472" t="s">
        <v>2242</v>
      </c>
      <c r="P3472">
        <v>125</v>
      </c>
      <c r="AC3472" t="s">
        <v>2243</v>
      </c>
      <c r="AD3472">
        <v>221</v>
      </c>
    </row>
    <row r="3473" spans="1:31" x14ac:dyDescent="0.25">
      <c r="A3473" s="1">
        <v>44483</v>
      </c>
      <c r="B3473" s="2" t="s">
        <v>3879</v>
      </c>
      <c r="C3473" s="2" t="s">
        <v>29</v>
      </c>
      <c r="D3473" s="2" t="s">
        <v>23</v>
      </c>
      <c r="E3473" s="2" t="s">
        <v>81</v>
      </c>
      <c r="F3473" s="2" t="s">
        <v>71</v>
      </c>
      <c r="G3473" s="4">
        <v>44483</v>
      </c>
      <c r="H3473">
        <v>153</v>
      </c>
      <c r="I3473" t="s">
        <v>4510</v>
      </c>
      <c r="N3473">
        <v>691</v>
      </c>
      <c r="O3473" t="s">
        <v>2020</v>
      </c>
      <c r="P3473">
        <v>518</v>
      </c>
      <c r="AC3473" t="s">
        <v>2021</v>
      </c>
      <c r="AD3473" t="s">
        <v>2022</v>
      </c>
    </row>
    <row r="3474" spans="1:31" x14ac:dyDescent="0.25">
      <c r="A3474" s="1">
        <v>44483</v>
      </c>
      <c r="B3474" s="2" t="s">
        <v>3879</v>
      </c>
      <c r="C3474" s="2" t="s">
        <v>29</v>
      </c>
      <c r="D3474" s="2" t="s">
        <v>23</v>
      </c>
      <c r="E3474" s="2" t="s">
        <v>81</v>
      </c>
      <c r="F3474" s="2" t="s">
        <v>71</v>
      </c>
      <c r="G3474" s="4">
        <v>44483</v>
      </c>
      <c r="H3474">
        <v>154</v>
      </c>
      <c r="I3474" t="s">
        <v>4510</v>
      </c>
      <c r="N3474">
        <v>226</v>
      </c>
      <c r="O3474" t="s">
        <v>2018</v>
      </c>
      <c r="P3474">
        <v>345</v>
      </c>
      <c r="AC3474" t="s">
        <v>2019</v>
      </c>
      <c r="AD3474">
        <v>183</v>
      </c>
    </row>
    <row r="3475" spans="1:31" x14ac:dyDescent="0.25">
      <c r="A3475" s="1">
        <v>44483</v>
      </c>
      <c r="B3475" s="2" t="s">
        <v>3879</v>
      </c>
      <c r="C3475" s="2" t="s">
        <v>29</v>
      </c>
      <c r="D3475" s="2" t="s">
        <v>23</v>
      </c>
      <c r="E3475" s="2" t="s">
        <v>81</v>
      </c>
      <c r="F3475" s="2" t="s">
        <v>71</v>
      </c>
      <c r="G3475" s="4">
        <v>44483</v>
      </c>
      <c r="H3475">
        <v>155</v>
      </c>
      <c r="I3475" t="s">
        <v>4510</v>
      </c>
      <c r="N3475">
        <v>1329</v>
      </c>
      <c r="O3475" t="s">
        <v>2295</v>
      </c>
      <c r="P3475">
        <v>173</v>
      </c>
      <c r="AC3475" t="s">
        <v>2296</v>
      </c>
      <c r="AD3475">
        <v>187</v>
      </c>
    </row>
    <row r="3476" spans="1:31" x14ac:dyDescent="0.25">
      <c r="A3476" s="1">
        <v>44483</v>
      </c>
      <c r="B3476" s="2" t="s">
        <v>3879</v>
      </c>
      <c r="C3476" s="2" t="s">
        <v>34</v>
      </c>
      <c r="D3476" s="2" t="s">
        <v>23</v>
      </c>
      <c r="E3476" s="2" t="s">
        <v>80</v>
      </c>
      <c r="F3476" s="2" t="s">
        <v>71</v>
      </c>
      <c r="G3476" s="4">
        <v>44483</v>
      </c>
      <c r="H3476">
        <v>156</v>
      </c>
      <c r="I3476" t="s">
        <v>4512</v>
      </c>
      <c r="J3476" s="1">
        <v>44483</v>
      </c>
      <c r="K3476" t="s">
        <v>4630</v>
      </c>
      <c r="L3476" t="s">
        <v>4631</v>
      </c>
      <c r="M3476" t="s">
        <v>4632</v>
      </c>
      <c r="N3476">
        <v>692</v>
      </c>
      <c r="O3476" t="s">
        <v>2012</v>
      </c>
      <c r="P3476">
        <v>184</v>
      </c>
      <c r="Q3476">
        <v>0</v>
      </c>
      <c r="R3476">
        <v>0</v>
      </c>
      <c r="S3476">
        <v>2297</v>
      </c>
      <c r="T3476">
        <v>2297</v>
      </c>
      <c r="U3476">
        <v>2297</v>
      </c>
      <c r="W3476" t="s">
        <v>2006</v>
      </c>
      <c r="X3476" t="s">
        <v>71</v>
      </c>
      <c r="AA3476" t="s">
        <v>33</v>
      </c>
      <c r="AC3476" t="s">
        <v>2013</v>
      </c>
      <c r="AD3476" t="s">
        <v>2014</v>
      </c>
      <c r="AE3476" t="s">
        <v>2730</v>
      </c>
    </row>
    <row r="3477" spans="1:31" x14ac:dyDescent="0.25">
      <c r="A3477" s="1">
        <v>44483</v>
      </c>
      <c r="B3477" s="2" t="s">
        <v>3879</v>
      </c>
      <c r="C3477" s="2" t="s">
        <v>34</v>
      </c>
      <c r="D3477" s="2" t="s">
        <v>23</v>
      </c>
      <c r="E3477" s="2" t="s">
        <v>80</v>
      </c>
      <c r="F3477" s="2" t="s">
        <v>71</v>
      </c>
      <c r="G3477" s="4">
        <v>44483</v>
      </c>
      <c r="H3477">
        <v>157</v>
      </c>
      <c r="I3477" t="s">
        <v>4512</v>
      </c>
      <c r="N3477">
        <v>226</v>
      </c>
      <c r="O3477" t="s">
        <v>2018</v>
      </c>
      <c r="P3477">
        <v>345</v>
      </c>
      <c r="AC3477" t="s">
        <v>2019</v>
      </c>
      <c r="AD3477">
        <v>183</v>
      </c>
    </row>
    <row r="3478" spans="1:31" x14ac:dyDescent="0.25">
      <c r="A3478" s="1">
        <v>44483</v>
      </c>
      <c r="B3478" s="2" t="s">
        <v>3879</v>
      </c>
      <c r="C3478" s="2" t="s">
        <v>34</v>
      </c>
      <c r="D3478" s="2" t="s">
        <v>23</v>
      </c>
      <c r="E3478" s="2" t="s">
        <v>80</v>
      </c>
      <c r="F3478" s="2" t="s">
        <v>71</v>
      </c>
      <c r="G3478" s="4">
        <v>44483</v>
      </c>
      <c r="H3478">
        <v>158</v>
      </c>
      <c r="I3478" t="s">
        <v>4512</v>
      </c>
      <c r="N3478">
        <v>691</v>
      </c>
      <c r="O3478" t="s">
        <v>2020</v>
      </c>
      <c r="P3478">
        <v>518</v>
      </c>
      <c r="AC3478" t="s">
        <v>2021</v>
      </c>
      <c r="AD3478" t="s">
        <v>2022</v>
      </c>
    </row>
    <row r="3479" spans="1:31" x14ac:dyDescent="0.25">
      <c r="A3479" s="1">
        <v>44483</v>
      </c>
      <c r="B3479" s="2" t="s">
        <v>3879</v>
      </c>
      <c r="C3479" s="2" t="s">
        <v>34</v>
      </c>
      <c r="D3479" s="2" t="s">
        <v>23</v>
      </c>
      <c r="E3479" s="2" t="s">
        <v>80</v>
      </c>
      <c r="F3479" s="2" t="s">
        <v>71</v>
      </c>
      <c r="G3479" s="4">
        <v>44483</v>
      </c>
      <c r="H3479">
        <v>159</v>
      </c>
      <c r="I3479" t="s">
        <v>4512</v>
      </c>
      <c r="N3479">
        <v>2458</v>
      </c>
      <c r="O3479" t="s">
        <v>2152</v>
      </c>
      <c r="P3479">
        <v>500</v>
      </c>
      <c r="AC3479" t="s">
        <v>2153</v>
      </c>
    </row>
    <row r="3480" spans="1:31" x14ac:dyDescent="0.25">
      <c r="A3480" s="1">
        <v>44483</v>
      </c>
      <c r="B3480" s="2" t="s">
        <v>3879</v>
      </c>
      <c r="C3480" s="2" t="s">
        <v>34</v>
      </c>
      <c r="D3480" s="2" t="s">
        <v>23</v>
      </c>
      <c r="E3480" s="2" t="s">
        <v>80</v>
      </c>
      <c r="F3480" s="2" t="s">
        <v>71</v>
      </c>
      <c r="G3480" s="4">
        <v>44483</v>
      </c>
      <c r="H3480">
        <v>160</v>
      </c>
      <c r="I3480" t="s">
        <v>4512</v>
      </c>
      <c r="N3480">
        <v>2477</v>
      </c>
      <c r="O3480" t="s">
        <v>2240</v>
      </c>
      <c r="P3480">
        <v>750</v>
      </c>
      <c r="AC3480" t="s">
        <v>2241</v>
      </c>
    </row>
    <row r="3481" spans="1:31" x14ac:dyDescent="0.25">
      <c r="A3481" s="1">
        <v>44483</v>
      </c>
      <c r="B3481" s="2" t="s">
        <v>3879</v>
      </c>
      <c r="C3481" s="2" t="s">
        <v>29</v>
      </c>
      <c r="D3481" s="2" t="s">
        <v>23</v>
      </c>
      <c r="E3481" s="2" t="s">
        <v>81</v>
      </c>
      <c r="F3481" s="2" t="s">
        <v>71</v>
      </c>
      <c r="G3481" s="4">
        <v>44483</v>
      </c>
      <c r="H3481">
        <v>161</v>
      </c>
      <c r="I3481" t="s">
        <v>4514</v>
      </c>
      <c r="J3481" s="1">
        <v>44483</v>
      </c>
      <c r="K3481" t="s">
        <v>4633</v>
      </c>
      <c r="L3481" t="s">
        <v>2082</v>
      </c>
      <c r="M3481" t="s">
        <v>2038</v>
      </c>
      <c r="N3481">
        <v>692</v>
      </c>
      <c r="O3481" t="s">
        <v>2012</v>
      </c>
      <c r="P3481">
        <v>184</v>
      </c>
      <c r="Q3481">
        <v>0</v>
      </c>
      <c r="R3481">
        <v>0</v>
      </c>
      <c r="S3481">
        <v>1172</v>
      </c>
      <c r="T3481">
        <v>1172</v>
      </c>
      <c r="U3481">
        <v>1172</v>
      </c>
      <c r="W3481" t="s">
        <v>2006</v>
      </c>
      <c r="X3481" t="s">
        <v>71</v>
      </c>
      <c r="AA3481" t="s">
        <v>28</v>
      </c>
      <c r="AC3481" t="s">
        <v>2013</v>
      </c>
      <c r="AD3481" t="s">
        <v>2014</v>
      </c>
      <c r="AE3481" t="s">
        <v>2159</v>
      </c>
    </row>
    <row r="3482" spans="1:31" x14ac:dyDescent="0.25">
      <c r="A3482" s="1">
        <v>44483</v>
      </c>
      <c r="B3482" s="2" t="s">
        <v>3879</v>
      </c>
      <c r="C3482" s="2" t="s">
        <v>29</v>
      </c>
      <c r="D3482" s="2" t="s">
        <v>23</v>
      </c>
      <c r="E3482" s="2" t="s">
        <v>81</v>
      </c>
      <c r="F3482" s="2" t="s">
        <v>71</v>
      </c>
      <c r="G3482" s="4">
        <v>44483</v>
      </c>
      <c r="H3482">
        <v>162</v>
      </c>
      <c r="I3482" t="s">
        <v>4514</v>
      </c>
      <c r="N3482">
        <v>288</v>
      </c>
      <c r="O3482" t="s">
        <v>2242</v>
      </c>
      <c r="P3482">
        <v>125</v>
      </c>
      <c r="AC3482" t="s">
        <v>2243</v>
      </c>
      <c r="AD3482">
        <v>221</v>
      </c>
    </row>
    <row r="3483" spans="1:31" x14ac:dyDescent="0.25">
      <c r="A3483" s="1">
        <v>44483</v>
      </c>
      <c r="B3483" s="2" t="s">
        <v>3879</v>
      </c>
      <c r="C3483" s="2" t="s">
        <v>29</v>
      </c>
      <c r="D3483" s="2" t="s">
        <v>23</v>
      </c>
      <c r="E3483" s="2" t="s">
        <v>81</v>
      </c>
      <c r="F3483" s="2" t="s">
        <v>71</v>
      </c>
      <c r="G3483" s="4">
        <v>44483</v>
      </c>
      <c r="H3483">
        <v>163</v>
      </c>
      <c r="I3483" t="s">
        <v>4514</v>
      </c>
      <c r="N3483">
        <v>691</v>
      </c>
      <c r="O3483" t="s">
        <v>2020</v>
      </c>
      <c r="P3483">
        <v>518</v>
      </c>
      <c r="AC3483" t="s">
        <v>2021</v>
      </c>
      <c r="AD3483" t="s">
        <v>2022</v>
      </c>
    </row>
    <row r="3484" spans="1:31" x14ac:dyDescent="0.25">
      <c r="A3484" s="1">
        <v>44483</v>
      </c>
      <c r="B3484" s="2" t="s">
        <v>3879</v>
      </c>
      <c r="C3484" s="2" t="s">
        <v>29</v>
      </c>
      <c r="D3484" s="2" t="s">
        <v>23</v>
      </c>
      <c r="E3484" s="2" t="s">
        <v>81</v>
      </c>
      <c r="F3484" s="2" t="s">
        <v>71</v>
      </c>
      <c r="G3484" s="4">
        <v>44483</v>
      </c>
      <c r="H3484">
        <v>164</v>
      </c>
      <c r="I3484" t="s">
        <v>4514</v>
      </c>
      <c r="N3484">
        <v>226</v>
      </c>
      <c r="O3484" t="s">
        <v>2018</v>
      </c>
      <c r="P3484">
        <v>345</v>
      </c>
      <c r="AC3484" t="s">
        <v>2019</v>
      </c>
      <c r="AD3484">
        <v>183</v>
      </c>
    </row>
    <row r="3485" spans="1:31" x14ac:dyDescent="0.25">
      <c r="A3485" s="1">
        <v>44483</v>
      </c>
      <c r="B3485" s="2" t="s">
        <v>3879</v>
      </c>
      <c r="C3485" s="2" t="s">
        <v>29</v>
      </c>
      <c r="D3485" s="2" t="s">
        <v>23</v>
      </c>
      <c r="E3485" s="2" t="s">
        <v>81</v>
      </c>
      <c r="F3485" s="2" t="s">
        <v>71</v>
      </c>
      <c r="G3485" s="4">
        <v>44483</v>
      </c>
      <c r="H3485">
        <v>165</v>
      </c>
      <c r="I3485" t="s">
        <v>4516</v>
      </c>
      <c r="J3485" s="1">
        <v>44483</v>
      </c>
      <c r="K3485" t="s">
        <v>4634</v>
      </c>
      <c r="L3485" t="s">
        <v>2408</v>
      </c>
      <c r="M3485" t="s">
        <v>4635</v>
      </c>
      <c r="N3485">
        <v>416</v>
      </c>
      <c r="O3485" t="s">
        <v>2172</v>
      </c>
      <c r="P3485">
        <v>362</v>
      </c>
      <c r="Q3485">
        <v>0</v>
      </c>
      <c r="R3485">
        <v>0</v>
      </c>
      <c r="S3485">
        <v>1312</v>
      </c>
      <c r="T3485">
        <v>1312</v>
      </c>
      <c r="U3485">
        <v>1312</v>
      </c>
      <c r="W3485" t="s">
        <v>2006</v>
      </c>
      <c r="X3485" t="s">
        <v>71</v>
      </c>
      <c r="AA3485" t="s">
        <v>28</v>
      </c>
      <c r="AC3485" t="s">
        <v>2173</v>
      </c>
      <c r="AD3485">
        <v>22</v>
      </c>
      <c r="AE3485" t="s">
        <v>2641</v>
      </c>
    </row>
    <row r="3486" spans="1:31" x14ac:dyDescent="0.25">
      <c r="A3486" s="1">
        <v>44483</v>
      </c>
      <c r="B3486" s="2" t="s">
        <v>3879</v>
      </c>
      <c r="C3486" s="2" t="s">
        <v>29</v>
      </c>
      <c r="D3486" s="2" t="s">
        <v>23</v>
      </c>
      <c r="E3486" s="2" t="s">
        <v>81</v>
      </c>
      <c r="F3486" s="2" t="s">
        <v>71</v>
      </c>
      <c r="G3486" s="4">
        <v>44483</v>
      </c>
      <c r="H3486">
        <v>166</v>
      </c>
      <c r="I3486" t="s">
        <v>4516</v>
      </c>
      <c r="N3486">
        <v>131</v>
      </c>
      <c r="O3486" t="s">
        <v>2445</v>
      </c>
      <c r="P3486">
        <v>500</v>
      </c>
      <c r="AC3486" t="s">
        <v>2446</v>
      </c>
      <c r="AD3486" t="s">
        <v>2447</v>
      </c>
    </row>
    <row r="3487" spans="1:31" x14ac:dyDescent="0.25">
      <c r="A3487" s="1">
        <v>44483</v>
      </c>
      <c r="B3487" s="2" t="s">
        <v>3879</v>
      </c>
      <c r="C3487" s="2" t="s">
        <v>29</v>
      </c>
      <c r="D3487" s="2" t="s">
        <v>23</v>
      </c>
      <c r="E3487" s="2" t="s">
        <v>81</v>
      </c>
      <c r="F3487" s="2" t="s">
        <v>71</v>
      </c>
      <c r="G3487" s="4">
        <v>44483</v>
      </c>
      <c r="H3487">
        <v>167</v>
      </c>
      <c r="I3487" t="s">
        <v>4516</v>
      </c>
      <c r="N3487">
        <v>130</v>
      </c>
      <c r="O3487" t="s">
        <v>2994</v>
      </c>
      <c r="P3487">
        <v>450</v>
      </c>
      <c r="AC3487" t="s">
        <v>2995</v>
      </c>
      <c r="AD3487" t="s">
        <v>2996</v>
      </c>
    </row>
    <row r="3488" spans="1:31" x14ac:dyDescent="0.25">
      <c r="A3488" s="1">
        <v>44483</v>
      </c>
      <c r="B3488" s="2" t="s">
        <v>3879</v>
      </c>
      <c r="C3488" s="2" t="s">
        <v>46</v>
      </c>
      <c r="D3488" s="2" t="s">
        <v>23</v>
      </c>
      <c r="E3488" s="2" t="s">
        <v>81</v>
      </c>
      <c r="F3488" s="2" t="s">
        <v>71</v>
      </c>
      <c r="G3488" s="4">
        <v>44483</v>
      </c>
      <c r="H3488">
        <v>168</v>
      </c>
      <c r="I3488" t="s">
        <v>4518</v>
      </c>
      <c r="J3488" s="1">
        <v>44483</v>
      </c>
      <c r="K3488" t="s">
        <v>2916</v>
      </c>
      <c r="L3488" t="s">
        <v>2917</v>
      </c>
      <c r="N3488">
        <v>692</v>
      </c>
      <c r="O3488" t="s">
        <v>2012</v>
      </c>
      <c r="P3488">
        <v>184</v>
      </c>
      <c r="Q3488">
        <v>0</v>
      </c>
      <c r="R3488">
        <v>0</v>
      </c>
      <c r="S3488">
        <v>1218</v>
      </c>
      <c r="T3488">
        <v>1218</v>
      </c>
      <c r="U3488">
        <v>1218</v>
      </c>
      <c r="W3488" t="s">
        <v>2006</v>
      </c>
      <c r="X3488" t="s">
        <v>71</v>
      </c>
      <c r="Y3488" t="s">
        <v>4636</v>
      </c>
      <c r="AA3488" t="s">
        <v>46</v>
      </c>
      <c r="AC3488" t="s">
        <v>2013</v>
      </c>
      <c r="AD3488" t="s">
        <v>2014</v>
      </c>
      <c r="AE3488" t="s">
        <v>2035</v>
      </c>
    </row>
    <row r="3489" spans="1:31" x14ac:dyDescent="0.25">
      <c r="A3489" s="1">
        <v>44483</v>
      </c>
      <c r="B3489" s="2" t="s">
        <v>3879</v>
      </c>
      <c r="C3489" s="2" t="s">
        <v>46</v>
      </c>
      <c r="D3489" s="2" t="s">
        <v>23</v>
      </c>
      <c r="E3489" s="2" t="s">
        <v>81</v>
      </c>
      <c r="F3489" s="2" t="s">
        <v>71</v>
      </c>
      <c r="G3489" s="4">
        <v>44483</v>
      </c>
      <c r="H3489">
        <v>169</v>
      </c>
      <c r="I3489" t="s">
        <v>4518</v>
      </c>
      <c r="N3489">
        <v>226</v>
      </c>
      <c r="O3489" t="s">
        <v>2018</v>
      </c>
      <c r="P3489">
        <v>345</v>
      </c>
      <c r="AC3489" t="s">
        <v>2019</v>
      </c>
      <c r="AD3489">
        <v>183</v>
      </c>
    </row>
    <row r="3490" spans="1:31" x14ac:dyDescent="0.25">
      <c r="A3490" s="1">
        <v>44483</v>
      </c>
      <c r="B3490" s="2" t="s">
        <v>3879</v>
      </c>
      <c r="C3490" s="2" t="s">
        <v>46</v>
      </c>
      <c r="D3490" s="2" t="s">
        <v>23</v>
      </c>
      <c r="E3490" s="2" t="s">
        <v>81</v>
      </c>
      <c r="F3490" s="2" t="s">
        <v>71</v>
      </c>
      <c r="G3490" s="4">
        <v>44483</v>
      </c>
      <c r="H3490">
        <v>170</v>
      </c>
      <c r="I3490" t="s">
        <v>4518</v>
      </c>
      <c r="N3490">
        <v>691</v>
      </c>
      <c r="O3490" t="s">
        <v>2020</v>
      </c>
      <c r="P3490">
        <v>518</v>
      </c>
      <c r="AC3490" t="s">
        <v>2021</v>
      </c>
      <c r="AD3490" t="s">
        <v>2022</v>
      </c>
    </row>
    <row r="3491" spans="1:31" x14ac:dyDescent="0.25">
      <c r="A3491" s="1">
        <v>44483</v>
      </c>
      <c r="B3491" s="2" t="s">
        <v>3879</v>
      </c>
      <c r="C3491" s="2" t="s">
        <v>46</v>
      </c>
      <c r="D3491" s="2" t="s">
        <v>23</v>
      </c>
      <c r="E3491" s="2" t="s">
        <v>81</v>
      </c>
      <c r="F3491" s="2" t="s">
        <v>71</v>
      </c>
      <c r="G3491" s="4">
        <v>44483</v>
      </c>
      <c r="H3491">
        <v>171</v>
      </c>
      <c r="I3491" t="s">
        <v>4518</v>
      </c>
      <c r="N3491">
        <v>104</v>
      </c>
      <c r="O3491" t="s">
        <v>2057</v>
      </c>
      <c r="P3491">
        <v>171</v>
      </c>
      <c r="AC3491" t="s">
        <v>2058</v>
      </c>
      <c r="AD3491">
        <v>157</v>
      </c>
    </row>
    <row r="3492" spans="1:31" x14ac:dyDescent="0.25">
      <c r="A3492" s="1">
        <v>44483</v>
      </c>
      <c r="B3492" s="2" t="s">
        <v>3879</v>
      </c>
      <c r="C3492" s="2" t="s">
        <v>52</v>
      </c>
      <c r="D3492" s="2" t="s">
        <v>74</v>
      </c>
      <c r="E3492" s="2" t="s">
        <v>81</v>
      </c>
      <c r="F3492" s="2" t="s">
        <v>71</v>
      </c>
      <c r="G3492" s="4">
        <v>44483</v>
      </c>
      <c r="H3492">
        <v>172</v>
      </c>
      <c r="I3492" t="s">
        <v>4519</v>
      </c>
      <c r="J3492" s="1">
        <v>44483</v>
      </c>
      <c r="K3492" t="s">
        <v>4637</v>
      </c>
      <c r="L3492" t="s">
        <v>2335</v>
      </c>
      <c r="M3492" t="s">
        <v>2694</v>
      </c>
      <c r="N3492">
        <v>2452</v>
      </c>
      <c r="O3492" t="s">
        <v>2157</v>
      </c>
      <c r="P3492">
        <v>3500</v>
      </c>
      <c r="Q3492">
        <v>0</v>
      </c>
      <c r="R3492">
        <v>0</v>
      </c>
      <c r="S3492">
        <v>3500</v>
      </c>
      <c r="T3492">
        <v>3500</v>
      </c>
      <c r="U3492">
        <v>3500</v>
      </c>
      <c r="W3492" t="s">
        <v>2006</v>
      </c>
      <c r="X3492" t="s">
        <v>71</v>
      </c>
      <c r="Y3492" t="s">
        <v>4638</v>
      </c>
      <c r="AA3492" t="s">
        <v>50</v>
      </c>
      <c r="AC3492" t="s">
        <v>2158</v>
      </c>
      <c r="AE3492" t="s">
        <v>2159</v>
      </c>
    </row>
    <row r="3493" spans="1:31" x14ac:dyDescent="0.25">
      <c r="A3493" s="1">
        <v>44483</v>
      </c>
      <c r="B3493" s="2" t="s">
        <v>3879</v>
      </c>
      <c r="C3493" s="2" t="s">
        <v>25</v>
      </c>
      <c r="D3493" s="2" t="s">
        <v>23</v>
      </c>
      <c r="E3493" s="2" t="s">
        <v>78</v>
      </c>
      <c r="F3493" s="2" t="s">
        <v>71</v>
      </c>
      <c r="G3493" s="4">
        <v>44483</v>
      </c>
      <c r="H3493">
        <v>173</v>
      </c>
      <c r="I3493" t="s">
        <v>4521</v>
      </c>
      <c r="J3493" s="1">
        <v>44483</v>
      </c>
      <c r="K3493" t="s">
        <v>4639</v>
      </c>
      <c r="L3493" t="s">
        <v>4640</v>
      </c>
      <c r="M3493" t="s">
        <v>2257</v>
      </c>
      <c r="N3493">
        <v>692</v>
      </c>
      <c r="O3493" t="s">
        <v>2012</v>
      </c>
      <c r="P3493">
        <v>184</v>
      </c>
      <c r="Q3493">
        <v>0</v>
      </c>
      <c r="R3493">
        <v>0</v>
      </c>
      <c r="S3493">
        <v>598</v>
      </c>
      <c r="T3493">
        <v>598</v>
      </c>
      <c r="U3493">
        <v>598</v>
      </c>
      <c r="W3493" t="s">
        <v>2006</v>
      </c>
      <c r="X3493" t="s">
        <v>71</v>
      </c>
      <c r="AA3493" t="s">
        <v>24</v>
      </c>
      <c r="AC3493" t="s">
        <v>2013</v>
      </c>
      <c r="AD3493" t="s">
        <v>2014</v>
      </c>
      <c r="AE3493" t="s">
        <v>2067</v>
      </c>
    </row>
    <row r="3494" spans="1:31" x14ac:dyDescent="0.25">
      <c r="A3494" s="1">
        <v>44483</v>
      </c>
      <c r="B3494" s="2" t="s">
        <v>3879</v>
      </c>
      <c r="C3494" s="2" t="s">
        <v>25</v>
      </c>
      <c r="D3494" s="2" t="s">
        <v>23</v>
      </c>
      <c r="E3494" s="2" t="s">
        <v>78</v>
      </c>
      <c r="F3494" s="2" t="s">
        <v>71</v>
      </c>
      <c r="G3494" s="4">
        <v>44483</v>
      </c>
      <c r="H3494">
        <v>174</v>
      </c>
      <c r="I3494" t="s">
        <v>4521</v>
      </c>
      <c r="N3494">
        <v>100</v>
      </c>
      <c r="O3494" t="s">
        <v>2016</v>
      </c>
      <c r="P3494">
        <v>414</v>
      </c>
      <c r="AC3494" t="s">
        <v>2017</v>
      </c>
      <c r="AD3494">
        <v>100</v>
      </c>
    </row>
    <row r="3495" spans="1:31" x14ac:dyDescent="0.25">
      <c r="A3495" s="1">
        <v>44483</v>
      </c>
      <c r="B3495" s="2" t="s">
        <v>3879</v>
      </c>
      <c r="C3495" s="2" t="s">
        <v>29</v>
      </c>
      <c r="D3495" s="2" t="s">
        <v>23</v>
      </c>
      <c r="E3495" s="2" t="s">
        <v>81</v>
      </c>
      <c r="F3495" s="2" t="s">
        <v>71</v>
      </c>
      <c r="G3495" s="4">
        <v>44483</v>
      </c>
      <c r="H3495">
        <v>175</v>
      </c>
      <c r="I3495" t="s">
        <v>4523</v>
      </c>
      <c r="J3495" s="1">
        <v>44483</v>
      </c>
      <c r="K3495" t="s">
        <v>4641</v>
      </c>
      <c r="L3495" t="s">
        <v>2767</v>
      </c>
      <c r="M3495" t="s">
        <v>3314</v>
      </c>
      <c r="N3495">
        <v>692</v>
      </c>
      <c r="O3495" t="s">
        <v>2012</v>
      </c>
      <c r="P3495">
        <v>184</v>
      </c>
      <c r="Q3495">
        <v>0</v>
      </c>
      <c r="R3495">
        <v>0</v>
      </c>
      <c r="S3495">
        <v>1172</v>
      </c>
      <c r="T3495">
        <v>1172</v>
      </c>
      <c r="U3495">
        <v>1172</v>
      </c>
      <c r="W3495" t="s">
        <v>2006</v>
      </c>
      <c r="X3495" t="s">
        <v>71</v>
      </c>
      <c r="AA3495" t="s">
        <v>28</v>
      </c>
      <c r="AC3495" t="s">
        <v>2013</v>
      </c>
      <c r="AD3495" t="s">
        <v>2014</v>
      </c>
      <c r="AE3495" t="s">
        <v>2159</v>
      </c>
    </row>
    <row r="3496" spans="1:31" x14ac:dyDescent="0.25">
      <c r="A3496" s="1">
        <v>44483</v>
      </c>
      <c r="B3496" s="2" t="s">
        <v>3879</v>
      </c>
      <c r="C3496" s="2" t="s">
        <v>29</v>
      </c>
      <c r="D3496" s="2" t="s">
        <v>23</v>
      </c>
      <c r="E3496" s="2" t="s">
        <v>81</v>
      </c>
      <c r="F3496" s="2" t="s">
        <v>71</v>
      </c>
      <c r="G3496" s="4">
        <v>44483</v>
      </c>
      <c r="H3496">
        <v>176</v>
      </c>
      <c r="I3496" t="s">
        <v>4523</v>
      </c>
      <c r="N3496">
        <v>288</v>
      </c>
      <c r="O3496" t="s">
        <v>2242</v>
      </c>
      <c r="P3496">
        <v>125</v>
      </c>
      <c r="AC3496" t="s">
        <v>2243</v>
      </c>
      <c r="AD3496">
        <v>221</v>
      </c>
    </row>
    <row r="3497" spans="1:31" x14ac:dyDescent="0.25">
      <c r="A3497" s="1">
        <v>44483</v>
      </c>
      <c r="B3497" s="2" t="s">
        <v>3879</v>
      </c>
      <c r="C3497" s="2" t="s">
        <v>29</v>
      </c>
      <c r="D3497" s="2" t="s">
        <v>23</v>
      </c>
      <c r="E3497" s="2" t="s">
        <v>81</v>
      </c>
      <c r="F3497" s="2" t="s">
        <v>71</v>
      </c>
      <c r="G3497" s="4">
        <v>44483</v>
      </c>
      <c r="H3497">
        <v>177</v>
      </c>
      <c r="I3497" t="s">
        <v>4523</v>
      </c>
      <c r="N3497">
        <v>691</v>
      </c>
      <c r="O3497" t="s">
        <v>2020</v>
      </c>
      <c r="P3497">
        <v>518</v>
      </c>
      <c r="AC3497" t="s">
        <v>2021</v>
      </c>
      <c r="AD3497" t="s">
        <v>2022</v>
      </c>
    </row>
    <row r="3498" spans="1:31" x14ac:dyDescent="0.25">
      <c r="A3498" s="1">
        <v>44483</v>
      </c>
      <c r="B3498" s="2" t="s">
        <v>3879</v>
      </c>
      <c r="C3498" s="2" t="s">
        <v>29</v>
      </c>
      <c r="D3498" s="2" t="s">
        <v>23</v>
      </c>
      <c r="E3498" s="2" t="s">
        <v>81</v>
      </c>
      <c r="F3498" s="2" t="s">
        <v>71</v>
      </c>
      <c r="G3498" s="4">
        <v>44483</v>
      </c>
      <c r="H3498">
        <v>178</v>
      </c>
      <c r="I3498" t="s">
        <v>4523</v>
      </c>
      <c r="N3498">
        <v>226</v>
      </c>
      <c r="O3498" t="s">
        <v>2018</v>
      </c>
      <c r="P3498">
        <v>345</v>
      </c>
      <c r="AC3498" t="s">
        <v>2019</v>
      </c>
      <c r="AD3498">
        <v>183</v>
      </c>
    </row>
    <row r="3499" spans="1:31" x14ac:dyDescent="0.25">
      <c r="A3499" s="1">
        <v>44483</v>
      </c>
      <c r="B3499" s="2" t="s">
        <v>3879</v>
      </c>
      <c r="C3499" s="2" t="s">
        <v>46</v>
      </c>
      <c r="D3499" s="2" t="s">
        <v>23</v>
      </c>
      <c r="E3499" s="2" t="s">
        <v>81</v>
      </c>
      <c r="F3499" s="2" t="s">
        <v>71</v>
      </c>
      <c r="G3499" s="4">
        <v>44483</v>
      </c>
      <c r="H3499">
        <v>179</v>
      </c>
      <c r="I3499" t="s">
        <v>4525</v>
      </c>
      <c r="J3499" s="1">
        <v>44483</v>
      </c>
      <c r="K3499" t="s">
        <v>4642</v>
      </c>
      <c r="L3499" t="s">
        <v>2257</v>
      </c>
      <c r="N3499">
        <v>692</v>
      </c>
      <c r="O3499" t="s">
        <v>2012</v>
      </c>
      <c r="P3499">
        <v>184</v>
      </c>
      <c r="Q3499">
        <v>0</v>
      </c>
      <c r="R3499">
        <v>0</v>
      </c>
      <c r="S3499">
        <v>2703</v>
      </c>
      <c r="T3499">
        <v>2703</v>
      </c>
      <c r="U3499">
        <v>2703</v>
      </c>
      <c r="W3499" t="s">
        <v>2006</v>
      </c>
      <c r="X3499" t="s">
        <v>71</v>
      </c>
      <c r="Y3499" t="s">
        <v>4643</v>
      </c>
      <c r="AA3499" t="s">
        <v>46</v>
      </c>
      <c r="AC3499" t="s">
        <v>2013</v>
      </c>
      <c r="AD3499" t="s">
        <v>2014</v>
      </c>
      <c r="AE3499" t="s">
        <v>2008</v>
      </c>
    </row>
    <row r="3500" spans="1:31" x14ac:dyDescent="0.25">
      <c r="A3500" s="1">
        <v>44483</v>
      </c>
      <c r="B3500" s="2" t="s">
        <v>3879</v>
      </c>
      <c r="C3500" s="2" t="s">
        <v>46</v>
      </c>
      <c r="D3500" s="2" t="s">
        <v>23</v>
      </c>
      <c r="E3500" s="2" t="s">
        <v>81</v>
      </c>
      <c r="F3500" s="2" t="s">
        <v>71</v>
      </c>
      <c r="G3500" s="4">
        <v>44483</v>
      </c>
      <c r="H3500">
        <v>180</v>
      </c>
      <c r="I3500" t="s">
        <v>4525</v>
      </c>
      <c r="N3500">
        <v>119</v>
      </c>
      <c r="O3500" t="s">
        <v>2145</v>
      </c>
      <c r="P3500">
        <v>161</v>
      </c>
      <c r="AC3500" t="s">
        <v>2146</v>
      </c>
      <c r="AD3500">
        <v>213</v>
      </c>
    </row>
    <row r="3501" spans="1:31" x14ac:dyDescent="0.25">
      <c r="A3501" s="1">
        <v>44483</v>
      </c>
      <c r="B3501" s="2" t="s">
        <v>3879</v>
      </c>
      <c r="C3501" s="2" t="s">
        <v>46</v>
      </c>
      <c r="D3501" s="2" t="s">
        <v>23</v>
      </c>
      <c r="E3501" s="2" t="s">
        <v>81</v>
      </c>
      <c r="F3501" s="2" t="s">
        <v>71</v>
      </c>
      <c r="G3501" s="4">
        <v>44483</v>
      </c>
      <c r="H3501">
        <v>181</v>
      </c>
      <c r="I3501" t="s">
        <v>4525</v>
      </c>
      <c r="N3501">
        <v>226</v>
      </c>
      <c r="O3501" t="s">
        <v>2018</v>
      </c>
      <c r="P3501">
        <v>345</v>
      </c>
      <c r="AC3501" t="s">
        <v>2019</v>
      </c>
      <c r="AD3501">
        <v>183</v>
      </c>
    </row>
    <row r="3502" spans="1:31" x14ac:dyDescent="0.25">
      <c r="A3502" s="1">
        <v>44483</v>
      </c>
      <c r="B3502" s="2" t="s">
        <v>3879</v>
      </c>
      <c r="C3502" s="2" t="s">
        <v>46</v>
      </c>
      <c r="D3502" s="2" t="s">
        <v>23</v>
      </c>
      <c r="E3502" s="2" t="s">
        <v>81</v>
      </c>
      <c r="F3502" s="2" t="s">
        <v>71</v>
      </c>
      <c r="G3502" s="4">
        <v>44483</v>
      </c>
      <c r="H3502">
        <v>182</v>
      </c>
      <c r="I3502" t="s">
        <v>4525</v>
      </c>
      <c r="N3502">
        <v>691</v>
      </c>
      <c r="O3502" t="s">
        <v>2020</v>
      </c>
      <c r="P3502">
        <v>518</v>
      </c>
      <c r="AC3502" t="s">
        <v>2021</v>
      </c>
      <c r="AD3502" t="s">
        <v>2022</v>
      </c>
    </row>
    <row r="3503" spans="1:31" x14ac:dyDescent="0.25">
      <c r="A3503" s="1">
        <v>44483</v>
      </c>
      <c r="B3503" s="2" t="s">
        <v>3879</v>
      </c>
      <c r="C3503" s="2" t="s">
        <v>46</v>
      </c>
      <c r="D3503" s="2" t="s">
        <v>23</v>
      </c>
      <c r="E3503" s="2" t="s">
        <v>81</v>
      </c>
      <c r="F3503" s="2" t="s">
        <v>71</v>
      </c>
      <c r="G3503" s="4">
        <v>44483</v>
      </c>
      <c r="H3503">
        <v>183</v>
      </c>
      <c r="I3503" t="s">
        <v>4525</v>
      </c>
      <c r="N3503">
        <v>2062</v>
      </c>
      <c r="O3503" t="s">
        <v>2307</v>
      </c>
      <c r="P3503">
        <v>1495</v>
      </c>
      <c r="AC3503" t="s">
        <v>2308</v>
      </c>
      <c r="AD3503" t="s">
        <v>2309</v>
      </c>
    </row>
    <row r="3504" spans="1:31" x14ac:dyDescent="0.25">
      <c r="A3504" s="1">
        <v>44483</v>
      </c>
      <c r="B3504" s="2" t="s">
        <v>3879</v>
      </c>
      <c r="C3504" s="2" t="s">
        <v>20</v>
      </c>
      <c r="D3504" s="2" t="s">
        <v>23</v>
      </c>
      <c r="E3504" s="2" t="s">
        <v>79</v>
      </c>
      <c r="F3504" s="2" t="s">
        <v>71</v>
      </c>
      <c r="G3504" s="4">
        <v>44483</v>
      </c>
      <c r="H3504">
        <v>184</v>
      </c>
      <c r="I3504" t="s">
        <v>4528</v>
      </c>
      <c r="J3504" s="1">
        <v>44483</v>
      </c>
      <c r="K3504" t="s">
        <v>4644</v>
      </c>
      <c r="L3504" t="s">
        <v>2335</v>
      </c>
      <c r="M3504" t="s">
        <v>2577</v>
      </c>
      <c r="N3504">
        <v>49</v>
      </c>
      <c r="O3504" t="s">
        <v>2073</v>
      </c>
      <c r="P3504">
        <v>380</v>
      </c>
      <c r="Q3504">
        <v>0</v>
      </c>
      <c r="R3504">
        <v>0</v>
      </c>
      <c r="S3504">
        <v>945</v>
      </c>
      <c r="T3504">
        <v>945</v>
      </c>
      <c r="U3504">
        <v>945</v>
      </c>
      <c r="W3504" t="s">
        <v>2006</v>
      </c>
      <c r="X3504" t="s">
        <v>71</v>
      </c>
      <c r="AA3504" t="s">
        <v>18</v>
      </c>
      <c r="AC3504" t="s">
        <v>2074</v>
      </c>
      <c r="AD3504">
        <v>97</v>
      </c>
      <c r="AE3504" t="s">
        <v>2067</v>
      </c>
    </row>
    <row r="3505" spans="1:31" x14ac:dyDescent="0.25">
      <c r="A3505" s="1">
        <v>44483</v>
      </c>
      <c r="B3505" s="2" t="s">
        <v>3879</v>
      </c>
      <c r="C3505" s="2" t="s">
        <v>20</v>
      </c>
      <c r="D3505" s="2" t="s">
        <v>23</v>
      </c>
      <c r="E3505" s="2" t="s">
        <v>79</v>
      </c>
      <c r="F3505" s="2" t="s">
        <v>71</v>
      </c>
      <c r="G3505" s="4">
        <v>44483</v>
      </c>
      <c r="H3505">
        <v>185</v>
      </c>
      <c r="I3505" t="s">
        <v>4528</v>
      </c>
      <c r="N3505">
        <v>48</v>
      </c>
      <c r="O3505" t="s">
        <v>2075</v>
      </c>
      <c r="P3505">
        <v>165</v>
      </c>
      <c r="AC3505" t="s">
        <v>2076</v>
      </c>
      <c r="AD3505">
        <v>99</v>
      </c>
    </row>
    <row r="3506" spans="1:31" x14ac:dyDescent="0.25">
      <c r="A3506" s="1">
        <v>44483</v>
      </c>
      <c r="B3506" s="2" t="s">
        <v>3879</v>
      </c>
      <c r="C3506" s="2" t="s">
        <v>20</v>
      </c>
      <c r="D3506" s="2" t="s">
        <v>23</v>
      </c>
      <c r="E3506" s="2" t="s">
        <v>79</v>
      </c>
      <c r="F3506" s="2" t="s">
        <v>71</v>
      </c>
      <c r="G3506" s="4">
        <v>44483</v>
      </c>
      <c r="H3506">
        <v>186</v>
      </c>
      <c r="I3506" t="s">
        <v>4528</v>
      </c>
      <c r="N3506">
        <v>539</v>
      </c>
      <c r="O3506" t="s">
        <v>2059</v>
      </c>
      <c r="P3506">
        <v>400</v>
      </c>
      <c r="AC3506" t="s">
        <v>2060</v>
      </c>
    </row>
    <row r="3507" spans="1:31" x14ac:dyDescent="0.25">
      <c r="A3507" s="1">
        <v>44483</v>
      </c>
      <c r="B3507" s="2" t="s">
        <v>3879</v>
      </c>
      <c r="C3507" s="2" t="s">
        <v>46</v>
      </c>
      <c r="D3507" s="2" t="s">
        <v>23</v>
      </c>
      <c r="E3507" s="2" t="s">
        <v>81</v>
      </c>
      <c r="F3507" s="2" t="s">
        <v>71</v>
      </c>
      <c r="G3507" s="4">
        <v>44483</v>
      </c>
      <c r="H3507">
        <v>187</v>
      </c>
      <c r="I3507" t="s">
        <v>4530</v>
      </c>
      <c r="J3507" s="1">
        <v>44483</v>
      </c>
      <c r="K3507" t="s">
        <v>4645</v>
      </c>
      <c r="L3507" t="s">
        <v>2150</v>
      </c>
      <c r="M3507" t="s">
        <v>2155</v>
      </c>
      <c r="N3507">
        <v>1533</v>
      </c>
      <c r="O3507" t="s">
        <v>2119</v>
      </c>
      <c r="P3507">
        <v>535</v>
      </c>
      <c r="Q3507">
        <v>0</v>
      </c>
      <c r="R3507">
        <v>0</v>
      </c>
      <c r="S3507">
        <v>6745</v>
      </c>
      <c r="T3507">
        <v>6745</v>
      </c>
      <c r="U3507">
        <v>6745</v>
      </c>
      <c r="W3507" t="s">
        <v>2006</v>
      </c>
      <c r="X3507" t="s">
        <v>71</v>
      </c>
      <c r="Y3507" t="s">
        <v>4646</v>
      </c>
      <c r="AA3507" t="s">
        <v>46</v>
      </c>
      <c r="AC3507" t="s">
        <v>2120</v>
      </c>
      <c r="AD3507" t="s">
        <v>2121</v>
      </c>
      <c r="AE3507" t="s">
        <v>2201</v>
      </c>
    </row>
    <row r="3508" spans="1:31" x14ac:dyDescent="0.25">
      <c r="A3508" s="1">
        <v>44483</v>
      </c>
      <c r="B3508" s="2" t="s">
        <v>3879</v>
      </c>
      <c r="C3508" s="2" t="s">
        <v>46</v>
      </c>
      <c r="D3508" s="2" t="s">
        <v>23</v>
      </c>
      <c r="E3508" s="2" t="s">
        <v>81</v>
      </c>
      <c r="F3508" s="2" t="s">
        <v>71</v>
      </c>
      <c r="G3508" s="4">
        <v>44483</v>
      </c>
      <c r="H3508">
        <v>188</v>
      </c>
      <c r="I3508" t="s">
        <v>4530</v>
      </c>
      <c r="N3508">
        <v>217</v>
      </c>
      <c r="O3508" t="s">
        <v>2320</v>
      </c>
      <c r="P3508">
        <v>650</v>
      </c>
      <c r="AC3508" t="s">
        <v>2321</v>
      </c>
      <c r="AD3508">
        <v>5</v>
      </c>
    </row>
    <row r="3509" spans="1:31" x14ac:dyDescent="0.25">
      <c r="A3509" s="1">
        <v>44483</v>
      </c>
      <c r="B3509" s="2" t="s">
        <v>3879</v>
      </c>
      <c r="C3509" s="2" t="s">
        <v>46</v>
      </c>
      <c r="D3509" s="2" t="s">
        <v>23</v>
      </c>
      <c r="E3509" s="2" t="s">
        <v>81</v>
      </c>
      <c r="F3509" s="2" t="s">
        <v>71</v>
      </c>
      <c r="G3509" s="4">
        <v>44483</v>
      </c>
      <c r="H3509">
        <v>189</v>
      </c>
      <c r="I3509" t="s">
        <v>4530</v>
      </c>
      <c r="N3509">
        <v>413</v>
      </c>
      <c r="O3509" t="s">
        <v>2322</v>
      </c>
      <c r="P3509">
        <v>650</v>
      </c>
      <c r="AC3509" t="s">
        <v>2323</v>
      </c>
      <c r="AD3509">
        <v>4</v>
      </c>
    </row>
    <row r="3510" spans="1:31" x14ac:dyDescent="0.25">
      <c r="A3510" s="1">
        <v>44483</v>
      </c>
      <c r="B3510" s="2" t="s">
        <v>3879</v>
      </c>
      <c r="C3510" s="2" t="s">
        <v>46</v>
      </c>
      <c r="D3510" s="2" t="s">
        <v>23</v>
      </c>
      <c r="E3510" s="2" t="s">
        <v>81</v>
      </c>
      <c r="F3510" s="2" t="s">
        <v>71</v>
      </c>
      <c r="G3510" s="4">
        <v>44483</v>
      </c>
      <c r="H3510">
        <v>190</v>
      </c>
      <c r="I3510" t="s">
        <v>4530</v>
      </c>
      <c r="N3510">
        <v>361</v>
      </c>
      <c r="O3510" t="s">
        <v>3979</v>
      </c>
      <c r="P3510">
        <v>400</v>
      </c>
      <c r="AC3510" t="s">
        <v>3980</v>
      </c>
    </row>
    <row r="3511" spans="1:31" x14ac:dyDescent="0.25">
      <c r="A3511" s="1">
        <v>44483</v>
      </c>
      <c r="B3511" s="2" t="s">
        <v>3879</v>
      </c>
      <c r="C3511" s="2" t="s">
        <v>46</v>
      </c>
      <c r="D3511" s="2" t="s">
        <v>23</v>
      </c>
      <c r="E3511" s="2" t="s">
        <v>81</v>
      </c>
      <c r="F3511" s="2" t="s">
        <v>71</v>
      </c>
      <c r="G3511" s="4">
        <v>44483</v>
      </c>
      <c r="H3511">
        <v>191</v>
      </c>
      <c r="I3511" t="s">
        <v>4530</v>
      </c>
      <c r="N3511">
        <v>372</v>
      </c>
      <c r="O3511" t="s">
        <v>4647</v>
      </c>
      <c r="P3511">
        <v>400</v>
      </c>
      <c r="AC3511" t="s">
        <v>4648</v>
      </c>
      <c r="AD3511">
        <v>19</v>
      </c>
    </row>
    <row r="3512" spans="1:31" x14ac:dyDescent="0.25">
      <c r="A3512" s="1">
        <v>44483</v>
      </c>
      <c r="B3512" s="2" t="s">
        <v>3879</v>
      </c>
      <c r="C3512" s="2" t="s">
        <v>46</v>
      </c>
      <c r="D3512" s="2" t="s">
        <v>23</v>
      </c>
      <c r="E3512" s="2" t="s">
        <v>81</v>
      </c>
      <c r="F3512" s="2" t="s">
        <v>71</v>
      </c>
      <c r="G3512" s="4">
        <v>44483</v>
      </c>
      <c r="H3512">
        <v>192</v>
      </c>
      <c r="I3512" t="s">
        <v>4530</v>
      </c>
      <c r="N3512">
        <v>383</v>
      </c>
      <c r="O3512" t="s">
        <v>3981</v>
      </c>
      <c r="P3512">
        <v>400</v>
      </c>
      <c r="AC3512" t="s">
        <v>3982</v>
      </c>
      <c r="AD3512">
        <v>21</v>
      </c>
    </row>
    <row r="3513" spans="1:31" x14ac:dyDescent="0.25">
      <c r="A3513" s="1">
        <v>44483</v>
      </c>
      <c r="B3513" s="2" t="s">
        <v>3879</v>
      </c>
      <c r="C3513" s="2" t="s">
        <v>46</v>
      </c>
      <c r="D3513" s="2" t="s">
        <v>23</v>
      </c>
      <c r="E3513" s="2" t="s">
        <v>81</v>
      </c>
      <c r="F3513" s="2" t="s">
        <v>71</v>
      </c>
      <c r="G3513" s="4">
        <v>44483</v>
      </c>
      <c r="H3513">
        <v>193</v>
      </c>
      <c r="I3513" t="s">
        <v>4530</v>
      </c>
      <c r="N3513">
        <v>394</v>
      </c>
      <c r="O3513" t="s">
        <v>3983</v>
      </c>
      <c r="P3513">
        <v>400</v>
      </c>
      <c r="AC3513" t="s">
        <v>3984</v>
      </c>
      <c r="AD3513">
        <v>20</v>
      </c>
    </row>
    <row r="3514" spans="1:31" x14ac:dyDescent="0.25">
      <c r="A3514" s="1">
        <v>44483</v>
      </c>
      <c r="B3514" s="2" t="s">
        <v>3879</v>
      </c>
      <c r="C3514" s="2" t="s">
        <v>46</v>
      </c>
      <c r="D3514" s="2" t="s">
        <v>23</v>
      </c>
      <c r="E3514" s="2" t="s">
        <v>81</v>
      </c>
      <c r="F3514" s="2" t="s">
        <v>71</v>
      </c>
      <c r="G3514" s="4">
        <v>44483</v>
      </c>
      <c r="H3514">
        <v>194</v>
      </c>
      <c r="I3514" t="s">
        <v>4530</v>
      </c>
      <c r="N3514">
        <v>416</v>
      </c>
      <c r="O3514" t="s">
        <v>2172</v>
      </c>
      <c r="P3514">
        <v>362</v>
      </c>
      <c r="AC3514" t="s">
        <v>2173</v>
      </c>
      <c r="AD3514">
        <v>22</v>
      </c>
    </row>
    <row r="3515" spans="1:31" x14ac:dyDescent="0.25">
      <c r="A3515" s="1">
        <v>44483</v>
      </c>
      <c r="B3515" s="2" t="s">
        <v>3879</v>
      </c>
      <c r="C3515" s="2" t="s">
        <v>46</v>
      </c>
      <c r="D3515" s="2" t="s">
        <v>23</v>
      </c>
      <c r="E3515" s="2" t="s">
        <v>81</v>
      </c>
      <c r="F3515" s="2" t="s">
        <v>71</v>
      </c>
      <c r="G3515" s="4">
        <v>44483</v>
      </c>
      <c r="H3515">
        <v>195</v>
      </c>
      <c r="I3515" t="s">
        <v>4530</v>
      </c>
      <c r="N3515">
        <v>286</v>
      </c>
      <c r="O3515" t="s">
        <v>2182</v>
      </c>
      <c r="P3515">
        <v>110</v>
      </c>
      <c r="AC3515" t="s">
        <v>2183</v>
      </c>
      <c r="AD3515">
        <v>220</v>
      </c>
    </row>
    <row r="3516" spans="1:31" x14ac:dyDescent="0.25">
      <c r="A3516" s="1">
        <v>44483</v>
      </c>
      <c r="B3516" s="2" t="s">
        <v>3879</v>
      </c>
      <c r="C3516" s="2" t="s">
        <v>46</v>
      </c>
      <c r="D3516" s="2" t="s">
        <v>23</v>
      </c>
      <c r="E3516" s="2" t="s">
        <v>81</v>
      </c>
      <c r="F3516" s="2" t="s">
        <v>71</v>
      </c>
      <c r="G3516" s="4">
        <v>44483</v>
      </c>
      <c r="H3516">
        <v>196</v>
      </c>
      <c r="I3516" t="s">
        <v>4530</v>
      </c>
      <c r="N3516">
        <v>83</v>
      </c>
      <c r="O3516" t="s">
        <v>2029</v>
      </c>
      <c r="P3516">
        <v>138</v>
      </c>
      <c r="AC3516" t="s">
        <v>2030</v>
      </c>
      <c r="AD3516">
        <v>127</v>
      </c>
    </row>
    <row r="3517" spans="1:31" x14ac:dyDescent="0.25">
      <c r="A3517" s="1">
        <v>44483</v>
      </c>
      <c r="B3517" s="2" t="s">
        <v>3879</v>
      </c>
      <c r="C3517" s="2" t="s">
        <v>46</v>
      </c>
      <c r="D3517" s="2" t="s">
        <v>23</v>
      </c>
      <c r="E3517" s="2" t="s">
        <v>81</v>
      </c>
      <c r="F3517" s="2" t="s">
        <v>71</v>
      </c>
      <c r="G3517" s="4">
        <v>44483</v>
      </c>
      <c r="H3517">
        <v>197</v>
      </c>
      <c r="I3517" t="s">
        <v>4530</v>
      </c>
      <c r="N3517">
        <v>865</v>
      </c>
      <c r="O3517" t="s">
        <v>4649</v>
      </c>
      <c r="P3517">
        <v>2700</v>
      </c>
      <c r="AC3517" t="s">
        <v>4650</v>
      </c>
      <c r="AD3517">
        <v>164</v>
      </c>
    </row>
    <row r="3518" spans="1:31" x14ac:dyDescent="0.25">
      <c r="A3518" s="1">
        <v>44483</v>
      </c>
      <c r="B3518" s="2" t="s">
        <v>3879</v>
      </c>
      <c r="C3518" s="2" t="s">
        <v>46</v>
      </c>
      <c r="D3518" s="2" t="s">
        <v>23</v>
      </c>
      <c r="E3518" s="2" t="s">
        <v>81</v>
      </c>
      <c r="F3518" s="2" t="s">
        <v>71</v>
      </c>
      <c r="G3518" s="4">
        <v>44483</v>
      </c>
      <c r="H3518">
        <v>198</v>
      </c>
      <c r="I3518" t="s">
        <v>4533</v>
      </c>
      <c r="J3518" s="1">
        <v>44483</v>
      </c>
      <c r="K3518" t="s">
        <v>4651</v>
      </c>
      <c r="L3518" t="s">
        <v>2072</v>
      </c>
      <c r="N3518">
        <v>692</v>
      </c>
      <c r="O3518" t="s">
        <v>2012</v>
      </c>
      <c r="P3518">
        <v>184</v>
      </c>
      <c r="Q3518">
        <v>0</v>
      </c>
      <c r="R3518">
        <v>0</v>
      </c>
      <c r="S3518">
        <v>857</v>
      </c>
      <c r="T3518">
        <v>857</v>
      </c>
      <c r="U3518">
        <v>857</v>
      </c>
      <c r="W3518" t="s">
        <v>2006</v>
      </c>
      <c r="X3518" t="s">
        <v>71</v>
      </c>
      <c r="Y3518" t="s">
        <v>4652</v>
      </c>
      <c r="AA3518" t="s">
        <v>46</v>
      </c>
      <c r="AC3518" t="s">
        <v>2013</v>
      </c>
      <c r="AD3518" t="s">
        <v>2014</v>
      </c>
      <c r="AE3518" t="s">
        <v>2461</v>
      </c>
    </row>
    <row r="3519" spans="1:31" x14ac:dyDescent="0.25">
      <c r="A3519" s="1">
        <v>44483</v>
      </c>
      <c r="B3519" s="2" t="s">
        <v>3879</v>
      </c>
      <c r="C3519" s="2" t="s">
        <v>46</v>
      </c>
      <c r="D3519" s="2" t="s">
        <v>23</v>
      </c>
      <c r="E3519" s="2" t="s">
        <v>81</v>
      </c>
      <c r="F3519" s="2" t="s">
        <v>71</v>
      </c>
      <c r="G3519" s="4">
        <v>44483</v>
      </c>
      <c r="H3519">
        <v>199</v>
      </c>
      <c r="I3519" t="s">
        <v>4533</v>
      </c>
      <c r="N3519">
        <v>1533</v>
      </c>
      <c r="O3519" t="s">
        <v>2119</v>
      </c>
      <c r="P3519">
        <v>535</v>
      </c>
      <c r="AC3519" t="s">
        <v>2120</v>
      </c>
      <c r="AD3519" t="s">
        <v>2121</v>
      </c>
    </row>
    <row r="3520" spans="1:31" x14ac:dyDescent="0.25">
      <c r="A3520" s="1">
        <v>44483</v>
      </c>
      <c r="B3520" s="2" t="s">
        <v>3879</v>
      </c>
      <c r="C3520" s="2" t="s">
        <v>46</v>
      </c>
      <c r="D3520" s="2" t="s">
        <v>23</v>
      </c>
      <c r="E3520" s="2" t="s">
        <v>81</v>
      </c>
      <c r="F3520" s="2" t="s">
        <v>71</v>
      </c>
      <c r="G3520" s="4">
        <v>44483</v>
      </c>
      <c r="H3520">
        <v>200</v>
      </c>
      <c r="I3520" t="s">
        <v>4533</v>
      </c>
      <c r="N3520">
        <v>83</v>
      </c>
      <c r="O3520" t="s">
        <v>2029</v>
      </c>
      <c r="P3520">
        <v>138</v>
      </c>
      <c r="AC3520" t="s">
        <v>2030</v>
      </c>
      <c r="AD3520">
        <v>127</v>
      </c>
    </row>
    <row r="3521" spans="1:31" x14ac:dyDescent="0.25">
      <c r="A3521" s="1">
        <v>44483</v>
      </c>
      <c r="B3521" s="2" t="s">
        <v>3879</v>
      </c>
      <c r="C3521" s="2" t="s">
        <v>34</v>
      </c>
      <c r="D3521" s="2" t="s">
        <v>74</v>
      </c>
      <c r="E3521" s="2" t="s">
        <v>80</v>
      </c>
      <c r="F3521" s="2" t="s">
        <v>71</v>
      </c>
      <c r="G3521" s="4">
        <v>44483</v>
      </c>
      <c r="H3521">
        <v>201</v>
      </c>
      <c r="I3521" t="s">
        <v>4653</v>
      </c>
      <c r="J3521" s="1">
        <v>44483</v>
      </c>
      <c r="K3521" t="s">
        <v>4657</v>
      </c>
      <c r="L3521" t="s">
        <v>2065</v>
      </c>
      <c r="M3521" t="s">
        <v>4632</v>
      </c>
      <c r="N3521">
        <v>2452</v>
      </c>
      <c r="O3521" t="s">
        <v>2157</v>
      </c>
      <c r="P3521">
        <v>3500</v>
      </c>
      <c r="Q3521">
        <v>0</v>
      </c>
      <c r="R3521">
        <v>0</v>
      </c>
      <c r="S3521">
        <v>3500</v>
      </c>
      <c r="T3521">
        <v>3500</v>
      </c>
      <c r="U3521">
        <v>3500</v>
      </c>
      <c r="W3521" t="s">
        <v>2006</v>
      </c>
      <c r="X3521" t="s">
        <v>71</v>
      </c>
      <c r="AA3521" t="s">
        <v>33</v>
      </c>
      <c r="AC3521" t="s">
        <v>2158</v>
      </c>
      <c r="AE3521" t="s">
        <v>2730</v>
      </c>
    </row>
    <row r="3522" spans="1:31" x14ac:dyDescent="0.25">
      <c r="A3522" s="1">
        <v>44483</v>
      </c>
      <c r="B3522" s="2" t="s">
        <v>3879</v>
      </c>
      <c r="C3522" s="2" t="s">
        <v>25</v>
      </c>
      <c r="D3522" s="2" t="s">
        <v>23</v>
      </c>
      <c r="E3522" s="2" t="s">
        <v>78</v>
      </c>
      <c r="F3522" s="2" t="s">
        <v>71</v>
      </c>
      <c r="G3522" s="4">
        <v>44483</v>
      </c>
      <c r="H3522">
        <v>202</v>
      </c>
      <c r="I3522" t="s">
        <v>4655</v>
      </c>
      <c r="J3522" s="1">
        <v>44483</v>
      </c>
      <c r="K3522" t="s">
        <v>3995</v>
      </c>
      <c r="L3522" t="s">
        <v>2338</v>
      </c>
      <c r="M3522" t="s">
        <v>2574</v>
      </c>
      <c r="N3522">
        <v>69</v>
      </c>
      <c r="O3522" t="s">
        <v>2046</v>
      </c>
      <c r="P3522">
        <v>288</v>
      </c>
      <c r="Q3522">
        <v>0</v>
      </c>
      <c r="R3522">
        <v>0</v>
      </c>
      <c r="S3522">
        <v>483</v>
      </c>
      <c r="T3522">
        <v>483</v>
      </c>
      <c r="U3522">
        <v>483</v>
      </c>
      <c r="W3522" t="s">
        <v>2006</v>
      </c>
      <c r="X3522" t="s">
        <v>71</v>
      </c>
      <c r="AA3522" t="s">
        <v>24</v>
      </c>
      <c r="AC3522" t="s">
        <v>2047</v>
      </c>
      <c r="AD3522" t="s">
        <v>2048</v>
      </c>
      <c r="AE3522" t="s">
        <v>2035</v>
      </c>
    </row>
    <row r="3523" spans="1:31" x14ac:dyDescent="0.25">
      <c r="A3523" s="1">
        <v>44483</v>
      </c>
      <c r="B3523" s="2" t="s">
        <v>3879</v>
      </c>
      <c r="C3523" s="2" t="s">
        <v>25</v>
      </c>
      <c r="D3523" s="2" t="s">
        <v>23</v>
      </c>
      <c r="E3523" s="2" t="s">
        <v>78</v>
      </c>
      <c r="F3523" s="2" t="s">
        <v>71</v>
      </c>
      <c r="G3523" s="4">
        <v>44483</v>
      </c>
      <c r="H3523">
        <v>203</v>
      </c>
      <c r="I3523" t="s">
        <v>4655</v>
      </c>
      <c r="N3523">
        <v>109</v>
      </c>
      <c r="O3523" t="s">
        <v>2049</v>
      </c>
      <c r="P3523">
        <v>115</v>
      </c>
      <c r="AC3523" t="s">
        <v>2050</v>
      </c>
      <c r="AD3523" t="s">
        <v>2051</v>
      </c>
    </row>
    <row r="3524" spans="1:31" x14ac:dyDescent="0.25">
      <c r="A3524" s="1">
        <v>44483</v>
      </c>
      <c r="B3524" s="2" t="s">
        <v>3879</v>
      </c>
      <c r="C3524" s="2" t="s">
        <v>25</v>
      </c>
      <c r="D3524" s="2" t="s">
        <v>23</v>
      </c>
      <c r="E3524" s="2" t="s">
        <v>78</v>
      </c>
      <c r="F3524" s="2" t="s">
        <v>71</v>
      </c>
      <c r="G3524" s="4">
        <v>44483</v>
      </c>
      <c r="H3524">
        <v>204</v>
      </c>
      <c r="I3524" t="s">
        <v>4655</v>
      </c>
      <c r="N3524">
        <v>171</v>
      </c>
      <c r="O3524" t="s">
        <v>4547</v>
      </c>
      <c r="P3524">
        <v>80</v>
      </c>
      <c r="AC3524" t="s">
        <v>4548</v>
      </c>
      <c r="AD3524">
        <v>159</v>
      </c>
    </row>
    <row r="3525" spans="1:31" x14ac:dyDescent="0.25">
      <c r="A3525" s="1">
        <v>44483</v>
      </c>
      <c r="B3525" s="2" t="s">
        <v>3879</v>
      </c>
      <c r="C3525" s="2" t="s">
        <v>25</v>
      </c>
      <c r="D3525" s="2" t="s">
        <v>23</v>
      </c>
      <c r="E3525" s="2" t="s">
        <v>78</v>
      </c>
      <c r="F3525" s="2" t="s">
        <v>71</v>
      </c>
      <c r="G3525" s="4">
        <v>44483</v>
      </c>
      <c r="H3525">
        <v>205</v>
      </c>
      <c r="I3525" t="s">
        <v>4656</v>
      </c>
      <c r="J3525" s="1">
        <v>44483</v>
      </c>
      <c r="K3525" t="s">
        <v>2070</v>
      </c>
      <c r="L3525" t="s">
        <v>2071</v>
      </c>
      <c r="M3525" t="s">
        <v>2072</v>
      </c>
      <c r="N3525">
        <v>1910</v>
      </c>
      <c r="O3525" t="s">
        <v>3708</v>
      </c>
      <c r="P3525">
        <v>1500</v>
      </c>
      <c r="Q3525">
        <v>0</v>
      </c>
      <c r="R3525">
        <v>0</v>
      </c>
      <c r="S3525">
        <v>2995</v>
      </c>
      <c r="T3525">
        <v>2995</v>
      </c>
      <c r="U3525">
        <v>2995</v>
      </c>
      <c r="W3525" t="s">
        <v>2006</v>
      </c>
      <c r="X3525" t="s">
        <v>71</v>
      </c>
      <c r="AA3525" t="s">
        <v>24</v>
      </c>
      <c r="AC3525" t="s">
        <v>3709</v>
      </c>
      <c r="AE3525" t="s">
        <v>2035</v>
      </c>
    </row>
    <row r="3526" spans="1:31" x14ac:dyDescent="0.25">
      <c r="A3526" s="1">
        <v>44483</v>
      </c>
      <c r="B3526" s="2" t="s">
        <v>3879</v>
      </c>
      <c r="C3526" s="2" t="s">
        <v>25</v>
      </c>
      <c r="D3526" s="2" t="s">
        <v>23</v>
      </c>
      <c r="E3526" s="2" t="s">
        <v>78</v>
      </c>
      <c r="F3526" s="2" t="s">
        <v>71</v>
      </c>
      <c r="G3526" s="4">
        <v>44483</v>
      </c>
      <c r="H3526">
        <v>206</v>
      </c>
      <c r="I3526" t="s">
        <v>4656</v>
      </c>
      <c r="N3526">
        <v>2062</v>
      </c>
      <c r="O3526" t="s">
        <v>2307</v>
      </c>
      <c r="P3526">
        <v>1495</v>
      </c>
      <c r="AC3526" t="s">
        <v>2308</v>
      </c>
      <c r="AD3526" t="s">
        <v>2309</v>
      </c>
    </row>
    <row r="3527" spans="1:31" x14ac:dyDescent="0.25">
      <c r="A3527" s="1">
        <v>44483</v>
      </c>
      <c r="B3527" s="2" t="s">
        <v>3879</v>
      </c>
      <c r="C3527" s="2" t="s">
        <v>46</v>
      </c>
      <c r="D3527" s="2" t="s">
        <v>23</v>
      </c>
      <c r="E3527" s="2" t="s">
        <v>81</v>
      </c>
      <c r="F3527" s="2" t="s">
        <v>71</v>
      </c>
      <c r="G3527" s="4">
        <v>44483</v>
      </c>
      <c r="H3527">
        <v>207</v>
      </c>
      <c r="I3527" t="s">
        <v>4662</v>
      </c>
      <c r="J3527" s="1">
        <v>44483</v>
      </c>
      <c r="K3527" t="s">
        <v>4900</v>
      </c>
      <c r="L3527" t="s">
        <v>4901</v>
      </c>
      <c r="M3527" t="s">
        <v>4902</v>
      </c>
      <c r="N3527">
        <v>207</v>
      </c>
      <c r="O3527" t="s">
        <v>2975</v>
      </c>
      <c r="P3527">
        <v>600</v>
      </c>
      <c r="Q3527">
        <v>0</v>
      </c>
      <c r="R3527">
        <v>0</v>
      </c>
      <c r="S3527">
        <v>600</v>
      </c>
      <c r="T3527">
        <v>600</v>
      </c>
      <c r="U3527">
        <v>600</v>
      </c>
      <c r="W3527" t="s">
        <v>2006</v>
      </c>
      <c r="X3527" t="s">
        <v>71</v>
      </c>
      <c r="Y3527" t="s">
        <v>4903</v>
      </c>
      <c r="AA3527" t="s">
        <v>46</v>
      </c>
      <c r="AC3527" t="s">
        <v>2976</v>
      </c>
      <c r="AD3527">
        <v>174</v>
      </c>
      <c r="AE3527" t="s">
        <v>2300</v>
      </c>
    </row>
    <row r="3528" spans="1:31" x14ac:dyDescent="0.25">
      <c r="A3528" s="1">
        <v>44483</v>
      </c>
      <c r="B3528" s="2" t="s">
        <v>3879</v>
      </c>
      <c r="C3528" s="2" t="s">
        <v>25</v>
      </c>
      <c r="D3528" s="2" t="s">
        <v>23</v>
      </c>
      <c r="E3528" s="2" t="s">
        <v>78</v>
      </c>
      <c r="F3528" s="2" t="s">
        <v>71</v>
      </c>
      <c r="G3528" s="4">
        <v>44483</v>
      </c>
      <c r="H3528">
        <v>208</v>
      </c>
      <c r="I3528" t="s">
        <v>4664</v>
      </c>
      <c r="J3528" s="1">
        <v>44483</v>
      </c>
      <c r="K3528" t="s">
        <v>3691</v>
      </c>
      <c r="L3528" t="s">
        <v>3692</v>
      </c>
      <c r="N3528">
        <v>2062</v>
      </c>
      <c r="O3528" t="s">
        <v>2307</v>
      </c>
      <c r="P3528">
        <v>1495</v>
      </c>
      <c r="Q3528">
        <v>0</v>
      </c>
      <c r="R3528">
        <v>0</v>
      </c>
      <c r="S3528">
        <v>1495</v>
      </c>
      <c r="T3528">
        <v>1495</v>
      </c>
      <c r="U3528">
        <v>1495</v>
      </c>
      <c r="W3528" t="s">
        <v>2006</v>
      </c>
      <c r="X3528" t="s">
        <v>71</v>
      </c>
      <c r="AA3528" t="s">
        <v>24</v>
      </c>
      <c r="AC3528" t="s">
        <v>2308</v>
      </c>
      <c r="AD3528" t="s">
        <v>2309</v>
      </c>
      <c r="AE3528" t="s">
        <v>2039</v>
      </c>
    </row>
    <row r="3529" spans="1:31" x14ac:dyDescent="0.25">
      <c r="A3529" s="1">
        <v>44483</v>
      </c>
      <c r="B3529" s="2" t="s">
        <v>3879</v>
      </c>
      <c r="C3529" s="2" t="s">
        <v>34</v>
      </c>
      <c r="D3529" s="2" t="s">
        <v>23</v>
      </c>
      <c r="E3529" s="2" t="s">
        <v>80</v>
      </c>
      <c r="F3529" s="2" t="s">
        <v>71</v>
      </c>
      <c r="G3529" s="4">
        <v>44483</v>
      </c>
      <c r="H3529">
        <v>209</v>
      </c>
      <c r="I3529" t="s">
        <v>4665</v>
      </c>
      <c r="J3529" s="1">
        <v>44483</v>
      </c>
      <c r="K3529" t="s">
        <v>4904</v>
      </c>
      <c r="L3529" t="s">
        <v>2694</v>
      </c>
      <c r="N3529">
        <v>2477</v>
      </c>
      <c r="O3529" t="s">
        <v>2240</v>
      </c>
      <c r="P3529">
        <v>750</v>
      </c>
      <c r="Q3529">
        <v>0</v>
      </c>
      <c r="R3529">
        <v>0</v>
      </c>
      <c r="S3529">
        <v>750</v>
      </c>
      <c r="T3529">
        <v>750</v>
      </c>
      <c r="U3529">
        <v>750</v>
      </c>
      <c r="W3529" t="s">
        <v>2006</v>
      </c>
      <c r="X3529" t="s">
        <v>71</v>
      </c>
      <c r="AA3529" t="s">
        <v>33</v>
      </c>
      <c r="AC3529" t="s">
        <v>2241</v>
      </c>
      <c r="AE3529" t="s">
        <v>2875</v>
      </c>
    </row>
    <row r="3530" spans="1:31" x14ac:dyDescent="0.25">
      <c r="A3530" s="1">
        <v>44483</v>
      </c>
      <c r="B3530" s="2" t="s">
        <v>3879</v>
      </c>
      <c r="C3530" s="2" t="s">
        <v>46</v>
      </c>
      <c r="D3530" s="2" t="s">
        <v>74</v>
      </c>
      <c r="E3530" s="2" t="s">
        <v>81</v>
      </c>
      <c r="F3530" s="2" t="s">
        <v>71</v>
      </c>
      <c r="G3530" s="4">
        <v>44483</v>
      </c>
      <c r="H3530">
        <v>210</v>
      </c>
      <c r="I3530" t="s">
        <v>4667</v>
      </c>
      <c r="J3530" s="1">
        <v>44483</v>
      </c>
      <c r="K3530" t="s">
        <v>4905</v>
      </c>
      <c r="L3530" t="s">
        <v>4906</v>
      </c>
      <c r="M3530" t="s">
        <v>2071</v>
      </c>
      <c r="N3530">
        <v>1562</v>
      </c>
      <c r="O3530" t="s">
        <v>3098</v>
      </c>
      <c r="P3530">
        <v>1750</v>
      </c>
      <c r="Q3530">
        <v>0</v>
      </c>
      <c r="R3530">
        <v>0</v>
      </c>
      <c r="S3530">
        <v>1750</v>
      </c>
      <c r="T3530">
        <v>1750</v>
      </c>
      <c r="U3530">
        <v>1750</v>
      </c>
      <c r="W3530" t="s">
        <v>2006</v>
      </c>
      <c r="X3530" t="s">
        <v>71</v>
      </c>
      <c r="Y3530" t="s">
        <v>4907</v>
      </c>
      <c r="AA3530" t="s">
        <v>46</v>
      </c>
      <c r="AC3530" t="s">
        <v>3099</v>
      </c>
      <c r="AD3530">
        <v>207</v>
      </c>
      <c r="AE3530" t="s">
        <v>2008</v>
      </c>
    </row>
    <row r="3531" spans="1:31" x14ac:dyDescent="0.25">
      <c r="A3531" s="1">
        <v>44483</v>
      </c>
      <c r="B3531" s="2" t="s">
        <v>3879</v>
      </c>
      <c r="C3531" s="2" t="s">
        <v>73</v>
      </c>
      <c r="D3531" s="2" t="s">
        <v>23</v>
      </c>
      <c r="E3531" s="2" t="s">
        <v>77</v>
      </c>
      <c r="F3531" s="2" t="s">
        <v>71</v>
      </c>
      <c r="G3531" s="4">
        <v>44483</v>
      </c>
      <c r="H3531">
        <v>211</v>
      </c>
      <c r="I3531" t="s">
        <v>4669</v>
      </c>
      <c r="J3531" s="1">
        <v>44483</v>
      </c>
      <c r="K3531" t="s">
        <v>4908</v>
      </c>
      <c r="L3531" t="s">
        <v>2950</v>
      </c>
      <c r="M3531" t="s">
        <v>4909</v>
      </c>
      <c r="N3531">
        <v>102</v>
      </c>
      <c r="O3531" t="s">
        <v>2033</v>
      </c>
      <c r="P3531">
        <v>1070</v>
      </c>
      <c r="Q3531">
        <v>0</v>
      </c>
      <c r="R3531">
        <v>0</v>
      </c>
      <c r="S3531">
        <v>1070</v>
      </c>
      <c r="T3531">
        <v>1070</v>
      </c>
      <c r="U3531">
        <v>1070</v>
      </c>
      <c r="W3531" t="s">
        <v>2006</v>
      </c>
      <c r="X3531" t="s">
        <v>71</v>
      </c>
      <c r="AA3531" t="s">
        <v>33</v>
      </c>
      <c r="AC3531" t="s">
        <v>2034</v>
      </c>
      <c r="AD3531">
        <v>136</v>
      </c>
      <c r="AE3531" t="s">
        <v>2730</v>
      </c>
    </row>
    <row r="3532" spans="1:31" x14ac:dyDescent="0.25">
      <c r="A3532" s="1">
        <v>44483</v>
      </c>
      <c r="B3532" s="2" t="s">
        <v>3879</v>
      </c>
      <c r="C3532" s="2" t="s">
        <v>34</v>
      </c>
      <c r="D3532" s="2" t="s">
        <v>37</v>
      </c>
      <c r="E3532" s="2" t="s">
        <v>80</v>
      </c>
      <c r="F3532" s="2" t="s">
        <v>71</v>
      </c>
      <c r="G3532" s="4">
        <v>44483</v>
      </c>
      <c r="H3532">
        <v>212</v>
      </c>
      <c r="I3532" t="s">
        <v>4671</v>
      </c>
      <c r="J3532" s="1">
        <v>44483</v>
      </c>
      <c r="K3532" t="s">
        <v>4908</v>
      </c>
      <c r="L3532" t="s">
        <v>2950</v>
      </c>
      <c r="M3532" t="s">
        <v>4909</v>
      </c>
      <c r="N3532">
        <v>692</v>
      </c>
      <c r="O3532" t="s">
        <v>2012</v>
      </c>
      <c r="P3532">
        <v>184</v>
      </c>
      <c r="Q3532">
        <v>0</v>
      </c>
      <c r="R3532">
        <v>0</v>
      </c>
      <c r="S3532">
        <v>7697</v>
      </c>
      <c r="T3532">
        <v>7697</v>
      </c>
      <c r="U3532">
        <v>7697</v>
      </c>
      <c r="W3532" t="s">
        <v>2006</v>
      </c>
      <c r="X3532" t="s">
        <v>71</v>
      </c>
      <c r="AA3532" t="s">
        <v>33</v>
      </c>
      <c r="AC3532" t="s">
        <v>2013</v>
      </c>
      <c r="AD3532" t="s">
        <v>2014</v>
      </c>
      <c r="AE3532" t="s">
        <v>2730</v>
      </c>
    </row>
    <row r="3533" spans="1:31" x14ac:dyDescent="0.25">
      <c r="A3533" s="1">
        <v>44483</v>
      </c>
      <c r="B3533" s="2" t="s">
        <v>3879</v>
      </c>
      <c r="C3533" s="2" t="s">
        <v>34</v>
      </c>
      <c r="D3533" s="2" t="s">
        <v>37</v>
      </c>
      <c r="E3533" s="2" t="s">
        <v>80</v>
      </c>
      <c r="F3533" s="2" t="s">
        <v>71</v>
      </c>
      <c r="G3533" s="4">
        <v>44483</v>
      </c>
      <c r="H3533">
        <v>213</v>
      </c>
      <c r="I3533" t="s">
        <v>4671</v>
      </c>
      <c r="N3533">
        <v>259</v>
      </c>
      <c r="O3533" t="s">
        <v>2277</v>
      </c>
      <c r="P3533">
        <v>130</v>
      </c>
      <c r="AC3533" t="s">
        <v>2278</v>
      </c>
      <c r="AD3533">
        <v>210</v>
      </c>
    </row>
    <row r="3534" spans="1:31" x14ac:dyDescent="0.25">
      <c r="A3534" s="1">
        <v>44483</v>
      </c>
      <c r="B3534" s="2" t="s">
        <v>3879</v>
      </c>
      <c r="C3534" s="2" t="s">
        <v>34</v>
      </c>
      <c r="D3534" s="2" t="s">
        <v>37</v>
      </c>
      <c r="E3534" s="2" t="s">
        <v>80</v>
      </c>
      <c r="F3534" s="2" t="s">
        <v>71</v>
      </c>
      <c r="G3534" s="4">
        <v>44483</v>
      </c>
      <c r="H3534">
        <v>214</v>
      </c>
      <c r="I3534" t="s">
        <v>4671</v>
      </c>
      <c r="N3534">
        <v>262</v>
      </c>
      <c r="O3534" t="s">
        <v>2279</v>
      </c>
      <c r="P3534">
        <v>130</v>
      </c>
      <c r="AC3534" t="s">
        <v>2280</v>
      </c>
    </row>
    <row r="3535" spans="1:31" x14ac:dyDescent="0.25">
      <c r="A3535" s="1">
        <v>44483</v>
      </c>
      <c r="B3535" s="2" t="s">
        <v>3879</v>
      </c>
      <c r="C3535" s="2" t="s">
        <v>34</v>
      </c>
      <c r="D3535" s="2" t="s">
        <v>37</v>
      </c>
      <c r="E3535" s="2" t="s">
        <v>80</v>
      </c>
      <c r="F3535" s="2" t="s">
        <v>71</v>
      </c>
      <c r="G3535" s="4">
        <v>44483</v>
      </c>
      <c r="H3535">
        <v>215</v>
      </c>
      <c r="I3535" t="s">
        <v>4671</v>
      </c>
      <c r="N3535">
        <v>288</v>
      </c>
      <c r="O3535" t="s">
        <v>2242</v>
      </c>
      <c r="P3535">
        <v>125</v>
      </c>
      <c r="AC3535" t="s">
        <v>2243</v>
      </c>
      <c r="AD3535">
        <v>221</v>
      </c>
    </row>
    <row r="3536" spans="1:31" x14ac:dyDescent="0.25">
      <c r="A3536" s="1">
        <v>44483</v>
      </c>
      <c r="B3536" s="2" t="s">
        <v>3879</v>
      </c>
      <c r="C3536" s="2" t="s">
        <v>34</v>
      </c>
      <c r="D3536" s="2" t="s">
        <v>37</v>
      </c>
      <c r="E3536" s="2" t="s">
        <v>80</v>
      </c>
      <c r="F3536" s="2" t="s">
        <v>71</v>
      </c>
      <c r="G3536" s="4">
        <v>44483</v>
      </c>
      <c r="H3536">
        <v>216</v>
      </c>
      <c r="I3536" t="s">
        <v>4671</v>
      </c>
      <c r="N3536">
        <v>226</v>
      </c>
      <c r="O3536" t="s">
        <v>2018</v>
      </c>
      <c r="P3536">
        <v>345</v>
      </c>
      <c r="AC3536" t="s">
        <v>2019</v>
      </c>
      <c r="AD3536">
        <v>183</v>
      </c>
    </row>
    <row r="3537" spans="1:31" x14ac:dyDescent="0.25">
      <c r="A3537" s="1">
        <v>44483</v>
      </c>
      <c r="B3537" s="2" t="s">
        <v>3879</v>
      </c>
      <c r="C3537" s="2" t="s">
        <v>34</v>
      </c>
      <c r="D3537" s="2" t="s">
        <v>37</v>
      </c>
      <c r="E3537" s="2" t="s">
        <v>80</v>
      </c>
      <c r="F3537" s="2" t="s">
        <v>71</v>
      </c>
      <c r="G3537" s="4">
        <v>44483</v>
      </c>
      <c r="H3537">
        <v>217</v>
      </c>
      <c r="I3537" t="s">
        <v>4671</v>
      </c>
      <c r="N3537">
        <v>691</v>
      </c>
      <c r="O3537" t="s">
        <v>2020</v>
      </c>
      <c r="P3537">
        <v>518</v>
      </c>
      <c r="AC3537" t="s">
        <v>2021</v>
      </c>
      <c r="AD3537" t="s">
        <v>2022</v>
      </c>
    </row>
    <row r="3538" spans="1:31" x14ac:dyDescent="0.25">
      <c r="A3538" s="1">
        <v>44483</v>
      </c>
      <c r="B3538" s="2" t="s">
        <v>3879</v>
      </c>
      <c r="C3538" s="2" t="s">
        <v>34</v>
      </c>
      <c r="D3538" s="2" t="s">
        <v>37</v>
      </c>
      <c r="E3538" s="2" t="s">
        <v>80</v>
      </c>
      <c r="F3538" s="2" t="s">
        <v>71</v>
      </c>
      <c r="G3538" s="4">
        <v>44483</v>
      </c>
      <c r="H3538">
        <v>218</v>
      </c>
      <c r="I3538" t="s">
        <v>4671</v>
      </c>
      <c r="N3538">
        <v>2085</v>
      </c>
      <c r="O3538" t="s">
        <v>2741</v>
      </c>
      <c r="P3538">
        <v>750</v>
      </c>
      <c r="AC3538" t="s">
        <v>2742</v>
      </c>
      <c r="AD3538">
        <v>189</v>
      </c>
    </row>
    <row r="3539" spans="1:31" x14ac:dyDescent="0.25">
      <c r="A3539" s="1">
        <v>44483</v>
      </c>
      <c r="B3539" s="2" t="s">
        <v>3879</v>
      </c>
      <c r="C3539" s="2" t="s">
        <v>34</v>
      </c>
      <c r="D3539" s="2" t="s">
        <v>37</v>
      </c>
      <c r="E3539" s="2" t="s">
        <v>80</v>
      </c>
      <c r="F3539" s="2" t="s">
        <v>71</v>
      </c>
      <c r="G3539" s="4">
        <v>44483</v>
      </c>
      <c r="H3539">
        <v>219</v>
      </c>
      <c r="I3539" t="s">
        <v>4671</v>
      </c>
      <c r="N3539">
        <v>2477</v>
      </c>
      <c r="O3539" t="s">
        <v>2240</v>
      </c>
      <c r="P3539">
        <v>750</v>
      </c>
      <c r="AC3539" t="s">
        <v>2241</v>
      </c>
    </row>
    <row r="3540" spans="1:31" x14ac:dyDescent="0.25">
      <c r="A3540" s="1">
        <v>44483</v>
      </c>
      <c r="B3540" s="2" t="s">
        <v>3879</v>
      </c>
      <c r="C3540" s="2" t="s">
        <v>34</v>
      </c>
      <c r="D3540" s="2" t="s">
        <v>37</v>
      </c>
      <c r="E3540" s="2" t="s">
        <v>80</v>
      </c>
      <c r="F3540" s="2" t="s">
        <v>71</v>
      </c>
      <c r="G3540" s="4">
        <v>44483</v>
      </c>
      <c r="H3540">
        <v>220</v>
      </c>
      <c r="I3540" t="s">
        <v>4671</v>
      </c>
      <c r="N3540">
        <v>244</v>
      </c>
      <c r="O3540" t="s">
        <v>2023</v>
      </c>
      <c r="P3540">
        <v>920</v>
      </c>
      <c r="AC3540" t="s">
        <v>2024</v>
      </c>
    </row>
    <row r="3541" spans="1:31" x14ac:dyDescent="0.25">
      <c r="A3541" s="1">
        <v>44483</v>
      </c>
      <c r="B3541" s="2" t="s">
        <v>3879</v>
      </c>
      <c r="C3541" s="2" t="s">
        <v>34</v>
      </c>
      <c r="D3541" s="2" t="s">
        <v>37</v>
      </c>
      <c r="E3541" s="2" t="s">
        <v>80</v>
      </c>
      <c r="F3541" s="2" t="s">
        <v>71</v>
      </c>
      <c r="G3541" s="4">
        <v>44483</v>
      </c>
      <c r="H3541">
        <v>221</v>
      </c>
      <c r="I3541" t="s">
        <v>4671</v>
      </c>
      <c r="N3541">
        <v>87</v>
      </c>
      <c r="O3541" t="s">
        <v>2602</v>
      </c>
      <c r="P3541">
        <v>345</v>
      </c>
      <c r="AC3541" t="s">
        <v>2602</v>
      </c>
      <c r="AD3541">
        <v>129</v>
      </c>
    </row>
    <row r="3542" spans="1:31" x14ac:dyDescent="0.25">
      <c r="A3542" s="1">
        <v>44483</v>
      </c>
      <c r="B3542" s="2" t="s">
        <v>3879</v>
      </c>
      <c r="C3542" s="2" t="s">
        <v>34</v>
      </c>
      <c r="D3542" s="2" t="s">
        <v>37</v>
      </c>
      <c r="E3542" s="2" t="s">
        <v>80</v>
      </c>
      <c r="F3542" s="2" t="s">
        <v>71</v>
      </c>
      <c r="G3542" s="4">
        <v>44483</v>
      </c>
      <c r="H3542">
        <v>222</v>
      </c>
      <c r="I3542" t="s">
        <v>4671</v>
      </c>
      <c r="N3542">
        <v>2452</v>
      </c>
      <c r="O3542" t="s">
        <v>2157</v>
      </c>
      <c r="P3542">
        <v>3500</v>
      </c>
      <c r="AC3542" t="s">
        <v>2158</v>
      </c>
    </row>
    <row r="3543" spans="1:31" x14ac:dyDescent="0.25">
      <c r="A3543" s="1">
        <v>44483</v>
      </c>
      <c r="B3543" s="2" t="s">
        <v>3879</v>
      </c>
      <c r="C3543" s="2" t="s">
        <v>73</v>
      </c>
      <c r="D3543" s="2" t="s">
        <v>23</v>
      </c>
      <c r="E3543" s="2" t="s">
        <v>77</v>
      </c>
      <c r="F3543" s="2" t="s">
        <v>71</v>
      </c>
      <c r="G3543" s="4">
        <v>44483</v>
      </c>
      <c r="H3543">
        <v>223</v>
      </c>
      <c r="I3543" t="s">
        <v>4673</v>
      </c>
      <c r="J3543" s="1">
        <v>44483</v>
      </c>
      <c r="K3543" t="s">
        <v>4910</v>
      </c>
      <c r="L3543" t="s">
        <v>3607</v>
      </c>
      <c r="N3543">
        <v>2477</v>
      </c>
      <c r="O3543" t="s">
        <v>2240</v>
      </c>
      <c r="P3543">
        <v>750</v>
      </c>
      <c r="Q3543">
        <v>0</v>
      </c>
      <c r="R3543">
        <v>0</v>
      </c>
      <c r="S3543">
        <v>750</v>
      </c>
      <c r="T3543">
        <v>750</v>
      </c>
      <c r="U3543">
        <v>750</v>
      </c>
      <c r="W3543" t="s">
        <v>2006</v>
      </c>
      <c r="X3543" t="s">
        <v>71</v>
      </c>
      <c r="AA3543" t="s">
        <v>33</v>
      </c>
      <c r="AC3543" t="s">
        <v>2241</v>
      </c>
      <c r="AE3543" t="s">
        <v>2875</v>
      </c>
    </row>
    <row r="3544" spans="1:31" x14ac:dyDescent="0.25">
      <c r="A3544" s="1">
        <v>44483</v>
      </c>
      <c r="B3544" s="2" t="s">
        <v>3880</v>
      </c>
      <c r="C3544" s="2" t="s">
        <v>20</v>
      </c>
      <c r="D3544" s="2" t="s">
        <v>23</v>
      </c>
      <c r="E3544" s="2" t="s">
        <v>79</v>
      </c>
      <c r="F3544" s="2" t="s">
        <v>71</v>
      </c>
      <c r="G3544" s="4">
        <v>44483</v>
      </c>
      <c r="H3544">
        <v>224</v>
      </c>
      <c r="I3544" t="s">
        <v>4675</v>
      </c>
      <c r="J3544" s="1">
        <v>44483</v>
      </c>
      <c r="K3544" t="s">
        <v>3058</v>
      </c>
      <c r="L3544" t="s">
        <v>2957</v>
      </c>
      <c r="N3544">
        <v>259</v>
      </c>
      <c r="O3544" t="s">
        <v>2277</v>
      </c>
      <c r="P3544">
        <v>130</v>
      </c>
      <c r="Q3544">
        <v>0</v>
      </c>
      <c r="R3544">
        <v>0</v>
      </c>
      <c r="S3544">
        <v>1434</v>
      </c>
      <c r="T3544">
        <v>1434</v>
      </c>
      <c r="U3544">
        <v>1434</v>
      </c>
      <c r="W3544" t="s">
        <v>2006</v>
      </c>
      <c r="X3544" t="s">
        <v>71</v>
      </c>
      <c r="AA3544" t="s">
        <v>18</v>
      </c>
      <c r="AC3544" t="s">
        <v>2278</v>
      </c>
      <c r="AD3544">
        <v>210</v>
      </c>
      <c r="AE3544" t="s">
        <v>2067</v>
      </c>
    </row>
    <row r="3545" spans="1:31" x14ac:dyDescent="0.25">
      <c r="A3545" s="1">
        <v>44483</v>
      </c>
      <c r="B3545" s="2" t="s">
        <v>3880</v>
      </c>
      <c r="C3545" s="2" t="s">
        <v>20</v>
      </c>
      <c r="D3545" s="2" t="s">
        <v>23</v>
      </c>
      <c r="E3545" s="2" t="s">
        <v>79</v>
      </c>
      <c r="F3545" s="2" t="s">
        <v>71</v>
      </c>
      <c r="G3545" s="4">
        <v>44483</v>
      </c>
      <c r="H3545">
        <v>225</v>
      </c>
      <c r="I3545" t="s">
        <v>4675</v>
      </c>
      <c r="N3545">
        <v>262</v>
      </c>
      <c r="O3545" t="s">
        <v>2279</v>
      </c>
      <c r="P3545">
        <v>130</v>
      </c>
      <c r="AC3545" t="s">
        <v>2280</v>
      </c>
    </row>
    <row r="3546" spans="1:31" x14ac:dyDescent="0.25">
      <c r="A3546" s="1">
        <v>44483</v>
      </c>
      <c r="B3546" s="2" t="s">
        <v>3880</v>
      </c>
      <c r="C3546" s="2" t="s">
        <v>20</v>
      </c>
      <c r="D3546" s="2" t="s">
        <v>23</v>
      </c>
      <c r="E3546" s="2" t="s">
        <v>79</v>
      </c>
      <c r="F3546" s="2" t="s">
        <v>71</v>
      </c>
      <c r="G3546" s="4">
        <v>44483</v>
      </c>
      <c r="H3546">
        <v>226</v>
      </c>
      <c r="I3546" t="s">
        <v>4675</v>
      </c>
      <c r="N3546">
        <v>692</v>
      </c>
      <c r="O3546" t="s">
        <v>2012</v>
      </c>
      <c r="P3546">
        <v>184</v>
      </c>
      <c r="AC3546" t="s">
        <v>2013</v>
      </c>
      <c r="AD3546" t="s">
        <v>2014</v>
      </c>
    </row>
    <row r="3547" spans="1:31" x14ac:dyDescent="0.25">
      <c r="A3547" s="1">
        <v>44483</v>
      </c>
      <c r="B3547" s="2" t="s">
        <v>3880</v>
      </c>
      <c r="C3547" s="2" t="s">
        <v>20</v>
      </c>
      <c r="D3547" s="2" t="s">
        <v>23</v>
      </c>
      <c r="E3547" s="2" t="s">
        <v>79</v>
      </c>
      <c r="F3547" s="2" t="s">
        <v>71</v>
      </c>
      <c r="G3547" s="4">
        <v>44483</v>
      </c>
      <c r="H3547">
        <v>227</v>
      </c>
      <c r="I3547" t="s">
        <v>4675</v>
      </c>
      <c r="N3547">
        <v>119</v>
      </c>
      <c r="O3547" t="s">
        <v>2145</v>
      </c>
      <c r="P3547">
        <v>161</v>
      </c>
      <c r="AC3547" t="s">
        <v>2146</v>
      </c>
      <c r="AD3547">
        <v>213</v>
      </c>
    </row>
    <row r="3548" spans="1:31" x14ac:dyDescent="0.25">
      <c r="A3548" s="1">
        <v>44483</v>
      </c>
      <c r="B3548" s="2" t="s">
        <v>3880</v>
      </c>
      <c r="C3548" s="2" t="s">
        <v>20</v>
      </c>
      <c r="D3548" s="2" t="s">
        <v>23</v>
      </c>
      <c r="E3548" s="2" t="s">
        <v>79</v>
      </c>
      <c r="F3548" s="2" t="s">
        <v>71</v>
      </c>
      <c r="G3548" s="4">
        <v>44483</v>
      </c>
      <c r="H3548">
        <v>228</v>
      </c>
      <c r="I3548" t="s">
        <v>4675</v>
      </c>
      <c r="N3548">
        <v>691</v>
      </c>
      <c r="O3548" t="s">
        <v>2020</v>
      </c>
      <c r="P3548">
        <v>518</v>
      </c>
      <c r="AC3548" t="s">
        <v>2021</v>
      </c>
      <c r="AD3548" t="s">
        <v>2022</v>
      </c>
    </row>
    <row r="3549" spans="1:31" x14ac:dyDescent="0.25">
      <c r="A3549" s="1">
        <v>44483</v>
      </c>
      <c r="B3549" s="2" t="s">
        <v>3880</v>
      </c>
      <c r="C3549" s="2" t="s">
        <v>20</v>
      </c>
      <c r="D3549" s="2" t="s">
        <v>23</v>
      </c>
      <c r="E3549" s="2" t="s">
        <v>79</v>
      </c>
      <c r="F3549" s="2" t="s">
        <v>71</v>
      </c>
      <c r="G3549" s="4">
        <v>44483</v>
      </c>
      <c r="H3549">
        <v>229</v>
      </c>
      <c r="I3549" t="s">
        <v>4675</v>
      </c>
      <c r="N3549">
        <v>1329</v>
      </c>
      <c r="O3549" t="s">
        <v>2295</v>
      </c>
      <c r="P3549">
        <v>173</v>
      </c>
      <c r="AC3549" t="s">
        <v>2296</v>
      </c>
      <c r="AD3549">
        <v>187</v>
      </c>
    </row>
    <row r="3550" spans="1:31" x14ac:dyDescent="0.25">
      <c r="A3550" s="1">
        <v>44483</v>
      </c>
      <c r="B3550" s="2" t="s">
        <v>3880</v>
      </c>
      <c r="C3550" s="2" t="s">
        <v>20</v>
      </c>
      <c r="D3550" s="2" t="s">
        <v>23</v>
      </c>
      <c r="E3550" s="2" t="s">
        <v>79</v>
      </c>
      <c r="F3550" s="2" t="s">
        <v>71</v>
      </c>
      <c r="G3550" s="4">
        <v>44483</v>
      </c>
      <c r="H3550">
        <v>230</v>
      </c>
      <c r="I3550" t="s">
        <v>4675</v>
      </c>
      <c r="N3550">
        <v>83</v>
      </c>
      <c r="O3550" t="s">
        <v>2029</v>
      </c>
      <c r="P3550">
        <v>138</v>
      </c>
      <c r="AC3550" t="s">
        <v>2030</v>
      </c>
      <c r="AD3550">
        <v>127</v>
      </c>
    </row>
    <row r="3551" spans="1:31" x14ac:dyDescent="0.25">
      <c r="A3551" s="1">
        <v>44483</v>
      </c>
      <c r="B3551" s="2" t="s">
        <v>3880</v>
      </c>
      <c r="C3551" s="2" t="s">
        <v>25</v>
      </c>
      <c r="D3551" s="2" t="s">
        <v>74</v>
      </c>
      <c r="E3551" s="2" t="s">
        <v>78</v>
      </c>
      <c r="F3551" s="2" t="s">
        <v>71</v>
      </c>
      <c r="G3551" s="4">
        <v>44483</v>
      </c>
      <c r="H3551">
        <v>231</v>
      </c>
      <c r="I3551" t="s">
        <v>4677</v>
      </c>
      <c r="J3551" s="1">
        <v>44483</v>
      </c>
      <c r="K3551" t="s">
        <v>2573</v>
      </c>
      <c r="L3551" t="s">
        <v>2574</v>
      </c>
      <c r="N3551">
        <v>2156</v>
      </c>
      <c r="O3551" t="s">
        <v>3857</v>
      </c>
      <c r="P3551">
        <v>5000</v>
      </c>
      <c r="Q3551">
        <v>0</v>
      </c>
      <c r="R3551">
        <v>0</v>
      </c>
      <c r="S3551">
        <v>5000</v>
      </c>
      <c r="T3551">
        <v>5000</v>
      </c>
      <c r="U3551">
        <v>5000</v>
      </c>
      <c r="W3551" t="s">
        <v>2006</v>
      </c>
      <c r="X3551" t="s">
        <v>71</v>
      </c>
      <c r="AA3551" t="s">
        <v>24</v>
      </c>
      <c r="AC3551" t="s">
        <v>3858</v>
      </c>
      <c r="AD3551">
        <v>68</v>
      </c>
      <c r="AE3551" t="s">
        <v>2249</v>
      </c>
    </row>
    <row r="3552" spans="1:31" x14ac:dyDescent="0.25">
      <c r="A3552" s="1">
        <v>44483</v>
      </c>
      <c r="B3552" s="2" t="s">
        <v>3880</v>
      </c>
      <c r="C3552" s="2" t="s">
        <v>25</v>
      </c>
      <c r="D3552" s="2" t="s">
        <v>74</v>
      </c>
      <c r="E3552" s="2" t="s">
        <v>78</v>
      </c>
      <c r="F3552" s="2" t="s">
        <v>71</v>
      </c>
      <c r="G3552" s="4">
        <v>44483</v>
      </c>
      <c r="H3552">
        <v>232</v>
      </c>
      <c r="I3552" t="s">
        <v>4678</v>
      </c>
      <c r="J3552" s="1">
        <v>44483</v>
      </c>
      <c r="K3552" t="s">
        <v>4911</v>
      </c>
      <c r="L3552" t="s">
        <v>4912</v>
      </c>
      <c r="M3552" t="s">
        <v>2482</v>
      </c>
      <c r="N3552">
        <v>2163</v>
      </c>
      <c r="O3552" t="s">
        <v>2597</v>
      </c>
      <c r="P3552">
        <v>2500</v>
      </c>
      <c r="Q3552">
        <v>0</v>
      </c>
      <c r="R3552">
        <v>0</v>
      </c>
      <c r="S3552">
        <v>2500</v>
      </c>
      <c r="T3552">
        <v>2500</v>
      </c>
      <c r="U3552">
        <v>2500</v>
      </c>
      <c r="W3552" t="s">
        <v>2006</v>
      </c>
      <c r="X3552" t="s">
        <v>71</v>
      </c>
      <c r="AA3552" t="s">
        <v>24</v>
      </c>
      <c r="AC3552" t="s">
        <v>2599</v>
      </c>
      <c r="AD3552">
        <v>70</v>
      </c>
      <c r="AE3552" t="s">
        <v>3074</v>
      </c>
    </row>
    <row r="3553" spans="1:31" x14ac:dyDescent="0.25">
      <c r="A3553" s="1">
        <v>44483</v>
      </c>
      <c r="B3553" s="2" t="s">
        <v>3880</v>
      </c>
      <c r="C3553" s="2" t="s">
        <v>25</v>
      </c>
      <c r="D3553" s="2" t="s">
        <v>74</v>
      </c>
      <c r="E3553" s="2" t="s">
        <v>78</v>
      </c>
      <c r="F3553" s="2" t="s">
        <v>71</v>
      </c>
      <c r="G3553" s="4">
        <v>44483</v>
      </c>
      <c r="H3553">
        <v>233</v>
      </c>
      <c r="I3553" t="s">
        <v>4680</v>
      </c>
      <c r="J3553" s="1">
        <v>44483</v>
      </c>
      <c r="K3553" t="s">
        <v>2288</v>
      </c>
      <c r="L3553" t="s">
        <v>2289</v>
      </c>
      <c r="M3553" t="s">
        <v>2290</v>
      </c>
      <c r="N3553">
        <v>1708</v>
      </c>
      <c r="O3553" t="s">
        <v>4913</v>
      </c>
      <c r="P3553">
        <v>8754</v>
      </c>
      <c r="Q3553">
        <v>0</v>
      </c>
      <c r="R3553">
        <v>0</v>
      </c>
      <c r="S3553">
        <v>8754</v>
      </c>
      <c r="T3553">
        <v>8754</v>
      </c>
      <c r="U3553">
        <v>8754</v>
      </c>
      <c r="W3553" t="s">
        <v>2006</v>
      </c>
      <c r="X3553" t="s">
        <v>71</v>
      </c>
      <c r="AA3553" t="s">
        <v>24</v>
      </c>
      <c r="AC3553" t="s">
        <v>4914</v>
      </c>
      <c r="AE3553" t="s">
        <v>2008</v>
      </c>
    </row>
    <row r="3554" spans="1:31" x14ac:dyDescent="0.25">
      <c r="A3554" s="1">
        <v>44483</v>
      </c>
      <c r="B3554" s="2" t="s">
        <v>3880</v>
      </c>
      <c r="C3554" s="2" t="s">
        <v>34</v>
      </c>
      <c r="D3554" s="2" t="s">
        <v>23</v>
      </c>
      <c r="E3554" s="2" t="s">
        <v>80</v>
      </c>
      <c r="F3554" s="2" t="s">
        <v>71</v>
      </c>
      <c r="G3554" s="4">
        <v>44483</v>
      </c>
      <c r="H3554">
        <v>234</v>
      </c>
      <c r="I3554" t="s">
        <v>4681</v>
      </c>
      <c r="J3554" s="1">
        <v>44483</v>
      </c>
      <c r="K3554" t="s">
        <v>4915</v>
      </c>
      <c r="L3554" t="s">
        <v>4916</v>
      </c>
      <c r="M3554" t="s">
        <v>2957</v>
      </c>
      <c r="N3554">
        <v>692</v>
      </c>
      <c r="O3554" t="s">
        <v>2012</v>
      </c>
      <c r="P3554">
        <v>184</v>
      </c>
      <c r="Q3554">
        <v>0</v>
      </c>
      <c r="R3554">
        <v>0</v>
      </c>
      <c r="S3554">
        <v>2297</v>
      </c>
      <c r="T3554">
        <v>2297</v>
      </c>
      <c r="U3554">
        <v>2297</v>
      </c>
      <c r="W3554" t="s">
        <v>2006</v>
      </c>
      <c r="X3554" t="s">
        <v>71</v>
      </c>
      <c r="AA3554" t="s">
        <v>33</v>
      </c>
      <c r="AC3554" t="s">
        <v>2013</v>
      </c>
      <c r="AD3554" t="s">
        <v>2014</v>
      </c>
      <c r="AE3554" t="s">
        <v>2730</v>
      </c>
    </row>
    <row r="3555" spans="1:31" x14ac:dyDescent="0.25">
      <c r="A3555" s="1">
        <v>44483</v>
      </c>
      <c r="B3555" s="2" t="s">
        <v>3880</v>
      </c>
      <c r="C3555" s="2" t="s">
        <v>34</v>
      </c>
      <c r="D3555" s="2" t="s">
        <v>23</v>
      </c>
      <c r="E3555" s="2" t="s">
        <v>80</v>
      </c>
      <c r="F3555" s="2" t="s">
        <v>71</v>
      </c>
      <c r="G3555" s="4">
        <v>44483</v>
      </c>
      <c r="H3555">
        <v>235</v>
      </c>
      <c r="I3555" t="s">
        <v>4681</v>
      </c>
      <c r="N3555">
        <v>691</v>
      </c>
      <c r="O3555" t="s">
        <v>2020</v>
      </c>
      <c r="P3555">
        <v>518</v>
      </c>
      <c r="AC3555" t="s">
        <v>2021</v>
      </c>
      <c r="AD3555" t="s">
        <v>2022</v>
      </c>
    </row>
    <row r="3556" spans="1:31" x14ac:dyDescent="0.25">
      <c r="A3556" s="1">
        <v>44483</v>
      </c>
      <c r="B3556" s="2" t="s">
        <v>3880</v>
      </c>
      <c r="C3556" s="2" t="s">
        <v>34</v>
      </c>
      <c r="D3556" s="2" t="s">
        <v>23</v>
      </c>
      <c r="E3556" s="2" t="s">
        <v>80</v>
      </c>
      <c r="F3556" s="2" t="s">
        <v>71</v>
      </c>
      <c r="G3556" s="4">
        <v>44483</v>
      </c>
      <c r="H3556">
        <v>236</v>
      </c>
      <c r="I3556" t="s">
        <v>4681</v>
      </c>
      <c r="N3556">
        <v>226</v>
      </c>
      <c r="O3556" t="s">
        <v>2018</v>
      </c>
      <c r="P3556">
        <v>345</v>
      </c>
      <c r="AC3556" t="s">
        <v>2019</v>
      </c>
      <c r="AD3556">
        <v>183</v>
      </c>
    </row>
    <row r="3557" spans="1:31" x14ac:dyDescent="0.25">
      <c r="A3557" s="1">
        <v>44483</v>
      </c>
      <c r="B3557" s="2" t="s">
        <v>3880</v>
      </c>
      <c r="C3557" s="2" t="s">
        <v>34</v>
      </c>
      <c r="D3557" s="2" t="s">
        <v>23</v>
      </c>
      <c r="E3557" s="2" t="s">
        <v>80</v>
      </c>
      <c r="F3557" s="2" t="s">
        <v>71</v>
      </c>
      <c r="G3557" s="4">
        <v>44483</v>
      </c>
      <c r="H3557">
        <v>237</v>
      </c>
      <c r="I3557" t="s">
        <v>4681</v>
      </c>
      <c r="N3557">
        <v>2458</v>
      </c>
      <c r="O3557" t="s">
        <v>2152</v>
      </c>
      <c r="P3557">
        <v>500</v>
      </c>
      <c r="AC3557" t="s">
        <v>2153</v>
      </c>
    </row>
    <row r="3558" spans="1:31" x14ac:dyDescent="0.25">
      <c r="A3558" s="1">
        <v>44483</v>
      </c>
      <c r="B3558" s="2" t="s">
        <v>3880</v>
      </c>
      <c r="C3558" s="2" t="s">
        <v>34</v>
      </c>
      <c r="D3558" s="2" t="s">
        <v>23</v>
      </c>
      <c r="E3558" s="2" t="s">
        <v>80</v>
      </c>
      <c r="F3558" s="2" t="s">
        <v>71</v>
      </c>
      <c r="G3558" s="4">
        <v>44483</v>
      </c>
      <c r="H3558">
        <v>238</v>
      </c>
      <c r="I3558" t="s">
        <v>4681</v>
      </c>
      <c r="N3558">
        <v>2477</v>
      </c>
      <c r="O3558" t="s">
        <v>2240</v>
      </c>
      <c r="P3558">
        <v>750</v>
      </c>
      <c r="AC3558" t="s">
        <v>2241</v>
      </c>
    </row>
    <row r="3559" spans="1:31" x14ac:dyDescent="0.25">
      <c r="A3559" s="1">
        <v>44483</v>
      </c>
      <c r="B3559" s="2" t="s">
        <v>3880</v>
      </c>
      <c r="C3559" s="2" t="s">
        <v>34</v>
      </c>
      <c r="D3559" s="2" t="s">
        <v>74</v>
      </c>
      <c r="E3559" s="2" t="s">
        <v>80</v>
      </c>
      <c r="F3559" s="2" t="s">
        <v>71</v>
      </c>
      <c r="G3559" s="4">
        <v>44483</v>
      </c>
      <c r="H3559">
        <v>239</v>
      </c>
      <c r="I3559" t="s">
        <v>4683</v>
      </c>
      <c r="J3559" s="1">
        <v>44483</v>
      </c>
      <c r="K3559" t="s">
        <v>4917</v>
      </c>
      <c r="L3559" t="s">
        <v>4918</v>
      </c>
      <c r="M3559" t="s">
        <v>2557</v>
      </c>
      <c r="N3559">
        <v>2452</v>
      </c>
      <c r="O3559" t="s">
        <v>2157</v>
      </c>
      <c r="P3559">
        <v>3500</v>
      </c>
      <c r="Q3559">
        <v>0</v>
      </c>
      <c r="R3559">
        <v>0</v>
      </c>
      <c r="S3559">
        <v>3500</v>
      </c>
      <c r="T3559">
        <v>3500</v>
      </c>
      <c r="U3559">
        <v>3500</v>
      </c>
      <c r="W3559" t="s">
        <v>2006</v>
      </c>
      <c r="X3559" t="s">
        <v>71</v>
      </c>
      <c r="AA3559" t="s">
        <v>33</v>
      </c>
      <c r="AC3559" t="s">
        <v>2158</v>
      </c>
      <c r="AE3559" t="s">
        <v>2730</v>
      </c>
    </row>
    <row r="3560" spans="1:31" x14ac:dyDescent="0.25">
      <c r="A3560" s="1">
        <v>44483</v>
      </c>
      <c r="B3560" s="2" t="s">
        <v>3880</v>
      </c>
      <c r="C3560" s="2" t="s">
        <v>46</v>
      </c>
      <c r="D3560" s="2" t="s">
        <v>23</v>
      </c>
      <c r="E3560" s="2" t="s">
        <v>81</v>
      </c>
      <c r="F3560" s="2" t="s">
        <v>71</v>
      </c>
      <c r="G3560" s="4">
        <v>44483</v>
      </c>
      <c r="H3560">
        <v>240</v>
      </c>
      <c r="I3560" t="s">
        <v>4685</v>
      </c>
      <c r="J3560" s="1">
        <v>44483</v>
      </c>
      <c r="K3560" t="s">
        <v>2160</v>
      </c>
      <c r="L3560" t="s">
        <v>2109</v>
      </c>
      <c r="M3560" t="s">
        <v>2072</v>
      </c>
      <c r="N3560">
        <v>692</v>
      </c>
      <c r="O3560" t="s">
        <v>2012</v>
      </c>
      <c r="P3560">
        <v>184</v>
      </c>
      <c r="Q3560">
        <v>0</v>
      </c>
      <c r="R3560">
        <v>0</v>
      </c>
      <c r="S3560">
        <v>184</v>
      </c>
      <c r="T3560">
        <v>184</v>
      </c>
      <c r="U3560">
        <v>184</v>
      </c>
      <c r="W3560" t="s">
        <v>2006</v>
      </c>
      <c r="X3560" t="s">
        <v>71</v>
      </c>
      <c r="Y3560" t="s">
        <v>2161</v>
      </c>
      <c r="AA3560" t="s">
        <v>46</v>
      </c>
      <c r="AC3560" t="s">
        <v>2013</v>
      </c>
      <c r="AD3560" t="s">
        <v>2014</v>
      </c>
      <c r="AE3560" t="s">
        <v>2306</v>
      </c>
    </row>
    <row r="3561" spans="1:31" x14ac:dyDescent="0.25">
      <c r="A3561" s="1">
        <v>44483</v>
      </c>
      <c r="B3561" s="2" t="s">
        <v>3880</v>
      </c>
      <c r="C3561" s="2" t="s">
        <v>25</v>
      </c>
      <c r="D3561" s="2" t="s">
        <v>23</v>
      </c>
      <c r="E3561" s="2" t="s">
        <v>78</v>
      </c>
      <c r="F3561" s="2" t="s">
        <v>71</v>
      </c>
      <c r="G3561" s="4">
        <v>44483</v>
      </c>
      <c r="H3561">
        <v>241</v>
      </c>
      <c r="I3561" t="s">
        <v>4686</v>
      </c>
      <c r="J3561" s="1">
        <v>44483</v>
      </c>
      <c r="K3561" t="s">
        <v>3995</v>
      </c>
      <c r="L3561" t="s">
        <v>2338</v>
      </c>
      <c r="M3561" t="s">
        <v>2574</v>
      </c>
      <c r="N3561">
        <v>69</v>
      </c>
      <c r="O3561" t="s">
        <v>2046</v>
      </c>
      <c r="P3561">
        <v>288</v>
      </c>
      <c r="Q3561">
        <v>0</v>
      </c>
      <c r="R3561">
        <v>0</v>
      </c>
      <c r="S3561">
        <v>483</v>
      </c>
      <c r="T3561">
        <v>483</v>
      </c>
      <c r="U3561">
        <v>483</v>
      </c>
      <c r="W3561" t="s">
        <v>2006</v>
      </c>
      <c r="X3561" t="s">
        <v>71</v>
      </c>
      <c r="AA3561" t="s">
        <v>24</v>
      </c>
      <c r="AC3561" t="s">
        <v>2047</v>
      </c>
      <c r="AD3561" t="s">
        <v>2048</v>
      </c>
      <c r="AE3561" t="s">
        <v>2035</v>
      </c>
    </row>
    <row r="3562" spans="1:31" x14ac:dyDescent="0.25">
      <c r="A3562" s="1">
        <v>44483</v>
      </c>
      <c r="B3562" s="2" t="s">
        <v>3880</v>
      </c>
      <c r="C3562" s="2" t="s">
        <v>25</v>
      </c>
      <c r="D3562" s="2" t="s">
        <v>23</v>
      </c>
      <c r="E3562" s="2" t="s">
        <v>78</v>
      </c>
      <c r="F3562" s="2" t="s">
        <v>71</v>
      </c>
      <c r="G3562" s="4">
        <v>44483</v>
      </c>
      <c r="H3562">
        <v>242</v>
      </c>
      <c r="I3562" t="s">
        <v>4686</v>
      </c>
      <c r="N3562">
        <v>109</v>
      </c>
      <c r="O3562" t="s">
        <v>2049</v>
      </c>
      <c r="P3562">
        <v>115</v>
      </c>
      <c r="AC3562" t="s">
        <v>2050</v>
      </c>
      <c r="AD3562" t="s">
        <v>2051</v>
      </c>
    </row>
    <row r="3563" spans="1:31" x14ac:dyDescent="0.25">
      <c r="A3563" s="1">
        <v>44483</v>
      </c>
      <c r="B3563" s="2" t="s">
        <v>3880</v>
      </c>
      <c r="C3563" s="2" t="s">
        <v>25</v>
      </c>
      <c r="D3563" s="2" t="s">
        <v>23</v>
      </c>
      <c r="E3563" s="2" t="s">
        <v>78</v>
      </c>
      <c r="F3563" s="2" t="s">
        <v>71</v>
      </c>
      <c r="G3563" s="4">
        <v>44483</v>
      </c>
      <c r="H3563">
        <v>243</v>
      </c>
      <c r="I3563" t="s">
        <v>4686</v>
      </c>
      <c r="N3563">
        <v>171</v>
      </c>
      <c r="O3563" t="s">
        <v>4547</v>
      </c>
      <c r="P3563">
        <v>80</v>
      </c>
      <c r="AC3563" t="s">
        <v>4548</v>
      </c>
      <c r="AD3563">
        <v>159</v>
      </c>
    </row>
    <row r="3564" spans="1:31" x14ac:dyDescent="0.25">
      <c r="A3564" s="1">
        <v>44483</v>
      </c>
      <c r="B3564" s="2" t="s">
        <v>3880</v>
      </c>
      <c r="C3564" s="2" t="s">
        <v>25</v>
      </c>
      <c r="D3564" s="2" t="s">
        <v>23</v>
      </c>
      <c r="E3564" s="2" t="s">
        <v>78</v>
      </c>
      <c r="F3564" s="2" t="s">
        <v>71</v>
      </c>
      <c r="G3564" s="4">
        <v>44483</v>
      </c>
      <c r="H3564">
        <v>244</v>
      </c>
      <c r="I3564" t="s">
        <v>4687</v>
      </c>
      <c r="J3564" s="1">
        <v>44483</v>
      </c>
      <c r="K3564" t="s">
        <v>3691</v>
      </c>
      <c r="L3564" t="s">
        <v>3692</v>
      </c>
      <c r="N3564">
        <v>102</v>
      </c>
      <c r="O3564" t="s">
        <v>2033</v>
      </c>
      <c r="P3564">
        <v>1070</v>
      </c>
      <c r="Q3564">
        <v>0</v>
      </c>
      <c r="R3564">
        <v>0</v>
      </c>
      <c r="S3564">
        <v>1070</v>
      </c>
      <c r="T3564">
        <v>1070</v>
      </c>
      <c r="U3564">
        <v>1070</v>
      </c>
      <c r="W3564" t="s">
        <v>2006</v>
      </c>
      <c r="X3564" t="s">
        <v>71</v>
      </c>
      <c r="AA3564" t="s">
        <v>24</v>
      </c>
      <c r="AC3564" t="s">
        <v>2034</v>
      </c>
      <c r="AD3564">
        <v>136</v>
      </c>
      <c r="AE3564" t="s">
        <v>2079</v>
      </c>
    </row>
    <row r="3565" spans="1:31" x14ac:dyDescent="0.25">
      <c r="A3565" s="1">
        <v>44483</v>
      </c>
      <c r="B3565" s="2" t="s">
        <v>3880</v>
      </c>
      <c r="C3565" s="2" t="s">
        <v>25</v>
      </c>
      <c r="D3565" s="2" t="s">
        <v>74</v>
      </c>
      <c r="E3565" s="2" t="s">
        <v>78</v>
      </c>
      <c r="F3565" s="2" t="s">
        <v>71</v>
      </c>
      <c r="G3565" s="4">
        <v>44483</v>
      </c>
      <c r="H3565">
        <v>245</v>
      </c>
      <c r="I3565" t="s">
        <v>4688</v>
      </c>
      <c r="J3565" s="1">
        <v>44483</v>
      </c>
      <c r="K3565" t="s">
        <v>4639</v>
      </c>
      <c r="L3565" t="s">
        <v>4640</v>
      </c>
      <c r="M3565" t="s">
        <v>2257</v>
      </c>
      <c r="N3565">
        <v>2341</v>
      </c>
      <c r="O3565" t="s">
        <v>4919</v>
      </c>
      <c r="P3565">
        <v>8500</v>
      </c>
      <c r="Q3565">
        <v>0</v>
      </c>
      <c r="R3565">
        <v>0</v>
      </c>
      <c r="S3565">
        <v>8500</v>
      </c>
      <c r="T3565">
        <v>8500</v>
      </c>
      <c r="U3565">
        <v>8500</v>
      </c>
      <c r="W3565" t="s">
        <v>2006</v>
      </c>
      <c r="X3565" t="s">
        <v>71</v>
      </c>
      <c r="AA3565" t="s">
        <v>24</v>
      </c>
      <c r="AC3565" t="s">
        <v>4920</v>
      </c>
      <c r="AE3565" t="s">
        <v>2795</v>
      </c>
    </row>
    <row r="3566" spans="1:31" x14ac:dyDescent="0.25">
      <c r="A3566" s="1">
        <v>44483</v>
      </c>
      <c r="B3566" s="2" t="s">
        <v>3880</v>
      </c>
      <c r="C3566" s="2" t="s">
        <v>46</v>
      </c>
      <c r="D3566" s="2" t="s">
        <v>74</v>
      </c>
      <c r="E3566" s="2" t="s">
        <v>81</v>
      </c>
      <c r="F3566" s="2" t="s">
        <v>71</v>
      </c>
      <c r="G3566" s="4">
        <v>44483</v>
      </c>
      <c r="H3566">
        <v>246</v>
      </c>
      <c r="I3566" t="s">
        <v>4689</v>
      </c>
      <c r="J3566" s="1">
        <v>44483</v>
      </c>
      <c r="K3566" t="s">
        <v>3014</v>
      </c>
      <c r="L3566" t="s">
        <v>3015</v>
      </c>
      <c r="N3566">
        <v>182</v>
      </c>
      <c r="O3566" t="s">
        <v>2189</v>
      </c>
      <c r="P3566">
        <v>360</v>
      </c>
      <c r="Q3566">
        <v>0</v>
      </c>
      <c r="R3566">
        <v>0</v>
      </c>
      <c r="S3566">
        <v>360</v>
      </c>
      <c r="T3566">
        <v>360</v>
      </c>
      <c r="U3566">
        <v>360</v>
      </c>
      <c r="W3566" t="s">
        <v>2006</v>
      </c>
      <c r="X3566" t="s">
        <v>71</v>
      </c>
      <c r="AA3566" t="s">
        <v>46</v>
      </c>
      <c r="AC3566" t="s">
        <v>2190</v>
      </c>
      <c r="AD3566">
        <v>163</v>
      </c>
      <c r="AE3566" t="s">
        <v>2306</v>
      </c>
    </row>
    <row r="3567" spans="1:31" x14ac:dyDescent="0.25">
      <c r="A3567" s="1">
        <v>44483</v>
      </c>
      <c r="B3567" s="2" t="s">
        <v>3883</v>
      </c>
      <c r="C3567" s="2" t="s">
        <v>46</v>
      </c>
      <c r="D3567" s="2" t="s">
        <v>74</v>
      </c>
      <c r="E3567" s="2" t="s">
        <v>81</v>
      </c>
      <c r="F3567" s="2" t="s">
        <v>71</v>
      </c>
      <c r="G3567" s="4">
        <v>44483</v>
      </c>
      <c r="H3567">
        <v>247</v>
      </c>
      <c r="I3567" t="s">
        <v>4690</v>
      </c>
      <c r="J3567" s="1">
        <v>44483</v>
      </c>
      <c r="K3567" t="s">
        <v>3348</v>
      </c>
      <c r="L3567" t="s">
        <v>2589</v>
      </c>
      <c r="M3567" t="s">
        <v>3349</v>
      </c>
      <c r="N3567">
        <v>182</v>
      </c>
      <c r="O3567" t="s">
        <v>2189</v>
      </c>
      <c r="P3567">
        <v>360</v>
      </c>
      <c r="Q3567">
        <v>0</v>
      </c>
      <c r="R3567">
        <v>0</v>
      </c>
      <c r="S3567">
        <v>360</v>
      </c>
      <c r="T3567">
        <v>360</v>
      </c>
      <c r="U3567">
        <v>360</v>
      </c>
      <c r="W3567" t="s">
        <v>2006</v>
      </c>
      <c r="X3567" t="s">
        <v>71</v>
      </c>
      <c r="Y3567" t="s">
        <v>3350</v>
      </c>
      <c r="AA3567" t="s">
        <v>46</v>
      </c>
      <c r="AC3567" t="s">
        <v>2190</v>
      </c>
      <c r="AD3567">
        <v>163</v>
      </c>
      <c r="AE3567" t="s">
        <v>2285</v>
      </c>
    </row>
    <row r="3568" spans="1:31" x14ac:dyDescent="0.25">
      <c r="A3568" s="1">
        <v>44483</v>
      </c>
      <c r="B3568" s="2" t="s">
        <v>3883</v>
      </c>
      <c r="C3568" s="2" t="s">
        <v>46</v>
      </c>
      <c r="D3568" s="2" t="s">
        <v>74</v>
      </c>
      <c r="E3568" s="2" t="s">
        <v>81</v>
      </c>
      <c r="F3568" s="2" t="s">
        <v>71</v>
      </c>
      <c r="G3568" s="4">
        <v>44483</v>
      </c>
      <c r="H3568">
        <v>248</v>
      </c>
      <c r="I3568" t="s">
        <v>4691</v>
      </c>
      <c r="J3568" s="1">
        <v>44483</v>
      </c>
      <c r="K3568" t="s">
        <v>4921</v>
      </c>
      <c r="L3568" t="s">
        <v>3516</v>
      </c>
      <c r="N3568">
        <v>2280</v>
      </c>
      <c r="O3568" t="s">
        <v>4922</v>
      </c>
      <c r="P3568">
        <v>2700</v>
      </c>
      <c r="Q3568">
        <v>0</v>
      </c>
      <c r="R3568">
        <v>0</v>
      </c>
      <c r="S3568">
        <v>2700</v>
      </c>
      <c r="T3568">
        <v>2700</v>
      </c>
      <c r="U3568">
        <v>2700</v>
      </c>
      <c r="W3568" t="s">
        <v>2006</v>
      </c>
      <c r="X3568" t="s">
        <v>71</v>
      </c>
      <c r="Y3568" t="s">
        <v>4923</v>
      </c>
      <c r="AA3568" t="s">
        <v>46</v>
      </c>
      <c r="AC3568" t="s">
        <v>4924</v>
      </c>
      <c r="AE3568" t="s">
        <v>2285</v>
      </c>
    </row>
    <row r="3569" spans="1:31" x14ac:dyDescent="0.25">
      <c r="A3569" s="1">
        <v>44483</v>
      </c>
      <c r="B3569" s="2" t="s">
        <v>3883</v>
      </c>
      <c r="C3569" s="2" t="s">
        <v>34</v>
      </c>
      <c r="D3569" s="2" t="s">
        <v>23</v>
      </c>
      <c r="E3569" s="2" t="s">
        <v>80</v>
      </c>
      <c r="F3569" s="2" t="s">
        <v>71</v>
      </c>
      <c r="G3569" s="4">
        <v>44483</v>
      </c>
      <c r="H3569">
        <v>249</v>
      </c>
      <c r="I3569" t="s">
        <v>4692</v>
      </c>
      <c r="J3569" s="1">
        <v>44483</v>
      </c>
      <c r="K3569" t="s">
        <v>4925</v>
      </c>
      <c r="L3569" t="s">
        <v>2942</v>
      </c>
      <c r="M3569" t="s">
        <v>3471</v>
      </c>
      <c r="N3569">
        <v>692</v>
      </c>
      <c r="O3569" t="s">
        <v>2012</v>
      </c>
      <c r="P3569">
        <v>184</v>
      </c>
      <c r="Q3569">
        <v>0</v>
      </c>
      <c r="R3569">
        <v>0</v>
      </c>
      <c r="S3569">
        <v>2297</v>
      </c>
      <c r="T3569">
        <v>2297</v>
      </c>
      <c r="U3569">
        <v>2297</v>
      </c>
      <c r="W3569" t="s">
        <v>2006</v>
      </c>
      <c r="X3569" t="s">
        <v>71</v>
      </c>
      <c r="AA3569" t="s">
        <v>33</v>
      </c>
      <c r="AC3569" t="s">
        <v>2013</v>
      </c>
      <c r="AD3569" t="s">
        <v>2014</v>
      </c>
      <c r="AE3569" t="s">
        <v>2730</v>
      </c>
    </row>
    <row r="3570" spans="1:31" x14ac:dyDescent="0.25">
      <c r="A3570" s="1">
        <v>44483</v>
      </c>
      <c r="B3570" s="2" t="s">
        <v>3883</v>
      </c>
      <c r="C3570" s="2" t="s">
        <v>34</v>
      </c>
      <c r="D3570" s="2" t="s">
        <v>23</v>
      </c>
      <c r="E3570" s="2" t="s">
        <v>80</v>
      </c>
      <c r="F3570" s="2" t="s">
        <v>71</v>
      </c>
      <c r="G3570" s="4">
        <v>44483</v>
      </c>
      <c r="H3570">
        <v>250</v>
      </c>
      <c r="I3570" t="s">
        <v>4692</v>
      </c>
      <c r="N3570">
        <v>226</v>
      </c>
      <c r="O3570" t="s">
        <v>2018</v>
      </c>
      <c r="P3570">
        <v>345</v>
      </c>
      <c r="AC3570" t="s">
        <v>2019</v>
      </c>
      <c r="AD3570">
        <v>183</v>
      </c>
    </row>
    <row r="3571" spans="1:31" x14ac:dyDescent="0.25">
      <c r="A3571" s="1">
        <v>44483</v>
      </c>
      <c r="B3571" s="2" t="s">
        <v>3883</v>
      </c>
      <c r="C3571" s="2" t="s">
        <v>34</v>
      </c>
      <c r="D3571" s="2" t="s">
        <v>23</v>
      </c>
      <c r="E3571" s="2" t="s">
        <v>80</v>
      </c>
      <c r="F3571" s="2" t="s">
        <v>71</v>
      </c>
      <c r="G3571" s="4">
        <v>44483</v>
      </c>
      <c r="H3571">
        <v>251</v>
      </c>
      <c r="I3571" t="s">
        <v>4692</v>
      </c>
      <c r="N3571">
        <v>691</v>
      </c>
      <c r="O3571" t="s">
        <v>2020</v>
      </c>
      <c r="P3571">
        <v>518</v>
      </c>
      <c r="AC3571" t="s">
        <v>2021</v>
      </c>
      <c r="AD3571" t="s">
        <v>2022</v>
      </c>
    </row>
    <row r="3572" spans="1:31" x14ac:dyDescent="0.25">
      <c r="A3572" s="1">
        <v>44483</v>
      </c>
      <c r="B3572" s="2" t="s">
        <v>3883</v>
      </c>
      <c r="C3572" s="2" t="s">
        <v>34</v>
      </c>
      <c r="D3572" s="2" t="s">
        <v>23</v>
      </c>
      <c r="E3572" s="2" t="s">
        <v>80</v>
      </c>
      <c r="F3572" s="2" t="s">
        <v>71</v>
      </c>
      <c r="G3572" s="4">
        <v>44483</v>
      </c>
      <c r="H3572">
        <v>252</v>
      </c>
      <c r="I3572" t="s">
        <v>4692</v>
      </c>
      <c r="N3572">
        <v>2477</v>
      </c>
      <c r="O3572" t="s">
        <v>2240</v>
      </c>
      <c r="P3572">
        <v>750</v>
      </c>
      <c r="AC3572" t="s">
        <v>2241</v>
      </c>
    </row>
    <row r="3573" spans="1:31" x14ac:dyDescent="0.25">
      <c r="A3573" s="1">
        <v>44483</v>
      </c>
      <c r="B3573" s="2" t="s">
        <v>3883</v>
      </c>
      <c r="C3573" s="2" t="s">
        <v>34</v>
      </c>
      <c r="D3573" s="2" t="s">
        <v>23</v>
      </c>
      <c r="E3573" s="2" t="s">
        <v>80</v>
      </c>
      <c r="F3573" s="2" t="s">
        <v>71</v>
      </c>
      <c r="G3573" s="4">
        <v>44483</v>
      </c>
      <c r="H3573">
        <v>253</v>
      </c>
      <c r="I3573" t="s">
        <v>4692</v>
      </c>
      <c r="N3573">
        <v>2458</v>
      </c>
      <c r="O3573" t="s">
        <v>2152</v>
      </c>
      <c r="P3573">
        <v>500</v>
      </c>
      <c r="AC3573" t="s">
        <v>2153</v>
      </c>
    </row>
    <row r="3574" spans="1:31" x14ac:dyDescent="0.25">
      <c r="A3574" s="1">
        <v>44483</v>
      </c>
      <c r="B3574" s="2" t="s">
        <v>3883</v>
      </c>
      <c r="C3574" s="2" t="s">
        <v>20</v>
      </c>
      <c r="D3574" s="2" t="s">
        <v>23</v>
      </c>
      <c r="E3574" s="2" t="s">
        <v>79</v>
      </c>
      <c r="F3574" s="2" t="s">
        <v>71</v>
      </c>
      <c r="G3574" s="4">
        <v>44483</v>
      </c>
      <c r="H3574">
        <v>254</v>
      </c>
      <c r="I3574" t="s">
        <v>4694</v>
      </c>
      <c r="J3574" s="1">
        <v>44483</v>
      </c>
      <c r="K3574" t="s">
        <v>4309</v>
      </c>
      <c r="L3574" t="s">
        <v>4310</v>
      </c>
      <c r="N3574">
        <v>692</v>
      </c>
      <c r="O3574" t="s">
        <v>2012</v>
      </c>
      <c r="P3574">
        <v>184</v>
      </c>
      <c r="Q3574">
        <v>0</v>
      </c>
      <c r="R3574">
        <v>0</v>
      </c>
      <c r="S3574">
        <v>1117</v>
      </c>
      <c r="T3574">
        <v>1117</v>
      </c>
      <c r="U3574">
        <v>1117</v>
      </c>
      <c r="W3574" t="s">
        <v>2006</v>
      </c>
      <c r="X3574" t="s">
        <v>71</v>
      </c>
      <c r="AA3574" t="s">
        <v>18</v>
      </c>
      <c r="AC3574" t="s">
        <v>2013</v>
      </c>
      <c r="AD3574" t="s">
        <v>2014</v>
      </c>
      <c r="AE3574" t="s">
        <v>3318</v>
      </c>
    </row>
    <row r="3575" spans="1:31" x14ac:dyDescent="0.25">
      <c r="A3575" s="1">
        <v>44483</v>
      </c>
      <c r="B3575" s="2" t="s">
        <v>3883</v>
      </c>
      <c r="C3575" s="2" t="s">
        <v>20</v>
      </c>
      <c r="D3575" s="2" t="s">
        <v>23</v>
      </c>
      <c r="E3575" s="2" t="s">
        <v>79</v>
      </c>
      <c r="F3575" s="2" t="s">
        <v>71</v>
      </c>
      <c r="G3575" s="4">
        <v>44483</v>
      </c>
      <c r="H3575">
        <v>255</v>
      </c>
      <c r="I3575" t="s">
        <v>4694</v>
      </c>
      <c r="N3575">
        <v>259</v>
      </c>
      <c r="O3575" t="s">
        <v>2277</v>
      </c>
      <c r="P3575">
        <v>130</v>
      </c>
      <c r="AC3575" t="s">
        <v>2278</v>
      </c>
      <c r="AD3575">
        <v>210</v>
      </c>
    </row>
    <row r="3576" spans="1:31" x14ac:dyDescent="0.25">
      <c r="A3576" s="1">
        <v>44483</v>
      </c>
      <c r="B3576" s="2" t="s">
        <v>3883</v>
      </c>
      <c r="C3576" s="2" t="s">
        <v>20</v>
      </c>
      <c r="D3576" s="2" t="s">
        <v>23</v>
      </c>
      <c r="E3576" s="2" t="s">
        <v>79</v>
      </c>
      <c r="F3576" s="2" t="s">
        <v>71</v>
      </c>
      <c r="G3576" s="4">
        <v>44483</v>
      </c>
      <c r="H3576">
        <v>256</v>
      </c>
      <c r="I3576" t="s">
        <v>4694</v>
      </c>
      <c r="N3576">
        <v>262</v>
      </c>
      <c r="O3576" t="s">
        <v>2279</v>
      </c>
      <c r="P3576">
        <v>130</v>
      </c>
      <c r="AC3576" t="s">
        <v>2280</v>
      </c>
    </row>
    <row r="3577" spans="1:31" x14ac:dyDescent="0.25">
      <c r="A3577" s="1">
        <v>44483</v>
      </c>
      <c r="B3577" s="2" t="s">
        <v>3883</v>
      </c>
      <c r="C3577" s="2" t="s">
        <v>20</v>
      </c>
      <c r="D3577" s="2" t="s">
        <v>23</v>
      </c>
      <c r="E3577" s="2" t="s">
        <v>79</v>
      </c>
      <c r="F3577" s="2" t="s">
        <v>71</v>
      </c>
      <c r="G3577" s="4">
        <v>44483</v>
      </c>
      <c r="H3577">
        <v>257</v>
      </c>
      <c r="I3577" t="s">
        <v>4694</v>
      </c>
      <c r="N3577">
        <v>1533</v>
      </c>
      <c r="O3577" t="s">
        <v>2119</v>
      </c>
      <c r="P3577">
        <v>535</v>
      </c>
      <c r="AC3577" t="s">
        <v>2120</v>
      </c>
      <c r="AD3577" t="s">
        <v>2121</v>
      </c>
    </row>
    <row r="3578" spans="1:31" x14ac:dyDescent="0.25">
      <c r="A3578" s="1">
        <v>44483</v>
      </c>
      <c r="B3578" s="2" t="s">
        <v>3883</v>
      </c>
      <c r="C3578" s="2" t="s">
        <v>20</v>
      </c>
      <c r="D3578" s="2" t="s">
        <v>23</v>
      </c>
      <c r="E3578" s="2" t="s">
        <v>79</v>
      </c>
      <c r="F3578" s="2" t="s">
        <v>71</v>
      </c>
      <c r="G3578" s="4">
        <v>44483</v>
      </c>
      <c r="H3578">
        <v>258</v>
      </c>
      <c r="I3578" t="s">
        <v>4694</v>
      </c>
      <c r="N3578">
        <v>83</v>
      </c>
      <c r="O3578" t="s">
        <v>2029</v>
      </c>
      <c r="P3578">
        <v>138</v>
      </c>
      <c r="AC3578" t="s">
        <v>2030</v>
      </c>
      <c r="AD3578">
        <v>127</v>
      </c>
    </row>
    <row r="3579" spans="1:31" x14ac:dyDescent="0.25">
      <c r="A3579" s="1">
        <v>44484</v>
      </c>
      <c r="B3579" s="2" t="s">
        <v>3883</v>
      </c>
      <c r="C3579" s="2" t="s">
        <v>73</v>
      </c>
      <c r="D3579" s="2" t="s">
        <v>23</v>
      </c>
      <c r="E3579" s="2" t="s">
        <v>77</v>
      </c>
      <c r="F3579" s="2" t="s">
        <v>71</v>
      </c>
      <c r="G3579" s="4">
        <v>44483</v>
      </c>
      <c r="H3579">
        <v>1</v>
      </c>
      <c r="I3579" t="s">
        <v>4695</v>
      </c>
      <c r="J3579" s="1">
        <v>44484</v>
      </c>
      <c r="K3579" t="s">
        <v>2915</v>
      </c>
      <c r="L3579" t="s">
        <v>2618</v>
      </c>
      <c r="M3579" t="s">
        <v>2065</v>
      </c>
      <c r="N3579">
        <v>102</v>
      </c>
      <c r="O3579" t="s">
        <v>2033</v>
      </c>
      <c r="P3579">
        <v>1070</v>
      </c>
      <c r="Q3579">
        <v>0</v>
      </c>
      <c r="R3579">
        <v>0</v>
      </c>
      <c r="S3579">
        <v>1070</v>
      </c>
      <c r="T3579">
        <v>1070</v>
      </c>
      <c r="U3579">
        <v>1070</v>
      </c>
      <c r="W3579" t="s">
        <v>2006</v>
      </c>
      <c r="X3579" t="s">
        <v>71</v>
      </c>
      <c r="AA3579" t="s">
        <v>24</v>
      </c>
      <c r="AC3579" t="s">
        <v>2034</v>
      </c>
      <c r="AD3579">
        <v>136</v>
      </c>
      <c r="AE3579" t="s">
        <v>3068</v>
      </c>
    </row>
    <row r="3580" spans="1:31" x14ac:dyDescent="0.25">
      <c r="A3580" s="1">
        <v>44484</v>
      </c>
      <c r="B3580" s="2" t="s">
        <v>3883</v>
      </c>
      <c r="C3580" s="2" t="s">
        <v>25</v>
      </c>
      <c r="D3580" s="2" t="s">
        <v>23</v>
      </c>
      <c r="E3580" s="2" t="s">
        <v>78</v>
      </c>
      <c r="F3580" s="2" t="s">
        <v>71</v>
      </c>
      <c r="G3580" s="4">
        <v>44483</v>
      </c>
      <c r="H3580">
        <v>2</v>
      </c>
      <c r="I3580" t="s">
        <v>4696</v>
      </c>
      <c r="J3580" s="1">
        <v>44484</v>
      </c>
      <c r="K3580" t="s">
        <v>3995</v>
      </c>
      <c r="L3580" t="s">
        <v>2338</v>
      </c>
      <c r="M3580" t="s">
        <v>2574</v>
      </c>
      <c r="N3580">
        <v>69</v>
      </c>
      <c r="O3580" t="s">
        <v>2046</v>
      </c>
      <c r="P3580">
        <v>288</v>
      </c>
      <c r="Q3580">
        <v>0</v>
      </c>
      <c r="R3580">
        <v>0</v>
      </c>
      <c r="S3580">
        <v>483</v>
      </c>
      <c r="T3580">
        <v>483</v>
      </c>
      <c r="U3580">
        <v>483</v>
      </c>
      <c r="W3580" t="s">
        <v>2006</v>
      </c>
      <c r="X3580" t="s">
        <v>71</v>
      </c>
      <c r="AA3580" t="s">
        <v>24</v>
      </c>
      <c r="AC3580" t="s">
        <v>2047</v>
      </c>
      <c r="AD3580" t="s">
        <v>2048</v>
      </c>
      <c r="AE3580" t="s">
        <v>2035</v>
      </c>
    </row>
    <row r="3581" spans="1:31" x14ac:dyDescent="0.25">
      <c r="A3581" s="1">
        <v>44484</v>
      </c>
      <c r="B3581" s="2" t="s">
        <v>3883</v>
      </c>
      <c r="C3581" s="2" t="s">
        <v>25</v>
      </c>
      <c r="D3581" s="2" t="s">
        <v>23</v>
      </c>
      <c r="E3581" s="2" t="s">
        <v>78</v>
      </c>
      <c r="F3581" s="2" t="s">
        <v>71</v>
      </c>
      <c r="G3581" s="4">
        <v>44483</v>
      </c>
      <c r="H3581">
        <v>3</v>
      </c>
      <c r="I3581" t="s">
        <v>4696</v>
      </c>
      <c r="N3581">
        <v>109</v>
      </c>
      <c r="O3581" t="s">
        <v>2049</v>
      </c>
      <c r="P3581">
        <v>115</v>
      </c>
      <c r="AC3581" t="s">
        <v>2050</v>
      </c>
      <c r="AD3581" t="s">
        <v>2051</v>
      </c>
    </row>
    <row r="3582" spans="1:31" x14ac:dyDescent="0.25">
      <c r="A3582" s="1">
        <v>44484</v>
      </c>
      <c r="B3582" s="2" t="s">
        <v>3883</v>
      </c>
      <c r="C3582" s="2" t="s">
        <v>25</v>
      </c>
      <c r="D3582" s="2" t="s">
        <v>23</v>
      </c>
      <c r="E3582" s="2" t="s">
        <v>78</v>
      </c>
      <c r="F3582" s="2" t="s">
        <v>71</v>
      </c>
      <c r="G3582" s="4">
        <v>44483</v>
      </c>
      <c r="H3582">
        <v>4</v>
      </c>
      <c r="I3582" t="s">
        <v>4696</v>
      </c>
      <c r="N3582">
        <v>171</v>
      </c>
      <c r="O3582" t="s">
        <v>4547</v>
      </c>
      <c r="P3582">
        <v>80</v>
      </c>
      <c r="AC3582" t="s">
        <v>4548</v>
      </c>
      <c r="AD3582">
        <v>159</v>
      </c>
    </row>
    <row r="3583" spans="1:31" x14ac:dyDescent="0.25">
      <c r="A3583" s="1">
        <v>44484</v>
      </c>
      <c r="B3583" s="2" t="s">
        <v>3883</v>
      </c>
      <c r="C3583" s="2" t="s">
        <v>20</v>
      </c>
      <c r="D3583" s="2" t="s">
        <v>23</v>
      </c>
      <c r="E3583" s="2" t="s">
        <v>79</v>
      </c>
      <c r="F3583" s="2" t="s">
        <v>71</v>
      </c>
      <c r="G3583" s="4">
        <v>44483</v>
      </c>
      <c r="H3583">
        <v>5</v>
      </c>
      <c r="I3583" t="s">
        <v>4697</v>
      </c>
      <c r="J3583" s="1">
        <v>44484</v>
      </c>
      <c r="K3583" t="s">
        <v>4926</v>
      </c>
      <c r="L3583" t="s">
        <v>2257</v>
      </c>
      <c r="M3583" t="s">
        <v>2109</v>
      </c>
      <c r="N3583">
        <v>692</v>
      </c>
      <c r="O3583" t="s">
        <v>2012</v>
      </c>
      <c r="P3583">
        <v>184</v>
      </c>
      <c r="Q3583">
        <v>0</v>
      </c>
      <c r="R3583">
        <v>0</v>
      </c>
      <c r="S3583">
        <v>702</v>
      </c>
      <c r="T3583">
        <v>702</v>
      </c>
      <c r="U3583">
        <v>702</v>
      </c>
      <c r="W3583" t="s">
        <v>2006</v>
      </c>
      <c r="X3583" t="s">
        <v>71</v>
      </c>
      <c r="AA3583" t="s">
        <v>18</v>
      </c>
      <c r="AC3583" t="s">
        <v>2013</v>
      </c>
      <c r="AD3583" t="s">
        <v>2014</v>
      </c>
      <c r="AE3583" t="s">
        <v>3318</v>
      </c>
    </row>
    <row r="3584" spans="1:31" x14ac:dyDescent="0.25">
      <c r="A3584" s="1">
        <v>44484</v>
      </c>
      <c r="B3584" s="2" t="s">
        <v>3883</v>
      </c>
      <c r="C3584" s="2" t="s">
        <v>20</v>
      </c>
      <c r="D3584" s="2" t="s">
        <v>23</v>
      </c>
      <c r="E3584" s="2" t="s">
        <v>79</v>
      </c>
      <c r="F3584" s="2" t="s">
        <v>71</v>
      </c>
      <c r="G3584" s="4">
        <v>44483</v>
      </c>
      <c r="H3584">
        <v>6</v>
      </c>
      <c r="I3584" t="s">
        <v>4697</v>
      </c>
      <c r="N3584">
        <v>691</v>
      </c>
      <c r="O3584" t="s">
        <v>2020</v>
      </c>
      <c r="P3584">
        <v>518</v>
      </c>
      <c r="AC3584" t="s">
        <v>2021</v>
      </c>
      <c r="AD3584" t="s">
        <v>2022</v>
      </c>
    </row>
    <row r="3585" spans="1:31" x14ac:dyDescent="0.25">
      <c r="A3585" s="1">
        <v>44484</v>
      </c>
      <c r="B3585" s="2" t="s">
        <v>3883</v>
      </c>
      <c r="C3585" s="2" t="s">
        <v>20</v>
      </c>
      <c r="D3585" s="2" t="s">
        <v>23</v>
      </c>
      <c r="E3585" s="2" t="s">
        <v>79</v>
      </c>
      <c r="F3585" s="2" t="s">
        <v>71</v>
      </c>
      <c r="G3585" s="4">
        <v>44483</v>
      </c>
      <c r="H3585">
        <v>7</v>
      </c>
      <c r="I3585" t="s">
        <v>4699</v>
      </c>
      <c r="J3585" s="1">
        <v>44484</v>
      </c>
      <c r="K3585" t="s">
        <v>4926</v>
      </c>
      <c r="L3585" t="s">
        <v>2257</v>
      </c>
      <c r="M3585" t="s">
        <v>2109</v>
      </c>
      <c r="N3585">
        <v>83</v>
      </c>
      <c r="O3585" t="s">
        <v>2029</v>
      </c>
      <c r="P3585">
        <v>138</v>
      </c>
      <c r="Q3585">
        <v>0</v>
      </c>
      <c r="R3585">
        <v>0</v>
      </c>
      <c r="S3585">
        <v>138</v>
      </c>
      <c r="T3585">
        <v>138</v>
      </c>
      <c r="U3585">
        <v>138</v>
      </c>
      <c r="W3585" t="s">
        <v>2006</v>
      </c>
      <c r="X3585" t="s">
        <v>71</v>
      </c>
      <c r="AA3585" t="s">
        <v>18</v>
      </c>
      <c r="AC3585" t="s">
        <v>2030</v>
      </c>
      <c r="AD3585">
        <v>127</v>
      </c>
      <c r="AE3585" t="s">
        <v>3318</v>
      </c>
    </row>
    <row r="3586" spans="1:31" x14ac:dyDescent="0.25">
      <c r="A3586" s="1">
        <v>44484</v>
      </c>
      <c r="B3586" s="2" t="s">
        <v>3883</v>
      </c>
      <c r="C3586" s="2" t="s">
        <v>20</v>
      </c>
      <c r="D3586" s="2" t="s">
        <v>23</v>
      </c>
      <c r="E3586" s="2" t="s">
        <v>79</v>
      </c>
      <c r="F3586" s="2" t="s">
        <v>71</v>
      </c>
      <c r="G3586" s="4">
        <v>44483</v>
      </c>
      <c r="H3586">
        <v>8</v>
      </c>
      <c r="I3586" t="s">
        <v>4700</v>
      </c>
      <c r="J3586" s="1">
        <v>44484</v>
      </c>
      <c r="K3586" t="s">
        <v>4927</v>
      </c>
      <c r="L3586" t="s">
        <v>2086</v>
      </c>
      <c r="N3586">
        <v>692</v>
      </c>
      <c r="O3586" t="s">
        <v>2012</v>
      </c>
      <c r="P3586">
        <v>184</v>
      </c>
      <c r="Q3586">
        <v>0</v>
      </c>
      <c r="R3586">
        <v>0</v>
      </c>
      <c r="S3586">
        <v>1117</v>
      </c>
      <c r="T3586">
        <v>1117</v>
      </c>
      <c r="U3586">
        <v>1117</v>
      </c>
      <c r="W3586" t="s">
        <v>2006</v>
      </c>
      <c r="X3586" t="s">
        <v>71</v>
      </c>
      <c r="AA3586" t="s">
        <v>18</v>
      </c>
      <c r="AC3586" t="s">
        <v>2013</v>
      </c>
      <c r="AD3586" t="s">
        <v>2014</v>
      </c>
      <c r="AE3586" t="s">
        <v>3318</v>
      </c>
    </row>
    <row r="3587" spans="1:31" x14ac:dyDescent="0.25">
      <c r="A3587" s="1">
        <v>44484</v>
      </c>
      <c r="B3587" s="2" t="s">
        <v>3883</v>
      </c>
      <c r="C3587" s="2" t="s">
        <v>20</v>
      </c>
      <c r="D3587" s="2" t="s">
        <v>23</v>
      </c>
      <c r="E3587" s="2" t="s">
        <v>79</v>
      </c>
      <c r="F3587" s="2" t="s">
        <v>71</v>
      </c>
      <c r="G3587" s="4">
        <v>44483</v>
      </c>
      <c r="H3587">
        <v>9</v>
      </c>
      <c r="I3587" t="s">
        <v>4700</v>
      </c>
      <c r="N3587">
        <v>259</v>
      </c>
      <c r="O3587" t="s">
        <v>2277</v>
      </c>
      <c r="P3587">
        <v>130</v>
      </c>
      <c r="AC3587" t="s">
        <v>2278</v>
      </c>
      <c r="AD3587">
        <v>210</v>
      </c>
    </row>
    <row r="3588" spans="1:31" x14ac:dyDescent="0.25">
      <c r="A3588" s="1">
        <v>44484</v>
      </c>
      <c r="B3588" s="2" t="s">
        <v>3883</v>
      </c>
      <c r="C3588" s="2" t="s">
        <v>20</v>
      </c>
      <c r="D3588" s="2" t="s">
        <v>23</v>
      </c>
      <c r="E3588" s="2" t="s">
        <v>79</v>
      </c>
      <c r="F3588" s="2" t="s">
        <v>71</v>
      </c>
      <c r="G3588" s="4">
        <v>44483</v>
      </c>
      <c r="H3588">
        <v>10</v>
      </c>
      <c r="I3588" t="s">
        <v>4700</v>
      </c>
      <c r="N3588">
        <v>262</v>
      </c>
      <c r="O3588" t="s">
        <v>2279</v>
      </c>
      <c r="P3588">
        <v>130</v>
      </c>
      <c r="AC3588" t="s">
        <v>2280</v>
      </c>
    </row>
    <row r="3589" spans="1:31" x14ac:dyDescent="0.25">
      <c r="A3589" s="1">
        <v>44484</v>
      </c>
      <c r="B3589" s="2" t="s">
        <v>3883</v>
      </c>
      <c r="C3589" s="2" t="s">
        <v>20</v>
      </c>
      <c r="D3589" s="2" t="s">
        <v>23</v>
      </c>
      <c r="E3589" s="2" t="s">
        <v>79</v>
      </c>
      <c r="F3589" s="2" t="s">
        <v>71</v>
      </c>
      <c r="G3589" s="4">
        <v>44483</v>
      </c>
      <c r="H3589">
        <v>11</v>
      </c>
      <c r="I3589" t="s">
        <v>4700</v>
      </c>
      <c r="N3589">
        <v>1533</v>
      </c>
      <c r="O3589" t="s">
        <v>2119</v>
      </c>
      <c r="P3589">
        <v>535</v>
      </c>
      <c r="AC3589" t="s">
        <v>2120</v>
      </c>
      <c r="AD3589" t="s">
        <v>2121</v>
      </c>
    </row>
    <row r="3590" spans="1:31" x14ac:dyDescent="0.25">
      <c r="A3590" s="1">
        <v>44484</v>
      </c>
      <c r="B3590" s="2" t="s">
        <v>3883</v>
      </c>
      <c r="C3590" s="2" t="s">
        <v>20</v>
      </c>
      <c r="D3590" s="2" t="s">
        <v>23</v>
      </c>
      <c r="E3590" s="2" t="s">
        <v>79</v>
      </c>
      <c r="F3590" s="2" t="s">
        <v>71</v>
      </c>
      <c r="G3590" s="4">
        <v>44483</v>
      </c>
      <c r="H3590">
        <v>12</v>
      </c>
      <c r="I3590" t="s">
        <v>4700</v>
      </c>
      <c r="N3590">
        <v>83</v>
      </c>
      <c r="O3590" t="s">
        <v>2029</v>
      </c>
      <c r="P3590">
        <v>138</v>
      </c>
      <c r="AC3590" t="s">
        <v>2030</v>
      </c>
      <c r="AD3590">
        <v>127</v>
      </c>
    </row>
    <row r="3591" spans="1:31" x14ac:dyDescent="0.25">
      <c r="A3591" s="1">
        <v>44484</v>
      </c>
      <c r="B3591" s="2" t="s">
        <v>3879</v>
      </c>
      <c r="C3591" s="2" t="s">
        <v>73</v>
      </c>
      <c r="D3591" s="2" t="s">
        <v>23</v>
      </c>
      <c r="E3591" s="2" t="s">
        <v>77</v>
      </c>
      <c r="F3591" s="2" t="s">
        <v>71</v>
      </c>
      <c r="G3591" s="4">
        <v>44484</v>
      </c>
      <c r="H3591">
        <v>13</v>
      </c>
      <c r="I3591" t="s">
        <v>4701</v>
      </c>
      <c r="J3591" s="1">
        <v>44484</v>
      </c>
      <c r="K3591" t="s">
        <v>3617</v>
      </c>
      <c r="L3591" t="s">
        <v>2072</v>
      </c>
      <c r="M3591" t="s">
        <v>3618</v>
      </c>
      <c r="N3591">
        <v>102</v>
      </c>
      <c r="O3591" t="s">
        <v>2033</v>
      </c>
      <c r="P3591">
        <v>1070</v>
      </c>
      <c r="Q3591">
        <v>0</v>
      </c>
      <c r="R3591">
        <v>0</v>
      </c>
      <c r="S3591">
        <v>2140</v>
      </c>
      <c r="T3591">
        <v>2140</v>
      </c>
      <c r="U3591">
        <v>2140</v>
      </c>
      <c r="W3591" t="s">
        <v>2006</v>
      </c>
      <c r="X3591" t="s">
        <v>71</v>
      </c>
      <c r="AA3591" t="s">
        <v>24</v>
      </c>
      <c r="AC3591" t="s">
        <v>2034</v>
      </c>
      <c r="AD3591">
        <v>136</v>
      </c>
      <c r="AE3591" t="s">
        <v>2035</v>
      </c>
    </row>
    <row r="3592" spans="1:31" x14ac:dyDescent="0.25">
      <c r="A3592" s="1">
        <v>44484</v>
      </c>
      <c r="B3592" s="2" t="s">
        <v>3879</v>
      </c>
      <c r="C3592" s="2" t="s">
        <v>73</v>
      </c>
      <c r="D3592" s="2" t="s">
        <v>23</v>
      </c>
      <c r="E3592" s="2" t="s">
        <v>77</v>
      </c>
      <c r="F3592" s="2" t="s">
        <v>71</v>
      </c>
      <c r="G3592" s="4">
        <v>44484</v>
      </c>
      <c r="H3592">
        <v>14</v>
      </c>
      <c r="I3592" t="s">
        <v>4701</v>
      </c>
      <c r="N3592">
        <v>112</v>
      </c>
      <c r="O3592" t="s">
        <v>2357</v>
      </c>
      <c r="P3592">
        <v>1070</v>
      </c>
      <c r="AC3592" t="s">
        <v>2358</v>
      </c>
    </row>
    <row r="3593" spans="1:31" x14ac:dyDescent="0.25">
      <c r="A3593" s="1">
        <v>44484</v>
      </c>
      <c r="B3593" s="2" t="s">
        <v>3879</v>
      </c>
      <c r="C3593" s="2" t="s">
        <v>73</v>
      </c>
      <c r="D3593" s="2" t="s">
        <v>23</v>
      </c>
      <c r="E3593" s="2" t="s">
        <v>77</v>
      </c>
      <c r="F3593" s="2" t="s">
        <v>71</v>
      </c>
      <c r="G3593" s="4">
        <v>44484</v>
      </c>
      <c r="H3593">
        <v>15</v>
      </c>
      <c r="I3593" t="s">
        <v>4702</v>
      </c>
      <c r="J3593" s="1">
        <v>44484</v>
      </c>
      <c r="K3593" t="s">
        <v>2085</v>
      </c>
      <c r="L3593" t="s">
        <v>2086</v>
      </c>
      <c r="M3593" t="s">
        <v>2087</v>
      </c>
      <c r="N3593">
        <v>102</v>
      </c>
      <c r="O3593" t="s">
        <v>2033</v>
      </c>
      <c r="P3593">
        <v>1070</v>
      </c>
      <c r="Q3593">
        <v>0</v>
      </c>
      <c r="R3593">
        <v>0</v>
      </c>
      <c r="S3593">
        <v>1070</v>
      </c>
      <c r="T3593">
        <v>1070</v>
      </c>
      <c r="U3593">
        <v>1070</v>
      </c>
      <c r="W3593" t="s">
        <v>2006</v>
      </c>
      <c r="X3593" t="s">
        <v>71</v>
      </c>
      <c r="AA3593" t="s">
        <v>24</v>
      </c>
      <c r="AC3593" t="s">
        <v>2034</v>
      </c>
      <c r="AD3593">
        <v>136</v>
      </c>
      <c r="AE3593" t="s">
        <v>2035</v>
      </c>
    </row>
    <row r="3594" spans="1:31" x14ac:dyDescent="0.25">
      <c r="A3594" s="1">
        <v>44484</v>
      </c>
      <c r="B3594" s="2" t="s">
        <v>3879</v>
      </c>
      <c r="C3594" s="2" t="s">
        <v>73</v>
      </c>
      <c r="D3594" s="2" t="s">
        <v>23</v>
      </c>
      <c r="E3594" s="2" t="s">
        <v>77</v>
      </c>
      <c r="F3594" s="2" t="s">
        <v>71</v>
      </c>
      <c r="G3594" s="4">
        <v>44484</v>
      </c>
      <c r="H3594">
        <v>16</v>
      </c>
      <c r="I3594" t="s">
        <v>4703</v>
      </c>
      <c r="J3594" s="1">
        <v>44484</v>
      </c>
      <c r="K3594" t="s">
        <v>2070</v>
      </c>
      <c r="L3594" t="s">
        <v>2071</v>
      </c>
      <c r="M3594" t="s">
        <v>2072</v>
      </c>
      <c r="N3594">
        <v>112</v>
      </c>
      <c r="O3594" t="s">
        <v>2357</v>
      </c>
      <c r="P3594">
        <v>1070</v>
      </c>
      <c r="Q3594">
        <v>0</v>
      </c>
      <c r="R3594">
        <v>0</v>
      </c>
      <c r="S3594">
        <v>2140</v>
      </c>
      <c r="T3594">
        <v>2140</v>
      </c>
      <c r="U3594">
        <v>2140</v>
      </c>
      <c r="W3594" t="s">
        <v>2006</v>
      </c>
      <c r="X3594" t="s">
        <v>71</v>
      </c>
      <c r="AA3594" t="s">
        <v>24</v>
      </c>
      <c r="AC3594" t="s">
        <v>2358</v>
      </c>
      <c r="AE3594" t="s">
        <v>2079</v>
      </c>
    </row>
    <row r="3595" spans="1:31" x14ac:dyDescent="0.25">
      <c r="A3595" s="1">
        <v>44484</v>
      </c>
      <c r="B3595" s="2" t="s">
        <v>3879</v>
      </c>
      <c r="C3595" s="2" t="s">
        <v>73</v>
      </c>
      <c r="D3595" s="2" t="s">
        <v>23</v>
      </c>
      <c r="E3595" s="2" t="s">
        <v>77</v>
      </c>
      <c r="F3595" s="2" t="s">
        <v>71</v>
      </c>
      <c r="G3595" s="4">
        <v>44484</v>
      </c>
      <c r="H3595">
        <v>17</v>
      </c>
      <c r="I3595" t="s">
        <v>4703</v>
      </c>
      <c r="N3595">
        <v>102</v>
      </c>
      <c r="O3595" t="s">
        <v>2033</v>
      </c>
      <c r="P3595">
        <v>1070</v>
      </c>
      <c r="AC3595" t="s">
        <v>2034</v>
      </c>
      <c r="AD3595">
        <v>136</v>
      </c>
    </row>
    <row r="3596" spans="1:31" x14ac:dyDescent="0.25">
      <c r="A3596" s="1">
        <v>44484</v>
      </c>
      <c r="B3596" s="2" t="s">
        <v>3879</v>
      </c>
      <c r="C3596" s="2" t="s">
        <v>73</v>
      </c>
      <c r="D3596" s="2" t="s">
        <v>23</v>
      </c>
      <c r="E3596" s="2" t="s">
        <v>77</v>
      </c>
      <c r="F3596" s="2" t="s">
        <v>71</v>
      </c>
      <c r="G3596" s="4">
        <v>44484</v>
      </c>
      <c r="H3596">
        <v>18</v>
      </c>
      <c r="I3596" t="s">
        <v>4705</v>
      </c>
      <c r="J3596" s="1">
        <v>44484</v>
      </c>
      <c r="K3596" t="s">
        <v>2036</v>
      </c>
      <c r="L3596" t="s">
        <v>2037</v>
      </c>
      <c r="M3596" t="s">
        <v>2038</v>
      </c>
      <c r="N3596">
        <v>102</v>
      </c>
      <c r="O3596" t="s">
        <v>2033</v>
      </c>
      <c r="P3596">
        <v>1070</v>
      </c>
      <c r="Q3596">
        <v>0</v>
      </c>
      <c r="R3596">
        <v>0</v>
      </c>
      <c r="S3596">
        <v>1070</v>
      </c>
      <c r="T3596">
        <v>1070</v>
      </c>
      <c r="U3596">
        <v>1070</v>
      </c>
      <c r="W3596" t="s">
        <v>2006</v>
      </c>
      <c r="X3596" t="s">
        <v>71</v>
      </c>
      <c r="AA3596" t="s">
        <v>24</v>
      </c>
      <c r="AC3596" t="s">
        <v>2034</v>
      </c>
      <c r="AD3596">
        <v>136</v>
      </c>
      <c r="AE3596" t="s">
        <v>2079</v>
      </c>
    </row>
    <row r="3597" spans="1:31" x14ac:dyDescent="0.25">
      <c r="A3597" s="1">
        <v>44484</v>
      </c>
      <c r="B3597" s="2" t="s">
        <v>3879</v>
      </c>
      <c r="C3597" s="2" t="s">
        <v>73</v>
      </c>
      <c r="D3597" s="2" t="s">
        <v>23</v>
      </c>
      <c r="E3597" s="2" t="s">
        <v>77</v>
      </c>
      <c r="F3597" s="2" t="s">
        <v>71</v>
      </c>
      <c r="G3597" s="4">
        <v>44484</v>
      </c>
      <c r="H3597">
        <v>19</v>
      </c>
      <c r="I3597" t="s">
        <v>4706</v>
      </c>
      <c r="J3597" s="1">
        <v>44484</v>
      </c>
      <c r="K3597" t="s">
        <v>3995</v>
      </c>
      <c r="L3597" t="s">
        <v>2338</v>
      </c>
      <c r="M3597" t="s">
        <v>2574</v>
      </c>
      <c r="N3597">
        <v>102</v>
      </c>
      <c r="O3597" t="s">
        <v>2033</v>
      </c>
      <c r="P3597">
        <v>1070</v>
      </c>
      <c r="Q3597">
        <v>0</v>
      </c>
      <c r="R3597">
        <v>0</v>
      </c>
      <c r="S3597">
        <v>1070</v>
      </c>
      <c r="T3597">
        <v>1070</v>
      </c>
      <c r="U3597">
        <v>1070</v>
      </c>
      <c r="W3597" t="s">
        <v>2006</v>
      </c>
      <c r="X3597" t="s">
        <v>71</v>
      </c>
      <c r="AA3597" t="s">
        <v>24</v>
      </c>
      <c r="AC3597" t="s">
        <v>2034</v>
      </c>
      <c r="AD3597">
        <v>136</v>
      </c>
      <c r="AE3597" t="s">
        <v>2035</v>
      </c>
    </row>
    <row r="3598" spans="1:31" x14ac:dyDescent="0.25">
      <c r="A3598" s="1">
        <v>44484</v>
      </c>
      <c r="B3598" s="2" t="s">
        <v>3879</v>
      </c>
      <c r="C3598" s="2" t="s">
        <v>25</v>
      </c>
      <c r="D3598" s="2" t="s">
        <v>23</v>
      </c>
      <c r="E3598" s="2" t="s">
        <v>78</v>
      </c>
      <c r="F3598" s="2" t="s">
        <v>71</v>
      </c>
      <c r="G3598" s="4">
        <v>44484</v>
      </c>
      <c r="H3598">
        <v>20</v>
      </c>
      <c r="I3598" t="s">
        <v>4707</v>
      </c>
      <c r="J3598" s="1">
        <v>44484</v>
      </c>
      <c r="K3598" t="s">
        <v>4639</v>
      </c>
      <c r="L3598" t="s">
        <v>4640</v>
      </c>
      <c r="M3598" t="s">
        <v>2257</v>
      </c>
      <c r="N3598">
        <v>692</v>
      </c>
      <c r="O3598" t="s">
        <v>2012</v>
      </c>
      <c r="P3598">
        <v>184</v>
      </c>
      <c r="Q3598">
        <v>0</v>
      </c>
      <c r="R3598">
        <v>0</v>
      </c>
      <c r="S3598">
        <v>1116</v>
      </c>
      <c r="T3598">
        <v>1116</v>
      </c>
      <c r="U3598">
        <v>1116</v>
      </c>
      <c r="W3598" t="s">
        <v>2006</v>
      </c>
      <c r="X3598" t="s">
        <v>71</v>
      </c>
      <c r="AA3598" t="s">
        <v>24</v>
      </c>
      <c r="AC3598" t="s">
        <v>2013</v>
      </c>
      <c r="AD3598" t="s">
        <v>2014</v>
      </c>
      <c r="AE3598" t="s">
        <v>2795</v>
      </c>
    </row>
    <row r="3599" spans="1:31" x14ac:dyDescent="0.25">
      <c r="A3599" s="1">
        <v>44484</v>
      </c>
      <c r="B3599" s="2" t="s">
        <v>3879</v>
      </c>
      <c r="C3599" s="2" t="s">
        <v>25</v>
      </c>
      <c r="D3599" s="2" t="s">
        <v>23</v>
      </c>
      <c r="E3599" s="2" t="s">
        <v>78</v>
      </c>
      <c r="F3599" s="2" t="s">
        <v>71</v>
      </c>
      <c r="G3599" s="4">
        <v>44484</v>
      </c>
      <c r="H3599">
        <v>21</v>
      </c>
      <c r="I3599" t="s">
        <v>4707</v>
      </c>
      <c r="N3599">
        <v>100</v>
      </c>
      <c r="O3599" t="s">
        <v>2016</v>
      </c>
      <c r="P3599">
        <v>414</v>
      </c>
      <c r="AC3599" t="s">
        <v>2017</v>
      </c>
      <c r="AD3599">
        <v>100</v>
      </c>
    </row>
    <row r="3600" spans="1:31" x14ac:dyDescent="0.25">
      <c r="A3600" s="1">
        <v>44484</v>
      </c>
      <c r="B3600" s="2" t="s">
        <v>3879</v>
      </c>
      <c r="C3600" s="2" t="s">
        <v>25</v>
      </c>
      <c r="D3600" s="2" t="s">
        <v>23</v>
      </c>
      <c r="E3600" s="2" t="s">
        <v>78</v>
      </c>
      <c r="F3600" s="2" t="s">
        <v>71</v>
      </c>
      <c r="G3600" s="4">
        <v>44484</v>
      </c>
      <c r="H3600">
        <v>22</v>
      </c>
      <c r="I3600" t="s">
        <v>4707</v>
      </c>
      <c r="N3600">
        <v>691</v>
      </c>
      <c r="O3600" t="s">
        <v>2020</v>
      </c>
      <c r="P3600">
        <v>518</v>
      </c>
      <c r="AC3600" t="s">
        <v>2021</v>
      </c>
      <c r="AD3600" t="s">
        <v>2022</v>
      </c>
    </row>
    <row r="3601" spans="1:31" x14ac:dyDescent="0.25">
      <c r="A3601" s="1">
        <v>44484</v>
      </c>
      <c r="B3601" s="2" t="s">
        <v>3879</v>
      </c>
      <c r="C3601" s="2" t="s">
        <v>25</v>
      </c>
      <c r="D3601" s="2" t="s">
        <v>23</v>
      </c>
      <c r="E3601" s="2" t="s">
        <v>78</v>
      </c>
      <c r="F3601" s="2" t="s">
        <v>71</v>
      </c>
      <c r="G3601" s="4">
        <v>44484</v>
      </c>
      <c r="H3601">
        <v>23</v>
      </c>
      <c r="I3601" t="s">
        <v>4708</v>
      </c>
      <c r="J3601" s="1">
        <v>44484</v>
      </c>
      <c r="K3601" t="s">
        <v>4163</v>
      </c>
      <c r="L3601" t="s">
        <v>2421</v>
      </c>
      <c r="N3601">
        <v>692</v>
      </c>
      <c r="O3601" t="s">
        <v>2012</v>
      </c>
      <c r="P3601">
        <v>184</v>
      </c>
      <c r="Q3601">
        <v>0</v>
      </c>
      <c r="R3601">
        <v>0</v>
      </c>
      <c r="S3601">
        <v>184</v>
      </c>
      <c r="T3601">
        <v>184</v>
      </c>
      <c r="U3601">
        <v>184</v>
      </c>
      <c r="W3601" t="s">
        <v>2006</v>
      </c>
      <c r="X3601" t="s">
        <v>71</v>
      </c>
      <c r="AA3601" t="s">
        <v>24</v>
      </c>
      <c r="AC3601" t="s">
        <v>2013</v>
      </c>
      <c r="AD3601" t="s">
        <v>2014</v>
      </c>
      <c r="AE3601" t="s">
        <v>2099</v>
      </c>
    </row>
    <row r="3602" spans="1:31" x14ac:dyDescent="0.25">
      <c r="A3602" s="1">
        <v>44484</v>
      </c>
      <c r="B3602" s="2" t="s">
        <v>3879</v>
      </c>
      <c r="C3602" s="2" t="s">
        <v>25</v>
      </c>
      <c r="D3602" s="2" t="s">
        <v>23</v>
      </c>
      <c r="E3602" s="2" t="s">
        <v>78</v>
      </c>
      <c r="F3602" s="2" t="s">
        <v>71</v>
      </c>
      <c r="G3602" s="4">
        <v>44484</v>
      </c>
      <c r="H3602">
        <v>24</v>
      </c>
      <c r="I3602" t="s">
        <v>4709</v>
      </c>
      <c r="J3602" s="1">
        <v>44484</v>
      </c>
      <c r="K3602" t="s">
        <v>3617</v>
      </c>
      <c r="L3602" t="s">
        <v>2072</v>
      </c>
      <c r="M3602" t="s">
        <v>3618</v>
      </c>
      <c r="N3602">
        <v>692</v>
      </c>
      <c r="O3602" t="s">
        <v>2012</v>
      </c>
      <c r="P3602">
        <v>184</v>
      </c>
      <c r="Q3602">
        <v>0</v>
      </c>
      <c r="R3602">
        <v>0</v>
      </c>
      <c r="S3602">
        <v>1273</v>
      </c>
      <c r="T3602">
        <v>1273</v>
      </c>
      <c r="U3602">
        <v>1273</v>
      </c>
      <c r="W3602" t="s">
        <v>2006</v>
      </c>
      <c r="X3602" t="s">
        <v>71</v>
      </c>
      <c r="AA3602" t="s">
        <v>24</v>
      </c>
      <c r="AC3602" t="s">
        <v>2013</v>
      </c>
      <c r="AD3602" t="s">
        <v>2014</v>
      </c>
      <c r="AE3602" t="s">
        <v>2035</v>
      </c>
    </row>
    <row r="3603" spans="1:31" x14ac:dyDescent="0.25">
      <c r="A3603" s="1">
        <v>44484</v>
      </c>
      <c r="B3603" s="2" t="s">
        <v>3879</v>
      </c>
      <c r="C3603" s="2" t="s">
        <v>25</v>
      </c>
      <c r="D3603" s="2" t="s">
        <v>23</v>
      </c>
      <c r="E3603" s="2" t="s">
        <v>78</v>
      </c>
      <c r="F3603" s="2" t="s">
        <v>71</v>
      </c>
      <c r="G3603" s="4">
        <v>44484</v>
      </c>
      <c r="H3603">
        <v>25</v>
      </c>
      <c r="I3603" t="s">
        <v>4709</v>
      </c>
      <c r="N3603">
        <v>104</v>
      </c>
      <c r="O3603" t="s">
        <v>2057</v>
      </c>
      <c r="P3603">
        <v>171</v>
      </c>
      <c r="AC3603" t="s">
        <v>2058</v>
      </c>
      <c r="AD3603">
        <v>157</v>
      </c>
    </row>
    <row r="3604" spans="1:31" x14ac:dyDescent="0.25">
      <c r="A3604" s="1">
        <v>44484</v>
      </c>
      <c r="B3604" s="2" t="s">
        <v>3879</v>
      </c>
      <c r="C3604" s="2" t="s">
        <v>25</v>
      </c>
      <c r="D3604" s="2" t="s">
        <v>23</v>
      </c>
      <c r="E3604" s="2" t="s">
        <v>78</v>
      </c>
      <c r="F3604" s="2" t="s">
        <v>71</v>
      </c>
      <c r="G3604" s="4">
        <v>44484</v>
      </c>
      <c r="H3604">
        <v>26</v>
      </c>
      <c r="I3604" t="s">
        <v>4709</v>
      </c>
      <c r="N3604">
        <v>691</v>
      </c>
      <c r="O3604" t="s">
        <v>2020</v>
      </c>
      <c r="P3604">
        <v>518</v>
      </c>
      <c r="AC3604" t="s">
        <v>2021</v>
      </c>
      <c r="AD3604" t="s">
        <v>2022</v>
      </c>
    </row>
    <row r="3605" spans="1:31" x14ac:dyDescent="0.25">
      <c r="A3605" s="1">
        <v>44484</v>
      </c>
      <c r="B3605" s="2" t="s">
        <v>3879</v>
      </c>
      <c r="C3605" s="2" t="s">
        <v>25</v>
      </c>
      <c r="D3605" s="2" t="s">
        <v>23</v>
      </c>
      <c r="E3605" s="2" t="s">
        <v>78</v>
      </c>
      <c r="F3605" s="2" t="s">
        <v>71</v>
      </c>
      <c r="G3605" s="4">
        <v>44484</v>
      </c>
      <c r="H3605">
        <v>27</v>
      </c>
      <c r="I3605" t="s">
        <v>4709</v>
      </c>
      <c r="N3605">
        <v>539</v>
      </c>
      <c r="O3605" t="s">
        <v>2059</v>
      </c>
      <c r="P3605">
        <v>400</v>
      </c>
      <c r="AC3605" t="s">
        <v>2060</v>
      </c>
    </row>
    <row r="3606" spans="1:31" x14ac:dyDescent="0.25">
      <c r="A3606" s="1">
        <v>44484</v>
      </c>
      <c r="B3606" s="2" t="s">
        <v>3879</v>
      </c>
      <c r="C3606" s="2" t="s">
        <v>25</v>
      </c>
      <c r="D3606" s="2" t="s">
        <v>23</v>
      </c>
      <c r="E3606" s="2" t="s">
        <v>78</v>
      </c>
      <c r="F3606" s="2" t="s">
        <v>71</v>
      </c>
      <c r="G3606" s="4">
        <v>44484</v>
      </c>
      <c r="H3606">
        <v>28</v>
      </c>
      <c r="I3606" t="s">
        <v>4710</v>
      </c>
      <c r="J3606" s="1">
        <v>44484</v>
      </c>
      <c r="K3606" t="s">
        <v>2085</v>
      </c>
      <c r="L3606" t="s">
        <v>2086</v>
      </c>
      <c r="M3606" t="s">
        <v>2087</v>
      </c>
      <c r="N3606">
        <v>692</v>
      </c>
      <c r="O3606" t="s">
        <v>2012</v>
      </c>
      <c r="P3606">
        <v>184</v>
      </c>
      <c r="Q3606">
        <v>0</v>
      </c>
      <c r="R3606">
        <v>0</v>
      </c>
      <c r="S3606">
        <v>873</v>
      </c>
      <c r="T3606">
        <v>873</v>
      </c>
      <c r="U3606">
        <v>873</v>
      </c>
      <c r="W3606" t="s">
        <v>2006</v>
      </c>
      <c r="X3606" t="s">
        <v>71</v>
      </c>
      <c r="AA3606" t="s">
        <v>24</v>
      </c>
      <c r="AC3606" t="s">
        <v>2013</v>
      </c>
      <c r="AD3606" t="s">
        <v>2014</v>
      </c>
      <c r="AE3606" t="s">
        <v>2035</v>
      </c>
    </row>
    <row r="3607" spans="1:31" x14ac:dyDescent="0.25">
      <c r="A3607" s="1">
        <v>44484</v>
      </c>
      <c r="B3607" s="2" t="s">
        <v>3879</v>
      </c>
      <c r="C3607" s="2" t="s">
        <v>25</v>
      </c>
      <c r="D3607" s="2" t="s">
        <v>23</v>
      </c>
      <c r="E3607" s="2" t="s">
        <v>78</v>
      </c>
      <c r="F3607" s="2" t="s">
        <v>71</v>
      </c>
      <c r="G3607" s="4">
        <v>44484</v>
      </c>
      <c r="H3607">
        <v>29</v>
      </c>
      <c r="I3607" t="s">
        <v>4710</v>
      </c>
      <c r="N3607">
        <v>104</v>
      </c>
      <c r="O3607" t="s">
        <v>2057</v>
      </c>
      <c r="P3607">
        <v>171</v>
      </c>
      <c r="AC3607" t="s">
        <v>2058</v>
      </c>
      <c r="AD3607">
        <v>157</v>
      </c>
    </row>
    <row r="3608" spans="1:31" x14ac:dyDescent="0.25">
      <c r="A3608" s="1">
        <v>44484</v>
      </c>
      <c r="B3608" s="2" t="s">
        <v>3879</v>
      </c>
      <c r="C3608" s="2" t="s">
        <v>25</v>
      </c>
      <c r="D3608" s="2" t="s">
        <v>23</v>
      </c>
      <c r="E3608" s="2" t="s">
        <v>78</v>
      </c>
      <c r="F3608" s="2" t="s">
        <v>71</v>
      </c>
      <c r="G3608" s="4">
        <v>44484</v>
      </c>
      <c r="H3608">
        <v>30</v>
      </c>
      <c r="I3608" t="s">
        <v>4710</v>
      </c>
      <c r="N3608">
        <v>691</v>
      </c>
      <c r="O3608" t="s">
        <v>2020</v>
      </c>
      <c r="P3608">
        <v>518</v>
      </c>
      <c r="AC3608" t="s">
        <v>2021</v>
      </c>
      <c r="AD3608" t="s">
        <v>2022</v>
      </c>
    </row>
    <row r="3609" spans="1:31" x14ac:dyDescent="0.25">
      <c r="A3609" s="1">
        <v>44484</v>
      </c>
      <c r="B3609" s="2" t="s">
        <v>3879</v>
      </c>
      <c r="C3609" s="2" t="s">
        <v>25</v>
      </c>
      <c r="D3609" s="2" t="s">
        <v>23</v>
      </c>
      <c r="E3609" s="2" t="s">
        <v>78</v>
      </c>
      <c r="F3609" s="2" t="s">
        <v>71</v>
      </c>
      <c r="G3609" s="4">
        <v>44484</v>
      </c>
      <c r="H3609">
        <v>31</v>
      </c>
      <c r="I3609" t="s">
        <v>4711</v>
      </c>
      <c r="J3609" s="1">
        <v>44484</v>
      </c>
      <c r="K3609" t="s">
        <v>2070</v>
      </c>
      <c r="L3609" t="s">
        <v>2071</v>
      </c>
      <c r="M3609" t="s">
        <v>2072</v>
      </c>
      <c r="N3609">
        <v>692</v>
      </c>
      <c r="O3609" t="s">
        <v>2012</v>
      </c>
      <c r="P3609">
        <v>184</v>
      </c>
      <c r="Q3609">
        <v>0</v>
      </c>
      <c r="R3609">
        <v>0</v>
      </c>
      <c r="S3609">
        <v>873</v>
      </c>
      <c r="T3609">
        <v>873</v>
      </c>
      <c r="U3609">
        <v>873</v>
      </c>
      <c r="W3609" t="s">
        <v>2006</v>
      </c>
      <c r="X3609" t="s">
        <v>71</v>
      </c>
      <c r="AA3609" t="s">
        <v>24</v>
      </c>
      <c r="AC3609" t="s">
        <v>2013</v>
      </c>
      <c r="AD3609" t="s">
        <v>2014</v>
      </c>
      <c r="AE3609" t="s">
        <v>2079</v>
      </c>
    </row>
    <row r="3610" spans="1:31" x14ac:dyDescent="0.25">
      <c r="A3610" s="1">
        <v>44484</v>
      </c>
      <c r="B3610" s="2" t="s">
        <v>3879</v>
      </c>
      <c r="C3610" s="2" t="s">
        <v>25</v>
      </c>
      <c r="D3610" s="2" t="s">
        <v>23</v>
      </c>
      <c r="E3610" s="2" t="s">
        <v>78</v>
      </c>
      <c r="F3610" s="2" t="s">
        <v>71</v>
      </c>
      <c r="G3610" s="4">
        <v>44484</v>
      </c>
      <c r="H3610">
        <v>32</v>
      </c>
      <c r="I3610" t="s">
        <v>4711</v>
      </c>
      <c r="N3610">
        <v>104</v>
      </c>
      <c r="O3610" t="s">
        <v>2057</v>
      </c>
      <c r="P3610">
        <v>171</v>
      </c>
      <c r="AC3610" t="s">
        <v>2058</v>
      </c>
      <c r="AD3610">
        <v>157</v>
      </c>
    </row>
    <row r="3611" spans="1:31" x14ac:dyDescent="0.25">
      <c r="A3611" s="1">
        <v>44484</v>
      </c>
      <c r="B3611" s="2" t="s">
        <v>3879</v>
      </c>
      <c r="C3611" s="2" t="s">
        <v>25</v>
      </c>
      <c r="D3611" s="2" t="s">
        <v>23</v>
      </c>
      <c r="E3611" s="2" t="s">
        <v>78</v>
      </c>
      <c r="F3611" s="2" t="s">
        <v>71</v>
      </c>
      <c r="G3611" s="4">
        <v>44484</v>
      </c>
      <c r="H3611">
        <v>33</v>
      </c>
      <c r="I3611" t="s">
        <v>4711</v>
      </c>
      <c r="N3611">
        <v>691</v>
      </c>
      <c r="O3611" t="s">
        <v>2020</v>
      </c>
      <c r="P3611">
        <v>518</v>
      </c>
      <c r="AC3611" t="s">
        <v>2021</v>
      </c>
      <c r="AD3611" t="s">
        <v>2022</v>
      </c>
    </row>
    <row r="3612" spans="1:31" x14ac:dyDescent="0.25">
      <c r="A3612" s="1">
        <v>44484</v>
      </c>
      <c r="B3612" s="2" t="s">
        <v>3879</v>
      </c>
      <c r="C3612" s="2" t="s">
        <v>25</v>
      </c>
      <c r="D3612" s="2" t="s">
        <v>23</v>
      </c>
      <c r="E3612" s="2" t="s">
        <v>78</v>
      </c>
      <c r="F3612" s="2" t="s">
        <v>71</v>
      </c>
      <c r="G3612" s="4">
        <v>44484</v>
      </c>
      <c r="H3612">
        <v>34</v>
      </c>
      <c r="I3612" t="s">
        <v>4712</v>
      </c>
      <c r="J3612" s="1">
        <v>44484</v>
      </c>
      <c r="K3612" t="s">
        <v>2036</v>
      </c>
      <c r="L3612" t="s">
        <v>2037</v>
      </c>
      <c r="M3612" t="s">
        <v>2038</v>
      </c>
      <c r="N3612">
        <v>692</v>
      </c>
      <c r="O3612" t="s">
        <v>2012</v>
      </c>
      <c r="P3612">
        <v>184</v>
      </c>
      <c r="Q3612">
        <v>0</v>
      </c>
      <c r="R3612">
        <v>0</v>
      </c>
      <c r="S3612">
        <v>873</v>
      </c>
      <c r="T3612">
        <v>873</v>
      </c>
      <c r="U3612">
        <v>873</v>
      </c>
      <c r="W3612" t="s">
        <v>2006</v>
      </c>
      <c r="X3612" t="s">
        <v>71</v>
      </c>
      <c r="AA3612" t="s">
        <v>24</v>
      </c>
      <c r="AC3612" t="s">
        <v>2013</v>
      </c>
      <c r="AD3612" t="s">
        <v>2014</v>
      </c>
      <c r="AE3612" t="s">
        <v>2079</v>
      </c>
    </row>
    <row r="3613" spans="1:31" x14ac:dyDescent="0.25">
      <c r="A3613" s="1">
        <v>44484</v>
      </c>
      <c r="B3613" s="2" t="s">
        <v>3879</v>
      </c>
      <c r="C3613" s="2" t="s">
        <v>25</v>
      </c>
      <c r="D3613" s="2" t="s">
        <v>23</v>
      </c>
      <c r="E3613" s="2" t="s">
        <v>78</v>
      </c>
      <c r="F3613" s="2" t="s">
        <v>71</v>
      </c>
      <c r="G3613" s="4">
        <v>44484</v>
      </c>
      <c r="H3613">
        <v>35</v>
      </c>
      <c r="I3613" t="s">
        <v>4712</v>
      </c>
      <c r="N3613">
        <v>104</v>
      </c>
      <c r="O3613" t="s">
        <v>2057</v>
      </c>
      <c r="P3613">
        <v>171</v>
      </c>
      <c r="AC3613" t="s">
        <v>2058</v>
      </c>
      <c r="AD3613">
        <v>157</v>
      </c>
    </row>
    <row r="3614" spans="1:31" x14ac:dyDescent="0.25">
      <c r="A3614" s="1">
        <v>44484</v>
      </c>
      <c r="B3614" s="2" t="s">
        <v>3879</v>
      </c>
      <c r="C3614" s="2" t="s">
        <v>25</v>
      </c>
      <c r="D3614" s="2" t="s">
        <v>23</v>
      </c>
      <c r="E3614" s="2" t="s">
        <v>78</v>
      </c>
      <c r="F3614" s="2" t="s">
        <v>71</v>
      </c>
      <c r="G3614" s="4">
        <v>44484</v>
      </c>
      <c r="H3614">
        <v>36</v>
      </c>
      <c r="I3614" t="s">
        <v>4712</v>
      </c>
      <c r="N3614">
        <v>691</v>
      </c>
      <c r="O3614" t="s">
        <v>2020</v>
      </c>
      <c r="P3614">
        <v>518</v>
      </c>
      <c r="AC3614" t="s">
        <v>2021</v>
      </c>
      <c r="AD3614" t="s">
        <v>2022</v>
      </c>
    </row>
    <row r="3615" spans="1:31" x14ac:dyDescent="0.25">
      <c r="A3615" s="1">
        <v>44484</v>
      </c>
      <c r="B3615" s="2" t="s">
        <v>3879</v>
      </c>
      <c r="C3615" s="2" t="s">
        <v>25</v>
      </c>
      <c r="D3615" s="2" t="s">
        <v>23</v>
      </c>
      <c r="E3615" s="2" t="s">
        <v>78</v>
      </c>
      <c r="F3615" s="2" t="s">
        <v>71</v>
      </c>
      <c r="G3615" s="4">
        <v>44484</v>
      </c>
      <c r="H3615">
        <v>37</v>
      </c>
      <c r="I3615" t="s">
        <v>4713</v>
      </c>
      <c r="J3615" s="1">
        <v>44484</v>
      </c>
      <c r="K3615" t="s">
        <v>3995</v>
      </c>
      <c r="L3615" t="s">
        <v>2338</v>
      </c>
      <c r="M3615" t="s">
        <v>2574</v>
      </c>
      <c r="N3615">
        <v>692</v>
      </c>
      <c r="O3615" t="s">
        <v>2012</v>
      </c>
      <c r="P3615">
        <v>184</v>
      </c>
      <c r="Q3615">
        <v>0</v>
      </c>
      <c r="R3615">
        <v>0</v>
      </c>
      <c r="S3615">
        <v>873</v>
      </c>
      <c r="T3615">
        <v>873</v>
      </c>
      <c r="U3615">
        <v>873</v>
      </c>
      <c r="W3615" t="s">
        <v>2006</v>
      </c>
      <c r="X3615" t="s">
        <v>71</v>
      </c>
      <c r="AA3615" t="s">
        <v>24</v>
      </c>
      <c r="AC3615" t="s">
        <v>2013</v>
      </c>
      <c r="AD3615" t="s">
        <v>2014</v>
      </c>
      <c r="AE3615" t="s">
        <v>2035</v>
      </c>
    </row>
    <row r="3616" spans="1:31" x14ac:dyDescent="0.25">
      <c r="A3616" s="1">
        <v>44484</v>
      </c>
      <c r="B3616" s="2" t="s">
        <v>3879</v>
      </c>
      <c r="C3616" s="2" t="s">
        <v>25</v>
      </c>
      <c r="D3616" s="2" t="s">
        <v>23</v>
      </c>
      <c r="E3616" s="2" t="s">
        <v>78</v>
      </c>
      <c r="F3616" s="2" t="s">
        <v>71</v>
      </c>
      <c r="G3616" s="4">
        <v>44484</v>
      </c>
      <c r="H3616">
        <v>38</v>
      </c>
      <c r="I3616" t="s">
        <v>4713</v>
      </c>
      <c r="N3616">
        <v>104</v>
      </c>
      <c r="O3616" t="s">
        <v>2057</v>
      </c>
      <c r="P3616">
        <v>171</v>
      </c>
      <c r="AC3616" t="s">
        <v>2058</v>
      </c>
      <c r="AD3616">
        <v>157</v>
      </c>
    </row>
    <row r="3617" spans="1:31" x14ac:dyDescent="0.25">
      <c r="A3617" s="1">
        <v>44484</v>
      </c>
      <c r="B3617" s="2" t="s">
        <v>3879</v>
      </c>
      <c r="C3617" s="2" t="s">
        <v>25</v>
      </c>
      <c r="D3617" s="2" t="s">
        <v>23</v>
      </c>
      <c r="E3617" s="2" t="s">
        <v>78</v>
      </c>
      <c r="F3617" s="2" t="s">
        <v>71</v>
      </c>
      <c r="G3617" s="4">
        <v>44484</v>
      </c>
      <c r="H3617">
        <v>39</v>
      </c>
      <c r="I3617" t="s">
        <v>4713</v>
      </c>
      <c r="N3617">
        <v>691</v>
      </c>
      <c r="O3617" t="s">
        <v>2020</v>
      </c>
      <c r="P3617">
        <v>518</v>
      </c>
      <c r="AC3617" t="s">
        <v>2021</v>
      </c>
      <c r="AD3617" t="s">
        <v>2022</v>
      </c>
    </row>
    <row r="3618" spans="1:31" x14ac:dyDescent="0.25">
      <c r="A3618" s="1">
        <v>44484</v>
      </c>
      <c r="B3618" s="2" t="s">
        <v>3879</v>
      </c>
      <c r="C3618" s="2" t="s">
        <v>73</v>
      </c>
      <c r="D3618" s="2" t="s">
        <v>23</v>
      </c>
      <c r="E3618" s="2" t="s">
        <v>77</v>
      </c>
      <c r="F3618" s="2" t="s">
        <v>71</v>
      </c>
      <c r="G3618" s="4">
        <v>44484</v>
      </c>
      <c r="H3618">
        <v>40</v>
      </c>
      <c r="I3618" t="s">
        <v>4714</v>
      </c>
      <c r="J3618" s="1">
        <v>44484</v>
      </c>
      <c r="K3618" t="s">
        <v>2885</v>
      </c>
      <c r="L3618" t="s">
        <v>2401</v>
      </c>
      <c r="M3618" t="s">
        <v>2886</v>
      </c>
      <c r="N3618">
        <v>102</v>
      </c>
      <c r="O3618" t="s">
        <v>2033</v>
      </c>
      <c r="P3618">
        <v>1070</v>
      </c>
      <c r="Q3618">
        <v>0</v>
      </c>
      <c r="R3618">
        <v>0</v>
      </c>
      <c r="S3618">
        <v>1070</v>
      </c>
      <c r="T3618">
        <v>1070</v>
      </c>
      <c r="U3618">
        <v>1070</v>
      </c>
      <c r="W3618" t="s">
        <v>2006</v>
      </c>
      <c r="X3618" t="s">
        <v>71</v>
      </c>
      <c r="AA3618" t="s">
        <v>24</v>
      </c>
      <c r="AC3618" t="s">
        <v>2034</v>
      </c>
      <c r="AD3618">
        <v>136</v>
      </c>
      <c r="AE3618" t="s">
        <v>2079</v>
      </c>
    </row>
    <row r="3619" spans="1:31" x14ac:dyDescent="0.25">
      <c r="A3619" s="1">
        <v>44484</v>
      </c>
      <c r="B3619" s="2" t="s">
        <v>3879</v>
      </c>
      <c r="C3619" s="2" t="s">
        <v>25</v>
      </c>
      <c r="D3619" s="2" t="s">
        <v>23</v>
      </c>
      <c r="E3619" s="2" t="s">
        <v>78</v>
      </c>
      <c r="F3619" s="2" t="s">
        <v>71</v>
      </c>
      <c r="G3619" s="4">
        <v>44484</v>
      </c>
      <c r="H3619">
        <v>41</v>
      </c>
      <c r="I3619" t="s">
        <v>4715</v>
      </c>
      <c r="J3619" s="1">
        <v>44484</v>
      </c>
      <c r="K3619" t="s">
        <v>3965</v>
      </c>
      <c r="L3619" t="s">
        <v>2518</v>
      </c>
      <c r="M3619" t="s">
        <v>2335</v>
      </c>
      <c r="N3619">
        <v>692</v>
      </c>
      <c r="O3619" t="s">
        <v>2012</v>
      </c>
      <c r="P3619">
        <v>184</v>
      </c>
      <c r="Q3619">
        <v>0</v>
      </c>
      <c r="R3619">
        <v>0</v>
      </c>
      <c r="S3619">
        <v>873</v>
      </c>
      <c r="T3619">
        <v>873</v>
      </c>
      <c r="U3619">
        <v>873</v>
      </c>
      <c r="W3619" t="s">
        <v>2006</v>
      </c>
      <c r="X3619" t="s">
        <v>71</v>
      </c>
      <c r="AA3619" t="s">
        <v>24</v>
      </c>
      <c r="AC3619" t="s">
        <v>2013</v>
      </c>
      <c r="AD3619" t="s">
        <v>2014</v>
      </c>
      <c r="AE3619" t="s">
        <v>2079</v>
      </c>
    </row>
    <row r="3620" spans="1:31" x14ac:dyDescent="0.25">
      <c r="A3620" s="1">
        <v>44484</v>
      </c>
      <c r="B3620" s="2" t="s">
        <v>3879</v>
      </c>
      <c r="C3620" s="2" t="s">
        <v>25</v>
      </c>
      <c r="D3620" s="2" t="s">
        <v>23</v>
      </c>
      <c r="E3620" s="2" t="s">
        <v>78</v>
      </c>
      <c r="F3620" s="2" t="s">
        <v>71</v>
      </c>
      <c r="G3620" s="4">
        <v>44484</v>
      </c>
      <c r="H3620">
        <v>42</v>
      </c>
      <c r="I3620" t="s">
        <v>4715</v>
      </c>
      <c r="N3620">
        <v>104</v>
      </c>
      <c r="O3620" t="s">
        <v>2057</v>
      </c>
      <c r="P3620">
        <v>171</v>
      </c>
      <c r="AC3620" t="s">
        <v>2058</v>
      </c>
      <c r="AD3620">
        <v>157</v>
      </c>
    </row>
    <row r="3621" spans="1:31" x14ac:dyDescent="0.25">
      <c r="A3621" s="1">
        <v>44484</v>
      </c>
      <c r="B3621" s="2" t="s">
        <v>3879</v>
      </c>
      <c r="C3621" s="2" t="s">
        <v>25</v>
      </c>
      <c r="D3621" s="2" t="s">
        <v>23</v>
      </c>
      <c r="E3621" s="2" t="s">
        <v>78</v>
      </c>
      <c r="F3621" s="2" t="s">
        <v>71</v>
      </c>
      <c r="G3621" s="4">
        <v>44484</v>
      </c>
      <c r="H3621">
        <v>43</v>
      </c>
      <c r="I3621" t="s">
        <v>4715</v>
      </c>
      <c r="N3621">
        <v>691</v>
      </c>
      <c r="O3621" t="s">
        <v>2020</v>
      </c>
      <c r="P3621">
        <v>518</v>
      </c>
      <c r="AC3621" t="s">
        <v>2021</v>
      </c>
      <c r="AD3621" t="s">
        <v>2022</v>
      </c>
    </row>
    <row r="3622" spans="1:31" x14ac:dyDescent="0.25">
      <c r="A3622" s="1">
        <v>44484</v>
      </c>
      <c r="B3622" s="2" t="s">
        <v>3879</v>
      </c>
      <c r="C3622" s="2" t="s">
        <v>73</v>
      </c>
      <c r="D3622" s="2" t="s">
        <v>23</v>
      </c>
      <c r="E3622" s="2" t="s">
        <v>77</v>
      </c>
      <c r="F3622" s="2" t="s">
        <v>71</v>
      </c>
      <c r="G3622" s="4">
        <v>44484</v>
      </c>
      <c r="H3622">
        <v>44</v>
      </c>
      <c r="I3622" t="s">
        <v>4716</v>
      </c>
      <c r="J3622" s="1">
        <v>44484</v>
      </c>
      <c r="K3622" t="s">
        <v>3691</v>
      </c>
      <c r="L3622" t="s">
        <v>3692</v>
      </c>
      <c r="N3622">
        <v>102</v>
      </c>
      <c r="O3622" t="s">
        <v>2033</v>
      </c>
      <c r="P3622">
        <v>1070</v>
      </c>
      <c r="Q3622">
        <v>0</v>
      </c>
      <c r="R3622">
        <v>0</v>
      </c>
      <c r="S3622">
        <v>1070</v>
      </c>
      <c r="T3622">
        <v>1070</v>
      </c>
      <c r="U3622">
        <v>1070</v>
      </c>
      <c r="W3622" t="s">
        <v>2006</v>
      </c>
      <c r="X3622" t="s">
        <v>71</v>
      </c>
      <c r="AA3622" t="s">
        <v>24</v>
      </c>
      <c r="AC3622" t="s">
        <v>2034</v>
      </c>
      <c r="AD3622">
        <v>136</v>
      </c>
      <c r="AE3622" t="s">
        <v>2079</v>
      </c>
    </row>
    <row r="3623" spans="1:31" x14ac:dyDescent="0.25">
      <c r="A3623" s="1">
        <v>44484</v>
      </c>
      <c r="B3623" s="2" t="s">
        <v>3879</v>
      </c>
      <c r="C3623" s="2" t="s">
        <v>73</v>
      </c>
      <c r="D3623" s="2" t="s">
        <v>23</v>
      </c>
      <c r="E3623" s="2" t="s">
        <v>77</v>
      </c>
      <c r="F3623" s="2" t="s">
        <v>71</v>
      </c>
      <c r="G3623" s="4">
        <v>44484</v>
      </c>
      <c r="H3623">
        <v>45</v>
      </c>
      <c r="I3623" t="s">
        <v>4717</v>
      </c>
      <c r="J3623" s="1">
        <v>44484</v>
      </c>
      <c r="K3623" t="s">
        <v>3390</v>
      </c>
      <c r="L3623" t="s">
        <v>2037</v>
      </c>
      <c r="N3623">
        <v>102</v>
      </c>
      <c r="O3623" t="s">
        <v>2033</v>
      </c>
      <c r="P3623">
        <v>1070</v>
      </c>
      <c r="Q3623">
        <v>0</v>
      </c>
      <c r="R3623">
        <v>0</v>
      </c>
      <c r="S3623">
        <v>1070</v>
      </c>
      <c r="T3623">
        <v>1070</v>
      </c>
      <c r="U3623">
        <v>1070</v>
      </c>
      <c r="W3623" t="s">
        <v>2006</v>
      </c>
      <c r="X3623" t="s">
        <v>71</v>
      </c>
      <c r="AA3623" t="s">
        <v>24</v>
      </c>
      <c r="AC3623" t="s">
        <v>2034</v>
      </c>
      <c r="AD3623">
        <v>136</v>
      </c>
      <c r="AE3623" t="s">
        <v>2079</v>
      </c>
    </row>
    <row r="3624" spans="1:31" x14ac:dyDescent="0.25">
      <c r="A3624" s="1">
        <v>44484</v>
      </c>
      <c r="B3624" s="2" t="s">
        <v>3879</v>
      </c>
      <c r="C3624" s="2" t="s">
        <v>73</v>
      </c>
      <c r="D3624" s="2" t="s">
        <v>23</v>
      </c>
      <c r="E3624" s="2" t="s">
        <v>77</v>
      </c>
      <c r="F3624" s="2" t="s">
        <v>71</v>
      </c>
      <c r="G3624" s="4">
        <v>44484</v>
      </c>
      <c r="H3624">
        <v>46</v>
      </c>
      <c r="I3624" t="s">
        <v>4718</v>
      </c>
      <c r="J3624" s="1">
        <v>44484</v>
      </c>
      <c r="K3624" t="s">
        <v>2915</v>
      </c>
      <c r="L3624" t="s">
        <v>2618</v>
      </c>
      <c r="M3624" t="s">
        <v>2065</v>
      </c>
      <c r="N3624">
        <v>102</v>
      </c>
      <c r="O3624" t="s">
        <v>2033</v>
      </c>
      <c r="P3624">
        <v>1070</v>
      </c>
      <c r="Q3624">
        <v>0</v>
      </c>
      <c r="R3624">
        <v>0</v>
      </c>
      <c r="S3624">
        <v>1070</v>
      </c>
      <c r="T3624">
        <v>1070</v>
      </c>
      <c r="U3624">
        <v>1070</v>
      </c>
      <c r="W3624" t="s">
        <v>2006</v>
      </c>
      <c r="X3624" t="s">
        <v>71</v>
      </c>
      <c r="AA3624" t="s">
        <v>24</v>
      </c>
      <c r="AC3624" t="s">
        <v>2034</v>
      </c>
      <c r="AD3624">
        <v>136</v>
      </c>
      <c r="AE3624" t="s">
        <v>2079</v>
      </c>
    </row>
    <row r="3625" spans="1:31" x14ac:dyDescent="0.25">
      <c r="A3625" s="1">
        <v>44484</v>
      </c>
      <c r="B3625" s="2" t="s">
        <v>3879</v>
      </c>
      <c r="C3625" s="2" t="s">
        <v>25</v>
      </c>
      <c r="D3625" s="2" t="s">
        <v>23</v>
      </c>
      <c r="E3625" s="2" t="s">
        <v>78</v>
      </c>
      <c r="F3625" s="2" t="s">
        <v>71</v>
      </c>
      <c r="G3625" s="4">
        <v>44484</v>
      </c>
      <c r="H3625">
        <v>47</v>
      </c>
      <c r="I3625" t="s">
        <v>4719</v>
      </c>
      <c r="J3625" s="1">
        <v>44484</v>
      </c>
      <c r="K3625" t="s">
        <v>2915</v>
      </c>
      <c r="L3625" t="s">
        <v>2618</v>
      </c>
      <c r="M3625" t="s">
        <v>2065</v>
      </c>
      <c r="N3625">
        <v>692</v>
      </c>
      <c r="O3625" t="s">
        <v>2012</v>
      </c>
      <c r="P3625">
        <v>184</v>
      </c>
      <c r="Q3625">
        <v>0</v>
      </c>
      <c r="R3625">
        <v>0</v>
      </c>
      <c r="S3625">
        <v>873</v>
      </c>
      <c r="T3625">
        <v>873</v>
      </c>
      <c r="U3625">
        <v>873</v>
      </c>
      <c r="W3625" t="s">
        <v>2006</v>
      </c>
      <c r="X3625" t="s">
        <v>71</v>
      </c>
      <c r="AA3625" t="s">
        <v>24</v>
      </c>
      <c r="AC3625" t="s">
        <v>2013</v>
      </c>
      <c r="AD3625" t="s">
        <v>2014</v>
      </c>
      <c r="AE3625" t="s">
        <v>2079</v>
      </c>
    </row>
    <row r="3626" spans="1:31" x14ac:dyDescent="0.25">
      <c r="A3626" s="1">
        <v>44484</v>
      </c>
      <c r="B3626" s="2" t="s">
        <v>3879</v>
      </c>
      <c r="C3626" s="2" t="s">
        <v>25</v>
      </c>
      <c r="D3626" s="2" t="s">
        <v>23</v>
      </c>
      <c r="E3626" s="2" t="s">
        <v>78</v>
      </c>
      <c r="F3626" s="2" t="s">
        <v>71</v>
      </c>
      <c r="G3626" s="4">
        <v>44484</v>
      </c>
      <c r="H3626">
        <v>48</v>
      </c>
      <c r="I3626" t="s">
        <v>4719</v>
      </c>
      <c r="N3626">
        <v>104</v>
      </c>
      <c r="O3626" t="s">
        <v>2057</v>
      </c>
      <c r="P3626">
        <v>171</v>
      </c>
      <c r="AC3626" t="s">
        <v>2058</v>
      </c>
      <c r="AD3626">
        <v>157</v>
      </c>
    </row>
    <row r="3627" spans="1:31" x14ac:dyDescent="0.25">
      <c r="A3627" s="1">
        <v>44484</v>
      </c>
      <c r="B3627" s="2" t="s">
        <v>3879</v>
      </c>
      <c r="C3627" s="2" t="s">
        <v>25</v>
      </c>
      <c r="D3627" s="2" t="s">
        <v>23</v>
      </c>
      <c r="E3627" s="2" t="s">
        <v>78</v>
      </c>
      <c r="F3627" s="2" t="s">
        <v>71</v>
      </c>
      <c r="G3627" s="4">
        <v>44484</v>
      </c>
      <c r="H3627">
        <v>49</v>
      </c>
      <c r="I3627" t="s">
        <v>4719</v>
      </c>
      <c r="N3627">
        <v>691</v>
      </c>
      <c r="O3627" t="s">
        <v>2020</v>
      </c>
      <c r="P3627">
        <v>518</v>
      </c>
      <c r="AC3627" t="s">
        <v>2021</v>
      </c>
      <c r="AD3627" t="s">
        <v>2022</v>
      </c>
    </row>
    <row r="3628" spans="1:31" x14ac:dyDescent="0.25">
      <c r="A3628" s="1">
        <v>44484</v>
      </c>
      <c r="B3628" s="2" t="s">
        <v>3879</v>
      </c>
      <c r="C3628" s="2" t="s">
        <v>25</v>
      </c>
      <c r="D3628" s="2" t="s">
        <v>23</v>
      </c>
      <c r="E3628" s="2" t="s">
        <v>78</v>
      </c>
      <c r="F3628" s="2" t="s">
        <v>71</v>
      </c>
      <c r="G3628" s="4">
        <v>44484</v>
      </c>
      <c r="H3628">
        <v>50</v>
      </c>
      <c r="I3628" t="s">
        <v>4720</v>
      </c>
      <c r="J3628" s="1">
        <v>44484</v>
      </c>
      <c r="K3628" t="s">
        <v>3390</v>
      </c>
      <c r="L3628" t="s">
        <v>2037</v>
      </c>
      <c r="N3628">
        <v>692</v>
      </c>
      <c r="O3628" t="s">
        <v>2012</v>
      </c>
      <c r="P3628">
        <v>184</v>
      </c>
      <c r="Q3628">
        <v>0</v>
      </c>
      <c r="R3628">
        <v>0</v>
      </c>
      <c r="S3628">
        <v>873</v>
      </c>
      <c r="T3628">
        <v>873</v>
      </c>
      <c r="U3628">
        <v>873</v>
      </c>
      <c r="W3628" t="s">
        <v>2006</v>
      </c>
      <c r="X3628" t="s">
        <v>71</v>
      </c>
      <c r="AA3628" t="s">
        <v>24</v>
      </c>
      <c r="AC3628" t="s">
        <v>2013</v>
      </c>
      <c r="AD3628" t="s">
        <v>2014</v>
      </c>
      <c r="AE3628" t="s">
        <v>2079</v>
      </c>
    </row>
    <row r="3629" spans="1:31" x14ac:dyDescent="0.25">
      <c r="A3629" s="1">
        <v>44484</v>
      </c>
      <c r="B3629" s="2" t="s">
        <v>3879</v>
      </c>
      <c r="C3629" s="2" t="s">
        <v>25</v>
      </c>
      <c r="D3629" s="2" t="s">
        <v>23</v>
      </c>
      <c r="E3629" s="2" t="s">
        <v>78</v>
      </c>
      <c r="F3629" s="2" t="s">
        <v>71</v>
      </c>
      <c r="G3629" s="4">
        <v>44484</v>
      </c>
      <c r="H3629">
        <v>51</v>
      </c>
      <c r="I3629" t="s">
        <v>4720</v>
      </c>
      <c r="N3629">
        <v>104</v>
      </c>
      <c r="O3629" t="s">
        <v>2057</v>
      </c>
      <c r="P3629">
        <v>171</v>
      </c>
      <c r="AC3629" t="s">
        <v>2058</v>
      </c>
      <c r="AD3629">
        <v>157</v>
      </c>
    </row>
    <row r="3630" spans="1:31" x14ac:dyDescent="0.25">
      <c r="A3630" s="1">
        <v>44484</v>
      </c>
      <c r="B3630" s="2" t="s">
        <v>3879</v>
      </c>
      <c r="C3630" s="2" t="s">
        <v>25</v>
      </c>
      <c r="D3630" s="2" t="s">
        <v>23</v>
      </c>
      <c r="E3630" s="2" t="s">
        <v>78</v>
      </c>
      <c r="F3630" s="2" t="s">
        <v>71</v>
      </c>
      <c r="G3630" s="4">
        <v>44484</v>
      </c>
      <c r="H3630">
        <v>52</v>
      </c>
      <c r="I3630" t="s">
        <v>4720</v>
      </c>
      <c r="N3630">
        <v>691</v>
      </c>
      <c r="O3630" t="s">
        <v>2020</v>
      </c>
      <c r="P3630">
        <v>518</v>
      </c>
      <c r="AC3630" t="s">
        <v>2021</v>
      </c>
      <c r="AD3630" t="s">
        <v>2022</v>
      </c>
    </row>
    <row r="3631" spans="1:31" x14ac:dyDescent="0.25">
      <c r="A3631" s="1">
        <v>44484</v>
      </c>
      <c r="B3631" s="2" t="s">
        <v>3879</v>
      </c>
      <c r="C3631" s="2" t="s">
        <v>25</v>
      </c>
      <c r="D3631" s="2" t="s">
        <v>23</v>
      </c>
      <c r="E3631" s="2" t="s">
        <v>78</v>
      </c>
      <c r="F3631" s="2" t="s">
        <v>71</v>
      </c>
      <c r="G3631" s="4">
        <v>44484</v>
      </c>
      <c r="H3631">
        <v>53</v>
      </c>
      <c r="I3631" t="s">
        <v>4721</v>
      </c>
      <c r="J3631" s="1">
        <v>44484</v>
      </c>
      <c r="K3631" t="s">
        <v>2885</v>
      </c>
      <c r="L3631" t="s">
        <v>2401</v>
      </c>
      <c r="M3631" t="s">
        <v>2886</v>
      </c>
      <c r="N3631">
        <v>692</v>
      </c>
      <c r="O3631" t="s">
        <v>2012</v>
      </c>
      <c r="P3631">
        <v>184</v>
      </c>
      <c r="Q3631">
        <v>0</v>
      </c>
      <c r="R3631">
        <v>0</v>
      </c>
      <c r="S3631">
        <v>1218</v>
      </c>
      <c r="T3631">
        <v>1218</v>
      </c>
      <c r="U3631">
        <v>1218</v>
      </c>
      <c r="W3631" t="s">
        <v>2006</v>
      </c>
      <c r="X3631" t="s">
        <v>71</v>
      </c>
      <c r="AA3631" t="s">
        <v>24</v>
      </c>
      <c r="AC3631" t="s">
        <v>2013</v>
      </c>
      <c r="AD3631" t="s">
        <v>2014</v>
      </c>
      <c r="AE3631" t="s">
        <v>2079</v>
      </c>
    </row>
    <row r="3632" spans="1:31" x14ac:dyDescent="0.25">
      <c r="A3632" s="1">
        <v>44484</v>
      </c>
      <c r="B3632" s="2" t="s">
        <v>3879</v>
      </c>
      <c r="C3632" s="2" t="s">
        <v>25</v>
      </c>
      <c r="D3632" s="2" t="s">
        <v>23</v>
      </c>
      <c r="E3632" s="2" t="s">
        <v>78</v>
      </c>
      <c r="F3632" s="2" t="s">
        <v>71</v>
      </c>
      <c r="G3632" s="4">
        <v>44484</v>
      </c>
      <c r="H3632">
        <v>54</v>
      </c>
      <c r="I3632" t="s">
        <v>4721</v>
      </c>
      <c r="N3632">
        <v>104</v>
      </c>
      <c r="O3632" t="s">
        <v>2057</v>
      </c>
      <c r="P3632">
        <v>171</v>
      </c>
      <c r="AC3632" t="s">
        <v>2058</v>
      </c>
      <c r="AD3632">
        <v>157</v>
      </c>
    </row>
    <row r="3633" spans="1:31" x14ac:dyDescent="0.25">
      <c r="A3633" s="1">
        <v>44484</v>
      </c>
      <c r="B3633" s="2" t="s">
        <v>3879</v>
      </c>
      <c r="C3633" s="2" t="s">
        <v>25</v>
      </c>
      <c r="D3633" s="2" t="s">
        <v>23</v>
      </c>
      <c r="E3633" s="2" t="s">
        <v>78</v>
      </c>
      <c r="F3633" s="2" t="s">
        <v>71</v>
      </c>
      <c r="G3633" s="4">
        <v>44484</v>
      </c>
      <c r="H3633">
        <v>55</v>
      </c>
      <c r="I3633" t="s">
        <v>4721</v>
      </c>
      <c r="N3633">
        <v>226</v>
      </c>
      <c r="O3633" t="s">
        <v>2018</v>
      </c>
      <c r="P3633">
        <v>345</v>
      </c>
      <c r="AC3633" t="s">
        <v>2019</v>
      </c>
      <c r="AD3633">
        <v>183</v>
      </c>
    </row>
    <row r="3634" spans="1:31" x14ac:dyDescent="0.25">
      <c r="A3634" s="1">
        <v>44484</v>
      </c>
      <c r="B3634" s="2" t="s">
        <v>3879</v>
      </c>
      <c r="C3634" s="2" t="s">
        <v>25</v>
      </c>
      <c r="D3634" s="2" t="s">
        <v>23</v>
      </c>
      <c r="E3634" s="2" t="s">
        <v>78</v>
      </c>
      <c r="F3634" s="2" t="s">
        <v>71</v>
      </c>
      <c r="G3634" s="4">
        <v>44484</v>
      </c>
      <c r="H3634">
        <v>56</v>
      </c>
      <c r="I3634" t="s">
        <v>4721</v>
      </c>
      <c r="N3634">
        <v>691</v>
      </c>
      <c r="O3634" t="s">
        <v>2020</v>
      </c>
      <c r="P3634">
        <v>518</v>
      </c>
      <c r="AC3634" t="s">
        <v>2021</v>
      </c>
      <c r="AD3634" t="s">
        <v>2022</v>
      </c>
    </row>
    <row r="3635" spans="1:31" x14ac:dyDescent="0.25">
      <c r="A3635" s="1">
        <v>44484</v>
      </c>
      <c r="B3635" s="2" t="s">
        <v>3879</v>
      </c>
      <c r="C3635" s="2" t="s">
        <v>46</v>
      </c>
      <c r="D3635" s="2" t="s">
        <v>74</v>
      </c>
      <c r="E3635" s="2" t="s">
        <v>81</v>
      </c>
      <c r="F3635" s="2" t="s">
        <v>71</v>
      </c>
      <c r="G3635" s="4">
        <v>44484</v>
      </c>
      <c r="H3635">
        <v>57</v>
      </c>
      <c r="I3635" t="s">
        <v>4722</v>
      </c>
      <c r="J3635" s="1">
        <v>44484</v>
      </c>
      <c r="K3635" t="s">
        <v>4928</v>
      </c>
      <c r="L3635" t="s">
        <v>2131</v>
      </c>
      <c r="N3635">
        <v>692</v>
      </c>
      <c r="O3635" t="s">
        <v>2012</v>
      </c>
      <c r="P3635">
        <v>184</v>
      </c>
      <c r="Q3635">
        <v>0</v>
      </c>
      <c r="R3635">
        <v>0</v>
      </c>
      <c r="S3635">
        <v>2444</v>
      </c>
      <c r="T3635">
        <v>2444</v>
      </c>
      <c r="U3635">
        <v>2444</v>
      </c>
      <c r="W3635" t="s">
        <v>2006</v>
      </c>
      <c r="X3635" t="s">
        <v>71</v>
      </c>
      <c r="Y3635" t="s">
        <v>4929</v>
      </c>
      <c r="AA3635" t="s">
        <v>46</v>
      </c>
      <c r="AC3635" t="s">
        <v>2013</v>
      </c>
      <c r="AD3635" t="s">
        <v>2014</v>
      </c>
      <c r="AE3635" t="s">
        <v>4930</v>
      </c>
    </row>
    <row r="3636" spans="1:31" x14ac:dyDescent="0.25">
      <c r="A3636" s="1">
        <v>44484</v>
      </c>
      <c r="B3636" s="2" t="s">
        <v>3879</v>
      </c>
      <c r="C3636" s="2" t="s">
        <v>46</v>
      </c>
      <c r="D3636" s="2" t="s">
        <v>74</v>
      </c>
      <c r="E3636" s="2" t="s">
        <v>81</v>
      </c>
      <c r="F3636" s="2" t="s">
        <v>71</v>
      </c>
      <c r="G3636" s="4">
        <v>44484</v>
      </c>
      <c r="H3636">
        <v>58</v>
      </c>
      <c r="I3636" t="s">
        <v>4722</v>
      </c>
      <c r="N3636">
        <v>1533</v>
      </c>
      <c r="O3636" t="s">
        <v>2119</v>
      </c>
      <c r="P3636">
        <v>535</v>
      </c>
      <c r="AC3636" t="s">
        <v>2120</v>
      </c>
      <c r="AD3636" t="s">
        <v>2121</v>
      </c>
    </row>
    <row r="3637" spans="1:31" x14ac:dyDescent="0.25">
      <c r="A3637" s="1">
        <v>44484</v>
      </c>
      <c r="B3637" s="2" t="s">
        <v>3879</v>
      </c>
      <c r="C3637" s="2" t="s">
        <v>46</v>
      </c>
      <c r="D3637" s="2" t="s">
        <v>74</v>
      </c>
      <c r="E3637" s="2" t="s">
        <v>81</v>
      </c>
      <c r="F3637" s="2" t="s">
        <v>71</v>
      </c>
      <c r="G3637" s="4">
        <v>44484</v>
      </c>
      <c r="H3637">
        <v>59</v>
      </c>
      <c r="I3637" t="s">
        <v>4722</v>
      </c>
      <c r="N3637">
        <v>599</v>
      </c>
      <c r="O3637" t="s">
        <v>2836</v>
      </c>
      <c r="P3637">
        <v>480</v>
      </c>
      <c r="AC3637" t="s">
        <v>2837</v>
      </c>
      <c r="AD3637">
        <v>35</v>
      </c>
    </row>
    <row r="3638" spans="1:31" x14ac:dyDescent="0.25">
      <c r="A3638" s="1">
        <v>44484</v>
      </c>
      <c r="B3638" s="2" t="s">
        <v>3879</v>
      </c>
      <c r="C3638" s="2" t="s">
        <v>46</v>
      </c>
      <c r="D3638" s="2" t="s">
        <v>74</v>
      </c>
      <c r="E3638" s="2" t="s">
        <v>81</v>
      </c>
      <c r="F3638" s="2" t="s">
        <v>71</v>
      </c>
      <c r="G3638" s="4">
        <v>44484</v>
      </c>
      <c r="H3638">
        <v>60</v>
      </c>
      <c r="I3638" t="s">
        <v>4722</v>
      </c>
      <c r="N3638">
        <v>328</v>
      </c>
      <c r="O3638" t="s">
        <v>2833</v>
      </c>
      <c r="P3638">
        <v>470</v>
      </c>
      <c r="AC3638" t="s">
        <v>2834</v>
      </c>
      <c r="AD3638" t="s">
        <v>2835</v>
      </c>
    </row>
    <row r="3639" spans="1:31" x14ac:dyDescent="0.25">
      <c r="A3639" s="1">
        <v>44484</v>
      </c>
      <c r="B3639" s="2" t="s">
        <v>3879</v>
      </c>
      <c r="C3639" s="2" t="s">
        <v>46</v>
      </c>
      <c r="D3639" s="2" t="s">
        <v>74</v>
      </c>
      <c r="E3639" s="2" t="s">
        <v>81</v>
      </c>
      <c r="F3639" s="2" t="s">
        <v>71</v>
      </c>
      <c r="G3639" s="4">
        <v>44484</v>
      </c>
      <c r="H3639">
        <v>61</v>
      </c>
      <c r="I3639" t="s">
        <v>4722</v>
      </c>
      <c r="N3639">
        <v>1580</v>
      </c>
      <c r="O3639" t="s">
        <v>2092</v>
      </c>
      <c r="P3639">
        <v>610</v>
      </c>
      <c r="AC3639" t="s">
        <v>2093</v>
      </c>
      <c r="AD3639" t="s">
        <v>2094</v>
      </c>
    </row>
    <row r="3640" spans="1:31" x14ac:dyDescent="0.25">
      <c r="A3640" s="1">
        <v>44484</v>
      </c>
      <c r="B3640" s="2" t="s">
        <v>3879</v>
      </c>
      <c r="C3640" s="2" t="s">
        <v>46</v>
      </c>
      <c r="D3640" s="2" t="s">
        <v>74</v>
      </c>
      <c r="E3640" s="2" t="s">
        <v>81</v>
      </c>
      <c r="F3640" s="2" t="s">
        <v>71</v>
      </c>
      <c r="G3640" s="4">
        <v>44484</v>
      </c>
      <c r="H3640">
        <v>62</v>
      </c>
      <c r="I3640" t="s">
        <v>4722</v>
      </c>
      <c r="N3640">
        <v>44</v>
      </c>
      <c r="O3640" t="s">
        <v>3319</v>
      </c>
      <c r="P3640">
        <v>165</v>
      </c>
      <c r="AC3640" t="s">
        <v>3320</v>
      </c>
      <c r="AD3640">
        <v>95</v>
      </c>
    </row>
    <row r="3641" spans="1:31" x14ac:dyDescent="0.25">
      <c r="A3641" s="1">
        <v>44484</v>
      </c>
      <c r="B3641" s="2" t="s">
        <v>3879</v>
      </c>
      <c r="C3641" s="2" t="s">
        <v>44</v>
      </c>
      <c r="D3641" s="2" t="s">
        <v>74</v>
      </c>
      <c r="E3641" s="2" t="s">
        <v>81</v>
      </c>
      <c r="F3641" s="2" t="s">
        <v>71</v>
      </c>
      <c r="G3641" s="4">
        <v>44484</v>
      </c>
      <c r="H3641">
        <v>63</v>
      </c>
      <c r="I3641" t="s">
        <v>4724</v>
      </c>
      <c r="J3641" s="1">
        <v>44484</v>
      </c>
      <c r="K3641" t="s">
        <v>4931</v>
      </c>
      <c r="L3641" t="s">
        <v>2027</v>
      </c>
      <c r="M3641" t="s">
        <v>2065</v>
      </c>
      <c r="N3641">
        <v>692</v>
      </c>
      <c r="O3641" t="s">
        <v>2012</v>
      </c>
      <c r="P3641">
        <v>184</v>
      </c>
      <c r="Q3641">
        <v>0</v>
      </c>
      <c r="R3641">
        <v>0</v>
      </c>
      <c r="S3641">
        <v>962</v>
      </c>
      <c r="T3641">
        <v>962</v>
      </c>
      <c r="U3641">
        <v>962</v>
      </c>
      <c r="W3641" t="s">
        <v>2006</v>
      </c>
      <c r="X3641" t="s">
        <v>71</v>
      </c>
      <c r="AA3641" t="s">
        <v>42</v>
      </c>
      <c r="AC3641" t="s">
        <v>2013</v>
      </c>
      <c r="AD3641" t="s">
        <v>2014</v>
      </c>
      <c r="AE3641" t="s">
        <v>2159</v>
      </c>
    </row>
    <row r="3642" spans="1:31" x14ac:dyDescent="0.25">
      <c r="A3642" s="1">
        <v>44484</v>
      </c>
      <c r="B3642" s="2" t="s">
        <v>3879</v>
      </c>
      <c r="C3642" s="2" t="s">
        <v>44</v>
      </c>
      <c r="D3642" s="2" t="s">
        <v>74</v>
      </c>
      <c r="E3642" s="2" t="s">
        <v>81</v>
      </c>
      <c r="F3642" s="2" t="s">
        <v>71</v>
      </c>
      <c r="G3642" s="4">
        <v>44484</v>
      </c>
      <c r="H3642">
        <v>64</v>
      </c>
      <c r="I3642" t="s">
        <v>4724</v>
      </c>
      <c r="N3642">
        <v>259</v>
      </c>
      <c r="O3642" t="s">
        <v>2277</v>
      </c>
      <c r="P3642">
        <v>130</v>
      </c>
      <c r="AC3642" t="s">
        <v>2278</v>
      </c>
      <c r="AD3642">
        <v>210</v>
      </c>
    </row>
    <row r="3643" spans="1:31" x14ac:dyDescent="0.25">
      <c r="A3643" s="1">
        <v>44484</v>
      </c>
      <c r="B3643" s="2" t="s">
        <v>3879</v>
      </c>
      <c r="C3643" s="2" t="s">
        <v>44</v>
      </c>
      <c r="D3643" s="2" t="s">
        <v>74</v>
      </c>
      <c r="E3643" s="2" t="s">
        <v>81</v>
      </c>
      <c r="F3643" s="2" t="s">
        <v>71</v>
      </c>
      <c r="G3643" s="4">
        <v>44484</v>
      </c>
      <c r="H3643">
        <v>65</v>
      </c>
      <c r="I3643" t="s">
        <v>4724</v>
      </c>
      <c r="N3643">
        <v>262</v>
      </c>
      <c r="O3643" t="s">
        <v>2279</v>
      </c>
      <c r="P3643">
        <v>130</v>
      </c>
      <c r="AC3643" t="s">
        <v>2280</v>
      </c>
    </row>
    <row r="3644" spans="1:31" x14ac:dyDescent="0.25">
      <c r="A3644" s="1">
        <v>44484</v>
      </c>
      <c r="B3644" s="2" t="s">
        <v>3879</v>
      </c>
      <c r="C3644" s="2" t="s">
        <v>44</v>
      </c>
      <c r="D3644" s="2" t="s">
        <v>74</v>
      </c>
      <c r="E3644" s="2" t="s">
        <v>81</v>
      </c>
      <c r="F3644" s="2" t="s">
        <v>71</v>
      </c>
      <c r="G3644" s="4">
        <v>44484</v>
      </c>
      <c r="H3644">
        <v>66</v>
      </c>
      <c r="I3644" t="s">
        <v>4724</v>
      </c>
      <c r="N3644">
        <v>691</v>
      </c>
      <c r="O3644" t="s">
        <v>2020</v>
      </c>
      <c r="P3644">
        <v>518</v>
      </c>
      <c r="AC3644" t="s">
        <v>2021</v>
      </c>
      <c r="AD3644" t="s">
        <v>2022</v>
      </c>
    </row>
    <row r="3645" spans="1:31" x14ac:dyDescent="0.25">
      <c r="A3645" s="1">
        <v>44484</v>
      </c>
      <c r="B3645" s="2" t="s">
        <v>3879</v>
      </c>
      <c r="C3645" s="2" t="s">
        <v>25</v>
      </c>
      <c r="D3645" s="2" t="s">
        <v>23</v>
      </c>
      <c r="E3645" s="2" t="s">
        <v>78</v>
      </c>
      <c r="F3645" s="2" t="s">
        <v>71</v>
      </c>
      <c r="G3645" s="4">
        <v>44484</v>
      </c>
      <c r="H3645">
        <v>67</v>
      </c>
      <c r="I3645" t="s">
        <v>4726</v>
      </c>
      <c r="J3645" s="1">
        <v>44484</v>
      </c>
      <c r="K3645" t="s">
        <v>3691</v>
      </c>
      <c r="L3645" t="s">
        <v>3692</v>
      </c>
      <c r="N3645">
        <v>692</v>
      </c>
      <c r="O3645" t="s">
        <v>2012</v>
      </c>
      <c r="P3645">
        <v>184</v>
      </c>
      <c r="Q3645">
        <v>0</v>
      </c>
      <c r="R3645">
        <v>0</v>
      </c>
      <c r="S3645">
        <v>873</v>
      </c>
      <c r="T3645">
        <v>873</v>
      </c>
      <c r="U3645">
        <v>873</v>
      </c>
      <c r="W3645" t="s">
        <v>2006</v>
      </c>
      <c r="X3645" t="s">
        <v>71</v>
      </c>
      <c r="AA3645" t="s">
        <v>24</v>
      </c>
      <c r="AC3645" t="s">
        <v>2013</v>
      </c>
      <c r="AD3645" t="s">
        <v>2014</v>
      </c>
      <c r="AE3645" t="s">
        <v>2079</v>
      </c>
    </row>
    <row r="3646" spans="1:31" x14ac:dyDescent="0.25">
      <c r="A3646" s="1">
        <v>44484</v>
      </c>
      <c r="B3646" s="2" t="s">
        <v>3879</v>
      </c>
      <c r="C3646" s="2" t="s">
        <v>25</v>
      </c>
      <c r="D3646" s="2" t="s">
        <v>23</v>
      </c>
      <c r="E3646" s="2" t="s">
        <v>78</v>
      </c>
      <c r="F3646" s="2" t="s">
        <v>71</v>
      </c>
      <c r="G3646" s="4">
        <v>44484</v>
      </c>
      <c r="H3646">
        <v>68</v>
      </c>
      <c r="I3646" t="s">
        <v>4726</v>
      </c>
      <c r="N3646">
        <v>104</v>
      </c>
      <c r="O3646" t="s">
        <v>2057</v>
      </c>
      <c r="P3646">
        <v>171</v>
      </c>
      <c r="AC3646" t="s">
        <v>2058</v>
      </c>
      <c r="AD3646">
        <v>157</v>
      </c>
    </row>
    <row r="3647" spans="1:31" x14ac:dyDescent="0.25">
      <c r="A3647" s="1">
        <v>44484</v>
      </c>
      <c r="B3647" s="2" t="s">
        <v>3879</v>
      </c>
      <c r="C3647" s="2" t="s">
        <v>25</v>
      </c>
      <c r="D3647" s="2" t="s">
        <v>23</v>
      </c>
      <c r="E3647" s="2" t="s">
        <v>78</v>
      </c>
      <c r="F3647" s="2" t="s">
        <v>71</v>
      </c>
      <c r="G3647" s="4">
        <v>44484</v>
      </c>
      <c r="H3647">
        <v>69</v>
      </c>
      <c r="I3647" t="s">
        <v>4726</v>
      </c>
      <c r="N3647">
        <v>691</v>
      </c>
      <c r="O3647" t="s">
        <v>2020</v>
      </c>
      <c r="P3647">
        <v>518</v>
      </c>
      <c r="AC3647" t="s">
        <v>2021</v>
      </c>
      <c r="AD3647" t="s">
        <v>2022</v>
      </c>
    </row>
    <row r="3648" spans="1:31" x14ac:dyDescent="0.25">
      <c r="A3648" s="1">
        <v>44484</v>
      </c>
      <c r="B3648" s="2" t="s">
        <v>3879</v>
      </c>
      <c r="C3648" s="2" t="s">
        <v>46</v>
      </c>
      <c r="D3648" s="2" t="s">
        <v>74</v>
      </c>
      <c r="E3648" s="2" t="s">
        <v>81</v>
      </c>
      <c r="F3648" s="2" t="s">
        <v>71</v>
      </c>
      <c r="G3648" s="4">
        <v>44484</v>
      </c>
      <c r="H3648">
        <v>70</v>
      </c>
      <c r="I3648" t="s">
        <v>4727</v>
      </c>
      <c r="J3648" s="1">
        <v>44484</v>
      </c>
      <c r="K3648" t="s">
        <v>4932</v>
      </c>
      <c r="L3648" t="s">
        <v>2737</v>
      </c>
      <c r="N3648">
        <v>692</v>
      </c>
      <c r="O3648" t="s">
        <v>2012</v>
      </c>
      <c r="P3648">
        <v>184</v>
      </c>
      <c r="Q3648">
        <v>0</v>
      </c>
      <c r="R3648">
        <v>0</v>
      </c>
      <c r="S3648">
        <v>1277</v>
      </c>
      <c r="T3648">
        <v>1277</v>
      </c>
      <c r="U3648">
        <v>1277</v>
      </c>
      <c r="W3648" t="s">
        <v>2006</v>
      </c>
      <c r="X3648" t="s">
        <v>71</v>
      </c>
      <c r="AA3648" t="s">
        <v>46</v>
      </c>
      <c r="AC3648" t="s">
        <v>2013</v>
      </c>
      <c r="AD3648" t="s">
        <v>2014</v>
      </c>
      <c r="AE3648" t="s">
        <v>2039</v>
      </c>
    </row>
    <row r="3649" spans="1:31" x14ac:dyDescent="0.25">
      <c r="A3649" s="1">
        <v>44484</v>
      </c>
      <c r="B3649" s="2" t="s">
        <v>3879</v>
      </c>
      <c r="C3649" s="2" t="s">
        <v>46</v>
      </c>
      <c r="D3649" s="2" t="s">
        <v>74</v>
      </c>
      <c r="E3649" s="2" t="s">
        <v>81</v>
      </c>
      <c r="F3649" s="2" t="s">
        <v>71</v>
      </c>
      <c r="G3649" s="4">
        <v>44484</v>
      </c>
      <c r="H3649">
        <v>71</v>
      </c>
      <c r="I3649" t="s">
        <v>4727</v>
      </c>
      <c r="N3649">
        <v>119</v>
      </c>
      <c r="O3649" t="s">
        <v>2145</v>
      </c>
      <c r="P3649">
        <v>161</v>
      </c>
      <c r="AC3649" t="s">
        <v>2146</v>
      </c>
      <c r="AD3649">
        <v>213</v>
      </c>
    </row>
    <row r="3650" spans="1:31" x14ac:dyDescent="0.25">
      <c r="A3650" s="1">
        <v>44484</v>
      </c>
      <c r="B3650" s="2" t="s">
        <v>3879</v>
      </c>
      <c r="C3650" s="2" t="s">
        <v>46</v>
      </c>
      <c r="D3650" s="2" t="s">
        <v>74</v>
      </c>
      <c r="E3650" s="2" t="s">
        <v>81</v>
      </c>
      <c r="F3650" s="2" t="s">
        <v>71</v>
      </c>
      <c r="G3650" s="4">
        <v>44484</v>
      </c>
      <c r="H3650">
        <v>72</v>
      </c>
      <c r="I3650" t="s">
        <v>4727</v>
      </c>
      <c r="N3650">
        <v>100</v>
      </c>
      <c r="O3650" t="s">
        <v>2016</v>
      </c>
      <c r="P3650">
        <v>414</v>
      </c>
      <c r="AC3650" t="s">
        <v>2017</v>
      </c>
      <c r="AD3650">
        <v>100</v>
      </c>
    </row>
    <row r="3651" spans="1:31" x14ac:dyDescent="0.25">
      <c r="A3651" s="1">
        <v>44484</v>
      </c>
      <c r="B3651" s="2" t="s">
        <v>3879</v>
      </c>
      <c r="C3651" s="2" t="s">
        <v>46</v>
      </c>
      <c r="D3651" s="2" t="s">
        <v>74</v>
      </c>
      <c r="E3651" s="2" t="s">
        <v>81</v>
      </c>
      <c r="F3651" s="2" t="s">
        <v>71</v>
      </c>
      <c r="G3651" s="4">
        <v>44484</v>
      </c>
      <c r="H3651">
        <v>73</v>
      </c>
      <c r="I3651" t="s">
        <v>4727</v>
      </c>
      <c r="N3651">
        <v>691</v>
      </c>
      <c r="O3651" t="s">
        <v>2020</v>
      </c>
      <c r="P3651">
        <v>518</v>
      </c>
      <c r="AC3651" t="s">
        <v>2021</v>
      </c>
      <c r="AD3651" t="s">
        <v>2022</v>
      </c>
    </row>
    <row r="3652" spans="1:31" x14ac:dyDescent="0.25">
      <c r="A3652" s="1">
        <v>44484</v>
      </c>
      <c r="B3652" s="2" t="s">
        <v>3879</v>
      </c>
      <c r="C3652" s="2" t="s">
        <v>25</v>
      </c>
      <c r="D3652" s="2" t="s">
        <v>23</v>
      </c>
      <c r="E3652" s="2" t="s">
        <v>78</v>
      </c>
      <c r="F3652" s="2" t="s">
        <v>71</v>
      </c>
      <c r="G3652" s="4">
        <v>44484</v>
      </c>
      <c r="H3652">
        <v>74</v>
      </c>
      <c r="I3652" t="s">
        <v>4729</v>
      </c>
      <c r="J3652" s="1">
        <v>44484</v>
      </c>
      <c r="K3652" t="s">
        <v>4908</v>
      </c>
      <c r="L3652" t="s">
        <v>2950</v>
      </c>
      <c r="M3652" t="s">
        <v>4909</v>
      </c>
      <c r="N3652">
        <v>692</v>
      </c>
      <c r="O3652" t="s">
        <v>2012</v>
      </c>
      <c r="P3652">
        <v>184</v>
      </c>
      <c r="Q3652">
        <v>0</v>
      </c>
      <c r="R3652">
        <v>0</v>
      </c>
      <c r="S3652">
        <v>1218</v>
      </c>
      <c r="T3652">
        <v>1218</v>
      </c>
      <c r="U3652">
        <v>1218</v>
      </c>
      <c r="W3652" t="s">
        <v>2006</v>
      </c>
      <c r="X3652" t="s">
        <v>71</v>
      </c>
      <c r="AA3652" t="s">
        <v>24</v>
      </c>
      <c r="AC3652" t="s">
        <v>2013</v>
      </c>
      <c r="AD3652" t="s">
        <v>2014</v>
      </c>
      <c r="AE3652" t="s">
        <v>2039</v>
      </c>
    </row>
    <row r="3653" spans="1:31" x14ac:dyDescent="0.25">
      <c r="A3653" s="1">
        <v>44484</v>
      </c>
      <c r="B3653" s="2" t="s">
        <v>3879</v>
      </c>
      <c r="C3653" s="2" t="s">
        <v>25</v>
      </c>
      <c r="D3653" s="2" t="s">
        <v>23</v>
      </c>
      <c r="E3653" s="2" t="s">
        <v>78</v>
      </c>
      <c r="F3653" s="2" t="s">
        <v>71</v>
      </c>
      <c r="G3653" s="4">
        <v>44484</v>
      </c>
      <c r="H3653">
        <v>75</v>
      </c>
      <c r="I3653" t="s">
        <v>4729</v>
      </c>
      <c r="N3653">
        <v>104</v>
      </c>
      <c r="O3653" t="s">
        <v>2057</v>
      </c>
      <c r="P3653">
        <v>171</v>
      </c>
      <c r="AC3653" t="s">
        <v>2058</v>
      </c>
      <c r="AD3653">
        <v>157</v>
      </c>
    </row>
    <row r="3654" spans="1:31" x14ac:dyDescent="0.25">
      <c r="A3654" s="1">
        <v>44484</v>
      </c>
      <c r="B3654" s="2" t="s">
        <v>3879</v>
      </c>
      <c r="C3654" s="2" t="s">
        <v>25</v>
      </c>
      <c r="D3654" s="2" t="s">
        <v>23</v>
      </c>
      <c r="E3654" s="2" t="s">
        <v>78</v>
      </c>
      <c r="F3654" s="2" t="s">
        <v>71</v>
      </c>
      <c r="G3654" s="4">
        <v>44484</v>
      </c>
      <c r="H3654">
        <v>76</v>
      </c>
      <c r="I3654" t="s">
        <v>4729</v>
      </c>
      <c r="N3654">
        <v>226</v>
      </c>
      <c r="O3654" t="s">
        <v>2018</v>
      </c>
      <c r="P3654">
        <v>345</v>
      </c>
      <c r="AC3654" t="s">
        <v>2019</v>
      </c>
      <c r="AD3654">
        <v>183</v>
      </c>
    </row>
    <row r="3655" spans="1:31" x14ac:dyDescent="0.25">
      <c r="A3655" s="1">
        <v>44484</v>
      </c>
      <c r="B3655" s="2" t="s">
        <v>3879</v>
      </c>
      <c r="C3655" s="2" t="s">
        <v>25</v>
      </c>
      <c r="D3655" s="2" t="s">
        <v>23</v>
      </c>
      <c r="E3655" s="2" t="s">
        <v>78</v>
      </c>
      <c r="F3655" s="2" t="s">
        <v>71</v>
      </c>
      <c r="G3655" s="4">
        <v>44484</v>
      </c>
      <c r="H3655">
        <v>77</v>
      </c>
      <c r="I3655" t="s">
        <v>4729</v>
      </c>
      <c r="N3655">
        <v>691</v>
      </c>
      <c r="O3655" t="s">
        <v>2020</v>
      </c>
      <c r="P3655">
        <v>518</v>
      </c>
      <c r="AC3655" t="s">
        <v>2021</v>
      </c>
      <c r="AD3655" t="s">
        <v>2022</v>
      </c>
    </row>
    <row r="3656" spans="1:31" x14ac:dyDescent="0.25">
      <c r="A3656" s="1">
        <v>44484</v>
      </c>
      <c r="B3656" s="2" t="s">
        <v>3879</v>
      </c>
      <c r="C3656" s="2" t="s">
        <v>48</v>
      </c>
      <c r="D3656" s="2" t="s">
        <v>74</v>
      </c>
      <c r="E3656" s="2" t="s">
        <v>81</v>
      </c>
      <c r="F3656" s="2" t="s">
        <v>71</v>
      </c>
      <c r="G3656" s="4">
        <v>44484</v>
      </c>
      <c r="H3656">
        <v>78</v>
      </c>
      <c r="I3656" t="s">
        <v>4730</v>
      </c>
      <c r="J3656" s="1">
        <v>44484</v>
      </c>
      <c r="K3656" t="s">
        <v>4933</v>
      </c>
      <c r="L3656" t="s">
        <v>4934</v>
      </c>
      <c r="M3656" t="s">
        <v>2338</v>
      </c>
      <c r="N3656">
        <v>692</v>
      </c>
      <c r="O3656" t="s">
        <v>2012</v>
      </c>
      <c r="P3656">
        <v>184</v>
      </c>
      <c r="Q3656">
        <v>0</v>
      </c>
      <c r="R3656">
        <v>0</v>
      </c>
      <c r="S3656">
        <v>1467</v>
      </c>
      <c r="T3656">
        <v>1467</v>
      </c>
      <c r="U3656">
        <v>1467</v>
      </c>
      <c r="W3656" t="s">
        <v>2006</v>
      </c>
      <c r="X3656" t="s">
        <v>71</v>
      </c>
      <c r="AA3656" t="s">
        <v>48</v>
      </c>
      <c r="AC3656" t="s">
        <v>2013</v>
      </c>
      <c r="AD3656" t="s">
        <v>2014</v>
      </c>
      <c r="AE3656" t="s">
        <v>2159</v>
      </c>
    </row>
    <row r="3657" spans="1:31" x14ac:dyDescent="0.25">
      <c r="A3657" s="1">
        <v>44484</v>
      </c>
      <c r="B3657" s="2" t="s">
        <v>3879</v>
      </c>
      <c r="C3657" s="2" t="s">
        <v>48</v>
      </c>
      <c r="D3657" s="2" t="s">
        <v>74</v>
      </c>
      <c r="E3657" s="2" t="s">
        <v>81</v>
      </c>
      <c r="F3657" s="2" t="s">
        <v>71</v>
      </c>
      <c r="G3657" s="4">
        <v>44484</v>
      </c>
      <c r="H3657">
        <v>79</v>
      </c>
      <c r="I3657" t="s">
        <v>4730</v>
      </c>
      <c r="N3657">
        <v>1533</v>
      </c>
      <c r="O3657" t="s">
        <v>2119</v>
      </c>
      <c r="P3657">
        <v>535</v>
      </c>
      <c r="AC3657" t="s">
        <v>2120</v>
      </c>
      <c r="AD3657" t="s">
        <v>2121</v>
      </c>
    </row>
    <row r="3658" spans="1:31" x14ac:dyDescent="0.25">
      <c r="A3658" s="1">
        <v>44484</v>
      </c>
      <c r="B3658" s="2" t="s">
        <v>3879</v>
      </c>
      <c r="C3658" s="2" t="s">
        <v>48</v>
      </c>
      <c r="D3658" s="2" t="s">
        <v>74</v>
      </c>
      <c r="E3658" s="2" t="s">
        <v>81</v>
      </c>
      <c r="F3658" s="2" t="s">
        <v>71</v>
      </c>
      <c r="G3658" s="4">
        <v>44484</v>
      </c>
      <c r="H3658">
        <v>80</v>
      </c>
      <c r="I3658" t="s">
        <v>4730</v>
      </c>
      <c r="N3658">
        <v>1580</v>
      </c>
      <c r="O3658" t="s">
        <v>2092</v>
      </c>
      <c r="P3658">
        <v>610</v>
      </c>
      <c r="AC3658" t="s">
        <v>2093</v>
      </c>
      <c r="AD3658" t="s">
        <v>2094</v>
      </c>
    </row>
    <row r="3659" spans="1:31" x14ac:dyDescent="0.25">
      <c r="A3659" s="1">
        <v>44484</v>
      </c>
      <c r="B3659" s="2" t="s">
        <v>3879</v>
      </c>
      <c r="C3659" s="2" t="s">
        <v>48</v>
      </c>
      <c r="D3659" s="2" t="s">
        <v>74</v>
      </c>
      <c r="E3659" s="2" t="s">
        <v>81</v>
      </c>
      <c r="F3659" s="2" t="s">
        <v>71</v>
      </c>
      <c r="G3659" s="4">
        <v>44484</v>
      </c>
      <c r="H3659">
        <v>81</v>
      </c>
      <c r="I3659" t="s">
        <v>4730</v>
      </c>
      <c r="N3659">
        <v>83</v>
      </c>
      <c r="O3659" t="s">
        <v>2029</v>
      </c>
      <c r="P3659">
        <v>138</v>
      </c>
      <c r="AC3659" t="s">
        <v>2030</v>
      </c>
      <c r="AD3659">
        <v>127</v>
      </c>
    </row>
    <row r="3660" spans="1:31" x14ac:dyDescent="0.25">
      <c r="A3660" s="1">
        <v>44484</v>
      </c>
      <c r="B3660" s="2" t="s">
        <v>3879</v>
      </c>
      <c r="C3660" s="2" t="s">
        <v>46</v>
      </c>
      <c r="D3660" s="2" t="s">
        <v>74</v>
      </c>
      <c r="E3660" s="2" t="s">
        <v>81</v>
      </c>
      <c r="F3660" s="2" t="s">
        <v>71</v>
      </c>
      <c r="G3660" s="4">
        <v>44484</v>
      </c>
      <c r="H3660">
        <v>82</v>
      </c>
      <c r="I3660" t="s">
        <v>4732</v>
      </c>
      <c r="J3660" s="1">
        <v>44484</v>
      </c>
      <c r="K3660" t="s">
        <v>4935</v>
      </c>
      <c r="L3660" t="s">
        <v>3070</v>
      </c>
      <c r="N3660">
        <v>692</v>
      </c>
      <c r="O3660" t="s">
        <v>2012</v>
      </c>
      <c r="P3660">
        <v>184</v>
      </c>
      <c r="Q3660">
        <v>0</v>
      </c>
      <c r="R3660">
        <v>0</v>
      </c>
      <c r="S3660">
        <v>1726</v>
      </c>
      <c r="T3660">
        <v>1726</v>
      </c>
      <c r="U3660">
        <v>1726</v>
      </c>
      <c r="W3660" t="s">
        <v>2006</v>
      </c>
      <c r="X3660" t="s">
        <v>71</v>
      </c>
      <c r="Y3660" t="s">
        <v>4936</v>
      </c>
      <c r="AA3660" t="s">
        <v>46</v>
      </c>
      <c r="AC3660" t="s">
        <v>2013</v>
      </c>
      <c r="AD3660" t="s">
        <v>2014</v>
      </c>
      <c r="AE3660" t="s">
        <v>2461</v>
      </c>
    </row>
    <row r="3661" spans="1:31" x14ac:dyDescent="0.25">
      <c r="A3661" s="1">
        <v>44484</v>
      </c>
      <c r="B3661" s="2" t="s">
        <v>3879</v>
      </c>
      <c r="C3661" s="2" t="s">
        <v>46</v>
      </c>
      <c r="D3661" s="2" t="s">
        <v>74</v>
      </c>
      <c r="E3661" s="2" t="s">
        <v>81</v>
      </c>
      <c r="F3661" s="2" t="s">
        <v>71</v>
      </c>
      <c r="G3661" s="4">
        <v>44484</v>
      </c>
      <c r="H3661">
        <v>83</v>
      </c>
      <c r="I3661" t="s">
        <v>4732</v>
      </c>
      <c r="N3661">
        <v>121</v>
      </c>
      <c r="O3661" t="s">
        <v>2100</v>
      </c>
      <c r="P3661">
        <v>374</v>
      </c>
      <c r="AC3661" t="s">
        <v>2101</v>
      </c>
      <c r="AD3661">
        <v>137</v>
      </c>
    </row>
    <row r="3662" spans="1:31" x14ac:dyDescent="0.25">
      <c r="A3662" s="1">
        <v>44484</v>
      </c>
      <c r="B3662" s="2" t="s">
        <v>3879</v>
      </c>
      <c r="C3662" s="2" t="s">
        <v>46</v>
      </c>
      <c r="D3662" s="2" t="s">
        <v>74</v>
      </c>
      <c r="E3662" s="2" t="s">
        <v>81</v>
      </c>
      <c r="F3662" s="2" t="s">
        <v>71</v>
      </c>
      <c r="G3662" s="4">
        <v>44484</v>
      </c>
      <c r="H3662">
        <v>84</v>
      </c>
      <c r="I3662" t="s">
        <v>4732</v>
      </c>
      <c r="N3662">
        <v>1533</v>
      </c>
      <c r="O3662" t="s">
        <v>2119</v>
      </c>
      <c r="P3662">
        <v>535</v>
      </c>
      <c r="AC3662" t="s">
        <v>2120</v>
      </c>
      <c r="AD3662" t="s">
        <v>2121</v>
      </c>
    </row>
    <row r="3663" spans="1:31" x14ac:dyDescent="0.25">
      <c r="A3663" s="1">
        <v>44484</v>
      </c>
      <c r="B3663" s="2" t="s">
        <v>3879</v>
      </c>
      <c r="C3663" s="2" t="s">
        <v>46</v>
      </c>
      <c r="D3663" s="2" t="s">
        <v>74</v>
      </c>
      <c r="E3663" s="2" t="s">
        <v>81</v>
      </c>
      <c r="F3663" s="2" t="s">
        <v>71</v>
      </c>
      <c r="G3663" s="4">
        <v>44484</v>
      </c>
      <c r="H3663">
        <v>85</v>
      </c>
      <c r="I3663" t="s">
        <v>4732</v>
      </c>
      <c r="N3663">
        <v>612</v>
      </c>
      <c r="O3663" t="s">
        <v>2102</v>
      </c>
      <c r="P3663">
        <v>495</v>
      </c>
      <c r="AC3663" t="s">
        <v>2103</v>
      </c>
      <c r="AD3663">
        <v>58</v>
      </c>
    </row>
    <row r="3664" spans="1:31" x14ac:dyDescent="0.25">
      <c r="A3664" s="1">
        <v>44484</v>
      </c>
      <c r="B3664" s="2" t="s">
        <v>3879</v>
      </c>
      <c r="C3664" s="2" t="s">
        <v>46</v>
      </c>
      <c r="D3664" s="2" t="s">
        <v>74</v>
      </c>
      <c r="E3664" s="2" t="s">
        <v>81</v>
      </c>
      <c r="F3664" s="2" t="s">
        <v>71</v>
      </c>
      <c r="G3664" s="4">
        <v>44484</v>
      </c>
      <c r="H3664">
        <v>86</v>
      </c>
      <c r="I3664" t="s">
        <v>4732</v>
      </c>
      <c r="N3664">
        <v>83</v>
      </c>
      <c r="O3664" t="s">
        <v>2029</v>
      </c>
      <c r="P3664">
        <v>138</v>
      </c>
      <c r="AC3664" t="s">
        <v>2030</v>
      </c>
      <c r="AD3664">
        <v>127</v>
      </c>
    </row>
    <row r="3665" spans="1:31" x14ac:dyDescent="0.25">
      <c r="A3665" s="1">
        <v>44484</v>
      </c>
      <c r="B3665" s="2" t="s">
        <v>3879</v>
      </c>
      <c r="C3665" s="2" t="s">
        <v>46</v>
      </c>
      <c r="D3665" s="2" t="s">
        <v>74</v>
      </c>
      <c r="E3665" s="2" t="s">
        <v>81</v>
      </c>
      <c r="F3665" s="2" t="s">
        <v>71</v>
      </c>
      <c r="G3665" s="4">
        <v>44484</v>
      </c>
      <c r="H3665">
        <v>87</v>
      </c>
      <c r="I3665" t="s">
        <v>4734</v>
      </c>
      <c r="J3665" s="1">
        <v>44484</v>
      </c>
      <c r="K3665" t="s">
        <v>4937</v>
      </c>
      <c r="L3665" t="s">
        <v>3070</v>
      </c>
      <c r="N3665">
        <v>692</v>
      </c>
      <c r="O3665" t="s">
        <v>2012</v>
      </c>
      <c r="P3665">
        <v>184</v>
      </c>
      <c r="Q3665">
        <v>0</v>
      </c>
      <c r="R3665">
        <v>0</v>
      </c>
      <c r="S3665">
        <v>1277</v>
      </c>
      <c r="T3665">
        <v>1277</v>
      </c>
      <c r="U3665">
        <v>1277</v>
      </c>
      <c r="W3665" t="s">
        <v>2006</v>
      </c>
      <c r="X3665" t="s">
        <v>71</v>
      </c>
      <c r="Y3665" t="s">
        <v>4938</v>
      </c>
      <c r="AA3665" t="s">
        <v>46</v>
      </c>
      <c r="AC3665" t="s">
        <v>2013</v>
      </c>
      <c r="AD3665" t="s">
        <v>2014</v>
      </c>
      <c r="AE3665" t="s">
        <v>2236</v>
      </c>
    </row>
    <row r="3666" spans="1:31" x14ac:dyDescent="0.25">
      <c r="A3666" s="1">
        <v>44484</v>
      </c>
      <c r="B3666" s="2" t="s">
        <v>3879</v>
      </c>
      <c r="C3666" s="2" t="s">
        <v>46</v>
      </c>
      <c r="D3666" s="2" t="s">
        <v>74</v>
      </c>
      <c r="E3666" s="2" t="s">
        <v>81</v>
      </c>
      <c r="F3666" s="2" t="s">
        <v>71</v>
      </c>
      <c r="G3666" s="4">
        <v>44484</v>
      </c>
      <c r="H3666">
        <v>88</v>
      </c>
      <c r="I3666" t="s">
        <v>4734</v>
      </c>
      <c r="N3666">
        <v>119</v>
      </c>
      <c r="O3666" t="s">
        <v>2145</v>
      </c>
      <c r="P3666">
        <v>161</v>
      </c>
      <c r="AC3666" t="s">
        <v>2146</v>
      </c>
      <c r="AD3666">
        <v>213</v>
      </c>
    </row>
    <row r="3667" spans="1:31" x14ac:dyDescent="0.25">
      <c r="A3667" s="1">
        <v>44484</v>
      </c>
      <c r="B3667" s="2" t="s">
        <v>3879</v>
      </c>
      <c r="C3667" s="2" t="s">
        <v>46</v>
      </c>
      <c r="D3667" s="2" t="s">
        <v>74</v>
      </c>
      <c r="E3667" s="2" t="s">
        <v>81</v>
      </c>
      <c r="F3667" s="2" t="s">
        <v>71</v>
      </c>
      <c r="G3667" s="4">
        <v>44484</v>
      </c>
      <c r="H3667">
        <v>89</v>
      </c>
      <c r="I3667" t="s">
        <v>4734</v>
      </c>
      <c r="N3667">
        <v>100</v>
      </c>
      <c r="O3667" t="s">
        <v>2016</v>
      </c>
      <c r="P3667">
        <v>414</v>
      </c>
      <c r="AC3667" t="s">
        <v>2017</v>
      </c>
      <c r="AD3667">
        <v>100</v>
      </c>
    </row>
    <row r="3668" spans="1:31" x14ac:dyDescent="0.25">
      <c r="A3668" s="1">
        <v>44484</v>
      </c>
      <c r="B3668" s="2" t="s">
        <v>3879</v>
      </c>
      <c r="C3668" s="2" t="s">
        <v>46</v>
      </c>
      <c r="D3668" s="2" t="s">
        <v>74</v>
      </c>
      <c r="E3668" s="2" t="s">
        <v>81</v>
      </c>
      <c r="F3668" s="2" t="s">
        <v>71</v>
      </c>
      <c r="G3668" s="4">
        <v>44484</v>
      </c>
      <c r="H3668">
        <v>90</v>
      </c>
      <c r="I3668" t="s">
        <v>4734</v>
      </c>
      <c r="N3668">
        <v>691</v>
      </c>
      <c r="O3668" t="s">
        <v>2020</v>
      </c>
      <c r="P3668">
        <v>518</v>
      </c>
      <c r="AC3668" t="s">
        <v>2021</v>
      </c>
      <c r="AD3668" t="s">
        <v>2022</v>
      </c>
    </row>
    <row r="3669" spans="1:31" x14ac:dyDescent="0.25">
      <c r="A3669" s="1">
        <v>44484</v>
      </c>
      <c r="B3669" s="2" t="s">
        <v>3879</v>
      </c>
      <c r="C3669" s="2" t="s">
        <v>25</v>
      </c>
      <c r="D3669" s="2" t="s">
        <v>74</v>
      </c>
      <c r="E3669" s="2" t="s">
        <v>78</v>
      </c>
      <c r="F3669" s="2" t="s">
        <v>71</v>
      </c>
      <c r="G3669" s="4">
        <v>44484</v>
      </c>
      <c r="H3669">
        <v>91</v>
      </c>
      <c r="I3669" t="s">
        <v>4736</v>
      </c>
      <c r="J3669" s="1">
        <v>44484</v>
      </c>
      <c r="K3669" t="s">
        <v>4150</v>
      </c>
      <c r="L3669" t="s">
        <v>2567</v>
      </c>
      <c r="M3669" t="s">
        <v>2930</v>
      </c>
      <c r="N3669">
        <v>692</v>
      </c>
      <c r="O3669" t="s">
        <v>2012</v>
      </c>
      <c r="P3669">
        <v>184</v>
      </c>
      <c r="Q3669">
        <v>0</v>
      </c>
      <c r="R3669">
        <v>0</v>
      </c>
      <c r="S3669">
        <v>702</v>
      </c>
      <c r="T3669">
        <v>702</v>
      </c>
      <c r="U3669">
        <v>702</v>
      </c>
      <c r="W3669" t="s">
        <v>2006</v>
      </c>
      <c r="X3669" t="s">
        <v>71</v>
      </c>
      <c r="AA3669" t="s">
        <v>24</v>
      </c>
      <c r="AC3669" t="s">
        <v>2013</v>
      </c>
      <c r="AD3669" t="s">
        <v>2014</v>
      </c>
      <c r="AE3669" t="s">
        <v>2079</v>
      </c>
    </row>
    <row r="3670" spans="1:31" x14ac:dyDescent="0.25">
      <c r="A3670" s="1">
        <v>44484</v>
      </c>
      <c r="B3670" s="2" t="s">
        <v>3879</v>
      </c>
      <c r="C3670" s="2" t="s">
        <v>25</v>
      </c>
      <c r="D3670" s="2" t="s">
        <v>74</v>
      </c>
      <c r="E3670" s="2" t="s">
        <v>78</v>
      </c>
      <c r="F3670" s="2" t="s">
        <v>71</v>
      </c>
      <c r="G3670" s="4">
        <v>44484</v>
      </c>
      <c r="H3670">
        <v>92</v>
      </c>
      <c r="I3670" t="s">
        <v>4736</v>
      </c>
      <c r="N3670">
        <v>691</v>
      </c>
      <c r="O3670" t="s">
        <v>2020</v>
      </c>
      <c r="P3670">
        <v>518</v>
      </c>
      <c r="AC3670" t="s">
        <v>2021</v>
      </c>
      <c r="AD3670" t="s">
        <v>2022</v>
      </c>
    </row>
    <row r="3671" spans="1:31" x14ac:dyDescent="0.25">
      <c r="A3671" s="1">
        <v>44484</v>
      </c>
      <c r="B3671" s="2" t="s">
        <v>3879</v>
      </c>
      <c r="C3671" s="2" t="s">
        <v>25</v>
      </c>
      <c r="D3671" s="2" t="s">
        <v>74</v>
      </c>
      <c r="E3671" s="2" t="s">
        <v>78</v>
      </c>
      <c r="F3671" s="2" t="s">
        <v>71</v>
      </c>
      <c r="G3671" s="4">
        <v>44484</v>
      </c>
      <c r="H3671">
        <v>93</v>
      </c>
      <c r="I3671" t="s">
        <v>4737</v>
      </c>
      <c r="J3671" s="1">
        <v>44484</v>
      </c>
      <c r="K3671" t="s">
        <v>4926</v>
      </c>
      <c r="L3671" t="s">
        <v>2257</v>
      </c>
      <c r="M3671" t="s">
        <v>2109</v>
      </c>
      <c r="N3671">
        <v>259</v>
      </c>
      <c r="O3671" t="s">
        <v>2277</v>
      </c>
      <c r="P3671">
        <v>130</v>
      </c>
      <c r="Q3671">
        <v>0</v>
      </c>
      <c r="R3671">
        <v>0</v>
      </c>
      <c r="S3671">
        <v>260</v>
      </c>
      <c r="T3671">
        <v>260</v>
      </c>
      <c r="U3671">
        <v>260</v>
      </c>
      <c r="W3671" t="s">
        <v>2006</v>
      </c>
      <c r="X3671" t="s">
        <v>71</v>
      </c>
      <c r="AA3671" t="s">
        <v>24</v>
      </c>
      <c r="AC3671" t="s">
        <v>2278</v>
      </c>
      <c r="AD3671">
        <v>210</v>
      </c>
      <c r="AE3671" t="s">
        <v>3318</v>
      </c>
    </row>
    <row r="3672" spans="1:31" x14ac:dyDescent="0.25">
      <c r="A3672" s="1">
        <v>44484</v>
      </c>
      <c r="B3672" s="2" t="s">
        <v>3879</v>
      </c>
      <c r="C3672" s="2" t="s">
        <v>25</v>
      </c>
      <c r="D3672" s="2" t="s">
        <v>74</v>
      </c>
      <c r="E3672" s="2" t="s">
        <v>78</v>
      </c>
      <c r="F3672" s="2" t="s">
        <v>71</v>
      </c>
      <c r="G3672" s="4">
        <v>44484</v>
      </c>
      <c r="H3672">
        <v>94</v>
      </c>
      <c r="I3672" t="s">
        <v>4737</v>
      </c>
      <c r="N3672">
        <v>262</v>
      </c>
      <c r="O3672" t="s">
        <v>2279</v>
      </c>
      <c r="P3672">
        <v>130</v>
      </c>
      <c r="AC3672" t="s">
        <v>2280</v>
      </c>
    </row>
    <row r="3673" spans="1:31" x14ac:dyDescent="0.25">
      <c r="A3673" s="1">
        <v>44484</v>
      </c>
      <c r="B3673" s="2" t="s">
        <v>3879</v>
      </c>
      <c r="C3673" s="2" t="s">
        <v>46</v>
      </c>
      <c r="D3673" s="2" t="s">
        <v>74</v>
      </c>
      <c r="E3673" s="2" t="s">
        <v>81</v>
      </c>
      <c r="F3673" s="2" t="s">
        <v>71</v>
      </c>
      <c r="G3673" s="4">
        <v>44484</v>
      </c>
      <c r="H3673">
        <v>95</v>
      </c>
      <c r="I3673" t="s">
        <v>4739</v>
      </c>
      <c r="J3673" s="1">
        <v>44484</v>
      </c>
      <c r="K3673" t="s">
        <v>4939</v>
      </c>
      <c r="L3673" t="s">
        <v>2065</v>
      </c>
      <c r="N3673">
        <v>692</v>
      </c>
      <c r="O3673" t="s">
        <v>2012</v>
      </c>
      <c r="P3673">
        <v>184</v>
      </c>
      <c r="Q3673">
        <v>0</v>
      </c>
      <c r="R3673">
        <v>0</v>
      </c>
      <c r="S3673">
        <v>1709</v>
      </c>
      <c r="T3673">
        <v>1709</v>
      </c>
      <c r="U3673">
        <v>1709</v>
      </c>
      <c r="W3673" t="s">
        <v>2006</v>
      </c>
      <c r="X3673" t="s">
        <v>71</v>
      </c>
      <c r="Y3673" t="s">
        <v>4940</v>
      </c>
      <c r="AA3673" t="s">
        <v>46</v>
      </c>
      <c r="AC3673" t="s">
        <v>2013</v>
      </c>
      <c r="AD3673" t="s">
        <v>2014</v>
      </c>
      <c r="AE3673" t="s">
        <v>2045</v>
      </c>
    </row>
    <row r="3674" spans="1:31" x14ac:dyDescent="0.25">
      <c r="A3674" s="1">
        <v>44484</v>
      </c>
      <c r="B3674" s="2" t="s">
        <v>3879</v>
      </c>
      <c r="C3674" s="2" t="s">
        <v>46</v>
      </c>
      <c r="D3674" s="2" t="s">
        <v>74</v>
      </c>
      <c r="E3674" s="2" t="s">
        <v>81</v>
      </c>
      <c r="F3674" s="2" t="s">
        <v>71</v>
      </c>
      <c r="G3674" s="4">
        <v>44484</v>
      </c>
      <c r="H3674">
        <v>96</v>
      </c>
      <c r="I3674" t="s">
        <v>4739</v>
      </c>
      <c r="N3674">
        <v>121</v>
      </c>
      <c r="O3674" t="s">
        <v>2100</v>
      </c>
      <c r="P3674">
        <v>374</v>
      </c>
      <c r="AC3674" t="s">
        <v>2101</v>
      </c>
      <c r="AD3674">
        <v>137</v>
      </c>
    </row>
    <row r="3675" spans="1:31" x14ac:dyDescent="0.25">
      <c r="A3675" s="1">
        <v>44484</v>
      </c>
      <c r="B3675" s="2" t="s">
        <v>3879</v>
      </c>
      <c r="C3675" s="2" t="s">
        <v>46</v>
      </c>
      <c r="D3675" s="2" t="s">
        <v>74</v>
      </c>
      <c r="E3675" s="2" t="s">
        <v>81</v>
      </c>
      <c r="F3675" s="2" t="s">
        <v>71</v>
      </c>
      <c r="G3675" s="4">
        <v>44484</v>
      </c>
      <c r="H3675">
        <v>97</v>
      </c>
      <c r="I3675" t="s">
        <v>4739</v>
      </c>
      <c r="N3675">
        <v>691</v>
      </c>
      <c r="O3675" t="s">
        <v>2020</v>
      </c>
      <c r="P3675">
        <v>518</v>
      </c>
      <c r="AC3675" t="s">
        <v>2021</v>
      </c>
      <c r="AD3675" t="s">
        <v>2022</v>
      </c>
    </row>
    <row r="3676" spans="1:31" x14ac:dyDescent="0.25">
      <c r="A3676" s="1">
        <v>44484</v>
      </c>
      <c r="B3676" s="2" t="s">
        <v>3879</v>
      </c>
      <c r="C3676" s="2" t="s">
        <v>46</v>
      </c>
      <c r="D3676" s="2" t="s">
        <v>74</v>
      </c>
      <c r="E3676" s="2" t="s">
        <v>81</v>
      </c>
      <c r="F3676" s="2" t="s">
        <v>71</v>
      </c>
      <c r="G3676" s="4">
        <v>44484</v>
      </c>
      <c r="H3676">
        <v>98</v>
      </c>
      <c r="I3676" t="s">
        <v>4739</v>
      </c>
      <c r="N3676">
        <v>2212</v>
      </c>
      <c r="O3676" t="s">
        <v>3844</v>
      </c>
      <c r="P3676">
        <v>495</v>
      </c>
      <c r="AC3676" t="s">
        <v>3844</v>
      </c>
      <c r="AD3676">
        <v>57</v>
      </c>
    </row>
    <row r="3677" spans="1:31" x14ac:dyDescent="0.25">
      <c r="A3677" s="1">
        <v>44484</v>
      </c>
      <c r="B3677" s="2" t="s">
        <v>3879</v>
      </c>
      <c r="C3677" s="2" t="s">
        <v>46</v>
      </c>
      <c r="D3677" s="2" t="s">
        <v>74</v>
      </c>
      <c r="E3677" s="2" t="s">
        <v>81</v>
      </c>
      <c r="F3677" s="2" t="s">
        <v>71</v>
      </c>
      <c r="G3677" s="4">
        <v>44484</v>
      </c>
      <c r="H3677">
        <v>99</v>
      </c>
      <c r="I3677" t="s">
        <v>4739</v>
      </c>
      <c r="N3677">
        <v>83</v>
      </c>
      <c r="O3677" t="s">
        <v>2029</v>
      </c>
      <c r="P3677">
        <v>138</v>
      </c>
      <c r="AC3677" t="s">
        <v>2030</v>
      </c>
      <c r="AD3677">
        <v>127</v>
      </c>
    </row>
    <row r="3678" spans="1:31" x14ac:dyDescent="0.25">
      <c r="A3678" s="1">
        <v>44484</v>
      </c>
      <c r="B3678" s="2" t="s">
        <v>3879</v>
      </c>
      <c r="C3678" s="2" t="s">
        <v>73</v>
      </c>
      <c r="D3678" s="2" t="s">
        <v>23</v>
      </c>
      <c r="E3678" s="2" t="s">
        <v>77</v>
      </c>
      <c r="F3678" s="2" t="s">
        <v>71</v>
      </c>
      <c r="G3678" s="4">
        <v>44484</v>
      </c>
      <c r="H3678">
        <v>100</v>
      </c>
      <c r="I3678" t="s">
        <v>4742</v>
      </c>
      <c r="J3678" s="1">
        <v>44484</v>
      </c>
      <c r="K3678" t="s">
        <v>4908</v>
      </c>
      <c r="L3678" t="s">
        <v>2950</v>
      </c>
      <c r="M3678" t="s">
        <v>4909</v>
      </c>
      <c r="N3678">
        <v>102</v>
      </c>
      <c r="O3678" t="s">
        <v>2033</v>
      </c>
      <c r="P3678">
        <v>1070</v>
      </c>
      <c r="Q3678">
        <v>0</v>
      </c>
      <c r="R3678">
        <v>0</v>
      </c>
      <c r="S3678">
        <v>1070</v>
      </c>
      <c r="T3678">
        <v>1070</v>
      </c>
      <c r="U3678">
        <v>1070</v>
      </c>
      <c r="W3678" t="s">
        <v>2006</v>
      </c>
      <c r="X3678" t="s">
        <v>71</v>
      </c>
      <c r="AA3678" t="s">
        <v>24</v>
      </c>
      <c r="AC3678" t="s">
        <v>2034</v>
      </c>
      <c r="AD3678">
        <v>136</v>
      </c>
      <c r="AE3678" t="s">
        <v>2079</v>
      </c>
    </row>
  </sheetData>
  <autoFilter ref="A1:AE3026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"/>
  <sheetViews>
    <sheetView workbookViewId="0"/>
  </sheetViews>
  <sheetFormatPr baseColWidth="10" defaultRowHeight="15" x14ac:dyDescent="0.25"/>
  <cols>
    <col min="1" max="1" width="68.7109375" bestFit="1" customWidth="1"/>
    <col min="3" max="3" width="38.28515625" bestFit="1" customWidth="1"/>
    <col min="4" max="4" width="105.140625" bestFit="1" customWidth="1"/>
    <col min="5" max="5" width="106.28515625" bestFit="1" customWidth="1"/>
    <col min="6" max="6" width="36.140625" bestFit="1" customWidth="1"/>
    <col min="7" max="7" width="37.42578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RESUMEN</vt:lpstr>
      <vt:lpstr>RESUMEN!Área_de_impresión</vt:lpstr>
      <vt:lpstr>RESUMEN!Títulos_a_imprimir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Mendez</dc:creator>
  <cp:lastModifiedBy>David Trejo</cp:lastModifiedBy>
  <cp:lastPrinted>2021-10-15T15:21:44Z</cp:lastPrinted>
  <dcterms:created xsi:type="dcterms:W3CDTF">2021-09-06T15:52:50Z</dcterms:created>
  <dcterms:modified xsi:type="dcterms:W3CDTF">2021-10-15T22:01:59Z</dcterms:modified>
</cp:coreProperties>
</file>